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6750" tabRatio="714" activeTab="2"/>
  </bookViews>
  <sheets>
    <sheet name="ReadMe" sheetId="1" r:id="rId1"/>
    <sheet name="Parameters" sheetId="3" r:id="rId2"/>
    <sheet name="Measures" sheetId="12" r:id="rId3"/>
    <sheet name="Actual Situation" sheetId="4" r:id="rId4"/>
    <sheet name="Projection" sheetId="9" r:id="rId5"/>
    <sheet name="Visualization - Fit" sheetId="6" r:id="rId6"/>
    <sheet name="Visualization - Projection" sheetId="8" r:id="rId7"/>
    <sheet name="Data for Visualization Fit" sheetId="7" r:id="rId8"/>
    <sheet name="Data for Visualization Proj" sheetId="11" r:id="rId9"/>
  </sheets>
  <calcPr calcId="144525"/>
</workbook>
</file>

<file path=xl/sharedStrings.xml><?xml version="1.0" encoding="utf-8"?>
<sst xmlns="http://schemas.openxmlformats.org/spreadsheetml/2006/main" count="140" uniqueCount="122">
  <si>
    <r>
      <rPr>
        <sz val="12"/>
        <color theme="1"/>
        <rFont val="Arial"/>
        <charset val="134"/>
        <scheme val="minor"/>
      </rPr>
      <t xml:space="preserve">COVID19 MODEL
-----------------------------
HYPOTHESES
- Exponential growth + SEIR model
- Government measures impact the transmission rate immediately
- The effect of government measures can be seen in the new cases with a delay in time
- Total patients currently in hospital is a percentage of new cases reported over a certain period of time
- Patients in ICU and on ventilation, are a percentage of those in hospital (to be extended)
- Every day, a percentage of the people in hospital die (model does not take into account healthcare collapse)
- Measures can be added to estimate their impact on the course of the epidemic
- The parameters can be either deduced from the data of other countries, or made to fit the data of the country itself. In that case they teach us the impact of government measures
HOW TO MAKE A SIMULATION
</t>
    </r>
    <r>
      <rPr>
        <b/>
        <sz val="12"/>
        <color theme="1"/>
        <rFont val="Arial"/>
        <charset val="134"/>
        <scheme val="minor"/>
      </rPr>
      <t>! only fill in bright yellow fields !</t>
    </r>
    <r>
      <rPr>
        <sz val="12"/>
        <color theme="1"/>
        <rFont val="Arial"/>
        <charset val="134"/>
        <scheme val="minor"/>
      </rPr>
      <t xml:space="preserve">
1. In 'Parameters', first set the date where your country had over 20 cumulative deaths for the first time.
2. Make guess at the first parameters or leave the default
3. In 'Measures', fill in the measures actually taken, and their presumed impact on the growth rate
4. In 'Actual Situation', plug in your countries data on the right dates (don't touch the data column)
5. In 'Visualize: Fit', compare the real country data to the estimate, and play around with parameters to find the best fit. Concentrate on the very reliable measure 'hospitalizations' first, than try if you can match the deaths curve and the cumulative new cases
6. Once fitted, you can add more government measures that you want to see the effect from in 'Measures'
7. In 'Visualize: Projection', see how the epidemic will evolve in a graph, and the main outcomes in numbers</t>
    </r>
  </si>
  <si>
    <t>Parameters</t>
  </si>
  <si>
    <t>Percentage of hospitalized in Intensive Care Unit (ICU)</t>
  </si>
  <si>
    <t>Percentage of hospitalized that needs ventilation</t>
  </si>
  <si>
    <t>Percentage of the confirmed cases for the last X days, that is currently in hospital</t>
  </si>
  <si>
    <t>Percentage of patients in hospital that die today</t>
  </si>
  <si>
    <t>X (average hospital stay / number of days to sum up new cases for the hospitalition estimate)</t>
  </si>
  <si>
    <t>Delay between test confirmation and arrival in hospital (can be negative, e.g. when only tested when in hospital)</t>
  </si>
  <si>
    <t>Total population</t>
  </si>
  <si>
    <t>Estimated percentage of population infected on date</t>
  </si>
  <si>
    <t>resulting fatality rate (IFR):</t>
  </si>
  <si>
    <t>percentage</t>
  </si>
  <si>
    <t>should be around 0.66%</t>
  </si>
  <si>
    <t>ICU capacity</t>
  </si>
  <si>
    <t>Ventilator capacity</t>
  </si>
  <si>
    <t>Date when the total number of deaths depassed 20</t>
  </si>
  <si>
    <t>Number of new confirmed cases on</t>
  </si>
  <si>
    <t>Cumulative number of confirmed cases on</t>
  </si>
  <si>
    <t>Avg. delay between real infection and being a confirmed case (days)</t>
  </si>
  <si>
    <t>Average contagious period (days)</t>
  </si>
  <si>
    <t>Contagious from how many days after infection?</t>
  </si>
  <si>
    <t>to be implemented</t>
  </si>
  <si>
    <t>Average stay in ICU (days)</t>
  </si>
  <si>
    <t>Average stay in ventilator (days)</t>
  </si>
  <si>
    <t>Meaures taken that influence the transmission rate</t>
  </si>
  <si>
    <t>Yellow fields are to be filled in</t>
  </si>
  <si>
    <t>Dates in column Start Date must be sorted in chronological order</t>
  </si>
  <si>
    <t>Up to 50 measures can be filled in</t>
  </si>
  <si>
    <t>* Transmission Rate:</t>
  </si>
  <si>
    <t>number people infected by one infectious per day, at 100% susceptible population</t>
  </si>
  <si>
    <t>Transmision_Rate = R0 / Contagious_Period</t>
  </si>
  <si>
    <t>Epidemic grows as long as Transmission Rate &gt; Recovery Rate</t>
  </si>
  <si>
    <t xml:space="preserve">Recovery Rate = </t>
  </si>
  <si>
    <t>** R0 (Base Reproduction Number):</t>
  </si>
  <si>
    <t>number of people infected by one infectious person, at 100% sesceptible population</t>
  </si>
  <si>
    <t>Scale  all R0s with factor:</t>
  </si>
  <si>
    <t>(can be used for ease of fitting)</t>
  </si>
  <si>
    <t>Measure</t>
  </si>
  <si>
    <t>Start Date</t>
  </si>
  <si>
    <t>Delay to Impact on New Cases (days)</t>
  </si>
  <si>
    <t>Start Impact (calculated)</t>
  </si>
  <si>
    <t>Transmission Rate*</t>
  </si>
  <si>
    <t>R0 **</t>
  </si>
  <si>
    <t>Remark</t>
  </si>
  <si>
    <t>Fitted on the beginning of the curve, in line with other countries (China, Italy)</t>
  </si>
  <si>
    <t>Advice to stay inside, no events over 1000 participants</t>
  </si>
  <si>
    <t>Lock-down parties</t>
  </si>
  <si>
    <t>School, restaurant and bar closure. Shops can be open during the week only. Supermarkets and pharmacies stay open.</t>
  </si>
  <si>
    <t>Lockdown (almost total confinement), interdiction to leave the house, except to go out for sports, essential shopping, medical help, ... Companies that cannot guarantee social distancing (2m) or teleworking, most close.</t>
  </si>
  <si>
    <t>Date</t>
  </si>
  <si>
    <t>New Confirmed Infections Today</t>
  </si>
  <si>
    <t>Cumul. Confirmed Infections</t>
  </si>
  <si>
    <t>Admissions Today</t>
  </si>
  <si>
    <t>Total Hospitalized Today</t>
  </si>
  <si>
    <t>Total in ICU Today</t>
  </si>
  <si>
    <t>ICU over Hospitalized Today</t>
  </si>
  <si>
    <t>Total Ventilated Today</t>
  </si>
  <si>
    <t>Ventilated over Hospitalised Today</t>
  </si>
  <si>
    <t>Discharged Today</t>
  </si>
  <si>
    <t>Death Today</t>
  </si>
  <si>
    <t>Cumul. Death</t>
  </si>
  <si>
    <t>Notes</t>
  </si>
  <si>
    <t>ICU Capacity</t>
  </si>
  <si>
    <t>Ventilator Capacity</t>
  </si>
  <si>
    <t>Advice to stay indoors, and not to hold events with more than 1000 people</t>
  </si>
  <si>
    <t>Nieuwe maatregelen aangekondigd</t>
  </si>
  <si>
    <t>Schools are closed, cafes, restaurants, ... Shops may remain open during the week, but not on weekends. Supermarkets and pharmacists remain open.</t>
  </si>
  <si>
    <t>lockdown (exceptions to buy food, ...)</t>
  </si>
  <si>
    <t>Lockdown goes into effect, number of exceptions that people are allowed to enter.</t>
  </si>
  <si>
    <t>impact first measures visible</t>
  </si>
  <si>
    <t>IMP &lt;1000</t>
  </si>
  <si>
    <t>impact parties</t>
  </si>
  <si>
    <t>impact second round of measures</t>
  </si>
  <si>
    <t>Impact of social distancing measures visible/ IMP SCH. CLOSE</t>
  </si>
  <si>
    <t>Testing ramp up + reporting of last days by one laboratory, impact lockdown visible</t>
  </si>
  <si>
    <t>Impact lockdown visible/ IMP LOCKDOWN</t>
  </si>
  <si>
    <t>Confirmed Cases Today</t>
  </si>
  <si>
    <t>Growth factor</t>
  </si>
  <si>
    <t>Projection Confirmed Cases Today</t>
  </si>
  <si>
    <t>Cumul. Confirmed Cases</t>
  </si>
  <si>
    <t>Projection Cumul. Confirmed Cases</t>
  </si>
  <si>
    <t>Real Infected Today</t>
  </si>
  <si>
    <t>Transmission Rate</t>
  </si>
  <si>
    <t>Contagious Today</t>
  </si>
  <si>
    <t>Percentage Contagious</t>
  </si>
  <si>
    <t>Cumul. Real Infected</t>
  </si>
  <si>
    <t>Percentage of Population Infected + Recovered</t>
  </si>
  <si>
    <t>Percentage of Population Susceptible</t>
  </si>
  <si>
    <t>Admitted Today</t>
  </si>
  <si>
    <t>Projection Total Hospitalized Today</t>
  </si>
  <si>
    <t>Percentage Deviation</t>
  </si>
  <si>
    <t>Projection Total in ICU Today</t>
  </si>
  <si>
    <t>Ventilated over Hospitalized Today</t>
  </si>
  <si>
    <t>Projection Total Ventilated Today</t>
  </si>
  <si>
    <t>Projection Death Today</t>
  </si>
  <si>
    <t>Projection Cumul. Death</t>
  </si>
  <si>
    <t>Daily Death over Hospitalized</t>
  </si>
  <si>
    <t>Undertesting Factor</t>
  </si>
  <si>
    <t>Growth Factor Decrease due to Decreasing Susceptible</t>
  </si>
  <si>
    <t>Projection Total Hospitalized Today Growth Factor</t>
  </si>
  <si>
    <t>Real over Forecast Total Hopsitalized Today</t>
  </si>
  <si>
    <t>Recovery Rate</t>
  </si>
  <si>
    <t>Base Transmission Rate</t>
  </si>
  <si>
    <t>average deviation of hospitalized</t>
  </si>
  <si>
    <t>%</t>
  </si>
  <si>
    <t>Choose range of dates for visualisation parameter fit</t>
  </si>
  <si>
    <t>from</t>
  </si>
  <si>
    <t>to</t>
  </si>
  <si>
    <t>Infection Fatality Rate</t>
  </si>
  <si>
    <t>Case Fatality Rate</t>
  </si>
  <si>
    <t>Total Death</t>
  </si>
  <si>
    <t>Percentage of Population Death</t>
  </si>
  <si>
    <t>Maximum Hospital Occupation</t>
  </si>
  <si>
    <t>on</t>
  </si>
  <si>
    <t>Maximum ICU Occupation</t>
  </si>
  <si>
    <t>Maximum Ventilator Occupation</t>
  </si>
  <si>
    <t>Maximum Daily Confirmed Infections</t>
  </si>
  <si>
    <t>Total Confirmed Infections</t>
  </si>
  <si>
    <t>Real number of people infected</t>
  </si>
  <si>
    <t>Real percentage of population infected</t>
  </si>
  <si>
    <t>Range of dates for visualisation</t>
  </si>
  <si>
    <t>Date offset</t>
  </si>
</sst>
</file>

<file path=xl/styles.xml><?xml version="1.0" encoding="utf-8"?>
<styleSheet xmlns="http://schemas.openxmlformats.org/spreadsheetml/2006/main">
  <numFmts count="16">
    <numFmt numFmtId="176" formatCode="0.000%"/>
    <numFmt numFmtId="177" formatCode="0.0000%"/>
    <numFmt numFmtId="178" formatCode="0_);[Red]\(0\)"/>
    <numFmt numFmtId="179" formatCode="0.000"/>
    <numFmt numFmtId="42" formatCode="_(&quot;$&quot;* #,##0_);_(&quot;$&quot;* \(#,##0\);_(&quot;$&quot;* &quot;-&quot;_);_(@_)"/>
    <numFmt numFmtId="180" formatCode="m/d/yyyy;@"/>
    <numFmt numFmtId="181" formatCode="0.0%"/>
    <numFmt numFmtId="182" formatCode="_ * #,##0.00_ ;_ * \-#,##0.00_ ;_ * &quot;-&quot;??_ ;_ @_ "/>
    <numFmt numFmtId="183" formatCode="_ * #,##0_ ;_ * \-#,##0_ ;_ * &quot;-&quot;_ ;_ @_ "/>
    <numFmt numFmtId="184" formatCode="0.000_);[Red]\(0.000\)"/>
    <numFmt numFmtId="44" formatCode="_(&quot;$&quot;* #,##0.00_);_(&quot;$&quot;* \(#,##0.00\);_(&quot;$&quot;* &quot;-&quot;??_);_(@_)"/>
    <numFmt numFmtId="185" formatCode="0.00_);[Red]\(0.00\)"/>
    <numFmt numFmtId="186" formatCode="0_ "/>
    <numFmt numFmtId="187" formatCode="0.0_ "/>
    <numFmt numFmtId="188" formatCode="0.000_ "/>
    <numFmt numFmtId="189" formatCode="d&quot;-&quot;mmm&quot;-&quot;yyyy"/>
  </numFmts>
  <fonts count="38">
    <font>
      <sz val="10"/>
      <color rgb="FF000000"/>
      <name val="Arial"/>
      <charset val="134"/>
    </font>
    <font>
      <b/>
      <sz val="10"/>
      <color rgb="FF000000"/>
      <name val="Arial"/>
      <charset val="134"/>
    </font>
    <font>
      <b/>
      <sz val="9"/>
      <color rgb="FF222222"/>
      <name val="Arial"/>
      <charset val="134"/>
    </font>
    <font>
      <sz val="10"/>
      <color rgb="FFFF0000"/>
      <name val="Arial"/>
      <charset val="134"/>
    </font>
    <font>
      <sz val="10"/>
      <name val="Arial"/>
      <charset val="134"/>
    </font>
    <font>
      <sz val="12"/>
      <color rgb="FF222222"/>
      <name val="Arial"/>
      <charset val="134"/>
    </font>
    <font>
      <b/>
      <sz val="9"/>
      <color rgb="FF000000"/>
      <name val="Arial"/>
      <charset val="134"/>
    </font>
    <font>
      <sz val="9"/>
      <color rgb="FF222222"/>
      <name val="Arial"/>
      <charset val="134"/>
    </font>
    <font>
      <sz val="10"/>
      <color theme="1"/>
      <name val="Arial"/>
      <charset val="134"/>
    </font>
    <font>
      <sz val="9"/>
      <color theme="1"/>
      <name val="Arial"/>
      <charset val="134"/>
    </font>
    <font>
      <sz val="9"/>
      <color rgb="FF000000"/>
      <name val="Arial"/>
      <charset val="134"/>
    </font>
    <font>
      <sz val="10"/>
      <color theme="0" tint="-0.5"/>
      <name val="Arial"/>
      <charset val="134"/>
    </font>
    <font>
      <sz val="10"/>
      <color theme="0" tint="-0.35"/>
      <name val="Arial"/>
      <charset val="134"/>
    </font>
    <font>
      <i/>
      <sz val="10"/>
      <color theme="0" tint="-0.35"/>
      <name val="Arial"/>
      <charset val="134"/>
    </font>
    <font>
      <sz val="12"/>
      <color theme="1"/>
      <name val="Arial"/>
      <charset val="134"/>
      <scheme val="minor"/>
    </font>
    <font>
      <sz val="10"/>
      <name val="Arial"/>
      <charset val="134"/>
      <scheme val="minor"/>
    </font>
    <font>
      <sz val="10"/>
      <color rgb="FF000000"/>
      <name val="Arial"/>
      <charset val="134"/>
      <scheme val="minor"/>
    </font>
    <font>
      <sz val="11"/>
      <color rgb="FFFF0000"/>
      <name val="Arial"/>
      <charset val="0"/>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9C0006"/>
      <name val="Arial"/>
      <charset val="0"/>
      <scheme val="minor"/>
    </font>
    <font>
      <i/>
      <sz val="11"/>
      <color rgb="FF7F7F7F"/>
      <name val="Arial"/>
      <charset val="0"/>
      <scheme val="minor"/>
    </font>
    <font>
      <b/>
      <sz val="13"/>
      <color theme="3"/>
      <name val="Arial"/>
      <charset val="134"/>
      <scheme val="minor"/>
    </font>
    <font>
      <sz val="11"/>
      <color rgb="FF3F3F76"/>
      <name val="Arial"/>
      <charset val="0"/>
      <scheme val="minor"/>
    </font>
    <font>
      <b/>
      <sz val="11"/>
      <color theme="3"/>
      <name val="Arial"/>
      <charset val="134"/>
      <scheme val="minor"/>
    </font>
    <font>
      <b/>
      <sz val="11"/>
      <color rgb="FFFFFFFF"/>
      <name val="Arial"/>
      <charset val="0"/>
      <scheme val="minor"/>
    </font>
    <font>
      <sz val="11"/>
      <color theme="0"/>
      <name val="Arial"/>
      <charset val="0"/>
      <scheme val="minor"/>
    </font>
    <font>
      <b/>
      <sz val="11"/>
      <color theme="1"/>
      <name val="Arial"/>
      <charset val="0"/>
      <scheme val="minor"/>
    </font>
    <font>
      <sz val="11"/>
      <color theme="1"/>
      <name val="Arial"/>
      <charset val="0"/>
      <scheme val="minor"/>
    </font>
    <font>
      <sz val="11"/>
      <color rgb="FF006100"/>
      <name val="Arial"/>
      <charset val="0"/>
      <scheme val="minor"/>
    </font>
    <font>
      <sz val="11"/>
      <color rgb="FF9C6500"/>
      <name val="Arial"/>
      <charset val="0"/>
      <scheme val="minor"/>
    </font>
    <font>
      <b/>
      <sz val="18"/>
      <color theme="3"/>
      <name val="Arial"/>
      <charset val="134"/>
      <scheme val="minor"/>
    </font>
    <font>
      <b/>
      <sz val="15"/>
      <color theme="3"/>
      <name val="Arial"/>
      <charset val="134"/>
      <scheme val="minor"/>
    </font>
    <font>
      <sz val="11"/>
      <color rgb="FFFA7D00"/>
      <name val="Arial"/>
      <charset val="0"/>
      <scheme val="minor"/>
    </font>
    <font>
      <b/>
      <sz val="11"/>
      <color rgb="FF3F3F3F"/>
      <name val="Arial"/>
      <charset val="0"/>
      <scheme val="minor"/>
    </font>
    <font>
      <b/>
      <sz val="11"/>
      <color rgb="FFFA7D00"/>
      <name val="Arial"/>
      <charset val="0"/>
      <scheme val="minor"/>
    </font>
    <font>
      <b/>
      <sz val="12"/>
      <color theme="1"/>
      <name val="Arial"/>
      <charset val="134"/>
      <scheme val="minor"/>
    </font>
  </fonts>
  <fills count="63">
    <fill>
      <patternFill patternType="none"/>
    </fill>
    <fill>
      <patternFill patternType="gray125"/>
    </fill>
    <fill>
      <patternFill patternType="solid">
        <fgColor theme="6" tint="0.8"/>
        <bgColor indexed="64"/>
      </patternFill>
    </fill>
    <fill>
      <patternFill patternType="solid">
        <fgColor theme="5" tint="0.8"/>
        <bgColor indexed="64"/>
      </patternFill>
    </fill>
    <fill>
      <patternFill patternType="solid">
        <fgColor theme="8" tint="0.6"/>
        <bgColor indexed="64"/>
      </patternFill>
    </fill>
    <fill>
      <patternFill patternType="solid">
        <fgColor rgb="FFF8F9FA"/>
        <bgColor rgb="FFF8F9FA"/>
      </patternFill>
    </fill>
    <fill>
      <patternFill patternType="solid">
        <fgColor theme="6" tint="0.8"/>
        <bgColor rgb="FFF8F9FA"/>
      </patternFill>
    </fill>
    <fill>
      <patternFill patternType="solid">
        <fgColor theme="5" tint="0.8"/>
        <bgColor rgb="FFF8F9FA"/>
      </patternFill>
    </fill>
    <fill>
      <patternFill patternType="solid">
        <fgColor rgb="FFFFFF00"/>
        <bgColor indexed="64"/>
      </patternFill>
    </fill>
    <fill>
      <patternFill patternType="solid">
        <fgColor theme="6" tint="0.4"/>
        <bgColor indexed="64"/>
      </patternFill>
    </fill>
    <fill>
      <patternFill patternType="solid">
        <fgColor theme="5" tint="0.4"/>
        <bgColor indexed="64"/>
      </patternFill>
    </fill>
    <fill>
      <patternFill patternType="solid">
        <fgColor theme="7" tint="0.8"/>
        <bgColor indexed="64"/>
      </patternFill>
    </fill>
    <fill>
      <patternFill patternType="solid">
        <fgColor theme="2" tint="-0.15"/>
        <bgColor rgb="FFF8F9FA"/>
      </patternFill>
    </fill>
    <fill>
      <patternFill patternType="solid">
        <fgColor theme="5" tint="0.8"/>
        <bgColor rgb="FFF4CCCC"/>
      </patternFill>
    </fill>
    <fill>
      <patternFill patternType="solid">
        <fgColor theme="2" tint="-0.15"/>
        <bgColor indexed="64"/>
      </patternFill>
    </fill>
    <fill>
      <patternFill patternType="solid">
        <fgColor rgb="FFFF0000"/>
        <bgColor indexed="64"/>
      </patternFill>
    </fill>
    <fill>
      <patternFill patternType="solid">
        <fgColor rgb="FFFF0000"/>
        <bgColor rgb="FFF8F9FA"/>
      </patternFill>
    </fill>
    <fill>
      <patternFill patternType="solid">
        <fgColor theme="5" tint="0.4"/>
        <bgColor rgb="FFF4CCCC"/>
      </patternFill>
    </fill>
    <fill>
      <patternFill patternType="solid">
        <fgColor theme="6" tint="0.8"/>
        <bgColor rgb="FFF4CCCC"/>
      </patternFill>
    </fill>
    <fill>
      <patternFill patternType="solid">
        <fgColor theme="0" tint="-0.05"/>
        <bgColor rgb="FFF4CCCC"/>
      </patternFill>
    </fill>
    <fill>
      <patternFill patternType="solid">
        <fgColor theme="0" tint="-0.05"/>
        <bgColor indexed="64"/>
      </patternFill>
    </fill>
    <fill>
      <patternFill patternType="solid">
        <fgColor theme="7" tint="0.8"/>
        <bgColor rgb="FFF4CCCC"/>
      </patternFill>
    </fill>
    <fill>
      <patternFill patternType="solid">
        <fgColor theme="9" tint="0.8"/>
        <bgColor rgb="FFF4CCCC"/>
      </patternFill>
    </fill>
    <fill>
      <patternFill patternType="solid">
        <fgColor theme="9" tint="0.6"/>
        <bgColor rgb="FFF4CCCC"/>
      </patternFill>
    </fill>
    <fill>
      <patternFill patternType="solid">
        <fgColor theme="9" tint="0.8"/>
        <bgColor indexed="64"/>
      </patternFill>
    </fill>
    <fill>
      <patternFill patternType="solid">
        <fgColor theme="9" tint="0.6"/>
        <bgColor indexed="64"/>
      </patternFill>
    </fill>
    <fill>
      <patternFill patternType="solid">
        <fgColor theme="0" tint="-0.15"/>
        <bgColor indexed="64"/>
      </patternFill>
    </fill>
    <fill>
      <patternFill patternType="solid">
        <fgColor theme="0" tint="-0.05"/>
        <bgColor rgb="FFF8F9FA"/>
      </patternFill>
    </fill>
    <fill>
      <patternFill patternType="solid">
        <fgColor rgb="FFFFFF00"/>
        <bgColor rgb="FFF8F9FA"/>
      </patternFill>
    </fill>
    <fill>
      <patternFill patternType="solid">
        <fgColor theme="0" tint="-0.15"/>
        <bgColor rgb="FFF8F9FA"/>
      </patternFill>
    </fill>
    <fill>
      <patternFill patternType="solid">
        <fgColor theme="0"/>
        <bgColor indexed="64"/>
      </patternFill>
    </fill>
    <fill>
      <patternFill patternType="solid">
        <fgColor theme="2" tint="-0.05"/>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9" fillId="37" borderId="0" applyNumberFormat="0" applyBorder="0" applyAlignment="0" applyProtection="0">
      <alignment vertical="center"/>
    </xf>
    <xf numFmtId="182" fontId="18" fillId="0" borderId="0" applyFont="0" applyFill="0" applyBorder="0" applyAlignment="0" applyProtection="0">
      <alignment vertical="center"/>
    </xf>
    <xf numFmtId="183"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26" fillId="35" borderId="14" applyNumberFormat="0" applyAlignment="0" applyProtection="0">
      <alignment vertical="center"/>
    </xf>
    <xf numFmtId="0" fontId="23" fillId="0" borderId="12" applyNumberFormat="0" applyFill="0" applyAlignment="0" applyProtection="0">
      <alignment vertical="center"/>
    </xf>
    <xf numFmtId="0" fontId="18" fillId="32" borderId="11" applyNumberFormat="0" applyFont="0" applyAlignment="0" applyProtection="0">
      <alignment vertical="center"/>
    </xf>
    <xf numFmtId="0" fontId="19" fillId="0" borderId="0" applyNumberFormat="0" applyFill="0" applyBorder="0" applyAlignment="0" applyProtection="0">
      <alignment vertical="center"/>
    </xf>
    <xf numFmtId="0" fontId="27" fillId="39" borderId="0" applyNumberFormat="0" applyBorder="0" applyAlignment="0" applyProtection="0">
      <alignment vertical="center"/>
    </xf>
    <xf numFmtId="0" fontId="20" fillId="0" borderId="0" applyNumberFormat="0" applyFill="0" applyBorder="0" applyAlignment="0" applyProtection="0">
      <alignment vertical="center"/>
    </xf>
    <xf numFmtId="0" fontId="29" fillId="41" borderId="0" applyNumberFormat="0" applyBorder="0" applyAlignment="0" applyProtection="0">
      <alignment vertical="center"/>
    </xf>
    <xf numFmtId="0" fontId="17" fillId="0" borderId="0" applyNumberFormat="0" applyFill="0" applyBorder="0" applyAlignment="0" applyProtection="0">
      <alignment vertical="center"/>
    </xf>
    <xf numFmtId="0" fontId="29" fillId="44" borderId="0" applyNumberFormat="0" applyBorder="0" applyAlignment="0" applyProtection="0">
      <alignment vertical="center"/>
    </xf>
    <xf numFmtId="0" fontId="3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3" fillId="0" borderId="12" applyNumberFormat="0" applyFill="0" applyAlignment="0" applyProtection="0">
      <alignment vertical="center"/>
    </xf>
    <xf numFmtId="0" fontId="25" fillId="0" borderId="16" applyNumberFormat="0" applyFill="0" applyAlignment="0" applyProtection="0">
      <alignment vertical="center"/>
    </xf>
    <xf numFmtId="0" fontId="25" fillId="0" borderId="0" applyNumberFormat="0" applyFill="0" applyBorder="0" applyAlignment="0" applyProtection="0">
      <alignment vertical="center"/>
    </xf>
    <xf numFmtId="0" fontId="24" fillId="34" borderId="13" applyNumberFormat="0" applyAlignment="0" applyProtection="0">
      <alignment vertical="center"/>
    </xf>
    <xf numFmtId="0" fontId="27" fillId="49" borderId="0" applyNumberFormat="0" applyBorder="0" applyAlignment="0" applyProtection="0">
      <alignment vertical="center"/>
    </xf>
    <xf numFmtId="0" fontId="30" fillId="43" borderId="0" applyNumberFormat="0" applyBorder="0" applyAlignment="0" applyProtection="0">
      <alignment vertical="center"/>
    </xf>
    <xf numFmtId="0" fontId="35" fillId="51" borderId="18" applyNumberFormat="0" applyAlignment="0" applyProtection="0">
      <alignment vertical="center"/>
    </xf>
    <xf numFmtId="0" fontId="29" fillId="42" borderId="0" applyNumberFormat="0" applyBorder="0" applyAlignment="0" applyProtection="0">
      <alignment vertical="center"/>
    </xf>
    <xf numFmtId="0" fontId="36" fillId="51" borderId="13" applyNumberFormat="0" applyAlignment="0" applyProtection="0">
      <alignment vertical="center"/>
    </xf>
    <xf numFmtId="0" fontId="34" fillId="0" borderId="17" applyNumberFormat="0" applyFill="0" applyAlignment="0" applyProtection="0">
      <alignment vertical="center"/>
    </xf>
    <xf numFmtId="0" fontId="28" fillId="0" borderId="15" applyNumberFormat="0" applyFill="0" applyAlignment="0" applyProtection="0">
      <alignment vertical="center"/>
    </xf>
    <xf numFmtId="0" fontId="21" fillId="33" borderId="0" applyNumberFormat="0" applyBorder="0" applyAlignment="0" applyProtection="0">
      <alignment vertical="center"/>
    </xf>
    <xf numFmtId="0" fontId="31" fillId="46" borderId="0" applyNumberFormat="0" applyBorder="0" applyAlignment="0" applyProtection="0">
      <alignment vertical="center"/>
    </xf>
    <xf numFmtId="0" fontId="27" fillId="47" borderId="0" applyNumberFormat="0" applyBorder="0" applyAlignment="0" applyProtection="0">
      <alignment vertical="center"/>
    </xf>
    <xf numFmtId="0" fontId="29" fillId="54" borderId="0" applyNumberFormat="0" applyBorder="0" applyAlignment="0" applyProtection="0">
      <alignment vertical="center"/>
    </xf>
    <xf numFmtId="0" fontId="27" fillId="53" borderId="0" applyNumberFormat="0" applyBorder="0" applyAlignment="0" applyProtection="0">
      <alignment vertical="center"/>
    </xf>
    <xf numFmtId="0" fontId="27" fillId="52" borderId="0" applyNumberFormat="0" applyBorder="0" applyAlignment="0" applyProtection="0">
      <alignment vertical="center"/>
    </xf>
    <xf numFmtId="0" fontId="29" fillId="50" borderId="0" applyNumberFormat="0" applyBorder="0" applyAlignment="0" applyProtection="0">
      <alignment vertical="center"/>
    </xf>
    <xf numFmtId="0" fontId="29" fillId="56" borderId="0" applyNumberFormat="0" applyBorder="0" applyAlignment="0" applyProtection="0">
      <alignment vertical="center"/>
    </xf>
    <xf numFmtId="0" fontId="27" fillId="36" borderId="0" applyNumberFormat="0" applyBorder="0" applyAlignment="0" applyProtection="0">
      <alignment vertical="center"/>
    </xf>
    <xf numFmtId="0" fontId="27" fillId="45" borderId="0" applyNumberFormat="0" applyBorder="0" applyAlignment="0" applyProtection="0">
      <alignment vertical="center"/>
    </xf>
    <xf numFmtId="0" fontId="29" fillId="55" borderId="0" applyNumberFormat="0" applyBorder="0" applyAlignment="0" applyProtection="0">
      <alignment vertical="center"/>
    </xf>
    <xf numFmtId="0" fontId="27" fillId="58" borderId="0" applyNumberFormat="0" applyBorder="0" applyAlignment="0" applyProtection="0">
      <alignment vertical="center"/>
    </xf>
    <xf numFmtId="0" fontId="29" fillId="60" borderId="0" applyNumberFormat="0" applyBorder="0" applyAlignment="0" applyProtection="0">
      <alignment vertical="center"/>
    </xf>
    <xf numFmtId="0" fontId="29" fillId="40" borderId="0" applyNumberFormat="0" applyBorder="0" applyAlignment="0" applyProtection="0">
      <alignment vertical="center"/>
    </xf>
    <xf numFmtId="0" fontId="27" fillId="57" borderId="0" applyNumberFormat="0" applyBorder="0" applyAlignment="0" applyProtection="0">
      <alignment vertical="center"/>
    </xf>
    <xf numFmtId="0" fontId="29" fillId="48" borderId="0" applyNumberFormat="0" applyBorder="0" applyAlignment="0" applyProtection="0">
      <alignment vertical="center"/>
    </xf>
    <xf numFmtId="0" fontId="27" fillId="62" borderId="0" applyNumberFormat="0" applyBorder="0" applyAlignment="0" applyProtection="0">
      <alignment vertical="center"/>
    </xf>
    <xf numFmtId="0" fontId="27" fillId="38" borderId="0" applyNumberFormat="0" applyBorder="0" applyAlignment="0" applyProtection="0">
      <alignment vertical="center"/>
    </xf>
    <xf numFmtId="0" fontId="29" fillId="61" borderId="0" applyNumberFormat="0" applyBorder="0" applyAlignment="0" applyProtection="0">
      <alignment vertical="center"/>
    </xf>
    <xf numFmtId="0" fontId="27" fillId="59" borderId="0" applyNumberFormat="0" applyBorder="0" applyAlignment="0" applyProtection="0">
      <alignment vertical="center"/>
    </xf>
  </cellStyleXfs>
  <cellXfs count="134">
    <xf numFmtId="0" fontId="0" fillId="0" borderId="0" xfId="0" applyFont="1" applyAlignment="1"/>
    <xf numFmtId="0" fontId="0" fillId="2" borderId="0" xfId="0" applyFont="1" applyFill="1" applyAlignment="1"/>
    <xf numFmtId="0" fontId="0" fillId="3" borderId="0" xfId="0" applyFont="1" applyFill="1" applyAlignment="1"/>
    <xf numFmtId="10" fontId="0" fillId="0" borderId="0" xfId="6" applyNumberFormat="1" applyFont="1" applyAlignment="1"/>
    <xf numFmtId="0" fontId="1" fillId="4" borderId="0" xfId="0" applyFont="1" applyFill="1" applyAlignment="1"/>
    <xf numFmtId="0" fontId="2" fillId="5" borderId="0" xfId="0" applyFont="1" applyFill="1" applyBorder="1" applyAlignment="1">
      <alignment horizontal="left" wrapText="1"/>
    </xf>
    <xf numFmtId="0" fontId="2" fillId="6" borderId="0" xfId="0" applyFont="1" applyFill="1" applyBorder="1" applyAlignment="1">
      <alignment horizontal="left" wrapText="1"/>
    </xf>
    <xf numFmtId="0" fontId="2" fillId="7" borderId="0" xfId="0" applyFont="1" applyFill="1" applyBorder="1" applyAlignment="1">
      <alignment horizontal="left" wrapText="1"/>
    </xf>
    <xf numFmtId="0" fontId="0" fillId="4" borderId="0" xfId="0" applyFont="1" applyFill="1" applyAlignment="1"/>
    <xf numFmtId="180" fontId="0" fillId="0" borderId="0" xfId="0" applyNumberFormat="1" applyFont="1" applyAlignment="1"/>
    <xf numFmtId="178" fontId="0" fillId="0" borderId="0" xfId="0" applyNumberFormat="1" applyFont="1" applyAlignment="1"/>
    <xf numFmtId="178" fontId="0" fillId="2" borderId="0" xfId="0" applyNumberFormat="1" applyFont="1" applyFill="1" applyAlignment="1"/>
    <xf numFmtId="178" fontId="0" fillId="3" borderId="0" xfId="0" applyNumberFormat="1" applyFont="1" applyFill="1" applyAlignment="1"/>
    <xf numFmtId="10" fontId="2" fillId="5" borderId="0" xfId="6" applyNumberFormat="1" applyFont="1" applyFill="1" applyBorder="1" applyAlignment="1">
      <alignment horizontal="left" wrapText="1"/>
    </xf>
    <xf numFmtId="10" fontId="1" fillId="0" borderId="0" xfId="6" applyNumberFormat="1" applyFont="1" applyAlignment="1">
      <alignment wrapText="1"/>
    </xf>
    <xf numFmtId="0" fontId="1" fillId="0" borderId="0" xfId="0" applyFont="1" applyAlignment="1"/>
    <xf numFmtId="177" fontId="0" fillId="3" borderId="0" xfId="6" applyNumberFormat="1" applyFont="1" applyFill="1" applyAlignment="1"/>
    <xf numFmtId="186" fontId="0" fillId="3" borderId="0" xfId="0" applyNumberFormat="1" applyFont="1" applyFill="1" applyAlignment="1"/>
    <xf numFmtId="10" fontId="0" fillId="3" borderId="0" xfId="6" applyNumberFormat="1" applyFont="1" applyFill="1" applyAlignment="1"/>
    <xf numFmtId="0" fontId="3" fillId="0" borderId="0" xfId="0" applyFont="1" applyAlignment="1"/>
    <xf numFmtId="180" fontId="4" fillId="3" borderId="0" xfId="0" applyNumberFormat="1" applyFont="1" applyFill="1" applyAlignment="1">
      <alignment horizontal="left"/>
    </xf>
    <xf numFmtId="180" fontId="5" fillId="0" borderId="0" xfId="0" applyNumberFormat="1" applyFont="1"/>
    <xf numFmtId="0" fontId="1" fillId="0" borderId="0" xfId="0" applyFont="1" applyAlignment="1">
      <alignment wrapText="1"/>
    </xf>
    <xf numFmtId="0" fontId="1" fillId="0" borderId="1" xfId="0" applyFont="1" applyBorder="1" applyAlignment="1"/>
    <xf numFmtId="0" fontId="0" fillId="0" borderId="1" xfId="0" applyFont="1" applyBorder="1" applyAlignment="1">
      <alignment horizontal="right"/>
    </xf>
    <xf numFmtId="58" fontId="0" fillId="8" borderId="1" xfId="0" applyNumberFormat="1" applyFont="1" applyFill="1" applyBorder="1" applyAlignment="1"/>
    <xf numFmtId="187" fontId="0" fillId="9" borderId="0" xfId="0" applyNumberFormat="1" applyFont="1" applyFill="1" applyAlignment="1"/>
    <xf numFmtId="0" fontId="5" fillId="0" borderId="0" xfId="0" applyFont="1" applyAlignment="1">
      <alignment wrapText="1"/>
    </xf>
    <xf numFmtId="0" fontId="0" fillId="0" borderId="0" xfId="0" applyFont="1" applyFill="1" applyBorder="1" applyAlignment="1"/>
    <xf numFmtId="185" fontId="0" fillId="0" borderId="0" xfId="6" applyNumberFormat="1" applyFont="1" applyFill="1" applyBorder="1" applyAlignment="1" applyProtection="1"/>
    <xf numFmtId="0" fontId="0" fillId="0" borderId="0" xfId="0" applyFont="1" applyBorder="1" applyAlignment="1"/>
    <xf numFmtId="178" fontId="0" fillId="0" borderId="0" xfId="0" applyNumberFormat="1" applyFont="1" applyFill="1" applyBorder="1" applyAlignment="1"/>
    <xf numFmtId="0" fontId="6" fillId="0" borderId="0" xfId="0" applyFont="1" applyAlignment="1">
      <alignment wrapText="1"/>
    </xf>
    <xf numFmtId="0" fontId="0" fillId="10" borderId="0" xfId="0" applyFont="1" applyFill="1" applyAlignment="1"/>
    <xf numFmtId="181" fontId="0" fillId="10" borderId="0" xfId="6" applyNumberFormat="1" applyFont="1" applyFill="1" applyAlignment="1"/>
    <xf numFmtId="10" fontId="0" fillId="10" borderId="0" xfId="6" applyNumberFormat="1" applyFont="1" applyFill="1" applyAlignment="1"/>
    <xf numFmtId="184" fontId="0" fillId="2" borderId="0" xfId="0" applyNumberFormat="1" applyFont="1" applyFill="1" applyAlignment="1"/>
    <xf numFmtId="184" fontId="0" fillId="0" borderId="0" xfId="0" applyNumberFormat="1" applyFont="1" applyAlignment="1"/>
    <xf numFmtId="184" fontId="0" fillId="0" borderId="0" xfId="0" applyNumberFormat="1" applyFont="1" applyFill="1" applyAlignment="1"/>
    <xf numFmtId="184" fontId="0" fillId="11" borderId="0" xfId="0" applyNumberFormat="1" applyFont="1" applyFill="1" applyAlignment="1"/>
    <xf numFmtId="185" fontId="0" fillId="0" borderId="0" xfId="0" applyNumberFormat="1" applyFont="1" applyAlignment="1"/>
    <xf numFmtId="0" fontId="2" fillId="12" borderId="0" xfId="0" applyFont="1" applyFill="1" applyBorder="1" applyAlignment="1">
      <alignment horizontal="left" wrapText="1"/>
    </xf>
    <xf numFmtId="0" fontId="2" fillId="13" borderId="0" xfId="0" applyFont="1" applyFill="1" applyBorder="1" applyAlignment="1">
      <alignment horizontal="left" wrapText="1"/>
    </xf>
    <xf numFmtId="186" fontId="6" fillId="10" borderId="0" xfId="0" applyNumberFormat="1" applyFont="1" applyFill="1" applyAlignment="1">
      <alignment wrapText="1"/>
    </xf>
    <xf numFmtId="181" fontId="6" fillId="10" borderId="0" xfId="6" applyNumberFormat="1" applyFont="1" applyFill="1" applyAlignment="1">
      <alignment wrapText="1"/>
    </xf>
    <xf numFmtId="189" fontId="7" fillId="5" borderId="0" xfId="0" applyNumberFormat="1" applyFont="1" applyFill="1" applyBorder="1" applyAlignment="1">
      <alignment horizontal="right"/>
    </xf>
    <xf numFmtId="0" fontId="0" fillId="14" borderId="0" xfId="0" applyFont="1" applyFill="1" applyAlignment="1"/>
    <xf numFmtId="186" fontId="0" fillId="10" borderId="0" xfId="0" applyNumberFormat="1" applyFont="1" applyFill="1" applyAlignment="1"/>
    <xf numFmtId="186" fontId="0" fillId="15" borderId="0" xfId="0" applyNumberFormat="1" applyFont="1" applyFill="1" applyAlignment="1"/>
    <xf numFmtId="181" fontId="0" fillId="15" borderId="0" xfId="6" applyNumberFormat="1" applyFont="1" applyFill="1" applyAlignment="1"/>
    <xf numFmtId="0" fontId="0" fillId="15" borderId="0" xfId="0" applyFont="1" applyFill="1" applyAlignment="1"/>
    <xf numFmtId="189" fontId="7" fillId="16" borderId="0" xfId="0" applyNumberFormat="1" applyFont="1" applyFill="1" applyBorder="1" applyAlignment="1">
      <alignment horizontal="right"/>
    </xf>
    <xf numFmtId="10" fontId="2" fillId="17" borderId="0" xfId="6" applyNumberFormat="1" applyFont="1" applyFill="1" applyBorder="1" applyAlignment="1">
      <alignment horizontal="left" wrapText="1"/>
    </xf>
    <xf numFmtId="10" fontId="0" fillId="15" borderId="0" xfId="6" applyNumberFormat="1" applyFont="1" applyFill="1" applyAlignment="1"/>
    <xf numFmtId="178" fontId="2" fillId="13" borderId="0" xfId="0" applyNumberFormat="1" applyFont="1" applyFill="1" applyBorder="1" applyAlignment="1">
      <alignment horizontal="left" wrapText="1"/>
    </xf>
    <xf numFmtId="178" fontId="2" fillId="13" borderId="0" xfId="0" applyNumberFormat="1" applyFont="1" applyFill="1" applyAlignment="1">
      <alignment horizontal="left" wrapText="1"/>
    </xf>
    <xf numFmtId="184" fontId="2" fillId="18" borderId="0" xfId="0" applyNumberFormat="1" applyFont="1" applyFill="1" applyAlignment="1">
      <alignment horizontal="left" wrapText="1"/>
    </xf>
    <xf numFmtId="184" fontId="2" fillId="6" borderId="0" xfId="0" applyNumberFormat="1" applyFont="1" applyFill="1" applyBorder="1" applyAlignment="1">
      <alignment horizontal="left" wrapText="1"/>
    </xf>
    <xf numFmtId="178" fontId="2" fillId="3" borderId="0" xfId="0" applyNumberFormat="1" applyFont="1" applyFill="1" applyBorder="1" applyAlignment="1">
      <alignment horizontal="left" wrapText="1"/>
    </xf>
    <xf numFmtId="184" fontId="2" fillId="19" borderId="0" xfId="0" applyNumberFormat="1" applyFont="1" applyFill="1" applyBorder="1" applyAlignment="1">
      <alignment horizontal="left" wrapText="1"/>
    </xf>
    <xf numFmtId="184" fontId="2" fillId="0" borderId="0" xfId="0" applyNumberFormat="1" applyFont="1" applyFill="1" applyAlignment="1">
      <alignment horizontal="left" wrapText="1"/>
    </xf>
    <xf numFmtId="184" fontId="0" fillId="20" borderId="0" xfId="0" applyNumberFormat="1" applyFont="1" applyFill="1" applyAlignment="1"/>
    <xf numFmtId="184" fontId="2" fillId="21" borderId="0" xfId="0" applyNumberFormat="1" applyFont="1" applyFill="1" applyAlignment="1">
      <alignment horizontal="left" wrapText="1"/>
    </xf>
    <xf numFmtId="185" fontId="2" fillId="22" borderId="0" xfId="0" applyNumberFormat="1" applyFont="1" applyFill="1" applyBorder="1" applyAlignment="1">
      <alignment horizontal="left" wrapText="1"/>
    </xf>
    <xf numFmtId="0" fontId="2" fillId="23" borderId="0" xfId="0" applyFont="1" applyFill="1" applyBorder="1" applyAlignment="1">
      <alignment horizontal="left" wrapText="1"/>
    </xf>
    <xf numFmtId="178" fontId="0" fillId="11" borderId="0" xfId="0" applyNumberFormat="1" applyFont="1" applyFill="1" applyAlignment="1"/>
    <xf numFmtId="185" fontId="0" fillId="24" borderId="0" xfId="0" applyNumberFormat="1" applyFont="1" applyFill="1" applyAlignment="1"/>
    <xf numFmtId="0" fontId="0" fillId="25" borderId="0" xfId="0" applyFont="1" applyFill="1" applyAlignment="1"/>
    <xf numFmtId="184" fontId="1" fillId="11" borderId="0" xfId="0" applyNumberFormat="1" applyFont="1" applyFill="1" applyAlignment="1"/>
    <xf numFmtId="0" fontId="0" fillId="8" borderId="0" xfId="0" applyFont="1" applyFill="1" applyAlignment="1"/>
    <xf numFmtId="0" fontId="0" fillId="26" borderId="0" xfId="0" applyFont="1" applyFill="1" applyAlignment="1"/>
    <xf numFmtId="0" fontId="2" fillId="5" borderId="1" xfId="0" applyFont="1" applyFill="1" applyBorder="1" applyAlignment="1">
      <alignment horizontal="left" wrapText="1"/>
    </xf>
    <xf numFmtId="0" fontId="2" fillId="27" borderId="1" xfId="0" applyFont="1" applyFill="1" applyBorder="1" applyAlignment="1">
      <alignment horizontal="left" wrapText="1"/>
    </xf>
    <xf numFmtId="0" fontId="2" fillId="6" borderId="1" xfId="0" applyFont="1" applyFill="1" applyBorder="1" applyAlignment="1">
      <alignment horizontal="left" wrapText="1"/>
    </xf>
    <xf numFmtId="0" fontId="2" fillId="28" borderId="1" xfId="0" applyFont="1" applyFill="1" applyBorder="1" applyAlignment="1">
      <alignment horizontal="left" wrapText="1"/>
    </xf>
    <xf numFmtId="189" fontId="7" fillId="5" borderId="1" xfId="0" applyNumberFormat="1" applyFont="1" applyFill="1" applyBorder="1" applyAlignment="1">
      <alignment horizontal="right"/>
    </xf>
    <xf numFmtId="0" fontId="0" fillId="8" borderId="1" xfId="0" applyFont="1" applyFill="1" applyBorder="1" applyAlignment="1"/>
    <xf numFmtId="179" fontId="8" fillId="18" borderId="1" xfId="0" applyNumberFormat="1" applyFont="1" applyFill="1" applyBorder="1"/>
    <xf numFmtId="0" fontId="9" fillId="8" borderId="1" xfId="0" applyFont="1" applyFill="1" applyBorder="1"/>
    <xf numFmtId="1" fontId="8" fillId="8" borderId="1" xfId="0" applyNumberFormat="1" applyFont="1" applyFill="1" applyBorder="1"/>
    <xf numFmtId="0" fontId="10" fillId="8" borderId="1" xfId="0" applyFont="1" applyFill="1" applyBorder="1" applyAlignment="1"/>
    <xf numFmtId="189" fontId="7" fillId="16" borderId="1" xfId="0" applyNumberFormat="1" applyFont="1" applyFill="1" applyBorder="1" applyAlignment="1">
      <alignment horizontal="right"/>
    </xf>
    <xf numFmtId="0" fontId="2" fillId="29" borderId="1" xfId="0" applyFont="1" applyFill="1" applyBorder="1" applyAlignment="1">
      <alignment horizontal="left" wrapText="1"/>
    </xf>
    <xf numFmtId="0" fontId="2" fillId="23" borderId="1" xfId="0" applyFont="1" applyFill="1" applyBorder="1" applyAlignment="1">
      <alignment horizontal="left" wrapText="1"/>
    </xf>
    <xf numFmtId="188" fontId="0" fillId="2" borderId="1" xfId="0" applyNumberFormat="1" applyFont="1" applyFill="1" applyBorder="1" applyAlignment="1"/>
    <xf numFmtId="0" fontId="0" fillId="26" borderId="1" xfId="0" applyFont="1" applyFill="1" applyBorder="1" applyAlignment="1"/>
    <xf numFmtId="0" fontId="0" fillId="25" borderId="1" xfId="0" applyFont="1" applyFill="1" applyBorder="1" applyAlignment="1"/>
    <xf numFmtId="0" fontId="9" fillId="26" borderId="1" xfId="0" applyFont="1" applyFill="1" applyBorder="1" applyAlignment="1">
      <alignment wrapText="1"/>
    </xf>
    <xf numFmtId="0" fontId="10" fillId="26" borderId="1" xfId="0" applyFont="1" applyFill="1" applyBorder="1" applyAlignment="1">
      <alignment wrapText="1"/>
    </xf>
    <xf numFmtId="1" fontId="9" fillId="8" borderId="1" xfId="0" applyNumberFormat="1" applyFont="1" applyFill="1" applyBorder="1"/>
    <xf numFmtId="1" fontId="8" fillId="9" borderId="1" xfId="0" applyNumberFormat="1" applyFont="1" applyFill="1" applyBorder="1"/>
    <xf numFmtId="179" fontId="8" fillId="8" borderId="1" xfId="0" applyNumberFormat="1" applyFont="1" applyFill="1" applyBorder="1"/>
    <xf numFmtId="178" fontId="0" fillId="30" borderId="0" xfId="0" applyNumberFormat="1" applyFont="1" applyFill="1" applyBorder="1" applyAlignment="1"/>
    <xf numFmtId="0" fontId="2" fillId="5" borderId="0" xfId="0" applyFont="1" applyFill="1" applyBorder="1" applyAlignment="1">
      <alignment horizontal="left"/>
    </xf>
    <xf numFmtId="0" fontId="7" fillId="5" borderId="0" xfId="0" applyFont="1" applyFill="1" applyBorder="1" applyAlignment="1">
      <alignment horizontal="left"/>
    </xf>
    <xf numFmtId="0" fontId="7" fillId="5" borderId="0" xfId="0" applyFont="1" applyFill="1" applyAlignment="1">
      <alignment horizontal="left"/>
    </xf>
    <xf numFmtId="0" fontId="0" fillId="20" borderId="0" xfId="0" applyFont="1" applyFill="1" applyAlignment="1"/>
    <xf numFmtId="181" fontId="0" fillId="9" borderId="0" xfId="6" applyNumberFormat="1" applyFont="1" applyFill="1" applyAlignment="1">
      <alignment horizontal="left"/>
    </xf>
    <xf numFmtId="0" fontId="7" fillId="5" borderId="0" xfId="0" applyFont="1" applyFill="1" applyBorder="1" applyAlignment="1">
      <alignment horizontal="left" wrapText="1"/>
    </xf>
    <xf numFmtId="0" fontId="7" fillId="28" borderId="0" xfId="0" applyFont="1" applyFill="1" applyBorder="1" applyAlignment="1">
      <alignment horizontal="left" wrapText="1"/>
    </xf>
    <xf numFmtId="0" fontId="1" fillId="0" borderId="1" xfId="0" applyFont="1" applyBorder="1" applyAlignment="1">
      <alignment wrapText="1"/>
    </xf>
    <xf numFmtId="0" fontId="1" fillId="0" borderId="1" xfId="0" applyFont="1" applyFill="1" applyBorder="1" applyAlignment="1">
      <alignment wrapText="1"/>
    </xf>
    <xf numFmtId="0" fontId="0" fillId="0" borderId="2" xfId="0" applyFont="1" applyBorder="1" applyAlignment="1"/>
    <xf numFmtId="189" fontId="7" fillId="9" borderId="2" xfId="0" applyNumberFormat="1" applyFont="1" applyFill="1" applyBorder="1" applyAlignment="1">
      <alignment horizontal="right"/>
    </xf>
    <xf numFmtId="0" fontId="0" fillId="9" borderId="2" xfId="0" applyFont="1" applyFill="1" applyBorder="1" applyAlignment="1"/>
    <xf numFmtId="9" fontId="7" fillId="9" borderId="2" xfId="6" applyFont="1" applyFill="1" applyBorder="1" applyAlignment="1">
      <alignment horizontal="right"/>
    </xf>
    <xf numFmtId="184" fontId="0" fillId="8" borderId="1" xfId="6" applyNumberFormat="1" applyFont="1" applyFill="1" applyBorder="1" applyAlignment="1" applyProtection="1"/>
    <xf numFmtId="0" fontId="0" fillId="0" borderId="1" xfId="0" applyFont="1" applyBorder="1" applyAlignment="1"/>
    <xf numFmtId="189" fontId="7" fillId="8" borderId="1" xfId="0" applyNumberFormat="1" applyFont="1" applyFill="1" applyBorder="1" applyAlignment="1">
      <alignment horizontal="right"/>
    </xf>
    <xf numFmtId="0" fontId="0" fillId="9" borderId="1" xfId="0" applyFont="1" applyFill="1" applyBorder="1" applyAlignment="1"/>
    <xf numFmtId="189" fontId="7" fillId="9" borderId="1" xfId="0" applyNumberFormat="1" applyFont="1" applyFill="1" applyBorder="1" applyAlignment="1">
      <alignment horizontal="right"/>
    </xf>
    <xf numFmtId="15" fontId="0" fillId="8" borderId="1" xfId="0" applyNumberFormat="1" applyFont="1" applyFill="1" applyBorder="1" applyAlignment="1"/>
    <xf numFmtId="185" fontId="0" fillId="8" borderId="1" xfId="6" applyNumberFormat="1" applyFont="1" applyFill="1" applyBorder="1" applyAlignment="1" applyProtection="1"/>
    <xf numFmtId="0" fontId="0" fillId="2" borderId="1" xfId="0" applyFont="1" applyFill="1" applyBorder="1" applyAlignment="1"/>
    <xf numFmtId="0" fontId="0" fillId="0" borderId="1" xfId="0" applyFont="1" applyBorder="1" applyAlignment="1">
      <alignment wrapText="1"/>
    </xf>
    <xf numFmtId="10" fontId="7" fillId="8" borderId="1" xfId="0" applyNumberFormat="1" applyFont="1" applyFill="1" applyBorder="1" applyAlignment="1">
      <alignment horizontal="left" wrapText="1"/>
    </xf>
    <xf numFmtId="0" fontId="0" fillId="0" borderId="1" xfId="0" applyFont="1" applyBorder="1" applyAlignment="1">
      <alignment horizontal="right" wrapText="1"/>
    </xf>
    <xf numFmtId="0" fontId="11" fillId="0" borderId="0" xfId="0" applyFont="1" applyAlignment="1">
      <alignment horizontal="right"/>
    </xf>
    <xf numFmtId="176" fontId="4" fillId="9" borderId="0" xfId="6" applyNumberFormat="1" applyFont="1" applyFill="1" applyAlignment="1">
      <alignment wrapText="1"/>
    </xf>
    <xf numFmtId="10" fontId="0" fillId="8" borderId="1" xfId="0" applyNumberFormat="1" applyFont="1" applyFill="1" applyBorder="1" applyAlignment="1"/>
    <xf numFmtId="0" fontId="12" fillId="0" borderId="0" xfId="0" applyFont="1" applyAlignment="1"/>
    <xf numFmtId="58" fontId="0" fillId="31" borderId="1" xfId="0" applyNumberFormat="1" applyFont="1" applyFill="1" applyBorder="1" applyAlignment="1"/>
    <xf numFmtId="178" fontId="0" fillId="8" borderId="1" xfId="0" applyNumberFormat="1" applyFont="1" applyFill="1" applyBorder="1" applyAlignment="1"/>
    <xf numFmtId="178" fontId="0" fillId="26" borderId="1" xfId="0" applyNumberFormat="1" applyFont="1" applyFill="1" applyBorder="1" applyAlignment="1"/>
    <xf numFmtId="0" fontId="13" fillId="0" borderId="0" xfId="0" applyFont="1" applyAlignment="1"/>
    <xf numFmtId="0" fontId="14" fillId="0" borderId="3" xfId="0" applyFont="1" applyBorder="1" applyAlignment="1">
      <alignment vertical="top" wrapText="1"/>
    </xf>
    <xf numFmtId="0" fontId="15" fillId="0" borderId="4" xfId="0" applyFont="1" applyBorder="1"/>
    <xf numFmtId="0" fontId="15" fillId="0" borderId="5" xfId="0" applyFont="1" applyBorder="1"/>
    <xf numFmtId="0" fontId="15" fillId="0" borderId="6" xfId="0" applyFont="1" applyBorder="1"/>
    <xf numFmtId="0" fontId="16" fillId="0" borderId="0" xfId="0" applyFont="1" applyAlignment="1"/>
    <xf numFmtId="0" fontId="15" fillId="0" borderId="7" xfId="0" applyFont="1" applyBorder="1"/>
    <xf numFmtId="0" fontId="15" fillId="0" borderId="8" xfId="0" applyFont="1" applyBorder="1"/>
    <xf numFmtId="0" fontId="15" fillId="0" borderId="9" xfId="0" applyFont="1" applyBorder="1"/>
    <xf numFmtId="0" fontId="15" fillId="0" borderId="10"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269929551353356"/>
          <c:y val="0.0123123123123123"/>
          <c:w val="0.788987764182425"/>
          <c:h val="0.891111111111111"/>
        </c:manualLayout>
      </c:layout>
      <c:lineChart>
        <c:grouping val="standard"/>
        <c:varyColors val="1"/>
        <c:ser>
          <c:idx val="0"/>
          <c:order val="0"/>
          <c:tx>
            <c:strRef>
              <c:f>Parameters!#REF!</c:f>
              <c:strCache>
                <c:ptCount val="1"/>
                <c:pt idx="0">
                  <c:v/>
                </c:pt>
              </c:strCache>
            </c:strRef>
          </c:tx>
          <c:marker>
            <c:symbol val="circle"/>
            <c:size val="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1"/>
          <c:order val="1"/>
          <c:tx>
            <c:strRef>
              <c:f>Parameters!#REF!</c:f>
              <c:strCache>
                <c:ptCount val="1"/>
                <c:pt idx="0">
                  <c:v/>
                </c:pt>
              </c:strCache>
            </c:strRef>
          </c:tx>
          <c:marker>
            <c:symbol val="circle"/>
            <c:size val="7"/>
            <c:spPr>
              <a:solidFill>
                <a:schemeClr val="accent2"/>
              </a:solidFill>
              <a:ln w="6350" cap="flat" cmpd="sng" algn="ctr">
                <a:solidFill>
                  <a:schemeClr val="accent2"/>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2"/>
          <c:order val="2"/>
          <c:tx>
            <c:strRef>
              <c:f>Parameters!#REF!</c:f>
              <c:strCache>
                <c:ptCount val="1"/>
                <c:pt idx="0">
                  <c:v/>
                </c:pt>
              </c:strCache>
            </c:strRef>
          </c:tx>
          <c:marker>
            <c:symbol val="circle"/>
            <c:size val="7"/>
            <c:spPr>
              <a:solidFill>
                <a:schemeClr val="accent3"/>
              </a:solidFill>
              <a:ln w="6350" cap="flat" cmpd="sng" algn="ctr">
                <a:solidFill>
                  <a:schemeClr val="accent3"/>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3"/>
          <c:order val="3"/>
          <c:tx>
            <c:strRef>
              <c:f>Parameters!#REF!</c:f>
              <c:strCache>
                <c:ptCount val="1"/>
                <c:pt idx="0">
                  <c:v/>
                </c:pt>
              </c:strCache>
            </c:strRef>
          </c:tx>
          <c:marker>
            <c:symbol val="circle"/>
            <c:size val="7"/>
            <c:spPr>
              <a:solidFill>
                <a:schemeClr val="accent4"/>
              </a:solidFill>
              <a:ln w="6350" cap="flat" cmpd="sng" algn="ctr">
                <a:solidFill>
                  <a:schemeClr val="accent4"/>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4"/>
          <c:order val="4"/>
          <c:tx>
            <c:strRef>
              <c:f>Parameters!#REF!</c:f>
              <c:strCache>
                <c:ptCount val="1"/>
                <c:pt idx="0">
                  <c:v/>
                </c:pt>
              </c:strCache>
            </c:strRef>
          </c:tx>
          <c:marker>
            <c:symbol val="circle"/>
            <c:size val="7"/>
            <c:spPr>
              <a:solidFill>
                <a:schemeClr val="accent5"/>
              </a:solidFill>
              <a:ln w="6350" cap="flat" cmpd="sng" algn="ctr">
                <a:solidFill>
                  <a:schemeClr val="accent5"/>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dLbls>
          <c:showLegendKey val="0"/>
          <c:showVal val="0"/>
          <c:showCatName val="0"/>
          <c:showSerName val="0"/>
          <c:showPercent val="0"/>
          <c:showBubbleSize val="0"/>
        </c:dLbls>
        <c:marker val="1"/>
        <c:smooth val="0"/>
        <c:axId val="351585859"/>
        <c:axId val="1652155075"/>
      </c:lineChart>
      <c:dateAx>
        <c:axId val="351585859"/>
        <c:scaling>
          <c:orientation val="minMax"/>
        </c:scaling>
        <c:delete val="0"/>
        <c:axPos val="b"/>
        <c:title>
          <c:layout/>
          <c:overlay val="0"/>
          <c:tx>
            <c:rich>
              <a:bodyPr/>
              <a:lstStyle/>
              <a:p>
                <a:pPr>
                  <a:defRPr/>
                </a:pPr>
              </a:p>
            </c:rich>
          </c:tx>
        </c:title>
        <c:numFmt formatCode="d&quot;-&quot;mmm&quot;-&quot;yyyy" sourceLinked="1"/>
        <c:majorTickMark val="cross"/>
        <c:minorTickMark val="cross"/>
        <c:tickLblPos val="nextTo"/>
        <c:txPr>
          <a:bodyPr rot="-60000000" spcFirstLastPara="0" vertOverflow="ellipsis" vert="horz" wrap="square" anchor="ctr" anchorCtr="1" forceAA="0"/>
          <a:lstStyle/>
          <a:p>
            <a:pPr>
              <a:defRPr lang="en-US" sz="1000" b="0" i="0" u="none" strike="noStrike" kern="1200" baseline="0">
                <a:solidFill>
                  <a:srgbClr val="000000"/>
                </a:solidFill>
                <a:latin typeface="+mn-lt"/>
                <a:ea typeface="+mn-ea"/>
                <a:cs typeface="+mn-cs"/>
              </a:defRPr>
            </a:pPr>
          </a:p>
        </c:txPr>
        <c:crossAx val="1652155075"/>
        <c:crosses val="autoZero"/>
        <c:auto val="1"/>
        <c:lblAlgn val="ctr"/>
        <c:lblOffset val="100"/>
        <c:baseTimeUnit val="days"/>
      </c:dateAx>
      <c:valAx>
        <c:axId val="165215507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numFmt formatCode="0" sourceLinked="1"/>
        <c:majorTickMark val="cross"/>
        <c:minorTickMark val="cross"/>
        <c:tickLblPos val="nextTo"/>
        <c:spPr>
          <a:ln w="47625" cap="flat" cmpd="sng" algn="ctr">
            <a:no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351585859"/>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Cumul. Death: reality vs. projection</a:t>
            </a:r>
            <a:endParaRPr lang="fr-FR" altLang="en-US"/>
          </a:p>
        </c:rich>
      </c:tx>
      <c:layout/>
      <c:overlay val="0"/>
      <c:spPr>
        <a:noFill/>
        <a:ln>
          <a:noFill/>
        </a:ln>
        <a:effectLst/>
      </c:spPr>
    </c:title>
    <c:autoTitleDeleted val="0"/>
    <c:plotArea>
      <c:layout/>
      <c:lineChart>
        <c:grouping val="standard"/>
        <c:varyColors val="0"/>
        <c:ser>
          <c:idx val="0"/>
          <c:order val="0"/>
          <c:tx>
            <c:strRef>
              <c:f>'Data for Visualization Fit'!$T$1</c:f>
              <c:strCache>
                <c:ptCount val="1"/>
                <c:pt idx="0">
                  <c:v>Cumul. Death</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Fit'!$T$2:$T$429</c:f>
              <c:numCache>
                <c:formatCode>0_);[Red]\(0\)</c:formatCode>
                <c:ptCount val="428"/>
                <c:pt idx="0">
                  <c:v>1</c:v>
                </c:pt>
                <c:pt idx="1">
                  <c:v>3</c:v>
                </c:pt>
                <c:pt idx="2">
                  <c:v>3</c:v>
                </c:pt>
                <c:pt idx="3">
                  <c:v>3</c:v>
                </c:pt>
                <c:pt idx="4">
                  <c:v>4</c:v>
                </c:pt>
                <c:pt idx="5">
                  <c:v>4</c:v>
                </c:pt>
                <c:pt idx="6">
                  <c:v>10</c:v>
                </c:pt>
                <c:pt idx="7">
                  <c:v>10</c:v>
                </c:pt>
                <c:pt idx="8">
                  <c:v>14</c:v>
                </c:pt>
                <c:pt idx="9">
                  <c:v>21</c:v>
                </c:pt>
                <c:pt idx="10">
                  <c:v>37</c:v>
                </c:pt>
                <c:pt idx="11">
                  <c:v>67</c:v>
                </c:pt>
                <c:pt idx="12">
                  <c:v>75</c:v>
                </c:pt>
                <c:pt idx="13">
                  <c:v>88</c:v>
                </c:pt>
                <c:pt idx="14">
                  <c:v>122</c:v>
                </c:pt>
                <c:pt idx="15">
                  <c:v>178</c:v>
                </c:pt>
                <c:pt idx="16">
                  <c:v>220</c:v>
                </c:pt>
                <c:pt idx="17">
                  <c:v>289</c:v>
                </c:pt>
                <c:pt idx="18">
                  <c:v>353</c:v>
                </c:pt>
                <c:pt idx="19">
                  <c:v>431</c:v>
                </c:pt>
                <c:pt idx="20">
                  <c:v>513</c:v>
                </c:pt>
                <c:pt idx="21">
                  <c:v>705</c:v>
                </c:pt>
                <c:pt idx="22">
                  <c:v>828</c:v>
                </c:pt>
                <c:pt idx="23">
                  <c:v>1011</c:v>
                </c:pt>
                <c:pt idx="24">
                  <c:v>1143</c:v>
                </c:pt>
                <c:pt idx="25">
                  <c:v>1283</c:v>
                </c:pt>
                <c:pt idx="26">
                  <c:v>1447</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Fit'!$U$1</c:f>
              <c:strCache>
                <c:ptCount val="1"/>
                <c:pt idx="0">
                  <c:v>Projection Cumul. Death</c:v>
                </c:pt>
              </c:strCache>
            </c:strRef>
          </c:tx>
          <c:spPr>
            <a:ln w="158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Fit'!$U$2:$U$429</c:f>
              <c:numCache>
                <c:formatCode>0_);[Red]\(0\)</c:formatCode>
                <c:ptCount val="428"/>
                <c:pt idx="0">
                  <c:v>0</c:v>
                </c:pt>
                <c:pt idx="1">
                  <c:v>0</c:v>
                </c:pt>
                <c:pt idx="2">
                  <c:v>0</c:v>
                </c:pt>
                <c:pt idx="3">
                  <c:v>0</c:v>
                </c:pt>
                <c:pt idx="4">
                  <c:v>2.453</c:v>
                </c:pt>
                <c:pt idx="5">
                  <c:v>5.6865</c:v>
                </c:pt>
                <c:pt idx="6">
                  <c:v>10.0127</c:v>
                </c:pt>
                <c:pt idx="7">
                  <c:v>15.8776</c:v>
                </c:pt>
                <c:pt idx="8">
                  <c:v>23.9056</c:v>
                </c:pt>
                <c:pt idx="9">
                  <c:v>34.9664</c:v>
                </c:pt>
                <c:pt idx="10">
                  <c:v>50.2865</c:v>
                </c:pt>
                <c:pt idx="11">
                  <c:v>71.5607</c:v>
                </c:pt>
                <c:pt idx="12">
                  <c:v>101.1305</c:v>
                </c:pt>
                <c:pt idx="13">
                  <c:v>136.6321</c:v>
                </c:pt>
                <c:pt idx="14">
                  <c:v>180.4516</c:v>
                </c:pt>
                <c:pt idx="15">
                  <c:v>233.5479</c:v>
                </c:pt>
                <c:pt idx="16">
                  <c:v>295.7426</c:v>
                </c:pt>
                <c:pt idx="17">
                  <c:v>367.6601</c:v>
                </c:pt>
                <c:pt idx="18">
                  <c:v>449.6795</c:v>
                </c:pt>
                <c:pt idx="19">
                  <c:v>542.0238</c:v>
                </c:pt>
                <c:pt idx="20">
                  <c:v>644.8268</c:v>
                </c:pt>
                <c:pt idx="21">
                  <c:v>754.7212</c:v>
                </c:pt>
                <c:pt idx="22">
                  <c:v>871.0826</c:v>
                </c:pt>
                <c:pt idx="23">
                  <c:v>991.9709</c:v>
                </c:pt>
                <c:pt idx="24">
                  <c:v>1114.7101</c:v>
                </c:pt>
                <c:pt idx="25">
                  <c:v>1241.7309</c:v>
                </c:pt>
                <c:pt idx="26">
                  <c:v>1370.4019</c:v>
                </c:pt>
                <c:pt idx="27">
                  <c:v>1499.4743</c:v>
                </c:pt>
                <c:pt idx="28">
                  <c:v>1628.8366</c:v>
                </c:pt>
                <c:pt idx="29">
                  <c:v>1757.4407</c:v>
                </c:pt>
                <c:pt idx="30">
                  <c:v>1884.4615</c:v>
                </c:pt>
                <c:pt idx="31">
                  <c:v>2009.007</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422744404"/>
        <c:axId val="143380501"/>
      </c:lineChart>
      <c:dateAx>
        <c:axId val="4227444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3380501"/>
        <c:crosses val="autoZero"/>
        <c:auto val="1"/>
        <c:lblOffset val="100"/>
        <c:baseTimeUnit val="days"/>
      </c:dateAx>
      <c:valAx>
        <c:axId val="14338050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2274440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Projection of Covid19 Outbreak</a:t>
            </a:r>
            <a:endParaRPr lang="fr-FR" altLang="en-US"/>
          </a:p>
        </c:rich>
      </c:tx>
      <c:layout>
        <c:manualLayout>
          <c:xMode val="edge"/>
          <c:yMode val="edge"/>
          <c:x val="0.379281695757332"/>
          <c:y val="0.0134544231416078"/>
        </c:manualLayout>
      </c:layout>
      <c:overlay val="0"/>
      <c:spPr>
        <a:noFill/>
        <a:ln>
          <a:noFill/>
        </a:ln>
        <a:effectLst/>
      </c:spPr>
    </c:title>
    <c:autoTitleDeleted val="0"/>
    <c:plotArea>
      <c:layout/>
      <c:lineChart>
        <c:grouping val="standard"/>
        <c:varyColors val="0"/>
        <c:ser>
          <c:idx val="0"/>
          <c:order val="0"/>
          <c:tx>
            <c:strRef>
              <c:f>'Data for Visualization Proj'!$E$1</c:f>
              <c:strCache>
                <c:ptCount val="1"/>
                <c:pt idx="0">
                  <c:v>Projection Confirmed Cases Today</c:v>
                </c:pt>
              </c:strCache>
            </c:strRef>
          </c:tx>
          <c:spPr>
            <a:ln w="19050" cap="rnd">
              <a:solidFill>
                <a:schemeClr val="accent1"/>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Proj'!$E$2:$E$429</c:f>
              <c:numCache>
                <c:formatCode>0_);[Red]\(0\)</c:formatCode>
                <c:ptCount val="428"/>
                <c:pt idx="0">
                  <c:v>0.387159114171594</c:v>
                </c:pt>
                <c:pt idx="1">
                  <c:v>0.642582625485162</c:v>
                </c:pt>
                <c:pt idx="2">
                  <c:v>1.06651816746841</c:v>
                </c:pt>
                <c:pt idx="3">
                  <c:v>1.77013824314563</c:v>
                </c:pt>
                <c:pt idx="4">
                  <c:v>2.93795762782358</c:v>
                </c:pt>
                <c:pt idx="5">
                  <c:v>4.87621562163632</c:v>
                </c:pt>
                <c:pt idx="6">
                  <c:v>8.09317005232286</c:v>
                </c:pt>
                <c:pt idx="7">
                  <c:v>13.4323425749699</c:v>
                </c:pt>
                <c:pt idx="8">
                  <c:v>22.2936110716865</c:v>
                </c:pt>
                <c:pt idx="9">
                  <c:v>37</c:v>
                </c:pt>
                <c:pt idx="10">
                  <c:v>18.3716906441011</c:v>
                </c:pt>
                <c:pt idx="11">
                  <c:v>25.8970805836674</c:v>
                </c:pt>
                <c:pt idx="12">
                  <c:v>36.5032780702858</c:v>
                </c:pt>
                <c:pt idx="13">
                  <c:v>51.451374102996</c:v>
                </c:pt>
                <c:pt idx="14">
                  <c:v>72.5169632908877</c:v>
                </c:pt>
                <c:pt idx="15">
                  <c:v>102.199919663894</c:v>
                </c:pt>
                <c:pt idx="16">
                  <c:v>144.01802042399</c:v>
                </c:pt>
                <c:pt idx="17">
                  <c:v>202.917811958132</c:v>
                </c:pt>
                <c:pt idx="18">
                  <c:v>285.847756027193</c:v>
                </c:pt>
                <c:pt idx="19">
                  <c:v>402.554219008158</c:v>
                </c:pt>
                <c:pt idx="20">
                  <c:v>566.679915988507</c:v>
                </c:pt>
                <c:pt idx="21">
                  <c:v>797.265731603146</c:v>
                </c:pt>
                <c:pt idx="22">
                  <c:v>560.388062304363</c:v>
                </c:pt>
                <c:pt idx="23">
                  <c:v>787.736727022321</c:v>
                </c:pt>
                <c:pt idx="24">
                  <c:v>886.519621317272</c:v>
                </c:pt>
                <c:pt idx="25">
                  <c:v>883.31591270105</c:v>
                </c:pt>
                <c:pt idx="26">
                  <c:v>963.050582652857</c:v>
                </c:pt>
                <c:pt idx="27">
                  <c:v>1024.98911715143</c:v>
                </c:pt>
                <c:pt idx="28">
                  <c:v>1090.22464641411</c:v>
                </c:pt>
                <c:pt idx="29">
                  <c:v>1158.82074648556</c:v>
                </c:pt>
                <c:pt idx="30">
                  <c:v>936.131160300509</c:v>
                </c:pt>
                <c:pt idx="31">
                  <c:v>994.115425689506</c:v>
                </c:pt>
                <c:pt idx="32">
                  <c:v>980.466593718477</c:v>
                </c:pt>
                <c:pt idx="33">
                  <c:v>966.602006167717</c:v>
                </c:pt>
                <c:pt idx="34">
                  <c:v>952.51056973326</c:v>
                </c:pt>
                <c:pt idx="35">
                  <c:v>938.214379213577</c:v>
                </c:pt>
                <c:pt idx="36">
                  <c:v>923.735245797254</c:v>
                </c:pt>
                <c:pt idx="37">
                  <c:v>909.094656810272</c:v>
                </c:pt>
                <c:pt idx="38">
                  <c:v>894.313723838397</c:v>
                </c:pt>
                <c:pt idx="39">
                  <c:v>879.41313475038</c:v>
                </c:pt>
                <c:pt idx="40">
                  <c:v>864.413109678445</c:v>
                </c:pt>
                <c:pt idx="41">
                  <c:v>849.333360987799</c:v>
                </c:pt>
                <c:pt idx="42">
                  <c:v>834.193057236991</c:v>
                </c:pt>
                <c:pt idx="43">
                  <c:v>819.010791103004</c:v>
                </c:pt>
                <c:pt idx="44">
                  <c:v>803.804551219213</c:v>
                </c:pt>
                <c:pt idx="45">
                  <c:v>788.591697850854</c:v>
                </c:pt>
                <c:pt idx="46">
                  <c:v>773.388942311457</c:v>
                </c:pt>
                <c:pt idx="47">
                  <c:v>758.21233000491</c:v>
                </c:pt>
                <c:pt idx="48">
                  <c:v>743.077226961369</c:v>
                </c:pt>
                <c:pt idx="49">
                  <c:v>727.998309721138</c:v>
                </c:pt>
                <c:pt idx="50">
                  <c:v>712.989558408811</c:v>
                </c:pt>
                <c:pt idx="51">
                  <c:v>698.06425283036</c:v>
                </c:pt>
                <c:pt idx="52">
                  <c:v>683.234971418362</c:v>
                </c:pt>
                <c:pt idx="53">
                  <c:v>668.513592845043</c:v>
                </c:pt>
                <c:pt idx="54">
                  <c:v>653.911300119214</c:v>
                </c:pt>
                <c:pt idx="55">
                  <c:v>639.438586981284</c:v>
                </c:pt>
                <c:pt idx="56">
                  <c:v>625.105266410259</c:v>
                </c:pt>
                <c:pt idx="57">
                  <c:v>610.920481057835</c:v>
                </c:pt>
                <c:pt idx="58">
                  <c:v>596.892715427164</c:v>
                </c:pt>
                <c:pt idx="59">
                  <c:v>583.029809617565</c:v>
                </c:pt>
                <c:pt idx="60">
                  <c:v>569.338974461091</c:v>
                </c:pt>
                <c:pt idx="61">
                  <c:v>555.826807882488</c:v>
                </c:pt>
                <c:pt idx="62">
                  <c:v>542.499312320315</c:v>
                </c:pt>
                <c:pt idx="63">
                  <c:v>529.361913053993</c:v>
                </c:pt>
                <c:pt idx="64">
                  <c:v>516.41947728893</c:v>
                </c:pt>
                <c:pt idx="65">
                  <c:v>503.676333859682</c:v>
                </c:pt>
                <c:pt idx="66">
                  <c:v>491.136293419195</c:v>
                </c:pt>
                <c:pt idx="67">
                  <c:v>478.802668990435</c:v>
                </c:pt>
                <c:pt idx="68">
                  <c:v>466.678296765048</c:v>
                </c:pt>
                <c:pt idx="69">
                  <c:v>454.765557042073</c:v>
                </c:pt>
                <c:pt idx="70">
                  <c:v>443.066395208028</c:v>
                </c:pt>
                <c:pt idx="71">
                  <c:v>431.582342667861</c:v>
                </c:pt>
                <c:pt idx="72">
                  <c:v>420.314537644296</c:v>
                </c:pt>
                <c:pt idx="73">
                  <c:v>409.263745770857</c:v>
                </c:pt>
                <c:pt idx="74">
                  <c:v>398.430380411411</c:v>
                </c:pt>
                <c:pt idx="75">
                  <c:v>387.8145226463</c:v>
                </c:pt>
                <c:pt idx="76">
                  <c:v>377.415940872035</c:v>
                </c:pt>
                <c:pt idx="77">
                  <c:v>367.234109968156</c:v>
                </c:pt>
                <c:pt idx="78">
                  <c:v>357.268229991024</c:v>
                </c:pt>
                <c:pt idx="79">
                  <c:v>347.51724436027</c:v>
                </c:pt>
                <c:pt idx="80">
                  <c:v>337.97985750905</c:v>
                </c:pt>
                <c:pt idx="81">
                  <c:v>328.654551974466</c:v>
                </c:pt>
                <c:pt idx="82">
                  <c:v>319.539604909234</c:v>
                </c:pt>
                <c:pt idx="83">
                  <c:v>310.633104000136</c:v>
                </c:pt>
                <c:pt idx="84">
                  <c:v>301.932962782836</c:v>
                </c:pt>
                <c:pt idx="85">
                  <c:v>293.436935346358</c:v>
                </c:pt>
                <c:pt idx="86">
                  <c:v>285.142630423937</c:v>
                </c:pt>
                <c:pt idx="87">
                  <c:v>277.047524869992</c:v>
                </c:pt>
                <c:pt idx="88">
                  <c:v>269.148976525767</c:v>
                </c:pt>
                <c:pt idx="89">
                  <c:v>261.444236478633</c:v>
                </c:pt>
                <c:pt idx="90">
                  <c:v>253.930460722275</c:v>
                </c:pt>
                <c:pt idx="91">
                  <c:v>246.604721226892</c:v>
                </c:pt>
                <c:pt idx="92">
                  <c:v>239.464016430279</c:v>
                </c:pt>
                <c:pt idx="93">
                  <c:v>232.505281162086</c:v>
                </c:pt>
                <c:pt idx="94">
                  <c:v>225.725396014845</c:v>
                </c:pt>
                <c:pt idx="95">
                  <c:v>219.12119617638</c:v>
                </c:pt>
                <c:pt idx="96">
                  <c:v>212.689479739136</c:v>
                </c:pt>
                <c:pt idx="97">
                  <c:v>206.427015502632</c:v>
                </c:pt>
                <c:pt idx="98">
                  <c:v>200.33055028583</c:v>
                </c:pt>
                <c:pt idx="99">
                  <c:v>194.39681576663</c:v>
                </c:pt>
                <c:pt idx="100">
                  <c:v>188.622534865977</c:v>
                </c:pt>
                <c:pt idx="101">
                  <c:v>183.004427694256</c:v>
                </c:pt>
                <c:pt idx="102">
                  <c:v>177.539217077735</c:v>
                </c:pt>
                <c:pt idx="103">
                  <c:v>172.223633682774</c:v>
                </c:pt>
                <c:pt idx="104">
                  <c:v>167.054420755449</c:v>
                </c:pt>
                <c:pt idx="105">
                  <c:v>162.028338494048</c:v>
                </c:pt>
                <c:pt idx="106">
                  <c:v>157.14216807167</c:v>
                </c:pt>
                <c:pt idx="107">
                  <c:v>152.392715325877</c:v>
                </c:pt>
                <c:pt idx="108">
                  <c:v>147.776814131994</c:v>
                </c:pt>
                <c:pt idx="109">
                  <c:v>143.2913294763</c:v>
                </c:pt>
                <c:pt idx="110">
                  <c:v>138.933160244919</c:v>
                </c:pt>
                <c:pt idx="111">
                  <c:v>134.699241743803</c:v>
                </c:pt>
                <c:pt idx="112">
                  <c:v>130.586547964718</c:v>
                </c:pt>
                <c:pt idx="113">
                  <c:v>126.59209361169</c:v>
                </c:pt>
                <c:pt idx="114">
                  <c:v>122.712935901847</c:v>
                </c:pt>
                <c:pt idx="115">
                  <c:v>118.946176154123</c:v>
                </c:pt>
                <c:pt idx="116">
                  <c:v>115.288961178754</c:v>
                </c:pt>
                <c:pt idx="117">
                  <c:v>111.738484480017</c:v>
                </c:pt>
                <c:pt idx="118">
                  <c:v>108.291987284114</c:v>
                </c:pt>
                <c:pt idx="119">
                  <c:v>104.946759403649</c:v>
                </c:pt>
                <c:pt idx="120">
                  <c:v>101.700139949594</c:v>
                </c:pt>
                <c:pt idx="121">
                  <c:v>98.5495179011703</c:v>
                </c:pt>
                <c:pt idx="122">
                  <c:v>95.4923325435897</c:v>
                </c:pt>
                <c:pt idx="123">
                  <c:v>92.5260737831069</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Proj'!$L$1</c:f>
              <c:strCache>
                <c:ptCount val="1"/>
                <c:pt idx="0">
                  <c:v>Projection Total Hospitalized Today</c:v>
                </c:pt>
              </c:strCache>
            </c:strRef>
          </c:tx>
          <c:spPr>
            <a:ln w="15875" cap="rnd">
              <a:solidFill>
                <a:schemeClr val="accent2"/>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Proj'!$L$2:$L$429</c:f>
              <c:numCache>
                <c:formatCode>0_);[Red]\(0\)</c:formatCode>
                <c:ptCount val="428"/>
                <c:pt idx="0">
                  <c:v>0</c:v>
                </c:pt>
                <c:pt idx="1">
                  <c:v>0</c:v>
                </c:pt>
                <c:pt idx="2">
                  <c:v>1</c:v>
                </c:pt>
                <c:pt idx="3">
                  <c:v>1</c:v>
                </c:pt>
                <c:pt idx="4">
                  <c:v>2</c:v>
                </c:pt>
                <c:pt idx="5">
                  <c:v>4</c:v>
                </c:pt>
                <c:pt idx="6">
                  <c:v>6</c:v>
                </c:pt>
                <c:pt idx="7">
                  <c:v>10</c:v>
                </c:pt>
                <c:pt idx="8">
                  <c:v>17</c:v>
                </c:pt>
                <c:pt idx="9">
                  <c:v>27</c:v>
                </c:pt>
                <c:pt idx="10">
                  <c:v>46</c:v>
                </c:pt>
                <c:pt idx="11">
                  <c:v>54</c:v>
                </c:pt>
                <c:pt idx="12">
                  <c:v>67</c:v>
                </c:pt>
                <c:pt idx="13">
                  <c:v>85</c:v>
                </c:pt>
                <c:pt idx="14">
                  <c:v>110</c:v>
                </c:pt>
                <c:pt idx="15">
                  <c:v>145</c:v>
                </c:pt>
                <c:pt idx="16">
                  <c:v>194</c:v>
                </c:pt>
                <c:pt idx="17">
                  <c:v>263</c:v>
                </c:pt>
                <c:pt idx="18">
                  <c:v>360</c:v>
                </c:pt>
                <c:pt idx="19">
                  <c:v>496</c:v>
                </c:pt>
                <c:pt idx="20">
                  <c:v>687</c:v>
                </c:pt>
                <c:pt idx="21">
                  <c:v>954</c:v>
                </c:pt>
                <c:pt idx="22">
                  <c:v>1326</c:v>
                </c:pt>
                <c:pt idx="23">
                  <c:v>1592</c:v>
                </c:pt>
                <c:pt idx="24">
                  <c:v>1965</c:v>
                </c:pt>
                <c:pt idx="25">
                  <c:v>2381</c:v>
                </c:pt>
                <c:pt idx="26">
                  <c:v>2789</c:v>
                </c:pt>
                <c:pt idx="27">
                  <c:v>3225</c:v>
                </c:pt>
                <c:pt idx="28">
                  <c:v>3678</c:v>
                </c:pt>
                <c:pt idx="29">
                  <c:v>4141</c:v>
                </c:pt>
                <c:pt idx="30">
                  <c:v>4610</c:v>
                </c:pt>
                <c:pt idx="31">
                  <c:v>4928</c:v>
                </c:pt>
                <c:pt idx="32">
                  <c:v>5218</c:v>
                </c:pt>
                <c:pt idx="33">
                  <c:v>5421</c:v>
                </c:pt>
                <c:pt idx="34">
                  <c:v>5504</c:v>
                </c:pt>
                <c:pt idx="35">
                  <c:v>5696</c:v>
                </c:pt>
                <c:pt idx="36">
                  <c:v>5770</c:v>
                </c:pt>
                <c:pt idx="37">
                  <c:v>5788</c:v>
                </c:pt>
                <c:pt idx="38">
                  <c:v>5801</c:v>
                </c:pt>
                <c:pt idx="39">
                  <c:v>5767</c:v>
                </c:pt>
                <c:pt idx="40">
                  <c:v>5696</c:v>
                </c:pt>
                <c:pt idx="41">
                  <c:v>5585</c:v>
                </c:pt>
                <c:pt idx="42">
                  <c:v>5433</c:v>
                </c:pt>
                <c:pt idx="43">
                  <c:v>5383</c:v>
                </c:pt>
                <c:pt idx="44">
                  <c:v>5298</c:v>
                </c:pt>
                <c:pt idx="45">
                  <c:v>5211</c:v>
                </c:pt>
                <c:pt idx="46">
                  <c:v>5124</c:v>
                </c:pt>
                <c:pt idx="47">
                  <c:v>5036</c:v>
                </c:pt>
                <c:pt idx="48">
                  <c:v>4948</c:v>
                </c:pt>
                <c:pt idx="49">
                  <c:v>4859</c:v>
                </c:pt>
                <c:pt idx="50">
                  <c:v>4771</c:v>
                </c:pt>
                <c:pt idx="51">
                  <c:v>4682</c:v>
                </c:pt>
                <c:pt idx="52">
                  <c:v>4593</c:v>
                </c:pt>
                <c:pt idx="53">
                  <c:v>4504</c:v>
                </c:pt>
                <c:pt idx="54">
                  <c:v>4415</c:v>
                </c:pt>
                <c:pt idx="55">
                  <c:v>4327</c:v>
                </c:pt>
                <c:pt idx="56">
                  <c:v>4239</c:v>
                </c:pt>
                <c:pt idx="57">
                  <c:v>4152</c:v>
                </c:pt>
                <c:pt idx="58">
                  <c:v>4064</c:v>
                </c:pt>
                <c:pt idx="59">
                  <c:v>3978</c:v>
                </c:pt>
                <c:pt idx="60">
                  <c:v>3892</c:v>
                </c:pt>
                <c:pt idx="61">
                  <c:v>3807</c:v>
                </c:pt>
                <c:pt idx="62">
                  <c:v>3723</c:v>
                </c:pt>
                <c:pt idx="63">
                  <c:v>3639</c:v>
                </c:pt>
                <c:pt idx="64">
                  <c:v>3556</c:v>
                </c:pt>
                <c:pt idx="65">
                  <c:v>3475</c:v>
                </c:pt>
                <c:pt idx="66">
                  <c:v>3394</c:v>
                </c:pt>
                <c:pt idx="67">
                  <c:v>3314</c:v>
                </c:pt>
                <c:pt idx="68">
                  <c:v>3235</c:v>
                </c:pt>
                <c:pt idx="69">
                  <c:v>3158</c:v>
                </c:pt>
                <c:pt idx="70">
                  <c:v>3081</c:v>
                </c:pt>
                <c:pt idx="71">
                  <c:v>3006</c:v>
                </c:pt>
                <c:pt idx="72">
                  <c:v>2932</c:v>
                </c:pt>
                <c:pt idx="73">
                  <c:v>2859</c:v>
                </c:pt>
                <c:pt idx="74">
                  <c:v>2787</c:v>
                </c:pt>
                <c:pt idx="75">
                  <c:v>2716</c:v>
                </c:pt>
                <c:pt idx="76">
                  <c:v>2647</c:v>
                </c:pt>
                <c:pt idx="77">
                  <c:v>2579</c:v>
                </c:pt>
                <c:pt idx="78">
                  <c:v>2512</c:v>
                </c:pt>
                <c:pt idx="79">
                  <c:v>2446</c:v>
                </c:pt>
                <c:pt idx="80">
                  <c:v>2382</c:v>
                </c:pt>
                <c:pt idx="81">
                  <c:v>2319</c:v>
                </c:pt>
                <c:pt idx="82">
                  <c:v>2257</c:v>
                </c:pt>
                <c:pt idx="83">
                  <c:v>2197</c:v>
                </c:pt>
                <c:pt idx="84">
                  <c:v>2137</c:v>
                </c:pt>
                <c:pt idx="85">
                  <c:v>2079</c:v>
                </c:pt>
                <c:pt idx="86">
                  <c:v>2023</c:v>
                </c:pt>
                <c:pt idx="87">
                  <c:v>1967</c:v>
                </c:pt>
                <c:pt idx="88">
                  <c:v>1913</c:v>
                </c:pt>
                <c:pt idx="89">
                  <c:v>1860</c:v>
                </c:pt>
                <c:pt idx="90">
                  <c:v>1808</c:v>
                </c:pt>
                <c:pt idx="91">
                  <c:v>1757</c:v>
                </c:pt>
                <c:pt idx="92">
                  <c:v>1708</c:v>
                </c:pt>
                <c:pt idx="93">
                  <c:v>1660</c:v>
                </c:pt>
                <c:pt idx="94">
                  <c:v>1613</c:v>
                </c:pt>
                <c:pt idx="95">
                  <c:v>1567</c:v>
                </c:pt>
                <c:pt idx="96">
                  <c:v>1522</c:v>
                </c:pt>
                <c:pt idx="97">
                  <c:v>1478</c:v>
                </c:pt>
                <c:pt idx="98">
                  <c:v>1435</c:v>
                </c:pt>
                <c:pt idx="99">
                  <c:v>1394</c:v>
                </c:pt>
                <c:pt idx="100">
                  <c:v>1353</c:v>
                </c:pt>
                <c:pt idx="101">
                  <c:v>1314</c:v>
                </c:pt>
                <c:pt idx="102">
                  <c:v>1275</c:v>
                </c:pt>
                <c:pt idx="103">
                  <c:v>1238</c:v>
                </c:pt>
                <c:pt idx="104">
                  <c:v>1202</c:v>
                </c:pt>
                <c:pt idx="105">
                  <c:v>1166</c:v>
                </c:pt>
                <c:pt idx="106">
                  <c:v>1131</c:v>
                </c:pt>
                <c:pt idx="107">
                  <c:v>1098</c:v>
                </c:pt>
                <c:pt idx="108">
                  <c:v>1065</c:v>
                </c:pt>
                <c:pt idx="109">
                  <c:v>1033</c:v>
                </c:pt>
                <c:pt idx="110">
                  <c:v>1002</c:v>
                </c:pt>
                <c:pt idx="111">
                  <c:v>972</c:v>
                </c:pt>
                <c:pt idx="112">
                  <c:v>943</c:v>
                </c:pt>
                <c:pt idx="113">
                  <c:v>915</c:v>
                </c:pt>
                <c:pt idx="114">
                  <c:v>887</c:v>
                </c:pt>
                <c:pt idx="115">
                  <c:v>860</c:v>
                </c:pt>
                <c:pt idx="116">
                  <c:v>834</c:v>
                </c:pt>
                <c:pt idx="117">
                  <c:v>809</c:v>
                </c:pt>
                <c:pt idx="118">
                  <c:v>784</c:v>
                </c:pt>
                <c:pt idx="119">
                  <c:v>760</c:v>
                </c:pt>
                <c:pt idx="120">
                  <c:v>737</c:v>
                </c:pt>
                <c:pt idx="121">
                  <c:v>714</c:v>
                </c:pt>
                <c:pt idx="122">
                  <c:v>692</c:v>
                </c:pt>
                <c:pt idx="123">
                  <c:v>671</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2"/>
          <c:order val="2"/>
          <c:tx>
            <c:strRef>
              <c:f>'Data for Visualization Proj'!$P$1</c:f>
              <c:strCache>
                <c:ptCount val="1"/>
                <c:pt idx="0">
                  <c:v>Projection Total in ICU Today</c:v>
                </c:pt>
              </c:strCache>
            </c:strRef>
          </c:tx>
          <c:spPr>
            <a:ln w="12700" cap="rnd">
              <a:solidFill>
                <a:schemeClr val="accent3">
                  <a:alpha val="75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Proj'!$P$2:$P$429</c:f>
              <c:numCache>
                <c:formatCode>0_);[Red]\(0\)</c:formatCode>
                <c:ptCount val="428"/>
                <c:pt idx="0">
                  <c:v>0</c:v>
                </c:pt>
                <c:pt idx="1">
                  <c:v>0</c:v>
                </c:pt>
                <c:pt idx="2">
                  <c:v>0.22</c:v>
                </c:pt>
                <c:pt idx="3">
                  <c:v>0.22</c:v>
                </c:pt>
                <c:pt idx="4">
                  <c:v>0.44</c:v>
                </c:pt>
                <c:pt idx="5">
                  <c:v>0.88</c:v>
                </c:pt>
                <c:pt idx="6">
                  <c:v>1.32</c:v>
                </c:pt>
                <c:pt idx="7">
                  <c:v>2.2</c:v>
                </c:pt>
                <c:pt idx="8">
                  <c:v>3.74</c:v>
                </c:pt>
                <c:pt idx="9">
                  <c:v>5.94</c:v>
                </c:pt>
                <c:pt idx="10">
                  <c:v>10.12</c:v>
                </c:pt>
                <c:pt idx="11">
                  <c:v>11.88</c:v>
                </c:pt>
                <c:pt idx="12">
                  <c:v>14.74</c:v>
                </c:pt>
                <c:pt idx="13">
                  <c:v>18.7</c:v>
                </c:pt>
                <c:pt idx="14">
                  <c:v>24.2</c:v>
                </c:pt>
                <c:pt idx="15">
                  <c:v>31.9</c:v>
                </c:pt>
                <c:pt idx="16">
                  <c:v>42.68</c:v>
                </c:pt>
                <c:pt idx="17">
                  <c:v>57.86</c:v>
                </c:pt>
                <c:pt idx="18">
                  <c:v>79.2</c:v>
                </c:pt>
                <c:pt idx="19">
                  <c:v>109.12</c:v>
                </c:pt>
                <c:pt idx="20">
                  <c:v>151.14</c:v>
                </c:pt>
                <c:pt idx="21">
                  <c:v>209.88</c:v>
                </c:pt>
                <c:pt idx="22">
                  <c:v>291.72</c:v>
                </c:pt>
                <c:pt idx="23">
                  <c:v>350.24</c:v>
                </c:pt>
                <c:pt idx="24">
                  <c:v>432.3</c:v>
                </c:pt>
                <c:pt idx="25">
                  <c:v>523.82</c:v>
                </c:pt>
                <c:pt idx="26">
                  <c:v>613.58</c:v>
                </c:pt>
                <c:pt idx="27">
                  <c:v>709.5</c:v>
                </c:pt>
                <c:pt idx="28">
                  <c:v>809.16</c:v>
                </c:pt>
                <c:pt idx="29">
                  <c:v>911.02</c:v>
                </c:pt>
                <c:pt idx="30">
                  <c:v>1014.2</c:v>
                </c:pt>
                <c:pt idx="31">
                  <c:v>1084.16</c:v>
                </c:pt>
                <c:pt idx="32">
                  <c:v>1147.96</c:v>
                </c:pt>
                <c:pt idx="33">
                  <c:v>1192.62</c:v>
                </c:pt>
                <c:pt idx="34">
                  <c:v>1210.88</c:v>
                </c:pt>
                <c:pt idx="35">
                  <c:v>1253.12</c:v>
                </c:pt>
                <c:pt idx="36">
                  <c:v>1269.4</c:v>
                </c:pt>
                <c:pt idx="37">
                  <c:v>1273.36</c:v>
                </c:pt>
                <c:pt idx="38">
                  <c:v>1276.22</c:v>
                </c:pt>
                <c:pt idx="39">
                  <c:v>1268.74</c:v>
                </c:pt>
                <c:pt idx="40">
                  <c:v>1253.12</c:v>
                </c:pt>
                <c:pt idx="41">
                  <c:v>1228.7</c:v>
                </c:pt>
                <c:pt idx="42">
                  <c:v>1195.26</c:v>
                </c:pt>
                <c:pt idx="43">
                  <c:v>1184.26</c:v>
                </c:pt>
                <c:pt idx="44">
                  <c:v>1165.56</c:v>
                </c:pt>
                <c:pt idx="45">
                  <c:v>1146.42</c:v>
                </c:pt>
                <c:pt idx="46">
                  <c:v>1127.28</c:v>
                </c:pt>
                <c:pt idx="47">
                  <c:v>1107.92</c:v>
                </c:pt>
                <c:pt idx="48">
                  <c:v>1088.56</c:v>
                </c:pt>
                <c:pt idx="49">
                  <c:v>1068.98</c:v>
                </c:pt>
                <c:pt idx="50">
                  <c:v>1049.62</c:v>
                </c:pt>
                <c:pt idx="51">
                  <c:v>1030.04</c:v>
                </c:pt>
                <c:pt idx="52">
                  <c:v>1010.46</c:v>
                </c:pt>
                <c:pt idx="53">
                  <c:v>990.88</c:v>
                </c:pt>
                <c:pt idx="54">
                  <c:v>971.3</c:v>
                </c:pt>
                <c:pt idx="55">
                  <c:v>951.94</c:v>
                </c:pt>
                <c:pt idx="56">
                  <c:v>932.58</c:v>
                </c:pt>
                <c:pt idx="57">
                  <c:v>913.44</c:v>
                </c:pt>
                <c:pt idx="58">
                  <c:v>894.08</c:v>
                </c:pt>
                <c:pt idx="59">
                  <c:v>875.16</c:v>
                </c:pt>
                <c:pt idx="60">
                  <c:v>856.24</c:v>
                </c:pt>
                <c:pt idx="61">
                  <c:v>837.54</c:v>
                </c:pt>
                <c:pt idx="62">
                  <c:v>819.06</c:v>
                </c:pt>
                <c:pt idx="63">
                  <c:v>800.58</c:v>
                </c:pt>
                <c:pt idx="64">
                  <c:v>782.32</c:v>
                </c:pt>
                <c:pt idx="65">
                  <c:v>764.5</c:v>
                </c:pt>
                <c:pt idx="66">
                  <c:v>746.68</c:v>
                </c:pt>
                <c:pt idx="67">
                  <c:v>729.08</c:v>
                </c:pt>
                <c:pt idx="68">
                  <c:v>711.7</c:v>
                </c:pt>
                <c:pt idx="69">
                  <c:v>694.76</c:v>
                </c:pt>
                <c:pt idx="70">
                  <c:v>677.82</c:v>
                </c:pt>
                <c:pt idx="71">
                  <c:v>661.32</c:v>
                </c:pt>
                <c:pt idx="72">
                  <c:v>645.04</c:v>
                </c:pt>
                <c:pt idx="73">
                  <c:v>628.98</c:v>
                </c:pt>
                <c:pt idx="74">
                  <c:v>613.14</c:v>
                </c:pt>
                <c:pt idx="75">
                  <c:v>597.52</c:v>
                </c:pt>
                <c:pt idx="76">
                  <c:v>582.34</c:v>
                </c:pt>
                <c:pt idx="77">
                  <c:v>567.38</c:v>
                </c:pt>
                <c:pt idx="78">
                  <c:v>552.64</c:v>
                </c:pt>
                <c:pt idx="79">
                  <c:v>538.12</c:v>
                </c:pt>
                <c:pt idx="80">
                  <c:v>524.04</c:v>
                </c:pt>
                <c:pt idx="81">
                  <c:v>510.18</c:v>
                </c:pt>
                <c:pt idx="82">
                  <c:v>496.54</c:v>
                </c:pt>
                <c:pt idx="83">
                  <c:v>483.34</c:v>
                </c:pt>
                <c:pt idx="84">
                  <c:v>470.14</c:v>
                </c:pt>
                <c:pt idx="85">
                  <c:v>457.38</c:v>
                </c:pt>
                <c:pt idx="86">
                  <c:v>445.06</c:v>
                </c:pt>
                <c:pt idx="87">
                  <c:v>432.74</c:v>
                </c:pt>
                <c:pt idx="88">
                  <c:v>420.86</c:v>
                </c:pt>
                <c:pt idx="89">
                  <c:v>409.2</c:v>
                </c:pt>
                <c:pt idx="90">
                  <c:v>397.76</c:v>
                </c:pt>
                <c:pt idx="91">
                  <c:v>386.54</c:v>
                </c:pt>
                <c:pt idx="92">
                  <c:v>375.76</c:v>
                </c:pt>
                <c:pt idx="93">
                  <c:v>365.2</c:v>
                </c:pt>
                <c:pt idx="94">
                  <c:v>354.86</c:v>
                </c:pt>
                <c:pt idx="95">
                  <c:v>344.74</c:v>
                </c:pt>
                <c:pt idx="96">
                  <c:v>334.84</c:v>
                </c:pt>
                <c:pt idx="97">
                  <c:v>325.16</c:v>
                </c:pt>
                <c:pt idx="98">
                  <c:v>315.7</c:v>
                </c:pt>
                <c:pt idx="99">
                  <c:v>306.68</c:v>
                </c:pt>
                <c:pt idx="100">
                  <c:v>297.66</c:v>
                </c:pt>
                <c:pt idx="101">
                  <c:v>289.08</c:v>
                </c:pt>
                <c:pt idx="102">
                  <c:v>280.5</c:v>
                </c:pt>
                <c:pt idx="103">
                  <c:v>272.36</c:v>
                </c:pt>
                <c:pt idx="104">
                  <c:v>264.44</c:v>
                </c:pt>
                <c:pt idx="105">
                  <c:v>256.52</c:v>
                </c:pt>
                <c:pt idx="106">
                  <c:v>248.82</c:v>
                </c:pt>
                <c:pt idx="107">
                  <c:v>241.56</c:v>
                </c:pt>
                <c:pt idx="108">
                  <c:v>234.3</c:v>
                </c:pt>
                <c:pt idx="109">
                  <c:v>227.26</c:v>
                </c:pt>
                <c:pt idx="110">
                  <c:v>220.44</c:v>
                </c:pt>
                <c:pt idx="111">
                  <c:v>213.84</c:v>
                </c:pt>
                <c:pt idx="112">
                  <c:v>207.46</c:v>
                </c:pt>
                <c:pt idx="113">
                  <c:v>201.3</c:v>
                </c:pt>
                <c:pt idx="114">
                  <c:v>195.14</c:v>
                </c:pt>
                <c:pt idx="115">
                  <c:v>189.2</c:v>
                </c:pt>
                <c:pt idx="116">
                  <c:v>183.48</c:v>
                </c:pt>
                <c:pt idx="117">
                  <c:v>177.98</c:v>
                </c:pt>
                <c:pt idx="118">
                  <c:v>172.48</c:v>
                </c:pt>
                <c:pt idx="119">
                  <c:v>167.2</c:v>
                </c:pt>
                <c:pt idx="120">
                  <c:v>162.14</c:v>
                </c:pt>
                <c:pt idx="121">
                  <c:v>157.08</c:v>
                </c:pt>
                <c:pt idx="122">
                  <c:v>152.24</c:v>
                </c:pt>
                <c:pt idx="123">
                  <c:v>147.62</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3"/>
          <c:order val="3"/>
          <c:tx>
            <c:strRef>
              <c:f>'Data for Visualization Proj'!$S$1</c:f>
              <c:strCache>
                <c:ptCount val="1"/>
                <c:pt idx="0">
                  <c:v>Projection Total Ventilated Today</c:v>
                </c:pt>
              </c:strCache>
            </c:strRef>
          </c:tx>
          <c:spPr>
            <a:ln w="15875" cap="rnd">
              <a:solidFill>
                <a:schemeClr val="accent4">
                  <a:alpha val="82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Proj'!$S$2:$S$429</c:f>
              <c:numCache>
                <c:formatCode>0_);[Red]\(0\)</c:formatCode>
                <c:ptCount val="428"/>
                <c:pt idx="0">
                  <c:v>0</c:v>
                </c:pt>
                <c:pt idx="1">
                  <c:v>0</c:v>
                </c:pt>
                <c:pt idx="2">
                  <c:v>0.16</c:v>
                </c:pt>
                <c:pt idx="3">
                  <c:v>0.16</c:v>
                </c:pt>
                <c:pt idx="4">
                  <c:v>0.32</c:v>
                </c:pt>
                <c:pt idx="5">
                  <c:v>0.64</c:v>
                </c:pt>
                <c:pt idx="6">
                  <c:v>0.96</c:v>
                </c:pt>
                <c:pt idx="7">
                  <c:v>1.6</c:v>
                </c:pt>
                <c:pt idx="8">
                  <c:v>2.72</c:v>
                </c:pt>
                <c:pt idx="9">
                  <c:v>4.32</c:v>
                </c:pt>
                <c:pt idx="10">
                  <c:v>7.36</c:v>
                </c:pt>
                <c:pt idx="11">
                  <c:v>8.64</c:v>
                </c:pt>
                <c:pt idx="12">
                  <c:v>10.72</c:v>
                </c:pt>
                <c:pt idx="13">
                  <c:v>13.6</c:v>
                </c:pt>
                <c:pt idx="14">
                  <c:v>17.6</c:v>
                </c:pt>
                <c:pt idx="15">
                  <c:v>23.2</c:v>
                </c:pt>
                <c:pt idx="16">
                  <c:v>31.04</c:v>
                </c:pt>
                <c:pt idx="17">
                  <c:v>42.08</c:v>
                </c:pt>
                <c:pt idx="18">
                  <c:v>57.6</c:v>
                </c:pt>
                <c:pt idx="19">
                  <c:v>79.36</c:v>
                </c:pt>
                <c:pt idx="20">
                  <c:v>109.92</c:v>
                </c:pt>
                <c:pt idx="21">
                  <c:v>152.64</c:v>
                </c:pt>
                <c:pt idx="22">
                  <c:v>212.16</c:v>
                </c:pt>
                <c:pt idx="23">
                  <c:v>254.72</c:v>
                </c:pt>
                <c:pt idx="24">
                  <c:v>314.4</c:v>
                </c:pt>
                <c:pt idx="25">
                  <c:v>380.96</c:v>
                </c:pt>
                <c:pt idx="26">
                  <c:v>446.24</c:v>
                </c:pt>
                <c:pt idx="27">
                  <c:v>516</c:v>
                </c:pt>
                <c:pt idx="28">
                  <c:v>588.48</c:v>
                </c:pt>
                <c:pt idx="29">
                  <c:v>662.56</c:v>
                </c:pt>
                <c:pt idx="30">
                  <c:v>737.6</c:v>
                </c:pt>
                <c:pt idx="31">
                  <c:v>788.48</c:v>
                </c:pt>
                <c:pt idx="32">
                  <c:v>834.88</c:v>
                </c:pt>
                <c:pt idx="33">
                  <c:v>867.36</c:v>
                </c:pt>
                <c:pt idx="34">
                  <c:v>880.64</c:v>
                </c:pt>
                <c:pt idx="35">
                  <c:v>911.36</c:v>
                </c:pt>
                <c:pt idx="36">
                  <c:v>923.2</c:v>
                </c:pt>
                <c:pt idx="37">
                  <c:v>926.08</c:v>
                </c:pt>
                <c:pt idx="38">
                  <c:v>928.16</c:v>
                </c:pt>
                <c:pt idx="39">
                  <c:v>922.72</c:v>
                </c:pt>
                <c:pt idx="40">
                  <c:v>911.36</c:v>
                </c:pt>
                <c:pt idx="41">
                  <c:v>893.6</c:v>
                </c:pt>
                <c:pt idx="42">
                  <c:v>869.28</c:v>
                </c:pt>
                <c:pt idx="43">
                  <c:v>861.28</c:v>
                </c:pt>
                <c:pt idx="44">
                  <c:v>847.68</c:v>
                </c:pt>
                <c:pt idx="45">
                  <c:v>833.76</c:v>
                </c:pt>
                <c:pt idx="46">
                  <c:v>819.84</c:v>
                </c:pt>
                <c:pt idx="47">
                  <c:v>805.76</c:v>
                </c:pt>
                <c:pt idx="48">
                  <c:v>791.68</c:v>
                </c:pt>
                <c:pt idx="49">
                  <c:v>777.44</c:v>
                </c:pt>
                <c:pt idx="50">
                  <c:v>763.36</c:v>
                </c:pt>
                <c:pt idx="51">
                  <c:v>749.12</c:v>
                </c:pt>
                <c:pt idx="52">
                  <c:v>734.88</c:v>
                </c:pt>
                <c:pt idx="53">
                  <c:v>720.64</c:v>
                </c:pt>
                <c:pt idx="54">
                  <c:v>706.4</c:v>
                </c:pt>
                <c:pt idx="55">
                  <c:v>692.32</c:v>
                </c:pt>
                <c:pt idx="56">
                  <c:v>678.24</c:v>
                </c:pt>
                <c:pt idx="57">
                  <c:v>664.32</c:v>
                </c:pt>
                <c:pt idx="58">
                  <c:v>650.24</c:v>
                </c:pt>
                <c:pt idx="59">
                  <c:v>636.48</c:v>
                </c:pt>
                <c:pt idx="60">
                  <c:v>622.72</c:v>
                </c:pt>
                <c:pt idx="61">
                  <c:v>609.12</c:v>
                </c:pt>
                <c:pt idx="62">
                  <c:v>595.68</c:v>
                </c:pt>
                <c:pt idx="63">
                  <c:v>582.24</c:v>
                </c:pt>
                <c:pt idx="64">
                  <c:v>568.96</c:v>
                </c:pt>
                <c:pt idx="65">
                  <c:v>556</c:v>
                </c:pt>
                <c:pt idx="66">
                  <c:v>543.04</c:v>
                </c:pt>
                <c:pt idx="67">
                  <c:v>530.24</c:v>
                </c:pt>
                <c:pt idx="68">
                  <c:v>517.6</c:v>
                </c:pt>
                <c:pt idx="69">
                  <c:v>505.28</c:v>
                </c:pt>
                <c:pt idx="70">
                  <c:v>492.96</c:v>
                </c:pt>
                <c:pt idx="71">
                  <c:v>480.96</c:v>
                </c:pt>
                <c:pt idx="72">
                  <c:v>469.12</c:v>
                </c:pt>
                <c:pt idx="73">
                  <c:v>457.44</c:v>
                </c:pt>
                <c:pt idx="74">
                  <c:v>445.92</c:v>
                </c:pt>
                <c:pt idx="75">
                  <c:v>434.56</c:v>
                </c:pt>
                <c:pt idx="76">
                  <c:v>423.52</c:v>
                </c:pt>
                <c:pt idx="77">
                  <c:v>412.64</c:v>
                </c:pt>
                <c:pt idx="78">
                  <c:v>401.92</c:v>
                </c:pt>
                <c:pt idx="79">
                  <c:v>391.36</c:v>
                </c:pt>
                <c:pt idx="80">
                  <c:v>381.12</c:v>
                </c:pt>
                <c:pt idx="81">
                  <c:v>371.04</c:v>
                </c:pt>
                <c:pt idx="82">
                  <c:v>361.12</c:v>
                </c:pt>
                <c:pt idx="83">
                  <c:v>351.52</c:v>
                </c:pt>
                <c:pt idx="84">
                  <c:v>341.92</c:v>
                </c:pt>
                <c:pt idx="85">
                  <c:v>332.64</c:v>
                </c:pt>
                <c:pt idx="86">
                  <c:v>323.68</c:v>
                </c:pt>
                <c:pt idx="87">
                  <c:v>314.72</c:v>
                </c:pt>
                <c:pt idx="88">
                  <c:v>306.08</c:v>
                </c:pt>
                <c:pt idx="89">
                  <c:v>297.6</c:v>
                </c:pt>
                <c:pt idx="90">
                  <c:v>289.28</c:v>
                </c:pt>
                <c:pt idx="91">
                  <c:v>281.12</c:v>
                </c:pt>
                <c:pt idx="92">
                  <c:v>273.28</c:v>
                </c:pt>
                <c:pt idx="93">
                  <c:v>265.6</c:v>
                </c:pt>
                <c:pt idx="94">
                  <c:v>258.08</c:v>
                </c:pt>
                <c:pt idx="95">
                  <c:v>250.72</c:v>
                </c:pt>
                <c:pt idx="96">
                  <c:v>243.52</c:v>
                </c:pt>
                <c:pt idx="97">
                  <c:v>236.48</c:v>
                </c:pt>
                <c:pt idx="98">
                  <c:v>229.6</c:v>
                </c:pt>
                <c:pt idx="99">
                  <c:v>223.04</c:v>
                </c:pt>
                <c:pt idx="100">
                  <c:v>216.48</c:v>
                </c:pt>
                <c:pt idx="101">
                  <c:v>210.24</c:v>
                </c:pt>
                <c:pt idx="102">
                  <c:v>204</c:v>
                </c:pt>
                <c:pt idx="103">
                  <c:v>198.08</c:v>
                </c:pt>
                <c:pt idx="104">
                  <c:v>192.32</c:v>
                </c:pt>
                <c:pt idx="105">
                  <c:v>186.56</c:v>
                </c:pt>
                <c:pt idx="106">
                  <c:v>180.96</c:v>
                </c:pt>
                <c:pt idx="107">
                  <c:v>175.68</c:v>
                </c:pt>
                <c:pt idx="108">
                  <c:v>170.4</c:v>
                </c:pt>
                <c:pt idx="109">
                  <c:v>165.28</c:v>
                </c:pt>
                <c:pt idx="110">
                  <c:v>160.32</c:v>
                </c:pt>
                <c:pt idx="111">
                  <c:v>155.52</c:v>
                </c:pt>
                <c:pt idx="112">
                  <c:v>150.88</c:v>
                </c:pt>
                <c:pt idx="113">
                  <c:v>146.4</c:v>
                </c:pt>
                <c:pt idx="114">
                  <c:v>141.92</c:v>
                </c:pt>
                <c:pt idx="115">
                  <c:v>137.6</c:v>
                </c:pt>
                <c:pt idx="116">
                  <c:v>133.44</c:v>
                </c:pt>
                <c:pt idx="117">
                  <c:v>129.44</c:v>
                </c:pt>
                <c:pt idx="118">
                  <c:v>125.44</c:v>
                </c:pt>
                <c:pt idx="119">
                  <c:v>121.6</c:v>
                </c:pt>
                <c:pt idx="120">
                  <c:v>117.92</c:v>
                </c:pt>
                <c:pt idx="121">
                  <c:v>114.24</c:v>
                </c:pt>
                <c:pt idx="122">
                  <c:v>110.72</c:v>
                </c:pt>
                <c:pt idx="123">
                  <c:v>107.36</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4"/>
          <c:order val="4"/>
          <c:tx>
            <c:strRef>
              <c:f>'Data for Visualization Proj'!$X$1</c:f>
              <c:strCache>
                <c:ptCount val="1"/>
                <c:pt idx="0">
                  <c:v>Projection Cumul. Death</c:v>
                </c:pt>
              </c:strCache>
            </c:strRef>
          </c:tx>
          <c:spPr>
            <a:ln w="15875" cap="rnd">
              <a:solidFill>
                <a:schemeClr val="accent5"/>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Proj'!$X$2:$X$429</c:f>
              <c:numCache>
                <c:formatCode>0_);[Red]\(0\)</c:formatCode>
                <c:ptCount val="4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2.453</c:v>
                </c:pt>
                <c:pt idx="15">
                  <c:v>5.6865</c:v>
                </c:pt>
                <c:pt idx="16">
                  <c:v>10.0127</c:v>
                </c:pt>
                <c:pt idx="17">
                  <c:v>15.8776</c:v>
                </c:pt>
                <c:pt idx="18">
                  <c:v>23.9056</c:v>
                </c:pt>
                <c:pt idx="19">
                  <c:v>34.9664</c:v>
                </c:pt>
                <c:pt idx="20">
                  <c:v>50.2865</c:v>
                </c:pt>
                <c:pt idx="21">
                  <c:v>71.5607</c:v>
                </c:pt>
                <c:pt idx="22">
                  <c:v>101.1305</c:v>
                </c:pt>
                <c:pt idx="23">
                  <c:v>136.6321</c:v>
                </c:pt>
                <c:pt idx="24">
                  <c:v>180.4516</c:v>
                </c:pt>
                <c:pt idx="25">
                  <c:v>233.5479</c:v>
                </c:pt>
                <c:pt idx="26">
                  <c:v>295.7426</c:v>
                </c:pt>
                <c:pt idx="27">
                  <c:v>367.6601</c:v>
                </c:pt>
                <c:pt idx="28">
                  <c:v>449.6795</c:v>
                </c:pt>
                <c:pt idx="29">
                  <c:v>542.0238</c:v>
                </c:pt>
                <c:pt idx="30">
                  <c:v>644.8268</c:v>
                </c:pt>
                <c:pt idx="31">
                  <c:v>754.7212</c:v>
                </c:pt>
                <c:pt idx="32">
                  <c:v>871.0826</c:v>
                </c:pt>
                <c:pt idx="33">
                  <c:v>991.9709</c:v>
                </c:pt>
                <c:pt idx="34">
                  <c:v>1114.7101</c:v>
                </c:pt>
                <c:pt idx="35">
                  <c:v>1241.7309</c:v>
                </c:pt>
                <c:pt idx="36">
                  <c:v>1370.4019</c:v>
                </c:pt>
                <c:pt idx="37">
                  <c:v>1499.4743</c:v>
                </c:pt>
                <c:pt idx="38">
                  <c:v>1628.8366</c:v>
                </c:pt>
                <c:pt idx="39">
                  <c:v>1757.4407</c:v>
                </c:pt>
                <c:pt idx="40">
                  <c:v>1884.4615</c:v>
                </c:pt>
                <c:pt idx="41">
                  <c:v>2009.007</c:v>
                </c:pt>
                <c:pt idx="42">
                  <c:v>2130.1629</c:v>
                </c:pt>
                <c:pt idx="43">
                  <c:v>2250.2038</c:v>
                </c:pt>
                <c:pt idx="44">
                  <c:v>2368.3492</c:v>
                </c:pt>
                <c:pt idx="45">
                  <c:v>2484.5545</c:v>
                </c:pt>
                <c:pt idx="46">
                  <c:v>2598.8197</c:v>
                </c:pt>
                <c:pt idx="47">
                  <c:v>2711.1225</c:v>
                </c:pt>
                <c:pt idx="48">
                  <c:v>2821.4629</c:v>
                </c:pt>
                <c:pt idx="49">
                  <c:v>2929.8186</c:v>
                </c:pt>
                <c:pt idx="50">
                  <c:v>3036.2119</c:v>
                </c:pt>
                <c:pt idx="51">
                  <c:v>3140.6205</c:v>
                </c:pt>
                <c:pt idx="52">
                  <c:v>3243.0444</c:v>
                </c:pt>
                <c:pt idx="53">
                  <c:v>3343.4836</c:v>
                </c:pt>
                <c:pt idx="54">
                  <c:v>3441.9381</c:v>
                </c:pt>
                <c:pt idx="55">
                  <c:v>3538.4302</c:v>
                </c:pt>
                <c:pt idx="56">
                  <c:v>3632.9599</c:v>
                </c:pt>
                <c:pt idx="57">
                  <c:v>3725.5495</c:v>
                </c:pt>
                <c:pt idx="58">
                  <c:v>3816.1767</c:v>
                </c:pt>
                <c:pt idx="59">
                  <c:v>3904.8861</c:v>
                </c:pt>
                <c:pt idx="60">
                  <c:v>3991.6777</c:v>
                </c:pt>
                <c:pt idx="61">
                  <c:v>4076.5738</c:v>
                </c:pt>
                <c:pt idx="62">
                  <c:v>4159.5967</c:v>
                </c:pt>
                <c:pt idx="63">
                  <c:v>4240.7464</c:v>
                </c:pt>
                <c:pt idx="64">
                  <c:v>4320.0452</c:v>
                </c:pt>
                <c:pt idx="65">
                  <c:v>4397.5377</c:v>
                </c:pt>
                <c:pt idx="66">
                  <c:v>4473.2239</c:v>
                </c:pt>
                <c:pt idx="67">
                  <c:v>4547.1261</c:v>
                </c:pt>
                <c:pt idx="68">
                  <c:v>4619.2666</c:v>
                </c:pt>
                <c:pt idx="69">
                  <c:v>4689.69</c:v>
                </c:pt>
                <c:pt idx="70">
                  <c:v>4758.3963</c:v>
                </c:pt>
                <c:pt idx="71">
                  <c:v>4825.4301</c:v>
                </c:pt>
                <c:pt idx="72">
                  <c:v>4890.8137</c:v>
                </c:pt>
                <c:pt idx="73">
                  <c:v>4954.5694</c:v>
                </c:pt>
                <c:pt idx="74">
                  <c:v>5016.7195</c:v>
                </c:pt>
                <c:pt idx="75">
                  <c:v>5077.2863</c:v>
                </c:pt>
                <c:pt idx="76">
                  <c:v>5136.3144</c:v>
                </c:pt>
                <c:pt idx="77">
                  <c:v>5193.8261</c:v>
                </c:pt>
                <c:pt idx="78">
                  <c:v>5249.8437</c:v>
                </c:pt>
                <c:pt idx="79">
                  <c:v>5304.3895</c:v>
                </c:pt>
                <c:pt idx="80">
                  <c:v>5357.5081</c:v>
                </c:pt>
                <c:pt idx="81">
                  <c:v>5409.2218</c:v>
                </c:pt>
                <c:pt idx="82">
                  <c:v>5459.5529</c:v>
                </c:pt>
                <c:pt idx="83">
                  <c:v>5508.546</c:v>
                </c:pt>
                <c:pt idx="84">
                  <c:v>5556.2011</c:v>
                </c:pt>
                <c:pt idx="85">
                  <c:v>5602.5628</c:v>
                </c:pt>
                <c:pt idx="86">
                  <c:v>5647.6757</c:v>
                </c:pt>
                <c:pt idx="87">
                  <c:v>5691.5398</c:v>
                </c:pt>
                <c:pt idx="88">
                  <c:v>5734.1997</c:v>
                </c:pt>
                <c:pt idx="89">
                  <c:v>5775.6777</c:v>
                </c:pt>
                <c:pt idx="90">
                  <c:v>5815.9961</c:v>
                </c:pt>
                <c:pt idx="91">
                  <c:v>5855.1772</c:v>
                </c:pt>
                <c:pt idx="92">
                  <c:v>5893.2656</c:v>
                </c:pt>
                <c:pt idx="93">
                  <c:v>5930.2836</c:v>
                </c:pt>
                <c:pt idx="94">
                  <c:v>5966.2535</c:v>
                </c:pt>
                <c:pt idx="95">
                  <c:v>6001.1976</c:v>
                </c:pt>
                <c:pt idx="96">
                  <c:v>6035.1382</c:v>
                </c:pt>
                <c:pt idx="97">
                  <c:v>6068.0976</c:v>
                </c:pt>
                <c:pt idx="98">
                  <c:v>6100.0981</c:v>
                </c:pt>
                <c:pt idx="99">
                  <c:v>6131.1843</c:v>
                </c:pt>
                <c:pt idx="100">
                  <c:v>6161.3562</c:v>
                </c:pt>
                <c:pt idx="101">
                  <c:v>6190.6584</c:v>
                </c:pt>
                <c:pt idx="102">
                  <c:v>6219.0909</c:v>
                </c:pt>
                <c:pt idx="103">
                  <c:v>6246.6983</c:v>
                </c:pt>
                <c:pt idx="104">
                  <c:v>6273.5029</c:v>
                </c:pt>
                <c:pt idx="105">
                  <c:v>6299.5047</c:v>
                </c:pt>
                <c:pt idx="106">
                  <c:v>6324.726</c:v>
                </c:pt>
                <c:pt idx="107">
                  <c:v>6349.2114</c:v>
                </c:pt>
                <c:pt idx="108">
                  <c:v>6372.9609</c:v>
                </c:pt>
                <c:pt idx="109">
                  <c:v>6395.9968</c:v>
                </c:pt>
                <c:pt idx="110">
                  <c:v>6418.3414</c:v>
                </c:pt>
                <c:pt idx="111">
                  <c:v>6440.017</c:v>
                </c:pt>
                <c:pt idx="112">
                  <c:v>6461.0459</c:v>
                </c:pt>
                <c:pt idx="113">
                  <c:v>6481.4504</c:v>
                </c:pt>
                <c:pt idx="114">
                  <c:v>6501.2305</c:v>
                </c:pt>
                <c:pt idx="115">
                  <c:v>6520.4085</c:v>
                </c:pt>
                <c:pt idx="116">
                  <c:v>6539.0067</c:v>
                </c:pt>
                <c:pt idx="117">
                  <c:v>6557.0474</c:v>
                </c:pt>
                <c:pt idx="118">
                  <c:v>6574.5306</c:v>
                </c:pt>
                <c:pt idx="119">
                  <c:v>6591.4786</c:v>
                </c:pt>
                <c:pt idx="120">
                  <c:v>6607.9137</c:v>
                </c:pt>
                <c:pt idx="121">
                  <c:v>6623.8359</c:v>
                </c:pt>
                <c:pt idx="122">
                  <c:v>6639.2675</c:v>
                </c:pt>
                <c:pt idx="123">
                  <c:v>6654.2308</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5"/>
          <c:order val="5"/>
          <c:tx>
            <c:strRef>
              <c:f>'Data for Visualization Proj'!$AD$1</c:f>
              <c:strCache>
                <c:ptCount val="1"/>
                <c:pt idx="0">
                  <c:v>ICU Capacity</c:v>
                </c:pt>
              </c:strCache>
            </c:strRef>
          </c:tx>
          <c:spPr>
            <a:ln w="12700" cap="rnd">
              <a:solidFill>
                <a:schemeClr val="accent2">
                  <a:lumMod val="50000"/>
                </a:schemeClr>
              </a:solidFill>
              <a:prstDash val="sysDot"/>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Proj'!$AD$2:$AD$429</c:f>
              <c:numCache>
                <c:formatCode>0_);[Red]\(0\)</c:formatCode>
                <c:ptCount val="428"/>
                <c:pt idx="0">
                  <c:v>2200</c:v>
                </c:pt>
                <c:pt idx="1">
                  <c:v>2200</c:v>
                </c:pt>
                <c:pt idx="2">
                  <c:v>2200</c:v>
                </c:pt>
                <c:pt idx="3">
                  <c:v>2200</c:v>
                </c:pt>
                <c:pt idx="4">
                  <c:v>2200</c:v>
                </c:pt>
                <c:pt idx="5">
                  <c:v>2200</c:v>
                </c:pt>
                <c:pt idx="6">
                  <c:v>2200</c:v>
                </c:pt>
                <c:pt idx="7">
                  <c:v>2200</c:v>
                </c:pt>
                <c:pt idx="8">
                  <c:v>2200</c:v>
                </c:pt>
                <c:pt idx="9">
                  <c:v>2200</c:v>
                </c:pt>
                <c:pt idx="10">
                  <c:v>2200</c:v>
                </c:pt>
                <c:pt idx="11">
                  <c:v>2200</c:v>
                </c:pt>
                <c:pt idx="12">
                  <c:v>2200</c:v>
                </c:pt>
                <c:pt idx="13">
                  <c:v>2200</c:v>
                </c:pt>
                <c:pt idx="14">
                  <c:v>2200</c:v>
                </c:pt>
                <c:pt idx="15">
                  <c:v>2200</c:v>
                </c:pt>
                <c:pt idx="16">
                  <c:v>2200</c:v>
                </c:pt>
                <c:pt idx="17">
                  <c:v>2200</c:v>
                </c:pt>
                <c:pt idx="18">
                  <c:v>2200</c:v>
                </c:pt>
                <c:pt idx="19">
                  <c:v>2200</c:v>
                </c:pt>
                <c:pt idx="20">
                  <c:v>2200</c:v>
                </c:pt>
                <c:pt idx="21">
                  <c:v>2200</c:v>
                </c:pt>
                <c:pt idx="22">
                  <c:v>2200</c:v>
                </c:pt>
                <c:pt idx="23">
                  <c:v>2200</c:v>
                </c:pt>
                <c:pt idx="24">
                  <c:v>2200</c:v>
                </c:pt>
                <c:pt idx="25">
                  <c:v>2200</c:v>
                </c:pt>
                <c:pt idx="26">
                  <c:v>2200</c:v>
                </c:pt>
                <c:pt idx="27">
                  <c:v>2200</c:v>
                </c:pt>
                <c:pt idx="28">
                  <c:v>2200</c:v>
                </c:pt>
                <c:pt idx="29">
                  <c:v>2200</c:v>
                </c:pt>
                <c:pt idx="30">
                  <c:v>2200</c:v>
                </c:pt>
                <c:pt idx="31">
                  <c:v>2200</c:v>
                </c:pt>
                <c:pt idx="32">
                  <c:v>2200</c:v>
                </c:pt>
                <c:pt idx="33">
                  <c:v>2200</c:v>
                </c:pt>
                <c:pt idx="34">
                  <c:v>2200</c:v>
                </c:pt>
                <c:pt idx="35">
                  <c:v>2200</c:v>
                </c:pt>
                <c:pt idx="36">
                  <c:v>2200</c:v>
                </c:pt>
                <c:pt idx="37">
                  <c:v>2200</c:v>
                </c:pt>
                <c:pt idx="38">
                  <c:v>2200</c:v>
                </c:pt>
                <c:pt idx="39">
                  <c:v>2200</c:v>
                </c:pt>
                <c:pt idx="40">
                  <c:v>2200</c:v>
                </c:pt>
                <c:pt idx="41">
                  <c:v>2200</c:v>
                </c:pt>
                <c:pt idx="42">
                  <c:v>2200</c:v>
                </c:pt>
                <c:pt idx="43">
                  <c:v>2200</c:v>
                </c:pt>
                <c:pt idx="44">
                  <c:v>2200</c:v>
                </c:pt>
                <c:pt idx="45">
                  <c:v>2200</c:v>
                </c:pt>
                <c:pt idx="46">
                  <c:v>2200</c:v>
                </c:pt>
                <c:pt idx="47">
                  <c:v>2200</c:v>
                </c:pt>
                <c:pt idx="48">
                  <c:v>2200</c:v>
                </c:pt>
                <c:pt idx="49">
                  <c:v>2200</c:v>
                </c:pt>
                <c:pt idx="50">
                  <c:v>2200</c:v>
                </c:pt>
                <c:pt idx="51">
                  <c:v>2200</c:v>
                </c:pt>
                <c:pt idx="52">
                  <c:v>2200</c:v>
                </c:pt>
                <c:pt idx="53">
                  <c:v>2200</c:v>
                </c:pt>
                <c:pt idx="54">
                  <c:v>2200</c:v>
                </c:pt>
                <c:pt idx="55">
                  <c:v>2200</c:v>
                </c:pt>
                <c:pt idx="56">
                  <c:v>2200</c:v>
                </c:pt>
                <c:pt idx="57">
                  <c:v>2200</c:v>
                </c:pt>
                <c:pt idx="58">
                  <c:v>2200</c:v>
                </c:pt>
                <c:pt idx="59">
                  <c:v>2200</c:v>
                </c:pt>
                <c:pt idx="60">
                  <c:v>2200</c:v>
                </c:pt>
                <c:pt idx="61">
                  <c:v>2200</c:v>
                </c:pt>
                <c:pt idx="62">
                  <c:v>2200</c:v>
                </c:pt>
                <c:pt idx="63">
                  <c:v>2200</c:v>
                </c:pt>
                <c:pt idx="64">
                  <c:v>2200</c:v>
                </c:pt>
                <c:pt idx="65">
                  <c:v>2200</c:v>
                </c:pt>
                <c:pt idx="66">
                  <c:v>2200</c:v>
                </c:pt>
                <c:pt idx="67">
                  <c:v>2200</c:v>
                </c:pt>
                <c:pt idx="68">
                  <c:v>2200</c:v>
                </c:pt>
                <c:pt idx="69">
                  <c:v>2200</c:v>
                </c:pt>
                <c:pt idx="70">
                  <c:v>2200</c:v>
                </c:pt>
                <c:pt idx="71">
                  <c:v>2200</c:v>
                </c:pt>
                <c:pt idx="72">
                  <c:v>2200</c:v>
                </c:pt>
                <c:pt idx="73">
                  <c:v>2200</c:v>
                </c:pt>
                <c:pt idx="74">
                  <c:v>2200</c:v>
                </c:pt>
                <c:pt idx="75">
                  <c:v>2200</c:v>
                </c:pt>
                <c:pt idx="76">
                  <c:v>2200</c:v>
                </c:pt>
                <c:pt idx="77">
                  <c:v>2200</c:v>
                </c:pt>
                <c:pt idx="78">
                  <c:v>2200</c:v>
                </c:pt>
                <c:pt idx="79">
                  <c:v>2200</c:v>
                </c:pt>
                <c:pt idx="80">
                  <c:v>2200</c:v>
                </c:pt>
                <c:pt idx="81">
                  <c:v>2200</c:v>
                </c:pt>
                <c:pt idx="82">
                  <c:v>2200</c:v>
                </c:pt>
                <c:pt idx="83">
                  <c:v>2200</c:v>
                </c:pt>
                <c:pt idx="84">
                  <c:v>2200</c:v>
                </c:pt>
                <c:pt idx="85">
                  <c:v>2200</c:v>
                </c:pt>
                <c:pt idx="86">
                  <c:v>2200</c:v>
                </c:pt>
                <c:pt idx="87">
                  <c:v>2200</c:v>
                </c:pt>
                <c:pt idx="88">
                  <c:v>2200</c:v>
                </c:pt>
                <c:pt idx="89">
                  <c:v>2200</c:v>
                </c:pt>
                <c:pt idx="90">
                  <c:v>2200</c:v>
                </c:pt>
                <c:pt idx="91">
                  <c:v>2200</c:v>
                </c:pt>
                <c:pt idx="92">
                  <c:v>2200</c:v>
                </c:pt>
                <c:pt idx="93">
                  <c:v>2200</c:v>
                </c:pt>
                <c:pt idx="94">
                  <c:v>2200</c:v>
                </c:pt>
                <c:pt idx="95">
                  <c:v>2200</c:v>
                </c:pt>
                <c:pt idx="96">
                  <c:v>2200</c:v>
                </c:pt>
                <c:pt idx="97">
                  <c:v>2200</c:v>
                </c:pt>
                <c:pt idx="98">
                  <c:v>2200</c:v>
                </c:pt>
                <c:pt idx="99">
                  <c:v>2200</c:v>
                </c:pt>
                <c:pt idx="100">
                  <c:v>2200</c:v>
                </c:pt>
                <c:pt idx="101">
                  <c:v>2200</c:v>
                </c:pt>
                <c:pt idx="102">
                  <c:v>2200</c:v>
                </c:pt>
                <c:pt idx="103">
                  <c:v>2200</c:v>
                </c:pt>
                <c:pt idx="104">
                  <c:v>2200</c:v>
                </c:pt>
                <c:pt idx="105">
                  <c:v>2200</c:v>
                </c:pt>
                <c:pt idx="106">
                  <c:v>2200</c:v>
                </c:pt>
                <c:pt idx="107">
                  <c:v>2200</c:v>
                </c:pt>
                <c:pt idx="108">
                  <c:v>2200</c:v>
                </c:pt>
                <c:pt idx="109">
                  <c:v>2200</c:v>
                </c:pt>
                <c:pt idx="110">
                  <c:v>2200</c:v>
                </c:pt>
                <c:pt idx="111">
                  <c:v>2200</c:v>
                </c:pt>
                <c:pt idx="112">
                  <c:v>2200</c:v>
                </c:pt>
                <c:pt idx="113">
                  <c:v>2200</c:v>
                </c:pt>
                <c:pt idx="114">
                  <c:v>2200</c:v>
                </c:pt>
                <c:pt idx="115">
                  <c:v>2200</c:v>
                </c:pt>
                <c:pt idx="116">
                  <c:v>2200</c:v>
                </c:pt>
                <c:pt idx="117">
                  <c:v>2200</c:v>
                </c:pt>
                <c:pt idx="118">
                  <c:v>2200</c:v>
                </c:pt>
                <c:pt idx="119">
                  <c:v>2200</c:v>
                </c:pt>
                <c:pt idx="120">
                  <c:v>2200</c:v>
                </c:pt>
                <c:pt idx="121">
                  <c:v>2200</c:v>
                </c:pt>
                <c:pt idx="122">
                  <c:v>2200</c:v>
                </c:pt>
                <c:pt idx="123">
                  <c:v>2200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8992002"/>
        <c:axId val="553242822"/>
      </c:lineChart>
      <c:dateAx>
        <c:axId val="28899200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3242822"/>
        <c:crosses val="autoZero"/>
        <c:auto val="1"/>
        <c:lblOffset val="100"/>
        <c:baseTimeUnit val="days"/>
      </c:dateAx>
      <c:valAx>
        <c:axId val="55324282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89920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Population Status Covid19</a:t>
            </a:r>
            <a:endParaRPr lang="fr-FR" altLang="en-US"/>
          </a:p>
        </c:rich>
      </c:tx>
      <c:layout>
        <c:manualLayout>
          <c:xMode val="edge"/>
          <c:yMode val="edge"/>
          <c:x val="0.38009921108903"/>
          <c:y val="0.0152660173445064"/>
        </c:manualLayout>
      </c:layout>
      <c:overlay val="0"/>
      <c:spPr>
        <a:noFill/>
        <a:ln>
          <a:noFill/>
        </a:ln>
        <a:effectLst/>
      </c:spPr>
    </c:title>
    <c:autoTitleDeleted val="0"/>
    <c:plotArea>
      <c:layout/>
      <c:lineChart>
        <c:grouping val="standard"/>
        <c:varyColors val="0"/>
        <c:ser>
          <c:idx val="0"/>
          <c:order val="0"/>
          <c:tx>
            <c:strRef>
              <c:f>'Data for Visualization Proj'!$AF$1</c:f>
              <c:strCache>
                <c:ptCount val="1"/>
                <c:pt idx="0">
                  <c:v>Percentage Contagious</c:v>
                </c:pt>
              </c:strCache>
            </c:strRef>
          </c:tx>
          <c:spPr>
            <a:ln w="19050" cap="rnd">
              <a:solidFill>
                <a:schemeClr val="accent2"/>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Proj'!$AF$2:$AF$429</c:f>
              <c:numCache>
                <c:formatCode>0.00%</c:formatCode>
                <c:ptCount val="428"/>
                <c:pt idx="0">
                  <c:v>0.00014907017041349</c:v>
                </c:pt>
                <c:pt idx="1">
                  <c:v>0.000210124217987032</c:v>
                </c:pt>
                <c:pt idx="2">
                  <c:v>0.000296174243750506</c:v>
                </c:pt>
                <c:pt idx="3">
                  <c:v>0.000417444239979804</c:v>
                </c:pt>
                <c:pt idx="4">
                  <c:v>0.000588330653584977</c:v>
                </c:pt>
                <c:pt idx="5">
                  <c:v>0.000829095889362137</c:v>
                </c:pt>
                <c:pt idx="6">
                  <c:v>0.00116823999343094</c:v>
                </c:pt>
                <c:pt idx="7">
                  <c:v>0.00164581302425162</c:v>
                </c:pt>
                <c:pt idx="8">
                  <c:v>0.0023180231792328</c:v>
                </c:pt>
                <c:pt idx="9">
                  <c:v>0.00326361170138432</c:v>
                </c:pt>
                <c:pt idx="10">
                  <c:v>0.00459260066524354</c:v>
                </c:pt>
                <c:pt idx="11">
                  <c:v>0.00495130278126948</c:v>
                </c:pt>
                <c:pt idx="12">
                  <c:v>0.00533627147428581</c:v>
                </c:pt>
                <c:pt idx="13">
                  <c:v>0.00582789927359853</c:v>
                </c:pt>
                <c:pt idx="14">
                  <c:v>0.00621429132606748</c:v>
                </c:pt>
                <c:pt idx="15">
                  <c:v>0.00662295012782832</c:v>
                </c:pt>
                <c:pt idx="16">
                  <c:v>0.00705458881899029</c:v>
                </c:pt>
                <c:pt idx="17">
                  <c:v>0.00750994425498383</c:v>
                </c:pt>
                <c:pt idx="18">
                  <c:v>0.00798969314189978</c:v>
                </c:pt>
                <c:pt idx="19">
                  <c:v>0.00789532639157586</c:v>
                </c:pt>
                <c:pt idx="20">
                  <c:v>0.00779864231233927</c:v>
                </c:pt>
                <c:pt idx="21">
                  <c:v>0.00769954235669224</c:v>
                </c:pt>
                <c:pt idx="22">
                  <c:v>0.00759819639411876</c:v>
                </c:pt>
                <c:pt idx="23">
                  <c:v>0.00749477415852733</c:v>
                </c:pt>
                <c:pt idx="24">
                  <c:v>0.00738944485472515</c:v>
                </c:pt>
                <c:pt idx="25">
                  <c:v>0.00728237666315939</c:v>
                </c:pt>
                <c:pt idx="26">
                  <c:v>0.0071737362687302</c:v>
                </c:pt>
                <c:pt idx="27">
                  <c:v>0.0070636884151538</c:v>
                </c:pt>
                <c:pt idx="28">
                  <c:v>0.00695239548614661</c:v>
                </c:pt>
                <c:pt idx="29">
                  <c:v>0.00684001711444243</c:v>
                </c:pt>
                <c:pt idx="30">
                  <c:v>0.00672670981940222</c:v>
                </c:pt>
                <c:pt idx="31">
                  <c:v>0.00661262667373246</c:v>
                </c:pt>
                <c:pt idx="32">
                  <c:v>0.00649791699959582</c:v>
                </c:pt>
                <c:pt idx="33">
                  <c:v>0.00638272609417804</c:v>
                </c:pt>
                <c:pt idx="34">
                  <c:v>0.00626719498456924</c:v>
                </c:pt>
                <c:pt idx="35">
                  <c:v>0.00615146021162738</c:v>
                </c:pt>
                <c:pt idx="36">
                  <c:v>0.00603565364231704</c:v>
                </c:pt>
                <c:pt idx="37">
                  <c:v>0.00591990230985867</c:v>
                </c:pt>
                <c:pt idx="38">
                  <c:v>0.00580432828088223</c:v>
                </c:pt>
                <c:pt idx="39">
                  <c:v>0.00568904854865521</c:v>
                </c:pt>
                <c:pt idx="40">
                  <c:v>0.00557417495134714</c:v>
                </c:pt>
                <c:pt idx="41">
                  <c:v>0.00545981411420225</c:v>
                </c:pt>
                <c:pt idx="42">
                  <c:v>0.00534606741441666</c:v>
                </c:pt>
                <c:pt idx="43">
                  <c:v>0.00523303096745722</c:v>
                </c:pt>
                <c:pt idx="44">
                  <c:v>0.00512079563351387</c:v>
                </c:pt>
                <c:pt idx="45">
                  <c:v>0.00500944704274677</c:v>
                </c:pt>
                <c:pt idx="46">
                  <c:v>0.00489906563797068</c:v>
                </c:pt>
                <c:pt idx="47">
                  <c:v>0.00478972673341308</c:v>
                </c:pt>
                <c:pt idx="48">
                  <c:v>0.00468150058818696</c:v>
                </c:pt>
                <c:pt idx="49">
                  <c:v>0.00457445249313366</c:v>
                </c:pt>
                <c:pt idx="50">
                  <c:v>0.00446864286971419</c:v>
                </c:pt>
                <c:pt idx="51">
                  <c:v>0.00436412737965856</c:v>
                </c:pt>
                <c:pt idx="52">
                  <c:v>0.00426095704412066</c:v>
                </c:pt>
                <c:pt idx="53">
                  <c:v>0.0041591783711292</c:v>
                </c:pt>
                <c:pt idx="54">
                  <c:v>0.00405883349017427</c:v>
                </c:pt>
                <c:pt idx="55">
                  <c:v>0.00395996029282123</c:v>
                </c:pt>
                <c:pt idx="56">
                  <c:v>0.00386259257829899</c:v>
                </c:pt>
                <c:pt idx="57">
                  <c:v>0.00376676020306803</c:v>
                </c:pt>
                <c:pt idx="58">
                  <c:v>0.0036724892334327</c:v>
                </c:pt>
                <c:pt idx="59">
                  <c:v>0.0035798021003231</c:v>
                </c:pt>
                <c:pt idx="60">
                  <c:v>0.00348871775543248</c:v>
                </c:pt>
                <c:pt idx="61">
                  <c:v>0.00339925182795699</c:v>
                </c:pt>
                <c:pt idx="62">
                  <c:v>0.00331141678124477</c:v>
                </c:pt>
                <c:pt idx="63">
                  <c:v>0.00322522206872006</c:v>
                </c:pt>
                <c:pt idx="64">
                  <c:v>0.00314067428850614</c:v>
                </c:pt>
                <c:pt idx="65">
                  <c:v>0.00305777733622628</c:v>
                </c:pt>
                <c:pt idx="66">
                  <c:v>0.00297653255551625</c:v>
                </c:pt>
                <c:pt idx="67">
                  <c:v>0.00289693888583347</c:v>
                </c:pt>
                <c:pt idx="68">
                  <c:v>0.00281899300719712</c:v>
                </c:pt>
                <c:pt idx="69">
                  <c:v>0.00274268948154091</c:v>
                </c:pt>
                <c:pt idx="70">
                  <c:v>0.00266802089040392</c:v>
                </c:pt>
                <c:pt idx="71">
                  <c:v>0.00259497796872724</c:v>
                </c:pt>
                <c:pt idx="72">
                  <c:v>0.00252354973456272</c:v>
                </c:pt>
                <c:pt idx="73">
                  <c:v>0.0024537236145369</c:v>
                </c:pt>
                <c:pt idx="74">
                  <c:v>0.00238548556494672</c:v>
                </c:pt>
                <c:pt idx="75">
                  <c:v>0.002318820188395</c:v>
                </c:pt>
                <c:pt idx="76">
                  <c:v>0.00225371084590223</c:v>
                </c:pt>
                <c:pt idx="77">
                  <c:v>0.00219013976445741</c:v>
                </c:pt>
                <c:pt idx="78">
                  <c:v>0.00212808813999459</c:v>
                </c:pt>
                <c:pt idx="79">
                  <c:v>0.00206753623580335</c:v>
                </c:pt>
                <c:pt idx="80">
                  <c:v>0.0020084634764006</c:v>
                </c:pt>
                <c:pt idx="81">
                  <c:v>0.00195084853690879</c:v>
                </c:pt>
                <c:pt idx="82">
                  <c:v>0.00189466942800062</c:v>
                </c:pt>
                <c:pt idx="83">
                  <c:v>0.00183990357648404</c:v>
                </c:pt>
                <c:pt idx="84">
                  <c:v>0.00178652790161302</c:v>
                </c:pt>
                <c:pt idx="85">
                  <c:v>0.00173451888721986</c:v>
                </c:pt>
                <c:pt idx="86">
                  <c:v>0.00168385264977331</c:v>
                </c:pt>
                <c:pt idx="87">
                  <c:v>0.00163450500247403</c:v>
                </c:pt>
                <c:pt idx="88">
                  <c:v>0.00158645151550513</c:v>
                </c:pt>
                <c:pt idx="89">
                  <c:v>0.00153966757255997</c:v>
                </c:pt>
                <c:pt idx="90">
                  <c:v>0.00149412842377334</c:v>
                </c:pt>
                <c:pt idx="91">
                  <c:v>0.00144980923518481</c:v>
                </c:pt>
                <c:pt idx="92">
                  <c:v>0.0014066851348648</c:v>
                </c:pt>
                <c:pt idx="93">
                  <c:v>0.00136473125583494</c:v>
                </c:pt>
                <c:pt idx="94">
                  <c:v>0.00132392277591475</c:v>
                </c:pt>
                <c:pt idx="95">
                  <c:v>0.00128423495462597</c:v>
                </c:pt>
                <c:pt idx="96">
                  <c:v>0.00124564316728526</c:v>
                </c:pt>
                <c:pt idx="97">
                  <c:v>0.00120812293641443</c:v>
                </c:pt>
                <c:pt idx="98">
                  <c:v>0.00117164996059533</c:v>
                </c:pt>
                <c:pt idx="99">
                  <c:v>0.00113620014089461</c:v>
                </c:pt>
                <c:pt idx="100">
                  <c:v>0.00110174960498051</c:v>
                </c:pt>
                <c:pt idx="101">
                  <c:v>0.00106827472905135</c:v>
                </c:pt>
                <c:pt idx="102">
                  <c:v>0.00103575215769207</c:v>
                </c:pt>
                <c:pt idx="103">
                  <c:v>0.00100415882177193</c:v>
                </c:pt>
                <c:pt idx="104">
                  <c:v>0.000973471954492928</c:v>
                </c:pt>
                <c:pt idx="105">
                  <c:v>0.000943669105695078</c:v>
                </c:pt>
                <c:pt idx="106">
                  <c:v>0.000914728154520903</c:v>
                </c:pt>
                <c:pt idx="107">
                  <c:v>0.000886627320537737</c:v>
                </c:pt>
                <c:pt idx="108">
                  <c:v>0.000859345173412795</c:v>
                </c:pt>
                <c:pt idx="109">
                  <c:v>0.000832860641232081</c:v>
                </c:pt>
                <c:pt idx="110">
                  <c:v>0.000807153017550472</c:v>
                </c:pt>
                <c:pt idx="111">
                  <c:v>0.000782201967256601</c:v>
                </c:pt>
                <c:pt idx="112">
                  <c:v>0.0007579875313324</c:v>
                </c:pt>
                <c:pt idx="113">
                  <c:v>0.000734490130583554</c:v>
                </c:pt>
                <c:pt idx="114">
                  <c:v>0.000711690568413518</c:v>
                </c:pt>
                <c:pt idx="115">
                  <c:v>0.000689570032710241</c:v>
                </c:pt>
                <c:pt idx="116">
                  <c:v>0.000668110096911297</c:v>
                </c:pt>
                <c:pt idx="117">
                  <c:v>0.000647292720309808</c:v>
                </c:pt>
                <c:pt idx="118">
                  <c:v>0.000627100247660268</c:v>
                </c:pt>
                <c:pt idx="119">
                  <c:v>0.000607515408140268</c:v>
                </c:pt>
                <c:pt idx="120">
                  <c:v>0.000588521313721046</c:v>
                </c:pt>
                <c:pt idx="121">
                  <c:v>0.000570101456996866</c:v>
                </c:pt>
                <c:pt idx="122">
                  <c:v>0.000552239708520397</c:v>
                </c:pt>
                <c:pt idx="123">
                  <c:v>0.000534920313688538</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Proj'!$AH$1</c:f>
              <c:strCache>
                <c:ptCount val="1"/>
                <c:pt idx="0">
                  <c:v>Percentage of Population Susceptible</c:v>
                </c:pt>
              </c:strCache>
            </c:strRef>
          </c:tx>
          <c:spPr>
            <a:ln w="15875" cap="rnd">
              <a:solidFill>
                <a:schemeClr val="accent1"/>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Proj'!$AH$2:$AH$429</c:f>
              <c:numCache>
                <c:formatCode>0.00%</c:formatCode>
                <c:ptCount val="428"/>
                <c:pt idx="0">
                  <c:v>0.999272410096883</c:v>
                </c:pt>
                <c:pt idx="1">
                  <c:v>0.999174095369297</c:v>
                </c:pt>
                <c:pt idx="2">
                  <c:v>0.999035527923519</c:v>
                </c:pt>
                <c:pt idx="3">
                  <c:v>0.998840241452823</c:v>
                </c:pt>
                <c:pt idx="4">
                  <c:v>0.998565047783223</c:v>
                </c:pt>
                <c:pt idx="5">
                  <c:v>0.998177306741265</c:v>
                </c:pt>
                <c:pt idx="6">
                  <c:v>0.997631100838028</c:v>
                </c:pt>
                <c:pt idx="7">
                  <c:v>0.996861888954573</c:v>
                </c:pt>
                <c:pt idx="8">
                  <c:v>0.995779061089627</c:v>
                </c:pt>
                <c:pt idx="9">
                  <c:v>0.994255623385927</c:v>
                </c:pt>
                <c:pt idx="10">
                  <c:v>0.993184818171333</c:v>
                </c:pt>
                <c:pt idx="11">
                  <c:v>0.99167958875664</c:v>
                </c:pt>
                <c:pt idx="12">
                  <c:v>0.989985602219091</c:v>
                </c:pt>
                <c:pt idx="13">
                  <c:v>0.988297737417752</c:v>
                </c:pt>
                <c:pt idx="14">
                  <c:v>0.986457513374466</c:v>
                </c:pt>
                <c:pt idx="15">
                  <c:v>0.984498935443603</c:v>
                </c:pt>
                <c:pt idx="16">
                  <c:v>0.982415703635169</c:v>
                </c:pt>
                <c:pt idx="17">
                  <c:v>0.980201396476279</c:v>
                </c:pt>
                <c:pt idx="18">
                  <c:v>0.978412610819654</c:v>
                </c:pt>
                <c:pt idx="19">
                  <c:v>0.976513027203687</c:v>
                </c:pt>
                <c:pt idx="20">
                  <c:v>0.974639524158365</c:v>
                </c:pt>
                <c:pt idx="21">
                  <c:v>0.972792513955496</c:v>
                </c:pt>
                <c:pt idx="22">
                  <c:v>0.970972430064286</c:v>
                </c:pt>
                <c:pt idx="23">
                  <c:v>0.969179663734579</c:v>
                </c:pt>
                <c:pt idx="24">
                  <c:v>0.967414564538788</c:v>
                </c:pt>
                <c:pt idx="25">
                  <c:v>0.965677440990743</c:v>
                </c:pt>
                <c:pt idx="26">
                  <c:v>0.963968561263663</c:v>
                </c:pt>
                <c:pt idx="27">
                  <c:v>0.962288153999809</c:v>
                </c:pt>
                <c:pt idx="28">
                  <c:v>0.960636409204245</c:v>
                </c:pt>
                <c:pt idx="29">
                  <c:v>0.959013479215096</c:v>
                </c:pt>
                <c:pt idx="30">
                  <c:v>0.957419479742669</c:v>
                </c:pt>
                <c:pt idx="31">
                  <c:v>0.955854490969861</c:v>
                </c:pt>
                <c:pt idx="32">
                  <c:v>0.954318558706384</c:v>
                </c:pt>
                <c:pt idx="33">
                  <c:v>0.952811695589472</c:v>
                </c:pt>
                <c:pt idx="34">
                  <c:v>0.951333882323909</c:v>
                </c:pt>
                <c:pt idx="35">
                  <c:v>0.949885068954473</c:v>
                </c:pt>
                <c:pt idx="36">
                  <c:v>0.948465176164101</c:v>
                </c:pt>
                <c:pt idx="37">
                  <c:v>0.947074096591385</c:v>
                </c:pt>
                <c:pt idx="38">
                  <c:v>0.945711696161304</c:v>
                </c:pt>
                <c:pt idx="39">
                  <c:v>0.944377815423412</c:v>
                </c:pt>
                <c:pt idx="40">
                  <c:v>0.943072270892039</c:v>
                </c:pt>
                <c:pt idx="41">
                  <c:v>0.941794856383418</c:v>
                </c:pt>
                <c:pt idx="42">
                  <c:v>0.940545344344974</c:v>
                </c:pt>
                <c:pt idx="43">
                  <c:v>0.939323487172398</c:v>
                </c:pt>
                <c:pt idx="44">
                  <c:v>0.938129018510468</c:v>
                </c:pt>
                <c:pt idx="45">
                  <c:v>0.936961654533924</c:v>
                </c:pt>
                <c:pt idx="46">
                  <c:v>0.935821095205082</c:v>
                </c:pt>
                <c:pt idx="47">
                  <c:v>0.934707025505176</c:v>
                </c:pt>
                <c:pt idx="48">
                  <c:v>0.933619116636779</c:v>
                </c:pt>
                <c:pt idx="49">
                  <c:v>0.932557027194966</c:v>
                </c:pt>
                <c:pt idx="50">
                  <c:v>0.931520404305182</c:v>
                </c:pt>
                <c:pt idx="51">
                  <c:v>0.930508884726097</c:v>
                </c:pt>
                <c:pt idx="52">
                  <c:v>0.929522095915991</c:v>
                </c:pt>
                <c:pt idx="53">
                  <c:v>0.928559657061482</c:v>
                </c:pt>
                <c:pt idx="54">
                  <c:v>0.927621180067688</c:v>
                </c:pt>
                <c:pt idx="55">
                  <c:v>0.926706270509107</c:v>
                </c:pt>
                <c:pt idx="56">
                  <c:v>0.925814528540766</c:v>
                </c:pt>
                <c:pt idx="57">
                  <c:v>0.924945549769348</c:v>
                </c:pt>
                <c:pt idx="58">
                  <c:v>0.924098926084237</c:v>
                </c:pt>
                <c:pt idx="59">
                  <c:v>0.923274246448566</c:v>
                </c:pt>
                <c:pt idx="60">
                  <c:v>0.92247109765052</c:v>
                </c:pt>
                <c:pt idx="61">
                  <c:v>0.921689065015289</c:v>
                </c:pt>
                <c:pt idx="62">
                  <c:v>0.920927733078197</c:v>
                </c:pt>
                <c:pt idx="63">
                  <c:v>0.920186686219637</c:v>
                </c:pt>
                <c:pt idx="64">
                  <c:v>0.919465509262557</c:v>
                </c:pt>
                <c:pt idx="65">
                  <c:v>0.918763788033319</c:v>
                </c:pt>
                <c:pt idx="66">
                  <c:v>0.918081109886839</c:v>
                </c:pt>
                <c:pt idx="67">
                  <c:v>0.917417064196979</c:v>
                </c:pt>
                <c:pt idx="68">
                  <c:v>0.916771242813203</c:v>
                </c:pt>
                <c:pt idx="69">
                  <c:v>0.91614324048459</c:v>
                </c:pt>
                <c:pt idx="70">
                  <c:v>0.915532655252279</c:v>
                </c:pt>
                <c:pt idx="71">
                  <c:v>0.914939088811514</c:v>
                </c:pt>
                <c:pt idx="72">
                  <c:v>0.914362146844413</c:v>
                </c:pt>
                <c:pt idx="73">
                  <c:v>0.913801439324643</c:v>
                </c:pt>
                <c:pt idx="74">
                  <c:v>0.913256580795171</c:v>
                </c:pt>
                <c:pt idx="75">
                  <c:v>0.91272719062026</c:v>
                </c:pt>
                <c:pt idx="76">
                  <c:v>0.912212893212886</c:v>
                </c:pt>
                <c:pt idx="77">
                  <c:v>0.911713318238723</c:v>
                </c:pt>
                <c:pt idx="78">
                  <c:v>0.911228100797852</c:v>
                </c:pt>
                <c:pt idx="79">
                  <c:v>0.910756881585317</c:v>
                </c:pt>
                <c:pt idx="80">
                  <c:v>0.910299307031628</c:v>
                </c:pt>
                <c:pt idx="81">
                  <c:v>0.909855029424312</c:v>
                </c:pt>
                <c:pt idx="82">
                  <c:v>0.909423707011545</c:v>
                </c:pt>
                <c:pt idx="83">
                  <c:v>0.909005004088915</c:v>
                </c:pt>
                <c:pt idx="84">
                  <c:v>0.908598591070305</c:v>
                </c:pt>
                <c:pt idx="85">
                  <c:v>0.908204144543867</c:v>
                </c:pt>
                <c:pt idx="86">
                  <c:v>0.907821347314022</c:v>
                </c:pt>
                <c:pt idx="87">
                  <c:v>0.907449888430391</c:v>
                </c:pt>
                <c:pt idx="88">
                  <c:v>0.907089463204533</c:v>
                </c:pt>
                <c:pt idx="89">
                  <c:v>0.906739773215308</c:v>
                </c:pt>
                <c:pt idx="90">
                  <c:v>0.906400526303694</c:v>
                </c:pt>
                <c:pt idx="91">
                  <c:v>0.906071436557804</c:v>
                </c:pt>
                <c:pt idx="92">
                  <c:v>0.905752224288844</c:v>
                </c:pt>
                <c:pt idx="93">
                  <c:v>0.905442615998728</c:v>
                </c:pt>
                <c:pt idx="94">
                  <c:v>0.905142344339993</c:v>
                </c:pt>
                <c:pt idx="95">
                  <c:v>0.904851148068669</c:v>
                </c:pt>
                <c:pt idx="96">
                  <c:v>0.90456877199071</c:v>
                </c:pt>
                <c:pt idx="97">
                  <c:v>0.904294966902539</c:v>
                </c:pt>
                <c:pt idx="98">
                  <c:v>0.904029489526275</c:v>
                </c:pt>
                <c:pt idx="99">
                  <c:v>0.90377210244014</c:v>
                </c:pt>
                <c:pt idx="100">
                  <c:v>0.903522574004539</c:v>
                </c:pt>
                <c:pt idx="101">
                  <c:v>0.903280678284261</c:v>
                </c:pt>
                <c:pt idx="102">
                  <c:v>0.903046194967251</c:v>
                </c:pt>
                <c:pt idx="103">
                  <c:v>0.902818909280333</c:v>
                </c:pt>
                <c:pt idx="104">
                  <c:v>0.902598611902284</c:v>
                </c:pt>
                <c:pt idx="105">
                  <c:v>0.902385098874615</c:v>
                </c:pt>
                <c:pt idx="106">
                  <c:v>0.902178171510378</c:v>
                </c:pt>
                <c:pt idx="107">
                  <c:v>0.901977636301327</c:v>
                </c:pt>
                <c:pt idx="108">
                  <c:v>0.901783304823716</c:v>
                </c:pt>
                <c:pt idx="109">
                  <c:v>0.901594993643013</c:v>
                </c:pt>
                <c:pt idx="110">
                  <c:v>0.901412524217771</c:v>
                </c:pt>
                <c:pt idx="111">
                  <c:v>0.901235722802898</c:v>
                </c:pt>
                <c:pt idx="112">
                  <c:v>0.901064420352551</c:v>
                </c:pt>
                <c:pt idx="113">
                  <c:v>0.900898452422832</c:v>
                </c:pt>
                <c:pt idx="114">
                  <c:v>0.900737659074495</c:v>
                </c:pt>
                <c:pt idx="115">
                  <c:v>0.900581884775826</c:v>
                </c:pt>
                <c:pt idx="116">
                  <c:v>0.900430978305849</c:v>
                </c:pt>
                <c:pt idx="117">
                  <c:v>0.900284792658001</c:v>
                </c:pt>
                <c:pt idx="118">
                  <c:v>0.900143184944425</c:v>
                </c:pt>
                <c:pt idx="119">
                  <c:v>0.900006016300973</c:v>
                </c:pt>
                <c:pt idx="120">
                  <c:v>0.899873151793049</c:v>
                </c:pt>
                <c:pt idx="121">
                  <c:v>0.899744460322386</c:v>
                </c:pt>
                <c:pt idx="122">
                  <c:v>0.899619814534842</c:v>
                </c:pt>
                <c:pt idx="123">
                  <c:v>0.899499090729291</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3"/>
          <c:order val="2"/>
          <c:tx>
            <c:strRef>
              <c:f>'Data for Visualization Proj'!$AG$1</c:f>
              <c:strCache>
                <c:ptCount val="1"/>
                <c:pt idx="0">
                  <c:v>Percentage of Population Infected + Recovered</c:v>
                </c:pt>
              </c:strCache>
            </c:strRef>
          </c:tx>
          <c:spPr>
            <a:ln w="15875" cap="rnd">
              <a:solidFill>
                <a:schemeClr val="accent4">
                  <a:alpha val="82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Proj'!$AG$2:$AG$429</c:f>
              <c:numCache>
                <c:formatCode>0.00%</c:formatCode>
                <c:ptCount val="428"/>
                <c:pt idx="0">
                  <c:v>0.000727589903117303</c:v>
                </c:pt>
                <c:pt idx="1">
                  <c:v>0.000825904630702646</c:v>
                </c:pt>
                <c:pt idx="2">
                  <c:v>0.000964472076481412</c:v>
                </c:pt>
                <c:pt idx="3">
                  <c:v>0.00115975854717675</c:v>
                </c:pt>
                <c:pt idx="4">
                  <c:v>0.00143495221677673</c:v>
                </c:pt>
                <c:pt idx="5">
                  <c:v>0.00182269325873495</c:v>
                </c:pt>
                <c:pt idx="6">
                  <c:v>0.00236889916197163</c:v>
                </c:pt>
                <c:pt idx="7">
                  <c:v>0.0031381110454267</c:v>
                </c:pt>
                <c:pt idx="8">
                  <c:v>0.0042209389103729</c:v>
                </c:pt>
                <c:pt idx="9">
                  <c:v>0.00574437661407318</c:v>
                </c:pt>
                <c:pt idx="10">
                  <c:v>0.00681518182866751</c:v>
                </c:pt>
                <c:pt idx="11">
                  <c:v>0.00832041124335984</c:v>
                </c:pt>
                <c:pt idx="12">
                  <c:v>0.0100143977809088</c:v>
                </c:pt>
                <c:pt idx="13">
                  <c:v>0.0117022625822484</c:v>
                </c:pt>
                <c:pt idx="14">
                  <c:v>0.0135424866255341</c:v>
                </c:pt>
                <c:pt idx="15">
                  <c:v>0.0155010645563967</c:v>
                </c:pt>
                <c:pt idx="16">
                  <c:v>0.0175842963648313</c:v>
                </c:pt>
                <c:pt idx="17">
                  <c:v>0.0197986035237209</c:v>
                </c:pt>
                <c:pt idx="18">
                  <c:v>0.0215873891803461</c:v>
                </c:pt>
                <c:pt idx="19">
                  <c:v>0.0234869727963133</c:v>
                </c:pt>
                <c:pt idx="20">
                  <c:v>0.0253604758416352</c:v>
                </c:pt>
                <c:pt idx="21">
                  <c:v>0.0272074860445035</c:v>
                </c:pt>
                <c:pt idx="22">
                  <c:v>0.0290275699357135</c:v>
                </c:pt>
                <c:pt idx="23">
                  <c:v>0.030820336265421</c:v>
                </c:pt>
                <c:pt idx="24">
                  <c:v>0.0325854354612119</c:v>
                </c:pt>
                <c:pt idx="25">
                  <c:v>0.034322559009257</c:v>
                </c:pt>
                <c:pt idx="26">
                  <c:v>0.0360314387363368</c:v>
                </c:pt>
                <c:pt idx="27">
                  <c:v>0.037711846000191</c:v>
                </c:pt>
                <c:pt idx="28">
                  <c:v>0.0393635907957549</c:v>
                </c:pt>
                <c:pt idx="29">
                  <c:v>0.0409865207849036</c:v>
                </c:pt>
                <c:pt idx="30">
                  <c:v>0.042580520257331</c:v>
                </c:pt>
                <c:pt idx="31">
                  <c:v>0.0441455090301393</c:v>
                </c:pt>
                <c:pt idx="32">
                  <c:v>0.0456814412936155</c:v>
                </c:pt>
                <c:pt idx="33">
                  <c:v>0.0471883044105279</c:v>
                </c:pt>
                <c:pt idx="34">
                  <c:v>0.0486661176760912</c:v>
                </c:pt>
                <c:pt idx="35">
                  <c:v>0.0501149310455274</c:v>
                </c:pt>
                <c:pt idx="36">
                  <c:v>0.0515348238358994</c:v>
                </c:pt>
                <c:pt idx="37">
                  <c:v>0.052925903408615</c:v>
                </c:pt>
                <c:pt idx="38">
                  <c:v>0.0542883038386955</c:v>
                </c:pt>
                <c:pt idx="39">
                  <c:v>0.0556221845765879</c:v>
                </c:pt>
                <c:pt idx="40">
                  <c:v>0.0569277291079606</c:v>
                </c:pt>
                <c:pt idx="41">
                  <c:v>0.0582051436165817</c:v>
                </c:pt>
                <c:pt idx="42">
                  <c:v>0.059454655655026</c:v>
                </c:pt>
                <c:pt idx="43">
                  <c:v>0.0606765128276017</c:v>
                </c:pt>
                <c:pt idx="44">
                  <c:v>0.0618709814895322</c:v>
                </c:pt>
                <c:pt idx="45">
                  <c:v>0.0630383454660758</c:v>
                </c:pt>
                <c:pt idx="46">
                  <c:v>0.0641789047949175</c:v>
                </c:pt>
                <c:pt idx="47">
                  <c:v>0.0652929744948237</c:v>
                </c:pt>
                <c:pt idx="48">
                  <c:v>0.0663808833632207</c:v>
                </c:pt>
                <c:pt idx="49">
                  <c:v>0.0674429728050344</c:v>
                </c:pt>
                <c:pt idx="50">
                  <c:v>0.0684795956948184</c:v>
                </c:pt>
                <c:pt idx="51">
                  <c:v>0.0694911152739025</c:v>
                </c:pt>
                <c:pt idx="52">
                  <c:v>0.0704779040840087</c:v>
                </c:pt>
                <c:pt idx="53">
                  <c:v>0.0714403429385177</c:v>
                </c:pt>
                <c:pt idx="54">
                  <c:v>0.0723788199323123</c:v>
                </c:pt>
                <c:pt idx="55">
                  <c:v>0.0732937294908928</c:v>
                </c:pt>
                <c:pt idx="56">
                  <c:v>0.0741854714592336</c:v>
                </c:pt>
                <c:pt idx="57">
                  <c:v>0.0750544502306516</c:v>
                </c:pt>
                <c:pt idx="58">
                  <c:v>0.0759010739157625</c:v>
                </c:pt>
                <c:pt idx="59">
                  <c:v>0.0767257535514336</c:v>
                </c:pt>
                <c:pt idx="60">
                  <c:v>0.07752890234948</c:v>
                </c:pt>
                <c:pt idx="61">
                  <c:v>0.0783109349847109</c:v>
                </c:pt>
                <c:pt idx="62">
                  <c:v>0.0790722669218028</c:v>
                </c:pt>
                <c:pt idx="63">
                  <c:v>0.0798133137803626</c:v>
                </c:pt>
                <c:pt idx="64">
                  <c:v>0.0805344907374429</c:v>
                </c:pt>
                <c:pt idx="65">
                  <c:v>0.0812362119666814</c:v>
                </c:pt>
                <c:pt idx="66">
                  <c:v>0.0819188901131611</c:v>
                </c:pt>
                <c:pt idx="67">
                  <c:v>0.0825829358030215</c:v>
                </c:pt>
                <c:pt idx="68">
                  <c:v>0.0832287571867968</c:v>
                </c:pt>
                <c:pt idx="69">
                  <c:v>0.0838567595154104</c:v>
                </c:pt>
                <c:pt idx="70">
                  <c:v>0.084467344747721</c:v>
                </c:pt>
                <c:pt idx="71">
                  <c:v>0.0850609111884856</c:v>
                </c:pt>
                <c:pt idx="72">
                  <c:v>0.0856378531555866</c:v>
                </c:pt>
                <c:pt idx="73">
                  <c:v>0.0861985606753567</c:v>
                </c:pt>
                <c:pt idx="74">
                  <c:v>0.0867434192048292</c:v>
                </c:pt>
                <c:pt idx="75">
                  <c:v>0.08727280937974</c:v>
                </c:pt>
                <c:pt idx="76">
                  <c:v>0.0877871067871141</c:v>
                </c:pt>
                <c:pt idx="77">
                  <c:v>0.0882866817612771</c:v>
                </c:pt>
                <c:pt idx="78">
                  <c:v>0.0887718992021476</c:v>
                </c:pt>
                <c:pt idx="79">
                  <c:v>0.0892431184146831</c:v>
                </c:pt>
                <c:pt idx="80">
                  <c:v>0.0897006929683715</c:v>
                </c:pt>
                <c:pt idx="81">
                  <c:v>0.0901449705756876</c:v>
                </c:pt>
                <c:pt idx="82">
                  <c:v>0.0905762929884548</c:v>
                </c:pt>
                <c:pt idx="83">
                  <c:v>0.0909949959110849</c:v>
                </c:pt>
                <c:pt idx="84">
                  <c:v>0.0914014089296947</c:v>
                </c:pt>
                <c:pt idx="85">
                  <c:v>0.0917958554561328</c:v>
                </c:pt>
                <c:pt idx="86">
                  <c:v>0.0921786526859784</c:v>
                </c:pt>
                <c:pt idx="87">
                  <c:v>0.0925501115696089</c:v>
                </c:pt>
                <c:pt idx="88">
                  <c:v>0.0929105367954674</c:v>
                </c:pt>
                <c:pt idx="89">
                  <c:v>0.0932602267846921</c:v>
                </c:pt>
                <c:pt idx="90">
                  <c:v>0.0935994736963056</c:v>
                </c:pt>
                <c:pt idx="91">
                  <c:v>0.0939285634421963</c:v>
                </c:pt>
                <c:pt idx="92">
                  <c:v>0.0942477757111557</c:v>
                </c:pt>
                <c:pt idx="93">
                  <c:v>0.0945573840012718</c:v>
                </c:pt>
                <c:pt idx="94">
                  <c:v>0.0948576556600074</c:v>
                </c:pt>
                <c:pt idx="95">
                  <c:v>0.0951488519313308</c:v>
                </c:pt>
                <c:pt idx="96">
                  <c:v>0.09543122800929</c:v>
                </c:pt>
                <c:pt idx="97">
                  <c:v>0.0957050330974613</c:v>
                </c:pt>
                <c:pt idx="98">
                  <c:v>0.0959705104737255</c:v>
                </c:pt>
                <c:pt idx="99">
                  <c:v>0.0962278975598601</c:v>
                </c:pt>
                <c:pt idx="100">
                  <c:v>0.0964774259954615</c:v>
                </c:pt>
                <c:pt idx="101">
                  <c:v>0.0967193217157386</c:v>
                </c:pt>
                <c:pt idx="102">
                  <c:v>0.0969538050327485</c:v>
                </c:pt>
                <c:pt idx="103">
                  <c:v>0.0971810907196672</c:v>
                </c:pt>
                <c:pt idx="104">
                  <c:v>0.0974013880977158</c:v>
                </c:pt>
                <c:pt idx="105">
                  <c:v>0.0976149011253846</c:v>
                </c:pt>
                <c:pt idx="106">
                  <c:v>0.0978218284896217</c:v>
                </c:pt>
                <c:pt idx="107">
                  <c:v>0.0980223636986733</c:v>
                </c:pt>
                <c:pt idx="108">
                  <c:v>0.098216695176284</c:v>
                </c:pt>
                <c:pt idx="109">
                  <c:v>0.0984050063569868</c:v>
                </c:pt>
                <c:pt idx="110">
                  <c:v>0.0985874757822294</c:v>
                </c:pt>
                <c:pt idx="111">
                  <c:v>0.0987642771971016</c:v>
                </c:pt>
                <c:pt idx="112">
                  <c:v>0.0989355796474488</c:v>
                </c:pt>
                <c:pt idx="113">
                  <c:v>0.0991015475771685</c:v>
                </c:pt>
                <c:pt idx="114">
                  <c:v>0.0992623409255054</c:v>
                </c:pt>
                <c:pt idx="115">
                  <c:v>0.0994181152241739</c:v>
                </c:pt>
                <c:pt idx="116">
                  <c:v>0.0995690216941515</c:v>
                </c:pt>
                <c:pt idx="117">
                  <c:v>0.0997152073419987</c:v>
                </c:pt>
                <c:pt idx="118">
                  <c:v>0.0998568150555745</c:v>
                </c:pt>
                <c:pt idx="119">
                  <c:v>0.0999939836990272</c:v>
                </c:pt>
                <c:pt idx="120">
                  <c:v>0.100126848206951</c:v>
                </c:pt>
                <c:pt idx="121">
                  <c:v>0.100255539677614</c:v>
                </c:pt>
                <c:pt idx="122">
                  <c:v>0.100380185465158</c:v>
                </c:pt>
                <c:pt idx="123">
                  <c:v>0.100500909270709</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8992002"/>
        <c:axId val="553242822"/>
      </c:lineChart>
      <c:dateAx>
        <c:axId val="28899200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3242822"/>
        <c:crosses val="autoZero"/>
        <c:auto val="1"/>
        <c:lblOffset val="100"/>
        <c:baseTimeUnit val="days"/>
      </c:dateAx>
      <c:valAx>
        <c:axId val="55324282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89920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Confirmed Cases Today: reality vs. projection</a:t>
            </a:r>
            <a:endParaRPr lang="fr-FR" altLang="en-US"/>
          </a:p>
        </c:rich>
      </c:tx>
      <c:layout>
        <c:manualLayout>
          <c:xMode val="edge"/>
          <c:yMode val="edge"/>
          <c:x val="0.288446706771556"/>
          <c:y val="0.0174276751481352"/>
        </c:manualLayout>
      </c:layout>
      <c:overlay val="0"/>
      <c:spPr>
        <a:noFill/>
        <a:ln>
          <a:noFill/>
        </a:ln>
        <a:effectLst/>
      </c:spPr>
    </c:title>
    <c:autoTitleDeleted val="0"/>
    <c:plotArea>
      <c:layout>
        <c:manualLayout>
          <c:layoutTarget val="inner"/>
          <c:xMode val="edge"/>
          <c:yMode val="edge"/>
          <c:x val="0.046489739237772"/>
          <c:y val="0.104527296937417"/>
          <c:w val="0.93152291313069"/>
          <c:h val="0.661018641810919"/>
        </c:manualLayout>
      </c:layout>
      <c:lineChart>
        <c:grouping val="standard"/>
        <c:varyColors val="0"/>
        <c:ser>
          <c:idx val="0"/>
          <c:order val="0"/>
          <c:tx>
            <c:strRef>
              <c:f>'Data for Visualization Fit'!$C$1</c:f>
              <c:strCache>
                <c:ptCount val="1"/>
                <c:pt idx="0">
                  <c:v>Confirmed Cases Today</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Fit'!$C$2:$C$429</c:f>
              <c:numCache>
                <c:formatCode>0_);[Red]\(0\)</c:formatCode>
                <c:ptCount val="428"/>
                <c:pt idx="0">
                  <c:v>28</c:v>
                </c:pt>
                <c:pt idx="1">
                  <c:v>47</c:v>
                </c:pt>
                <c:pt idx="2">
                  <c:v>85</c:v>
                </c:pt>
                <c:pt idx="3">
                  <c:v>160</c:v>
                </c:pt>
                <c:pt idx="4">
                  <c:v>133</c:v>
                </c:pt>
                <c:pt idx="5">
                  <c:v>197</c:v>
                </c:pt>
                <c:pt idx="6">
                  <c:v>172</c:v>
                </c:pt>
                <c:pt idx="7">
                  <c:v>185</c:v>
                </c:pt>
                <c:pt idx="8">
                  <c:v>243</c:v>
                </c:pt>
                <c:pt idx="9">
                  <c:v>309</c:v>
                </c:pt>
                <c:pt idx="10">
                  <c:v>462</c:v>
                </c:pt>
                <c:pt idx="11">
                  <c:v>558</c:v>
                </c:pt>
                <c:pt idx="12">
                  <c:v>586</c:v>
                </c:pt>
                <c:pt idx="13">
                  <c:v>342</c:v>
                </c:pt>
                <c:pt idx="14">
                  <c:v>526</c:v>
                </c:pt>
                <c:pt idx="15">
                  <c:v>668</c:v>
                </c:pt>
                <c:pt idx="16">
                  <c:v>1298</c:v>
                </c:pt>
                <c:pt idx="17">
                  <c:v>1049</c:v>
                </c:pt>
                <c:pt idx="18">
                  <c:v>1850</c:v>
                </c:pt>
                <c:pt idx="19">
                  <c:v>1702</c:v>
                </c:pt>
                <c:pt idx="20">
                  <c:v>1063</c:v>
                </c:pt>
                <c:pt idx="21">
                  <c:v>876</c:v>
                </c:pt>
                <c:pt idx="22">
                  <c:v>1189</c:v>
                </c:pt>
                <c:pt idx="23">
                  <c:v>1384</c:v>
                </c:pt>
                <c:pt idx="24">
                  <c:v>1422</c:v>
                </c:pt>
                <c:pt idx="25">
                  <c:v>1661</c:v>
                </c:pt>
                <c:pt idx="26">
                  <c:v>1260</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Fit'!$E$1</c:f>
              <c:strCache>
                <c:ptCount val="1"/>
                <c:pt idx="0">
                  <c:v>Projection Confirmed Cases Today</c:v>
                </c:pt>
              </c:strCache>
            </c:strRef>
          </c:tx>
          <c:spPr>
            <a:ln w="15875" cap="rnd">
              <a:solidFill>
                <a:schemeClr val="accent2"/>
              </a:solidFill>
              <a:round/>
            </a:ln>
            <a:effectLst/>
          </c:spPr>
          <c:marker>
            <c:symbol val="x"/>
            <c:size val="5"/>
            <c:spPr>
              <a:noFill/>
              <a:ln w="9525">
                <a:solidFill>
                  <a:schemeClr val="accent2"/>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Fit'!$E$2:$E$429</c:f>
              <c:numCache>
                <c:formatCode>0_);[Red]\(0\)</c:formatCode>
                <c:ptCount val="428"/>
                <c:pt idx="0">
                  <c:v>18.3716906441011</c:v>
                </c:pt>
                <c:pt idx="1">
                  <c:v>25.8970805836674</c:v>
                </c:pt>
                <c:pt idx="2">
                  <c:v>36.5032780702858</c:v>
                </c:pt>
                <c:pt idx="3">
                  <c:v>51.451374102996</c:v>
                </c:pt>
                <c:pt idx="4">
                  <c:v>72.5169632908877</c:v>
                </c:pt>
                <c:pt idx="5">
                  <c:v>102.199919663894</c:v>
                </c:pt>
                <c:pt idx="6">
                  <c:v>144.01802042399</c:v>
                </c:pt>
                <c:pt idx="7">
                  <c:v>202.917811958132</c:v>
                </c:pt>
                <c:pt idx="8">
                  <c:v>285.847756027193</c:v>
                </c:pt>
                <c:pt idx="9">
                  <c:v>402.554219008158</c:v>
                </c:pt>
                <c:pt idx="10">
                  <c:v>566.679915988507</c:v>
                </c:pt>
                <c:pt idx="11">
                  <c:v>797.265731603146</c:v>
                </c:pt>
                <c:pt idx="12">
                  <c:v>560.388062304363</c:v>
                </c:pt>
                <c:pt idx="13">
                  <c:v>787.736727022321</c:v>
                </c:pt>
                <c:pt idx="14">
                  <c:v>886.519621317272</c:v>
                </c:pt>
                <c:pt idx="15">
                  <c:v>883.31591270105</c:v>
                </c:pt>
                <c:pt idx="16">
                  <c:v>963.050582652857</c:v>
                </c:pt>
                <c:pt idx="17">
                  <c:v>1024.98911715143</c:v>
                </c:pt>
                <c:pt idx="18">
                  <c:v>1090.22464641411</c:v>
                </c:pt>
                <c:pt idx="19">
                  <c:v>1158.82074648556</c:v>
                </c:pt>
                <c:pt idx="20">
                  <c:v>936.131160300509</c:v>
                </c:pt>
                <c:pt idx="21">
                  <c:v>994.115425689506</c:v>
                </c:pt>
                <c:pt idx="22">
                  <c:v>980.466593718477</c:v>
                </c:pt>
                <c:pt idx="23">
                  <c:v>966.602006167717</c:v>
                </c:pt>
                <c:pt idx="24">
                  <c:v>952.51056973326</c:v>
                </c:pt>
                <c:pt idx="25">
                  <c:v>938.214379213577</c:v>
                </c:pt>
                <c:pt idx="26">
                  <c:v>923.735245797254</c:v>
                </c:pt>
                <c:pt idx="27">
                  <c:v>909.094656810272</c:v>
                </c:pt>
                <c:pt idx="28">
                  <c:v>894.313723838397</c:v>
                </c:pt>
                <c:pt idx="29">
                  <c:v>879.41313475038</c:v>
                </c:pt>
                <c:pt idx="30">
                  <c:v>864.413109678445</c:v>
                </c:pt>
                <c:pt idx="31">
                  <c:v>849.333360987799</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134668478"/>
        <c:axId val="621442749"/>
      </c:lineChart>
      <c:dateAx>
        <c:axId val="13466847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21442749"/>
        <c:crosses val="autoZero"/>
        <c:auto val="1"/>
        <c:lblOffset val="100"/>
        <c:baseTimeUnit val="days"/>
      </c:dateAx>
      <c:valAx>
        <c:axId val="621442749"/>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466847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Cumul. Confirmed Cases: reality vs. projection</a:t>
            </a:r>
            <a:endParaRPr lang="fr-FR" altLang="en-US"/>
          </a:p>
        </c:rich>
      </c:tx>
      <c:layout/>
      <c:overlay val="0"/>
      <c:spPr>
        <a:noFill/>
        <a:ln>
          <a:noFill/>
        </a:ln>
        <a:effectLst/>
      </c:spPr>
    </c:title>
    <c:autoTitleDeleted val="0"/>
    <c:plotArea>
      <c:layout>
        <c:manualLayout>
          <c:layoutTarget val="inner"/>
          <c:xMode val="edge"/>
          <c:yMode val="edge"/>
          <c:x val="0.112813796114385"/>
          <c:y val="0.118530884808013"/>
          <c:w val="0.85662519100633"/>
          <c:h val="0.632787979966611"/>
        </c:manualLayout>
      </c:layout>
      <c:lineChart>
        <c:grouping val="standard"/>
        <c:varyColors val="0"/>
        <c:ser>
          <c:idx val="0"/>
          <c:order val="0"/>
          <c:tx>
            <c:strRef>
              <c:f>'Data for Visualization Fit'!$F$1</c:f>
              <c:strCache>
                <c:ptCount val="1"/>
                <c:pt idx="0">
                  <c:v>Cumul. Confirmed Cases</c:v>
                </c:pt>
              </c:strCache>
            </c:strRef>
          </c:tx>
          <c:spPr>
            <a:ln w="28575" cap="rnd">
              <a:solidFill>
                <a:schemeClr val="accent1"/>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Fit'!$F$2:$F$429</c:f>
              <c:numCache>
                <c:formatCode>0_);[Red]\(0\)</c:formatCode>
                <c:ptCount val="428"/>
                <c:pt idx="0">
                  <c:v>267</c:v>
                </c:pt>
                <c:pt idx="1">
                  <c:v>314</c:v>
                </c:pt>
                <c:pt idx="2">
                  <c:v>399</c:v>
                </c:pt>
                <c:pt idx="3">
                  <c:v>559</c:v>
                </c:pt>
                <c:pt idx="4">
                  <c:v>689</c:v>
                </c:pt>
                <c:pt idx="5">
                  <c:v>886</c:v>
                </c:pt>
                <c:pt idx="6">
                  <c:v>1058</c:v>
                </c:pt>
                <c:pt idx="7">
                  <c:v>1243</c:v>
                </c:pt>
                <c:pt idx="8">
                  <c:v>1486</c:v>
                </c:pt>
                <c:pt idx="9">
                  <c:v>1795</c:v>
                </c:pt>
                <c:pt idx="10">
                  <c:v>2257</c:v>
                </c:pt>
                <c:pt idx="11">
                  <c:v>2815</c:v>
                </c:pt>
                <c:pt idx="12">
                  <c:v>3401</c:v>
                </c:pt>
                <c:pt idx="13">
                  <c:v>3743</c:v>
                </c:pt>
                <c:pt idx="14">
                  <c:v>4269</c:v>
                </c:pt>
                <c:pt idx="15">
                  <c:v>4937</c:v>
                </c:pt>
                <c:pt idx="16">
                  <c:v>6235</c:v>
                </c:pt>
                <c:pt idx="17">
                  <c:v>7284</c:v>
                </c:pt>
                <c:pt idx="18">
                  <c:v>9134</c:v>
                </c:pt>
                <c:pt idx="19">
                  <c:v>10836</c:v>
                </c:pt>
                <c:pt idx="20">
                  <c:v>11899</c:v>
                </c:pt>
                <c:pt idx="21">
                  <c:v>12775</c:v>
                </c:pt>
                <c:pt idx="22">
                  <c:v>13964</c:v>
                </c:pt>
                <c:pt idx="23">
                  <c:v>15348</c:v>
                </c:pt>
                <c:pt idx="24">
                  <c:v>16770</c:v>
                </c:pt>
                <c:pt idx="25">
                  <c:v>18431</c:v>
                </c:pt>
                <c:pt idx="26">
                  <c:v>19691</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Fit'!$G$1</c:f>
              <c:strCache>
                <c:ptCount val="1"/>
                <c:pt idx="0">
                  <c:v>Projection Cumul. Confirmed Cases</c:v>
                </c:pt>
              </c:strCache>
            </c:strRef>
          </c:tx>
          <c:spPr>
            <a:ln w="285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Fit'!$G$2:$G$429</c:f>
              <c:numCache>
                <c:formatCode>0_);[Red]\(0\)</c:formatCode>
                <c:ptCount val="428"/>
                <c:pt idx="0">
                  <c:v>318.371690644101</c:v>
                </c:pt>
                <c:pt idx="1">
                  <c:v>344.268771227769</c:v>
                </c:pt>
                <c:pt idx="2">
                  <c:v>380.772049298054</c:v>
                </c:pt>
                <c:pt idx="3">
                  <c:v>432.22342340105</c:v>
                </c:pt>
                <c:pt idx="4">
                  <c:v>504.740386691938</c:v>
                </c:pt>
                <c:pt idx="5">
                  <c:v>606.940306355832</c:v>
                </c:pt>
                <c:pt idx="6">
                  <c:v>750.958326779822</c:v>
                </c:pt>
                <c:pt idx="7">
                  <c:v>953.876138737955</c:v>
                </c:pt>
                <c:pt idx="8">
                  <c:v>1239.72389476515</c:v>
                </c:pt>
                <c:pt idx="9">
                  <c:v>1642.27811377331</c:v>
                </c:pt>
                <c:pt idx="10">
                  <c:v>2208.95802976181</c:v>
                </c:pt>
                <c:pt idx="11">
                  <c:v>3006.22376136496</c:v>
                </c:pt>
                <c:pt idx="12">
                  <c:v>3566.61182366932</c:v>
                </c:pt>
                <c:pt idx="13">
                  <c:v>4354.34855069164</c:v>
                </c:pt>
                <c:pt idx="14">
                  <c:v>5240.86817200891</c:v>
                </c:pt>
                <c:pt idx="15">
                  <c:v>6124.18408470996</c:v>
                </c:pt>
                <c:pt idx="16">
                  <c:v>7087.23466736282</c:v>
                </c:pt>
                <c:pt idx="17">
                  <c:v>8112.22378451425</c:v>
                </c:pt>
                <c:pt idx="18">
                  <c:v>9202.44843092836</c:v>
                </c:pt>
                <c:pt idx="19">
                  <c:v>10361.2691774139</c:v>
                </c:pt>
                <c:pt idx="20">
                  <c:v>11297.4003377144</c:v>
                </c:pt>
                <c:pt idx="21">
                  <c:v>12291.5157634039</c:v>
                </c:pt>
                <c:pt idx="22">
                  <c:v>13271.9823571224</c:v>
                </c:pt>
                <c:pt idx="23">
                  <c:v>14238.5843632901</c:v>
                </c:pt>
                <c:pt idx="24">
                  <c:v>15191.0949330234</c:v>
                </c:pt>
                <c:pt idx="25">
                  <c:v>16129.309312237</c:v>
                </c:pt>
                <c:pt idx="26">
                  <c:v>17053.0445580342</c:v>
                </c:pt>
                <c:pt idx="27">
                  <c:v>17962.1392148445</c:v>
                </c:pt>
                <c:pt idx="28">
                  <c:v>18856.4529386829</c:v>
                </c:pt>
                <c:pt idx="29">
                  <c:v>19735.8660734333</c:v>
                </c:pt>
                <c:pt idx="30">
                  <c:v>20600.2791831117</c:v>
                </c:pt>
                <c:pt idx="31">
                  <c:v>21449.6125440995</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5572996"/>
        <c:axId val="292661407"/>
      </c:lineChart>
      <c:dateAx>
        <c:axId val="2855729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92661407"/>
        <c:crosses val="autoZero"/>
        <c:auto val="1"/>
        <c:lblOffset val="100"/>
        <c:baseTimeUnit val="days"/>
      </c:dateAx>
      <c:valAx>
        <c:axId val="292661407"/>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557299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Total Hospitalized Today: reality vs. projection</a:t>
            </a:r>
            <a:endParaRPr lang="fr-FR" altLang="en-US"/>
          </a:p>
        </c:rich>
      </c:tx>
      <c:layout>
        <c:manualLayout>
          <c:xMode val="edge"/>
          <c:yMode val="edge"/>
          <c:x val="0.223045822102426"/>
          <c:y val="0.013745704467354"/>
        </c:manualLayout>
      </c:layout>
      <c:overlay val="0"/>
      <c:spPr>
        <a:noFill/>
        <a:ln>
          <a:noFill/>
        </a:ln>
        <a:effectLst/>
      </c:spPr>
    </c:title>
    <c:autoTitleDeleted val="0"/>
    <c:plotArea>
      <c:layout/>
      <c:lineChart>
        <c:grouping val="standard"/>
        <c:varyColors val="0"/>
        <c:ser>
          <c:idx val="0"/>
          <c:order val="0"/>
          <c:tx>
            <c:strRef>
              <c:f>'Data for Visualization Fit'!$I$1</c:f>
              <c:strCache>
                <c:ptCount val="1"/>
                <c:pt idx="0">
                  <c:v>Total Hospitalized Today</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Fit'!$I$2:$I$429</c:f>
              <c:numCache>
                <c:formatCode>0_);[Red]\(0\)</c:formatCode>
                <c:ptCount val="428"/>
                <c:pt idx="0">
                  <c:v>0</c:v>
                </c:pt>
                <c:pt idx="1">
                  <c:v>0</c:v>
                </c:pt>
                <c:pt idx="2">
                  <c:v>0</c:v>
                </c:pt>
                <c:pt idx="3">
                  <c:v>0</c:v>
                </c:pt>
                <c:pt idx="4">
                  <c:v>97</c:v>
                </c:pt>
                <c:pt idx="5">
                  <c:v>163</c:v>
                </c:pt>
                <c:pt idx="6">
                  <c:v>252</c:v>
                </c:pt>
                <c:pt idx="7">
                  <c:v>361</c:v>
                </c:pt>
                <c:pt idx="8">
                  <c:v>496</c:v>
                </c:pt>
                <c:pt idx="9">
                  <c:v>634</c:v>
                </c:pt>
                <c:pt idx="10">
                  <c:v>837</c:v>
                </c:pt>
                <c:pt idx="11">
                  <c:v>1089</c:v>
                </c:pt>
                <c:pt idx="12">
                  <c:v>1380</c:v>
                </c:pt>
                <c:pt idx="13">
                  <c:v>1643</c:v>
                </c:pt>
                <c:pt idx="14">
                  <c:v>1859</c:v>
                </c:pt>
                <c:pt idx="15">
                  <c:v>2152</c:v>
                </c:pt>
                <c:pt idx="16">
                  <c:v>2652</c:v>
                </c:pt>
                <c:pt idx="17">
                  <c:v>3042</c:v>
                </c:pt>
                <c:pt idx="18">
                  <c:v>3717</c:v>
                </c:pt>
                <c:pt idx="19">
                  <c:v>4138</c:v>
                </c:pt>
                <c:pt idx="20">
                  <c:v>4524</c:v>
                </c:pt>
                <c:pt idx="21">
                  <c:v>4920</c:v>
                </c:pt>
                <c:pt idx="22">
                  <c:v>4995</c:v>
                </c:pt>
                <c:pt idx="23">
                  <c:v>5367</c:v>
                </c:pt>
                <c:pt idx="24">
                  <c:v>5552</c:v>
                </c:pt>
                <c:pt idx="25">
                  <c:v>5678</c:v>
                </c:pt>
                <c:pt idx="26">
                  <c:v>5735</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Fit'!$J$1</c:f>
              <c:strCache>
                <c:ptCount val="1"/>
                <c:pt idx="0">
                  <c:v>Projection Total Hospitalized Today</c:v>
                </c:pt>
              </c:strCache>
            </c:strRef>
          </c:tx>
          <c:spPr>
            <a:ln w="158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Fit'!$J$2:$J$429</c:f>
              <c:numCache>
                <c:formatCode>0_);[Red]\(0\)</c:formatCode>
                <c:ptCount val="428"/>
                <c:pt idx="0">
                  <c:v>46</c:v>
                </c:pt>
                <c:pt idx="1">
                  <c:v>54</c:v>
                </c:pt>
                <c:pt idx="2">
                  <c:v>67</c:v>
                </c:pt>
                <c:pt idx="3">
                  <c:v>85</c:v>
                </c:pt>
                <c:pt idx="4">
                  <c:v>110</c:v>
                </c:pt>
                <c:pt idx="5">
                  <c:v>145</c:v>
                </c:pt>
                <c:pt idx="6">
                  <c:v>194</c:v>
                </c:pt>
                <c:pt idx="7">
                  <c:v>263</c:v>
                </c:pt>
                <c:pt idx="8">
                  <c:v>360</c:v>
                </c:pt>
                <c:pt idx="9">
                  <c:v>496</c:v>
                </c:pt>
                <c:pt idx="10">
                  <c:v>687</c:v>
                </c:pt>
                <c:pt idx="11">
                  <c:v>954</c:v>
                </c:pt>
                <c:pt idx="12">
                  <c:v>1326</c:v>
                </c:pt>
                <c:pt idx="13">
                  <c:v>1592</c:v>
                </c:pt>
                <c:pt idx="14">
                  <c:v>1965</c:v>
                </c:pt>
                <c:pt idx="15">
                  <c:v>2381</c:v>
                </c:pt>
                <c:pt idx="16">
                  <c:v>2789</c:v>
                </c:pt>
                <c:pt idx="17">
                  <c:v>3225</c:v>
                </c:pt>
                <c:pt idx="18">
                  <c:v>3678</c:v>
                </c:pt>
                <c:pt idx="19">
                  <c:v>4141</c:v>
                </c:pt>
                <c:pt idx="20">
                  <c:v>4610</c:v>
                </c:pt>
                <c:pt idx="21">
                  <c:v>4928</c:v>
                </c:pt>
                <c:pt idx="22">
                  <c:v>5218</c:v>
                </c:pt>
                <c:pt idx="23">
                  <c:v>5421</c:v>
                </c:pt>
                <c:pt idx="24">
                  <c:v>5504</c:v>
                </c:pt>
                <c:pt idx="25">
                  <c:v>5696</c:v>
                </c:pt>
                <c:pt idx="26">
                  <c:v>5770</c:v>
                </c:pt>
                <c:pt idx="27">
                  <c:v>5788</c:v>
                </c:pt>
                <c:pt idx="28">
                  <c:v>5801</c:v>
                </c:pt>
                <c:pt idx="29">
                  <c:v>5767</c:v>
                </c:pt>
                <c:pt idx="30">
                  <c:v>5696</c:v>
                </c:pt>
                <c:pt idx="31">
                  <c:v>5585</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554278068"/>
        <c:axId val="204602828"/>
      </c:lineChart>
      <c:dateAx>
        <c:axId val="5542780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4602828"/>
        <c:crosses val="autoZero"/>
        <c:auto val="1"/>
        <c:lblOffset val="100"/>
        <c:baseTimeUnit val="days"/>
      </c:dateAx>
      <c:valAx>
        <c:axId val="20460282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427806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219075</xdr:colOff>
      <xdr:row>113</xdr:row>
      <xdr:rowOff>0</xdr:rowOff>
    </xdr:from>
    <xdr:ext cx="17125950" cy="10375900"/>
    <xdr:graphicFrame>
      <xdr:nvGraphicFramePr>
        <xdr:cNvPr id="5" name="Chart 1" title="Chart"/>
        <xdr:cNvGraphicFramePr/>
      </xdr:nvGraphicFramePr>
      <xdr:xfrm>
        <a:off x="3317875" y="17951450"/>
        <a:ext cx="17125950" cy="103759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9</xdr:col>
      <xdr:colOff>0</xdr:colOff>
      <xdr:row>204</xdr:row>
      <xdr:rowOff>0</xdr:rowOff>
    </xdr:from>
    <xdr:to>
      <xdr:col>22</xdr:col>
      <xdr:colOff>228600</xdr:colOff>
      <xdr:row>233</xdr:row>
      <xdr:rowOff>66040</xdr:rowOff>
    </xdr:to>
    <xdr:graphicFrame>
      <xdr:nvGraphicFramePr>
        <xdr:cNvPr id="9" name="Chart 8"/>
        <xdr:cNvGraphicFramePr/>
      </xdr:nvGraphicFramePr>
      <xdr:xfrm>
        <a:off x="7827010" y="32397700"/>
        <a:ext cx="9024620" cy="46697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237</xdr:row>
      <xdr:rowOff>0</xdr:rowOff>
    </xdr:from>
    <xdr:to>
      <xdr:col>4</xdr:col>
      <xdr:colOff>219075</xdr:colOff>
      <xdr:row>266</xdr:row>
      <xdr:rowOff>66040</xdr:rowOff>
    </xdr:to>
    <xdr:graphicFrame>
      <xdr:nvGraphicFramePr>
        <xdr:cNvPr id="10" name="Chart 9"/>
        <xdr:cNvGraphicFramePr/>
      </xdr:nvGraphicFramePr>
      <xdr:xfrm>
        <a:off x="0" y="37636450"/>
        <a:ext cx="4852035" cy="46697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238</xdr:row>
      <xdr:rowOff>0</xdr:rowOff>
    </xdr:from>
    <xdr:to>
      <xdr:col>22</xdr:col>
      <xdr:colOff>228600</xdr:colOff>
      <xdr:row>267</xdr:row>
      <xdr:rowOff>66040</xdr:rowOff>
    </xdr:to>
    <xdr:graphicFrame>
      <xdr:nvGraphicFramePr>
        <xdr:cNvPr id="11" name="Chart 10"/>
        <xdr:cNvGraphicFramePr/>
      </xdr:nvGraphicFramePr>
      <xdr:xfrm>
        <a:off x="7827010" y="37795200"/>
        <a:ext cx="9024620" cy="466979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271</xdr:row>
      <xdr:rowOff>0</xdr:rowOff>
    </xdr:from>
    <xdr:to>
      <xdr:col>4</xdr:col>
      <xdr:colOff>219075</xdr:colOff>
      <xdr:row>300</xdr:row>
      <xdr:rowOff>66040</xdr:rowOff>
    </xdr:to>
    <xdr:graphicFrame>
      <xdr:nvGraphicFramePr>
        <xdr:cNvPr id="12" name="Chart 11"/>
        <xdr:cNvGraphicFramePr/>
      </xdr:nvGraphicFramePr>
      <xdr:xfrm>
        <a:off x="0" y="43033950"/>
        <a:ext cx="4852035" cy="466979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271</xdr:row>
      <xdr:rowOff>0</xdr:rowOff>
    </xdr:from>
    <xdr:to>
      <xdr:col>24</xdr:col>
      <xdr:colOff>228600</xdr:colOff>
      <xdr:row>300</xdr:row>
      <xdr:rowOff>66040</xdr:rowOff>
    </xdr:to>
    <xdr:graphicFrame>
      <xdr:nvGraphicFramePr>
        <xdr:cNvPr id="13" name="Chart 12"/>
        <xdr:cNvGraphicFramePr/>
      </xdr:nvGraphicFramePr>
      <xdr:xfrm>
        <a:off x="9104630" y="43033950"/>
        <a:ext cx="9024620" cy="46697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464185</xdr:colOff>
      <xdr:row>36</xdr:row>
      <xdr:rowOff>31750</xdr:rowOff>
    </xdr:from>
    <xdr:to>
      <xdr:col>16</xdr:col>
      <xdr:colOff>241300</xdr:colOff>
      <xdr:row>58</xdr:row>
      <xdr:rowOff>62230</xdr:rowOff>
    </xdr:to>
    <xdr:graphicFrame>
      <xdr:nvGraphicFramePr>
        <xdr:cNvPr id="14" name="Chart 13"/>
        <xdr:cNvGraphicFramePr/>
      </xdr:nvGraphicFramePr>
      <xdr:xfrm>
        <a:off x="6374765" y="5759450"/>
        <a:ext cx="6656705" cy="35229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69850</xdr:colOff>
      <xdr:row>6</xdr:row>
      <xdr:rowOff>133350</xdr:rowOff>
    </xdr:from>
    <xdr:to>
      <xdr:col>19</xdr:col>
      <xdr:colOff>115570</xdr:colOff>
      <xdr:row>30</xdr:row>
      <xdr:rowOff>127000</xdr:rowOff>
    </xdr:to>
    <xdr:graphicFrame>
      <xdr:nvGraphicFramePr>
        <xdr:cNvPr id="15" name="Chart 14"/>
        <xdr:cNvGraphicFramePr/>
      </xdr:nvGraphicFramePr>
      <xdr:xfrm>
        <a:off x="8535670" y="1098550"/>
        <a:ext cx="6286500" cy="380365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224155</xdr:colOff>
      <xdr:row>6</xdr:row>
      <xdr:rowOff>143510</xdr:rowOff>
    </xdr:from>
    <xdr:to>
      <xdr:col>9</xdr:col>
      <xdr:colOff>535940</xdr:colOff>
      <xdr:row>35</xdr:row>
      <xdr:rowOff>30480</xdr:rowOff>
    </xdr:to>
    <xdr:graphicFrame>
      <xdr:nvGraphicFramePr>
        <xdr:cNvPr id="17" name="Chart 16"/>
        <xdr:cNvGraphicFramePr/>
      </xdr:nvGraphicFramePr>
      <xdr:xfrm>
        <a:off x="224155" y="1108710"/>
        <a:ext cx="8138795" cy="44907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489585</xdr:colOff>
      <xdr:row>35</xdr:row>
      <xdr:rowOff>152400</xdr:rowOff>
    </xdr:from>
    <xdr:to>
      <xdr:col>6</xdr:col>
      <xdr:colOff>258445</xdr:colOff>
      <xdr:row>58</xdr:row>
      <xdr:rowOff>62865</xdr:rowOff>
    </xdr:to>
    <xdr:graphicFrame>
      <xdr:nvGraphicFramePr>
        <xdr:cNvPr id="18" name="Chart 17"/>
        <xdr:cNvGraphicFramePr/>
      </xdr:nvGraphicFramePr>
      <xdr:xfrm>
        <a:off x="489585" y="5721350"/>
        <a:ext cx="5679440" cy="356171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613410</xdr:colOff>
      <xdr:row>18</xdr:row>
      <xdr:rowOff>140970</xdr:rowOff>
    </xdr:from>
    <xdr:to>
      <xdr:col>10</xdr:col>
      <xdr:colOff>178435</xdr:colOff>
      <xdr:row>46</xdr:row>
      <xdr:rowOff>115570</xdr:rowOff>
    </xdr:to>
    <xdr:graphicFrame>
      <xdr:nvGraphicFramePr>
        <xdr:cNvPr id="2" name="Chart 1"/>
        <xdr:cNvGraphicFramePr/>
      </xdr:nvGraphicFramePr>
      <xdr:xfrm>
        <a:off x="613410" y="3119120"/>
        <a:ext cx="9156065" cy="441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568960</xdr:colOff>
      <xdr:row>47</xdr:row>
      <xdr:rowOff>82550</xdr:rowOff>
    </xdr:from>
    <xdr:to>
      <xdr:col>10</xdr:col>
      <xdr:colOff>251460</xdr:colOff>
      <xdr:row>73</xdr:row>
      <xdr:rowOff>100965</xdr:rowOff>
    </xdr:to>
    <xdr:graphicFrame>
      <xdr:nvGraphicFramePr>
        <xdr:cNvPr id="4" name="Chart 3"/>
        <xdr:cNvGraphicFramePr/>
      </xdr:nvGraphicFramePr>
      <xdr:xfrm>
        <a:off x="568960" y="7664450"/>
        <a:ext cx="9273540" cy="41459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0"/>
  <sheetViews>
    <sheetView workbookViewId="0">
      <selection activeCell="A1" sqref="A1:G6"/>
    </sheetView>
  </sheetViews>
  <sheetFormatPr defaultColWidth="14.4272727272727" defaultRowHeight="15" customHeight="1" outlineLevelCol="6"/>
  <cols>
    <col min="1" max="6" width="14.4272727272727" customWidth="1"/>
    <col min="7" max="7" width="110.709090909091" customWidth="1"/>
  </cols>
  <sheetData>
    <row r="1" ht="15.75" customHeight="1" spans="1:7">
      <c r="A1" s="125" t="s">
        <v>0</v>
      </c>
      <c r="B1" s="126"/>
      <c r="C1" s="126"/>
      <c r="D1" s="126"/>
      <c r="E1" s="126"/>
      <c r="F1" s="126"/>
      <c r="G1" s="127"/>
    </row>
    <row r="2" ht="15.75" customHeight="1" spans="1:7">
      <c r="A2" s="128"/>
      <c r="B2" s="129"/>
      <c r="C2" s="129"/>
      <c r="D2" s="129"/>
      <c r="E2" s="129"/>
      <c r="F2" s="129"/>
      <c r="G2" s="130"/>
    </row>
    <row r="3" ht="15.75" customHeight="1" spans="1:7">
      <c r="A3" s="128"/>
      <c r="B3" s="129"/>
      <c r="C3" s="129"/>
      <c r="D3" s="129"/>
      <c r="E3" s="129"/>
      <c r="F3" s="129"/>
      <c r="G3" s="130"/>
    </row>
    <row r="4" ht="15.75" customHeight="1" spans="1:7">
      <c r="A4" s="128"/>
      <c r="B4" s="129"/>
      <c r="C4" s="129"/>
      <c r="D4" s="129"/>
      <c r="E4" s="129"/>
      <c r="F4" s="129"/>
      <c r="G4" s="130"/>
    </row>
    <row r="5" ht="15.75" customHeight="1" spans="1:7">
      <c r="A5" s="128"/>
      <c r="B5" s="129"/>
      <c r="C5" s="129"/>
      <c r="D5" s="129"/>
      <c r="E5" s="129"/>
      <c r="F5" s="129"/>
      <c r="G5" s="130"/>
    </row>
    <row r="6" ht="278.25" customHeight="1" spans="1:7">
      <c r="A6" s="131"/>
      <c r="B6" s="132"/>
      <c r="C6" s="132"/>
      <c r="D6" s="132"/>
      <c r="E6" s="132"/>
      <c r="F6" s="132"/>
      <c r="G6" s="13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6"/>
  </mergeCell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60"/>
  <sheetViews>
    <sheetView topLeftCell="A7" workbookViewId="0">
      <selection activeCell="G11" sqref="G11"/>
    </sheetView>
  </sheetViews>
  <sheetFormatPr defaultColWidth="9.14545454545454" defaultRowHeight="12.5" outlineLevelCol="4"/>
  <cols>
    <col min="1" max="1" width="48.4545454545455" customWidth="1"/>
    <col min="2" max="2" width="10.1818181818182" customWidth="1"/>
    <col min="3" max="3" width="9.71818181818182"/>
    <col min="4" max="4" width="23.1818181818182" customWidth="1"/>
    <col min="5" max="5" width="13.9090909090909" customWidth="1"/>
    <col min="6" max="6" width="11.8545454545455"/>
    <col min="7" max="7" width="13.6363636363636" customWidth="1"/>
    <col min="8" max="8" width="88" customWidth="1"/>
  </cols>
  <sheetData>
    <row r="3" ht="13" spans="1:2">
      <c r="A3" s="15" t="s">
        <v>1</v>
      </c>
      <c r="B3" s="15"/>
    </row>
    <row r="4" spans="1:3">
      <c r="A4" s="114" t="s">
        <v>2</v>
      </c>
      <c r="B4" s="114"/>
      <c r="C4" s="115">
        <v>0.22</v>
      </c>
    </row>
    <row r="5" spans="1:3">
      <c r="A5" s="114" t="s">
        <v>3</v>
      </c>
      <c r="B5" s="114"/>
      <c r="C5" s="115">
        <v>0.16</v>
      </c>
    </row>
    <row r="6" ht="25" spans="1:3">
      <c r="A6" s="114" t="s">
        <v>4</v>
      </c>
      <c r="B6" s="114"/>
      <c r="C6" s="115">
        <v>0.49</v>
      </c>
    </row>
    <row r="7" spans="1:3">
      <c r="A7" s="114" t="s">
        <v>5</v>
      </c>
      <c r="B7" s="114"/>
      <c r="C7" s="115">
        <v>0.0223</v>
      </c>
    </row>
    <row r="8" ht="25" spans="1:3">
      <c r="A8" s="114" t="s">
        <v>6</v>
      </c>
      <c r="B8" s="114"/>
      <c r="C8" s="76">
        <v>12</v>
      </c>
    </row>
    <row r="9" ht="25" spans="1:3">
      <c r="A9" s="114" t="s">
        <v>7</v>
      </c>
      <c r="B9" s="114"/>
      <c r="C9" s="76">
        <v>1</v>
      </c>
    </row>
    <row r="10" ht="30" customHeight="1" spans="1:3">
      <c r="A10" s="114" t="s">
        <v>8</v>
      </c>
      <c r="B10" s="114"/>
      <c r="C10" s="76">
        <v>11400000</v>
      </c>
    </row>
    <row r="11" ht="30" customHeight="1" spans="1:5">
      <c r="A11" s="116" t="s">
        <v>9</v>
      </c>
      <c r="B11" s="114"/>
      <c r="C11" s="25">
        <v>43889</v>
      </c>
      <c r="D11" s="117" t="s">
        <v>10</v>
      </c>
      <c r="E11" s="118">
        <f ca="1">'Visualization - Projection'!C2</f>
        <v>0.00599048675317527</v>
      </c>
    </row>
    <row r="12" ht="30" customHeight="1" spans="1:5">
      <c r="A12" s="116" t="s">
        <v>11</v>
      </c>
      <c r="B12" s="114"/>
      <c r="C12" s="119">
        <v>0.0006</v>
      </c>
      <c r="D12" s="117" t="s">
        <v>12</v>
      </c>
      <c r="E12" s="120"/>
    </row>
    <row r="13" ht="30" customHeight="1" spans="1:3">
      <c r="A13" s="114" t="s">
        <v>13</v>
      </c>
      <c r="B13" s="114"/>
      <c r="C13" s="76">
        <v>2200</v>
      </c>
    </row>
    <row r="14" ht="30" customHeight="1" spans="1:3">
      <c r="A14" s="114" t="s">
        <v>14</v>
      </c>
      <c r="B14" s="114"/>
      <c r="C14" s="76">
        <v>2000</v>
      </c>
    </row>
    <row r="15" ht="30" customHeight="1" spans="1:3">
      <c r="A15" s="114" t="s">
        <v>15</v>
      </c>
      <c r="B15" s="114"/>
      <c r="C15" s="25">
        <v>43909</v>
      </c>
    </row>
    <row r="16" ht="30" customHeight="1" spans="1:4">
      <c r="A16" s="114" t="s">
        <v>16</v>
      </c>
      <c r="B16" s="121">
        <f>C15-10</f>
        <v>43899</v>
      </c>
      <c r="C16" s="76">
        <v>37</v>
      </c>
      <c r="D16">
        <v>39</v>
      </c>
    </row>
    <row r="17" ht="30" customHeight="1" spans="1:4">
      <c r="A17" s="114" t="s">
        <v>17</v>
      </c>
      <c r="B17" s="121">
        <f>C15-10</f>
        <v>43899</v>
      </c>
      <c r="C17" s="76">
        <v>300</v>
      </c>
      <c r="D17">
        <v>239</v>
      </c>
    </row>
    <row r="18" ht="30" customHeight="1" spans="1:3">
      <c r="A18" s="114" t="s">
        <v>18</v>
      </c>
      <c r="B18" s="107"/>
      <c r="C18" s="122">
        <v>12</v>
      </c>
    </row>
    <row r="19" ht="30" customHeight="1" spans="1:3">
      <c r="A19" s="107" t="s">
        <v>19</v>
      </c>
      <c r="B19" s="107"/>
      <c r="C19" s="122">
        <v>4</v>
      </c>
    </row>
    <row r="20" ht="30" customHeight="1" spans="1:4">
      <c r="A20" s="85" t="s">
        <v>20</v>
      </c>
      <c r="B20" s="85"/>
      <c r="C20" s="123">
        <v>0</v>
      </c>
      <c r="D20" s="124" t="s">
        <v>21</v>
      </c>
    </row>
    <row r="21" ht="30" customHeight="1" spans="1:4">
      <c r="A21" s="85" t="s">
        <v>22</v>
      </c>
      <c r="B21" s="85"/>
      <c r="C21" s="85">
        <v>18</v>
      </c>
      <c r="D21" s="124" t="s">
        <v>21</v>
      </c>
    </row>
    <row r="22" ht="30" customHeight="1" spans="1:4">
      <c r="A22" s="85" t="s">
        <v>23</v>
      </c>
      <c r="B22" s="85"/>
      <c r="C22" s="85">
        <v>20</v>
      </c>
      <c r="D22" s="124" t="s">
        <v>21</v>
      </c>
    </row>
    <row r="23" ht="30" customHeight="1"/>
    <row r="24" ht="30" customHeight="1"/>
    <row r="25" ht="30" customHeight="1"/>
    <row r="26" ht="30" customHeight="1"/>
    <row r="27" ht="30" customHeight="1"/>
    <row r="28" ht="30" customHeight="1"/>
    <row r="29" ht="12" customHeight="1"/>
    <row r="30" ht="13" customHeight="1"/>
    <row r="31" ht="14" customHeight="1"/>
    <row r="32" ht="12.75" customHeight="1"/>
    <row r="33" ht="12.75" customHeight="1"/>
    <row r="34" ht="63" customHeight="1"/>
    <row r="35" ht="28" customHeight="1"/>
    <row r="36" ht="27" customHeight="1"/>
    <row r="37" ht="30" customHeight="1"/>
    <row r="38" ht="28" customHeight="1"/>
    <row r="39" ht="25" customHeight="1"/>
    <row r="40" ht="2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60" ht="12.75"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J67"/>
  <sheetViews>
    <sheetView tabSelected="1" topLeftCell="A3" workbookViewId="0">
      <selection activeCell="E9" sqref="E9"/>
    </sheetView>
  </sheetViews>
  <sheetFormatPr defaultColWidth="8.72727272727273" defaultRowHeight="12.5"/>
  <cols>
    <col min="3" max="3" width="12.1818181818182" customWidth="1"/>
    <col min="4" max="4" width="17.4545454545455" customWidth="1"/>
    <col min="5" max="5" width="11.7272727272727" customWidth="1"/>
    <col min="6" max="7" width="12.3636363636364" customWidth="1"/>
    <col min="8" max="8" width="12.8181818181818"/>
    <col min="9" max="9" width="195.181818181818" customWidth="1"/>
  </cols>
  <sheetData>
    <row r="2" spans="3:3">
      <c r="C2" s="92"/>
    </row>
    <row r="3" spans="3:10">
      <c r="C3" s="93" t="s">
        <v>24</v>
      </c>
      <c r="D3" s="5"/>
      <c r="E3" s="5"/>
      <c r="F3" s="5"/>
      <c r="G3" s="5"/>
      <c r="H3" s="5"/>
      <c r="I3" s="5"/>
      <c r="J3" s="5"/>
    </row>
    <row r="4" spans="3:10">
      <c r="C4" s="94" t="s">
        <v>25</v>
      </c>
      <c r="D4" s="5"/>
      <c r="E4" s="5"/>
      <c r="F4" s="5"/>
      <c r="G4" s="5"/>
      <c r="H4" s="5"/>
      <c r="I4" s="5"/>
      <c r="J4" s="5"/>
    </row>
    <row r="5" spans="3:10">
      <c r="C5" s="94" t="s">
        <v>26</v>
      </c>
      <c r="D5" s="5"/>
      <c r="E5" s="5"/>
      <c r="F5" s="5"/>
      <c r="G5" s="5"/>
      <c r="H5" s="5"/>
      <c r="I5" s="5"/>
      <c r="J5" s="5"/>
    </row>
    <row r="6" spans="3:10">
      <c r="C6" s="94" t="s">
        <v>27</v>
      </c>
      <c r="D6" s="5"/>
      <c r="E6" s="5"/>
      <c r="F6" s="5"/>
      <c r="G6" s="5"/>
      <c r="H6" s="5"/>
      <c r="I6" s="5"/>
      <c r="J6" s="5"/>
    </row>
    <row r="7" spans="3:10">
      <c r="C7" s="94"/>
      <c r="D7" s="5"/>
      <c r="E7" s="5"/>
      <c r="F7" s="5"/>
      <c r="G7" s="5"/>
      <c r="H7" s="5"/>
      <c r="I7" s="5"/>
      <c r="J7" s="5"/>
    </row>
    <row r="8" spans="3:10">
      <c r="C8" s="94" t="s">
        <v>28</v>
      </c>
      <c r="D8" s="5"/>
      <c r="E8" s="94" t="s">
        <v>29</v>
      </c>
      <c r="F8" s="5"/>
      <c r="G8" s="5"/>
      <c r="H8" s="5"/>
      <c r="I8" s="5"/>
      <c r="J8" s="5"/>
    </row>
    <row r="9" spans="3:10">
      <c r="C9" s="94"/>
      <c r="D9" s="5"/>
      <c r="E9" s="94" t="s">
        <v>30</v>
      </c>
      <c r="F9" s="5"/>
      <c r="G9" s="5"/>
      <c r="H9" s="5"/>
      <c r="I9" s="5"/>
      <c r="J9" s="5"/>
    </row>
    <row r="10" customFormat="1" spans="3:10">
      <c r="C10" s="94" t="s">
        <v>31</v>
      </c>
      <c r="D10" s="5"/>
      <c r="E10" s="95"/>
      <c r="F10" s="5"/>
      <c r="G10" s="5"/>
      <c r="H10" s="5"/>
      <c r="I10" s="5"/>
      <c r="J10" s="5"/>
    </row>
    <row r="11" customFormat="1" spans="3:10">
      <c r="C11" s="96"/>
      <c r="D11" s="94" t="s">
        <v>32</v>
      </c>
      <c r="E11" s="97">
        <f>1/Parameters!$C$19</f>
        <v>0.25</v>
      </c>
      <c r="F11" s="5"/>
      <c r="G11" s="5"/>
      <c r="H11" s="5"/>
      <c r="I11" s="5"/>
      <c r="J11" s="5"/>
    </row>
    <row r="12" spans="3:10">
      <c r="C12" s="94" t="s">
        <v>33</v>
      </c>
      <c r="D12" s="5"/>
      <c r="E12" s="94" t="s">
        <v>34</v>
      </c>
      <c r="F12" s="5"/>
      <c r="G12" s="5"/>
      <c r="H12" s="5"/>
      <c r="I12" s="5"/>
      <c r="J12" s="5"/>
    </row>
    <row r="13" customFormat="1" spans="3:10">
      <c r="C13" s="94"/>
      <c r="D13" s="98"/>
      <c r="E13" s="98"/>
      <c r="F13" s="5"/>
      <c r="G13" s="5"/>
      <c r="H13" s="5"/>
      <c r="I13" s="5"/>
      <c r="J13" s="5"/>
    </row>
    <row r="14" customFormat="1" spans="3:10">
      <c r="C14" s="94"/>
      <c r="D14" s="98"/>
      <c r="E14" s="98"/>
      <c r="F14" s="94" t="s">
        <v>35</v>
      </c>
      <c r="H14" s="99">
        <v>1</v>
      </c>
      <c r="I14" s="98" t="s">
        <v>36</v>
      </c>
      <c r="J14" s="98"/>
    </row>
    <row r="15" ht="52" spans="3:9">
      <c r="C15" s="100" t="s">
        <v>37</v>
      </c>
      <c r="D15" s="100" t="s">
        <v>38</v>
      </c>
      <c r="E15" s="100" t="s">
        <v>39</v>
      </c>
      <c r="F15" s="101" t="s">
        <v>40</v>
      </c>
      <c r="G15" s="100" t="s">
        <v>41</v>
      </c>
      <c r="H15" s="100" t="s">
        <v>42</v>
      </c>
      <c r="I15" s="100" t="s">
        <v>43</v>
      </c>
    </row>
    <row r="16" spans="3:9">
      <c r="C16" s="102">
        <v>0</v>
      </c>
      <c r="D16" s="103">
        <f>Projection!$A$2</f>
        <v>43862</v>
      </c>
      <c r="E16" s="104">
        <v>0</v>
      </c>
      <c r="F16" s="103">
        <f t="shared" ref="F16:F21" si="0">D16+E16</f>
        <v>43862</v>
      </c>
      <c r="G16" s="105">
        <f>H16/Parameters!$C$19</f>
        <v>0.66</v>
      </c>
      <c r="H16" s="106">
        <v>2.64</v>
      </c>
      <c r="I16" s="113" t="s">
        <v>44</v>
      </c>
    </row>
    <row r="17" spans="3:9">
      <c r="C17" s="107">
        <v>1</v>
      </c>
      <c r="D17" s="108">
        <v>43900</v>
      </c>
      <c r="E17" s="109">
        <f>Parameters!C$18</f>
        <v>12</v>
      </c>
      <c r="F17" s="110">
        <f t="shared" si="0"/>
        <v>43912</v>
      </c>
      <c r="G17" s="105">
        <f>H17/Parameters!$C$19</f>
        <v>0.33</v>
      </c>
      <c r="H17" s="106">
        <v>1.32</v>
      </c>
      <c r="I17" s="113" t="s">
        <v>45</v>
      </c>
    </row>
    <row r="18" spans="3:9">
      <c r="C18" s="107">
        <v>2</v>
      </c>
      <c r="D18" s="108">
        <v>43902</v>
      </c>
      <c r="E18" s="109">
        <f>Parameters!C$18</f>
        <v>12</v>
      </c>
      <c r="F18" s="110">
        <f t="shared" si="0"/>
        <v>43914</v>
      </c>
      <c r="G18" s="105">
        <f>H18/Parameters!$C$19</f>
        <v>0.345</v>
      </c>
      <c r="H18" s="106">
        <v>1.38</v>
      </c>
      <c r="I18" s="113" t="s">
        <v>46</v>
      </c>
    </row>
    <row r="19" spans="3:9">
      <c r="C19" s="107">
        <v>3</v>
      </c>
      <c r="D19" s="108">
        <v>43903</v>
      </c>
      <c r="E19" s="109">
        <f>Parameters!C$18</f>
        <v>12</v>
      </c>
      <c r="F19" s="110">
        <f t="shared" si="0"/>
        <v>43915</v>
      </c>
      <c r="G19" s="105">
        <f>H19/Parameters!$C$19</f>
        <v>0.3195</v>
      </c>
      <c r="H19" s="106">
        <v>1.278</v>
      </c>
      <c r="I19" s="113" t="s">
        <v>47</v>
      </c>
    </row>
    <row r="20" spans="3:9">
      <c r="C20" s="107">
        <v>4</v>
      </c>
      <c r="D20" s="111">
        <v>43908</v>
      </c>
      <c r="E20" s="109">
        <f>Parameters!C$18</f>
        <v>12</v>
      </c>
      <c r="F20" s="110">
        <f t="shared" si="0"/>
        <v>43920</v>
      </c>
      <c r="G20" s="105">
        <f>H20/Parameters!$C$19</f>
        <v>0.243</v>
      </c>
      <c r="H20" s="106">
        <v>0.972</v>
      </c>
      <c r="I20" s="113" t="s">
        <v>48</v>
      </c>
    </row>
    <row r="21" spans="3:9">
      <c r="C21" s="107">
        <v>5</v>
      </c>
      <c r="D21" s="111"/>
      <c r="E21" s="109"/>
      <c r="F21" s="110"/>
      <c r="G21" s="105">
        <f>H21/Parameters!$C$19</f>
        <v>0</v>
      </c>
      <c r="H21" s="112"/>
      <c r="I21" s="113"/>
    </row>
    <row r="22" spans="3:9">
      <c r="C22" s="107">
        <v>6</v>
      </c>
      <c r="D22" s="76"/>
      <c r="E22" s="109"/>
      <c r="F22" s="110"/>
      <c r="G22" s="105">
        <f>H22/Parameters!$C$19</f>
        <v>0</v>
      </c>
      <c r="H22" s="112"/>
      <c r="I22" s="113"/>
    </row>
    <row r="23" spans="3:9">
      <c r="C23" s="107">
        <v>7</v>
      </c>
      <c r="D23" s="76"/>
      <c r="E23" s="109"/>
      <c r="F23" s="110"/>
      <c r="G23" s="105">
        <f>H23/Parameters!$C$19</f>
        <v>0</v>
      </c>
      <c r="H23" s="112"/>
      <c r="I23" s="113"/>
    </row>
    <row r="24" spans="3:9">
      <c r="C24" s="107">
        <v>8</v>
      </c>
      <c r="D24" s="76"/>
      <c r="E24" s="109"/>
      <c r="F24" s="109"/>
      <c r="G24" s="105">
        <f>H24/Parameters!$C$19</f>
        <v>0</v>
      </c>
      <c r="H24" s="112"/>
      <c r="I24" s="113"/>
    </row>
    <row r="25" spans="3:9">
      <c r="C25" s="107">
        <v>9</v>
      </c>
      <c r="D25" s="76"/>
      <c r="E25" s="109"/>
      <c r="F25" s="109"/>
      <c r="G25" s="105">
        <f>H25/Parameters!$C$19</f>
        <v>0</v>
      </c>
      <c r="H25" s="112"/>
      <c r="I25" s="113"/>
    </row>
    <row r="26" spans="3:9">
      <c r="C26" s="107">
        <v>10</v>
      </c>
      <c r="D26" s="76"/>
      <c r="E26" s="109"/>
      <c r="F26" s="109"/>
      <c r="G26" s="105">
        <f>H26/Parameters!$C$19</f>
        <v>0</v>
      </c>
      <c r="H26" s="112"/>
      <c r="I26" s="113"/>
    </row>
    <row r="27" spans="3:9">
      <c r="C27" s="107">
        <v>11</v>
      </c>
      <c r="D27" s="76"/>
      <c r="E27" s="109"/>
      <c r="F27" s="109"/>
      <c r="G27" s="105">
        <f>H27/Parameters!$C$19</f>
        <v>0</v>
      </c>
      <c r="H27" s="112"/>
      <c r="I27" s="113"/>
    </row>
    <row r="28" spans="3:9">
      <c r="C28" s="107">
        <v>12</v>
      </c>
      <c r="D28" s="76"/>
      <c r="E28" s="109"/>
      <c r="F28" s="109"/>
      <c r="G28" s="105">
        <f>H28/Parameters!$C$19</f>
        <v>0</v>
      </c>
      <c r="H28" s="112"/>
      <c r="I28" s="113"/>
    </row>
    <row r="29" spans="3:9">
      <c r="C29" s="107">
        <v>13</v>
      </c>
      <c r="D29" s="76"/>
      <c r="E29" s="109"/>
      <c r="F29" s="109"/>
      <c r="G29" s="105">
        <f>H29/Parameters!$C$19</f>
        <v>0</v>
      </c>
      <c r="H29" s="112"/>
      <c r="I29" s="113"/>
    </row>
    <row r="30" spans="3:9">
      <c r="C30" s="107">
        <v>14</v>
      </c>
      <c r="D30" s="76"/>
      <c r="E30" s="109"/>
      <c r="F30" s="109"/>
      <c r="G30" s="105">
        <f>H30/Parameters!$C$19</f>
        <v>0</v>
      </c>
      <c r="H30" s="112"/>
      <c r="I30" s="113"/>
    </row>
    <row r="31" spans="3:9">
      <c r="C31" s="107">
        <v>15</v>
      </c>
      <c r="D31" s="76"/>
      <c r="E31" s="109"/>
      <c r="F31" s="109"/>
      <c r="G31" s="105">
        <f>H31/Parameters!$C$19</f>
        <v>0</v>
      </c>
      <c r="H31" s="112"/>
      <c r="I31" s="113"/>
    </row>
    <row r="32" spans="3:9">
      <c r="C32" s="107">
        <v>16</v>
      </c>
      <c r="D32" s="76"/>
      <c r="E32" s="109"/>
      <c r="F32" s="109"/>
      <c r="G32" s="105">
        <f>H32/Parameters!$C$19</f>
        <v>0</v>
      </c>
      <c r="H32" s="112"/>
      <c r="I32" s="113"/>
    </row>
    <row r="33" spans="3:9">
      <c r="C33" s="107">
        <v>17</v>
      </c>
      <c r="D33" s="76"/>
      <c r="E33" s="109"/>
      <c r="F33" s="109"/>
      <c r="G33" s="105">
        <f>H33/Parameters!$C$19</f>
        <v>0</v>
      </c>
      <c r="H33" s="112"/>
      <c r="I33" s="113"/>
    </row>
    <row r="34" spans="3:9">
      <c r="C34" s="107">
        <v>18</v>
      </c>
      <c r="D34" s="76"/>
      <c r="E34" s="109"/>
      <c r="F34" s="109"/>
      <c r="G34" s="105">
        <f>H34/Parameters!$C$19</f>
        <v>0</v>
      </c>
      <c r="H34" s="112"/>
      <c r="I34" s="113"/>
    </row>
    <row r="35" spans="3:9">
      <c r="C35" s="107">
        <v>19</v>
      </c>
      <c r="D35" s="76"/>
      <c r="E35" s="109"/>
      <c r="F35" s="109"/>
      <c r="G35" s="105">
        <f>H35/Parameters!$C$19</f>
        <v>0</v>
      </c>
      <c r="H35" s="112"/>
      <c r="I35" s="113"/>
    </row>
    <row r="36" spans="3:9">
      <c r="C36" s="107">
        <v>20</v>
      </c>
      <c r="D36" s="76"/>
      <c r="E36" s="109"/>
      <c r="F36" s="109"/>
      <c r="G36" s="105">
        <f>H36/Parameters!$C$19</f>
        <v>0</v>
      </c>
      <c r="H36" s="112"/>
      <c r="I36" s="113"/>
    </row>
    <row r="37" spans="3:9">
      <c r="C37" s="107">
        <v>21</v>
      </c>
      <c r="D37" s="76"/>
      <c r="E37" s="109"/>
      <c r="F37" s="109"/>
      <c r="G37" s="105">
        <f>H37/Parameters!$C$19</f>
        <v>0</v>
      </c>
      <c r="H37" s="112"/>
      <c r="I37" s="113"/>
    </row>
    <row r="38" spans="3:9">
      <c r="C38" s="107">
        <v>22</v>
      </c>
      <c r="D38" s="76"/>
      <c r="E38" s="109"/>
      <c r="F38" s="109"/>
      <c r="G38" s="105">
        <f>H38/Parameters!$C$19</f>
        <v>0</v>
      </c>
      <c r="H38" s="112"/>
      <c r="I38" s="113"/>
    </row>
    <row r="39" spans="3:9">
      <c r="C39" s="107">
        <v>23</v>
      </c>
      <c r="D39" s="76"/>
      <c r="E39" s="109"/>
      <c r="F39" s="109"/>
      <c r="G39" s="105">
        <f>H39/Parameters!$C$19</f>
        <v>0</v>
      </c>
      <c r="H39" s="112"/>
      <c r="I39" s="113"/>
    </row>
    <row r="40" spans="3:9">
      <c r="C40" s="107">
        <v>24</v>
      </c>
      <c r="D40" s="76"/>
      <c r="E40" s="109"/>
      <c r="F40" s="109"/>
      <c r="G40" s="105">
        <f>H40/Parameters!$C$19</f>
        <v>0</v>
      </c>
      <c r="H40" s="112"/>
      <c r="I40" s="113"/>
    </row>
    <row r="41" spans="3:9">
      <c r="C41" s="107">
        <v>25</v>
      </c>
      <c r="D41" s="76"/>
      <c r="E41" s="109"/>
      <c r="F41" s="109"/>
      <c r="G41" s="105">
        <f>H41/Parameters!$C$19</f>
        <v>0</v>
      </c>
      <c r="H41" s="112"/>
      <c r="I41" s="113"/>
    </row>
    <row r="42" spans="3:9">
      <c r="C42" s="107">
        <v>26</v>
      </c>
      <c r="D42" s="76"/>
      <c r="E42" s="109"/>
      <c r="F42" s="109"/>
      <c r="G42" s="105">
        <f>H42/Parameters!$C$19</f>
        <v>0</v>
      </c>
      <c r="H42" s="112"/>
      <c r="I42" s="113"/>
    </row>
    <row r="43" spans="3:9">
      <c r="C43" s="107">
        <v>27</v>
      </c>
      <c r="D43" s="76"/>
      <c r="E43" s="109"/>
      <c r="F43" s="109"/>
      <c r="G43" s="105">
        <f>H43/Parameters!$C$19</f>
        <v>0</v>
      </c>
      <c r="H43" s="112"/>
      <c r="I43" s="113"/>
    </row>
    <row r="44" spans="3:9">
      <c r="C44" s="107">
        <v>28</v>
      </c>
      <c r="D44" s="76"/>
      <c r="E44" s="109"/>
      <c r="F44" s="109"/>
      <c r="G44" s="105">
        <f>H44/Parameters!$C$19</f>
        <v>0</v>
      </c>
      <c r="H44" s="112"/>
      <c r="I44" s="113"/>
    </row>
    <row r="45" spans="3:9">
      <c r="C45" s="107">
        <v>29</v>
      </c>
      <c r="D45" s="76"/>
      <c r="E45" s="109"/>
      <c r="F45" s="109"/>
      <c r="G45" s="105">
        <f>H45/Parameters!$C$19</f>
        <v>0</v>
      </c>
      <c r="H45" s="112"/>
      <c r="I45" s="113"/>
    </row>
    <row r="46" spans="3:9">
      <c r="C46" s="107">
        <v>30</v>
      </c>
      <c r="D46" s="76"/>
      <c r="E46" s="109"/>
      <c r="F46" s="109"/>
      <c r="G46" s="105">
        <f>H46/Parameters!$C$19</f>
        <v>0</v>
      </c>
      <c r="H46" s="112"/>
      <c r="I46" s="113"/>
    </row>
    <row r="47" spans="3:9">
      <c r="C47" s="107">
        <v>31</v>
      </c>
      <c r="D47" s="76"/>
      <c r="E47" s="109"/>
      <c r="F47" s="109"/>
      <c r="G47" s="105">
        <f>H47/Parameters!$C$19</f>
        <v>0</v>
      </c>
      <c r="H47" s="112"/>
      <c r="I47" s="113"/>
    </row>
    <row r="48" spans="3:9">
      <c r="C48" s="107">
        <v>32</v>
      </c>
      <c r="D48" s="76"/>
      <c r="E48" s="109"/>
      <c r="F48" s="109"/>
      <c r="G48" s="105">
        <f>H48/Parameters!$C$19</f>
        <v>0</v>
      </c>
      <c r="H48" s="112"/>
      <c r="I48" s="113"/>
    </row>
    <row r="49" spans="3:9">
      <c r="C49" s="107">
        <v>33</v>
      </c>
      <c r="D49" s="76"/>
      <c r="E49" s="109"/>
      <c r="F49" s="109"/>
      <c r="G49" s="105">
        <f>H49/Parameters!$C$19</f>
        <v>0</v>
      </c>
      <c r="H49" s="112"/>
      <c r="I49" s="113"/>
    </row>
    <row r="50" spans="3:9">
      <c r="C50" s="107">
        <v>34</v>
      </c>
      <c r="D50" s="76"/>
      <c r="E50" s="109"/>
      <c r="F50" s="109"/>
      <c r="G50" s="105">
        <f>H50/Parameters!$C$19</f>
        <v>0</v>
      </c>
      <c r="H50" s="112"/>
      <c r="I50" s="113"/>
    </row>
    <row r="51" spans="3:9">
      <c r="C51" s="107">
        <v>35</v>
      </c>
      <c r="D51" s="76"/>
      <c r="E51" s="109"/>
      <c r="F51" s="109"/>
      <c r="G51" s="105">
        <f>H51/Parameters!$C$19</f>
        <v>0</v>
      </c>
      <c r="H51" s="112"/>
      <c r="I51" s="113"/>
    </row>
    <row r="52" spans="3:9">
      <c r="C52" s="107">
        <v>36</v>
      </c>
      <c r="D52" s="76"/>
      <c r="E52" s="109"/>
      <c r="F52" s="109"/>
      <c r="G52" s="105">
        <f>H52/Parameters!$C$19</f>
        <v>0</v>
      </c>
      <c r="H52" s="112"/>
      <c r="I52" s="113"/>
    </row>
    <row r="53" spans="3:9">
      <c r="C53" s="107">
        <v>37</v>
      </c>
      <c r="D53" s="76"/>
      <c r="E53" s="109"/>
      <c r="F53" s="109"/>
      <c r="G53" s="105">
        <f>H53/Parameters!$C$19</f>
        <v>0</v>
      </c>
      <c r="H53" s="112"/>
      <c r="I53" s="113"/>
    </row>
    <row r="54" spans="3:9">
      <c r="C54" s="107">
        <v>38</v>
      </c>
      <c r="D54" s="76"/>
      <c r="E54" s="109"/>
      <c r="F54" s="109"/>
      <c r="G54" s="105">
        <f>H54/Parameters!$C$19</f>
        <v>0</v>
      </c>
      <c r="H54" s="112"/>
      <c r="I54" s="113"/>
    </row>
    <row r="55" spans="3:9">
      <c r="C55" s="107">
        <v>39</v>
      </c>
      <c r="D55" s="76"/>
      <c r="E55" s="109"/>
      <c r="F55" s="109"/>
      <c r="G55" s="105">
        <f>H55/Parameters!$C$19</f>
        <v>0</v>
      </c>
      <c r="H55" s="112"/>
      <c r="I55" s="113"/>
    </row>
    <row r="56" spans="3:9">
      <c r="C56" s="107">
        <v>40</v>
      </c>
      <c r="D56" s="76"/>
      <c r="E56" s="109"/>
      <c r="F56" s="109"/>
      <c r="G56" s="105">
        <f>H56/Parameters!$C$19</f>
        <v>0</v>
      </c>
      <c r="H56" s="112"/>
      <c r="I56" s="113"/>
    </row>
    <row r="57" spans="3:9">
      <c r="C57" s="107">
        <v>41</v>
      </c>
      <c r="D57" s="76"/>
      <c r="E57" s="109"/>
      <c r="F57" s="109"/>
      <c r="G57" s="105">
        <f>H57/Parameters!$C$19</f>
        <v>0</v>
      </c>
      <c r="H57" s="112"/>
      <c r="I57" s="113"/>
    </row>
    <row r="58" spans="3:9">
      <c r="C58" s="107">
        <v>42</v>
      </c>
      <c r="D58" s="76"/>
      <c r="E58" s="109"/>
      <c r="F58" s="109"/>
      <c r="G58" s="105">
        <f>H58/Parameters!$C$19</f>
        <v>0</v>
      </c>
      <c r="H58" s="112"/>
      <c r="I58" s="113"/>
    </row>
    <row r="59" spans="3:9">
      <c r="C59" s="107">
        <v>43</v>
      </c>
      <c r="D59" s="76"/>
      <c r="E59" s="109"/>
      <c r="F59" s="109"/>
      <c r="G59" s="105">
        <f>H59/Parameters!$C$19</f>
        <v>0</v>
      </c>
      <c r="H59" s="112"/>
      <c r="I59" s="113"/>
    </row>
    <row r="60" spans="3:9">
      <c r="C60" s="107">
        <v>44</v>
      </c>
      <c r="D60" s="76"/>
      <c r="E60" s="109"/>
      <c r="F60" s="109"/>
      <c r="G60" s="105">
        <f>H60/Parameters!$C$19</f>
        <v>0</v>
      </c>
      <c r="H60" s="112"/>
      <c r="I60" s="113"/>
    </row>
    <row r="61" spans="3:9">
      <c r="C61" s="107">
        <v>45</v>
      </c>
      <c r="D61" s="76"/>
      <c r="E61" s="109"/>
      <c r="F61" s="109"/>
      <c r="G61" s="105">
        <f>H61/Parameters!$C$19</f>
        <v>0</v>
      </c>
      <c r="H61" s="112"/>
      <c r="I61" s="113"/>
    </row>
    <row r="62" spans="3:9">
      <c r="C62" s="107">
        <v>46</v>
      </c>
      <c r="D62" s="76"/>
      <c r="E62" s="109"/>
      <c r="F62" s="109"/>
      <c r="G62" s="105">
        <f>H62/Parameters!$C$19</f>
        <v>0</v>
      </c>
      <c r="H62" s="112"/>
      <c r="I62" s="113"/>
    </row>
    <row r="63" spans="3:9">
      <c r="C63" s="107">
        <v>47</v>
      </c>
      <c r="D63" s="76"/>
      <c r="E63" s="109"/>
      <c r="F63" s="109"/>
      <c r="G63" s="105">
        <f>H63/Parameters!$C$19</f>
        <v>0</v>
      </c>
      <c r="H63" s="112"/>
      <c r="I63" s="113"/>
    </row>
    <row r="64" spans="3:9">
      <c r="C64" s="107">
        <v>48</v>
      </c>
      <c r="D64" s="76"/>
      <c r="E64" s="109"/>
      <c r="F64" s="109"/>
      <c r="G64" s="105">
        <f>H64/Parameters!$C$19</f>
        <v>0</v>
      </c>
      <c r="H64" s="112"/>
      <c r="I64" s="113"/>
    </row>
    <row r="65" spans="3:9">
      <c r="C65" s="107">
        <v>49</v>
      </c>
      <c r="D65" s="76"/>
      <c r="E65" s="109"/>
      <c r="F65" s="109"/>
      <c r="G65" s="105">
        <f>H65/Parameters!$C$19</f>
        <v>0</v>
      </c>
      <c r="H65" s="112"/>
      <c r="I65" s="113"/>
    </row>
    <row r="66" spans="3:9">
      <c r="C66" s="107">
        <v>50</v>
      </c>
      <c r="D66" s="76"/>
      <c r="E66" s="109"/>
      <c r="F66" s="109"/>
      <c r="G66" s="105">
        <f>H66/Parameters!$C$19</f>
        <v>0</v>
      </c>
      <c r="H66" s="112"/>
      <c r="I66" s="113"/>
    </row>
    <row r="67" spans="3:9">
      <c r="C67" s="30"/>
      <c r="D67" s="30"/>
      <c r="E67" s="30"/>
      <c r="F67" s="30"/>
      <c r="G67" s="30"/>
      <c r="H67" s="30"/>
      <c r="I67" s="30"/>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9"/>
  <sheetViews>
    <sheetView workbookViewId="0">
      <pane xSplit="1" ySplit="1" topLeftCell="D47" activePane="bottomRight" state="frozen"/>
      <selection/>
      <selection pane="topRight"/>
      <selection pane="bottomLeft"/>
      <selection pane="bottomRight" activeCell="K66" sqref="K66"/>
    </sheetView>
  </sheetViews>
  <sheetFormatPr defaultColWidth="9.14545454545454" defaultRowHeight="12.5"/>
  <cols>
    <col min="1" max="1" width="11.5727272727273" customWidth="1"/>
    <col min="2" max="2" width="9.14545454545454" style="69"/>
    <col min="3" max="3" width="10.1818181818182" style="69"/>
    <col min="4" max="4" width="10.8545454545455" style="69" customWidth="1"/>
    <col min="5" max="5" width="10.7181818181818" style="69" customWidth="1"/>
    <col min="6" max="6" width="9.14545454545454" style="69"/>
    <col min="7" max="7" width="10.7181818181818" customWidth="1"/>
    <col min="8" max="8" width="9.14545454545454" style="69"/>
    <col min="9" max="9" width="10.4272727272727" customWidth="1"/>
    <col min="10" max="10" width="10.0909090909091" style="69" customWidth="1"/>
    <col min="11" max="12" width="9.14545454545454" style="69"/>
    <col min="13" max="13" width="45" style="70" customWidth="1"/>
    <col min="15" max="15" width="17.5727272727273" customWidth="1"/>
  </cols>
  <sheetData>
    <row r="1" ht="46" spans="1:15">
      <c r="A1" s="71" t="s">
        <v>49</v>
      </c>
      <c r="B1" s="72" t="s">
        <v>50</v>
      </c>
      <c r="C1" s="72" t="s">
        <v>51</v>
      </c>
      <c r="D1" s="72" t="s">
        <v>52</v>
      </c>
      <c r="E1" s="72" t="s">
        <v>53</v>
      </c>
      <c r="F1" s="72" t="s">
        <v>54</v>
      </c>
      <c r="G1" s="73" t="s">
        <v>55</v>
      </c>
      <c r="H1" s="74" t="s">
        <v>56</v>
      </c>
      <c r="I1" s="73" t="s">
        <v>57</v>
      </c>
      <c r="J1" s="72" t="s">
        <v>58</v>
      </c>
      <c r="K1" s="72" t="s">
        <v>59</v>
      </c>
      <c r="L1" s="72" t="s">
        <v>60</v>
      </c>
      <c r="M1" s="82" t="s">
        <v>61</v>
      </c>
      <c r="N1" s="83" t="s">
        <v>62</v>
      </c>
      <c r="O1" s="83" t="s">
        <v>63</v>
      </c>
    </row>
    <row r="2" spans="1:15">
      <c r="A2" s="75">
        <f t="shared" ref="A2:A48" si="0">A3-1</f>
        <v>43862</v>
      </c>
      <c r="B2" s="76"/>
      <c r="C2" s="76"/>
      <c r="D2" s="76"/>
      <c r="E2" s="76"/>
      <c r="F2" s="76"/>
      <c r="G2" s="77" t="e">
        <f>IF(E2&gt;0,F2/E2,NA())</f>
        <v>#N/A</v>
      </c>
      <c r="H2" s="76"/>
      <c r="I2" s="84" t="e">
        <f>IF(E2&gt;0,H2/E2,NA())</f>
        <v>#N/A</v>
      </c>
      <c r="J2" s="76"/>
      <c r="K2" s="76"/>
      <c r="L2" s="76"/>
      <c r="M2" s="85"/>
      <c r="N2" s="86">
        <f>Parameters!$C$13</f>
        <v>2200</v>
      </c>
      <c r="O2" s="86">
        <f>Parameters!$C$14</f>
        <v>2000</v>
      </c>
    </row>
    <row r="3" spans="1:15">
      <c r="A3" s="75">
        <f t="shared" si="0"/>
        <v>43863</v>
      </c>
      <c r="B3" s="76"/>
      <c r="C3" s="76"/>
      <c r="D3" s="76"/>
      <c r="E3" s="76"/>
      <c r="F3" s="78"/>
      <c r="G3" s="77" t="e">
        <f t="shared" ref="G3:G66" si="1">IF(E3&gt;0,F3/E3,NA())</f>
        <v>#N/A</v>
      </c>
      <c r="H3" s="78"/>
      <c r="I3" s="84" t="e">
        <f t="shared" ref="I3:I66" si="2">IF(E3&gt;0,H3/E3,NA())</f>
        <v>#N/A</v>
      </c>
      <c r="J3" s="76"/>
      <c r="K3" s="76"/>
      <c r="L3" s="76"/>
      <c r="M3" s="87"/>
      <c r="N3" s="86">
        <f>Parameters!$C$13</f>
        <v>2200</v>
      </c>
      <c r="O3" s="86">
        <f>Parameters!$C$14</f>
        <v>2000</v>
      </c>
    </row>
    <row r="4" spans="1:15">
      <c r="A4" s="75">
        <f t="shared" si="0"/>
        <v>43864</v>
      </c>
      <c r="B4" s="76"/>
      <c r="C4" s="76"/>
      <c r="D4" s="76"/>
      <c r="E4" s="76"/>
      <c r="F4" s="78"/>
      <c r="G4" s="77" t="e">
        <f t="shared" si="1"/>
        <v>#N/A</v>
      </c>
      <c r="H4" s="78"/>
      <c r="I4" s="84" t="e">
        <f t="shared" si="2"/>
        <v>#N/A</v>
      </c>
      <c r="J4" s="76"/>
      <c r="K4" s="76"/>
      <c r="L4" s="76"/>
      <c r="M4" s="87"/>
      <c r="N4" s="86">
        <f>Parameters!$C$13</f>
        <v>2200</v>
      </c>
      <c r="O4" s="86">
        <f>Parameters!$C$14</f>
        <v>2000</v>
      </c>
    </row>
    <row r="5" spans="1:15">
      <c r="A5" s="75">
        <f t="shared" si="0"/>
        <v>43865</v>
      </c>
      <c r="B5" s="76"/>
      <c r="C5" s="76"/>
      <c r="D5" s="76"/>
      <c r="E5" s="76"/>
      <c r="F5" s="78"/>
      <c r="G5" s="77" t="e">
        <f t="shared" si="1"/>
        <v>#N/A</v>
      </c>
      <c r="H5" s="78"/>
      <c r="I5" s="84" t="e">
        <f t="shared" si="2"/>
        <v>#N/A</v>
      </c>
      <c r="J5" s="76"/>
      <c r="K5" s="76"/>
      <c r="L5" s="76"/>
      <c r="M5" s="87"/>
      <c r="N5" s="86">
        <f>Parameters!$C$13</f>
        <v>2200</v>
      </c>
      <c r="O5" s="86">
        <f>Parameters!$C$14</f>
        <v>2000</v>
      </c>
    </row>
    <row r="6" spans="1:15">
      <c r="A6" s="75">
        <f t="shared" si="0"/>
        <v>43866</v>
      </c>
      <c r="B6" s="76"/>
      <c r="C6" s="76"/>
      <c r="D6" s="76"/>
      <c r="E6" s="76"/>
      <c r="F6" s="78"/>
      <c r="G6" s="77" t="e">
        <f t="shared" si="1"/>
        <v>#N/A</v>
      </c>
      <c r="H6" s="78"/>
      <c r="I6" s="84" t="e">
        <f t="shared" si="2"/>
        <v>#N/A</v>
      </c>
      <c r="J6" s="76"/>
      <c r="K6" s="76"/>
      <c r="L6" s="76"/>
      <c r="M6" s="87"/>
      <c r="N6" s="86">
        <f>Parameters!$C$13</f>
        <v>2200</v>
      </c>
      <c r="O6" s="86">
        <f>Parameters!$C$14</f>
        <v>2000</v>
      </c>
    </row>
    <row r="7" spans="1:15">
      <c r="A7" s="75">
        <f t="shared" si="0"/>
        <v>43867</v>
      </c>
      <c r="B7" s="76"/>
      <c r="C7" s="76"/>
      <c r="D7" s="76"/>
      <c r="E7" s="76"/>
      <c r="F7" s="78"/>
      <c r="G7" s="77" t="e">
        <f t="shared" si="1"/>
        <v>#N/A</v>
      </c>
      <c r="H7" s="78"/>
      <c r="I7" s="84" t="e">
        <f t="shared" si="2"/>
        <v>#N/A</v>
      </c>
      <c r="J7" s="76"/>
      <c r="K7" s="76"/>
      <c r="L7" s="76"/>
      <c r="M7" s="87"/>
      <c r="N7" s="86">
        <f>Parameters!$C$13</f>
        <v>2200</v>
      </c>
      <c r="O7" s="86">
        <f>Parameters!$C$14</f>
        <v>2000</v>
      </c>
    </row>
    <row r="8" spans="1:15">
      <c r="A8" s="75">
        <f t="shared" si="0"/>
        <v>43868</v>
      </c>
      <c r="B8" s="76"/>
      <c r="C8" s="76"/>
      <c r="D8" s="76"/>
      <c r="E8" s="76"/>
      <c r="F8" s="78"/>
      <c r="G8" s="77" t="e">
        <f t="shared" si="1"/>
        <v>#N/A</v>
      </c>
      <c r="H8" s="78"/>
      <c r="I8" s="84" t="e">
        <f t="shared" si="2"/>
        <v>#N/A</v>
      </c>
      <c r="J8" s="76"/>
      <c r="K8" s="76"/>
      <c r="L8" s="76"/>
      <c r="M8" s="87"/>
      <c r="N8" s="86">
        <f>Parameters!$C$13</f>
        <v>2200</v>
      </c>
      <c r="O8" s="86">
        <f>Parameters!$C$14</f>
        <v>2000</v>
      </c>
    </row>
    <row r="9" spans="1:15">
      <c r="A9" s="75">
        <f t="shared" si="0"/>
        <v>43869</v>
      </c>
      <c r="B9" s="76"/>
      <c r="C9" s="76"/>
      <c r="D9" s="76"/>
      <c r="E9" s="76"/>
      <c r="F9" s="78"/>
      <c r="G9" s="77" t="e">
        <f t="shared" si="1"/>
        <v>#N/A</v>
      </c>
      <c r="H9" s="78"/>
      <c r="I9" s="84" t="e">
        <f t="shared" si="2"/>
        <v>#N/A</v>
      </c>
      <c r="J9" s="76"/>
      <c r="K9" s="76"/>
      <c r="L9" s="76"/>
      <c r="M9" s="87"/>
      <c r="N9" s="86">
        <f>Parameters!$C$13</f>
        <v>2200</v>
      </c>
      <c r="O9" s="86">
        <f>Parameters!$C$14</f>
        <v>2000</v>
      </c>
    </row>
    <row r="10" spans="1:15">
      <c r="A10" s="75">
        <f t="shared" si="0"/>
        <v>43870</v>
      </c>
      <c r="B10" s="76"/>
      <c r="C10" s="76"/>
      <c r="D10" s="76"/>
      <c r="E10" s="76"/>
      <c r="F10" s="78"/>
      <c r="G10" s="77" t="e">
        <f t="shared" si="1"/>
        <v>#N/A</v>
      </c>
      <c r="H10" s="78"/>
      <c r="I10" s="84" t="e">
        <f t="shared" si="2"/>
        <v>#N/A</v>
      </c>
      <c r="J10" s="76"/>
      <c r="K10" s="76"/>
      <c r="L10" s="76"/>
      <c r="M10" s="87"/>
      <c r="N10" s="86">
        <f>Parameters!$C$13</f>
        <v>2200</v>
      </c>
      <c r="O10" s="86">
        <f>Parameters!$C$14</f>
        <v>2000</v>
      </c>
    </row>
    <row r="11" spans="1:15">
      <c r="A11" s="75">
        <f t="shared" si="0"/>
        <v>43871</v>
      </c>
      <c r="B11" s="76"/>
      <c r="C11" s="76"/>
      <c r="D11" s="76"/>
      <c r="E11" s="76"/>
      <c r="F11" s="78"/>
      <c r="G11" s="77" t="e">
        <f t="shared" si="1"/>
        <v>#N/A</v>
      </c>
      <c r="H11" s="78"/>
      <c r="I11" s="84" t="e">
        <f t="shared" si="2"/>
        <v>#N/A</v>
      </c>
      <c r="J11" s="76"/>
      <c r="K11" s="76"/>
      <c r="L11" s="76"/>
      <c r="M11" s="87"/>
      <c r="N11" s="86">
        <f>Parameters!$C$13</f>
        <v>2200</v>
      </c>
      <c r="O11" s="86">
        <f>Parameters!$C$14</f>
        <v>2000</v>
      </c>
    </row>
    <row r="12" spans="1:15">
      <c r="A12" s="75">
        <f t="shared" si="0"/>
        <v>43872</v>
      </c>
      <c r="B12" s="76"/>
      <c r="C12" s="76"/>
      <c r="D12" s="76"/>
      <c r="E12" s="76"/>
      <c r="F12" s="78"/>
      <c r="G12" s="77" t="e">
        <f t="shared" si="1"/>
        <v>#N/A</v>
      </c>
      <c r="H12" s="78"/>
      <c r="I12" s="84" t="e">
        <f t="shared" si="2"/>
        <v>#N/A</v>
      </c>
      <c r="J12" s="76"/>
      <c r="K12" s="76"/>
      <c r="L12" s="76"/>
      <c r="M12" s="85"/>
      <c r="N12" s="86">
        <f>Parameters!$C$13</f>
        <v>2200</v>
      </c>
      <c r="O12" s="86">
        <f>Parameters!$C$14</f>
        <v>2000</v>
      </c>
    </row>
    <row r="13" spans="1:15">
      <c r="A13" s="75">
        <f t="shared" si="0"/>
        <v>43873</v>
      </c>
      <c r="B13" s="76"/>
      <c r="C13" s="76"/>
      <c r="D13" s="76"/>
      <c r="E13" s="76"/>
      <c r="F13" s="78"/>
      <c r="G13" s="77" t="e">
        <f t="shared" si="1"/>
        <v>#N/A</v>
      </c>
      <c r="H13" s="78"/>
      <c r="I13" s="84" t="e">
        <f t="shared" si="2"/>
        <v>#N/A</v>
      </c>
      <c r="J13" s="76"/>
      <c r="K13" s="76"/>
      <c r="L13" s="76"/>
      <c r="M13" s="87"/>
      <c r="N13" s="86">
        <f>Parameters!$C$13</f>
        <v>2200</v>
      </c>
      <c r="O13" s="86">
        <f>Parameters!$C$14</f>
        <v>2000</v>
      </c>
    </row>
    <row r="14" spans="1:15">
      <c r="A14" s="75">
        <f t="shared" si="0"/>
        <v>43874</v>
      </c>
      <c r="B14" s="76"/>
      <c r="C14" s="76"/>
      <c r="D14" s="76"/>
      <c r="E14" s="76"/>
      <c r="F14" s="78"/>
      <c r="G14" s="77" t="e">
        <f t="shared" si="1"/>
        <v>#N/A</v>
      </c>
      <c r="H14" s="78"/>
      <c r="I14" s="84" t="e">
        <f t="shared" si="2"/>
        <v>#N/A</v>
      </c>
      <c r="J14" s="76"/>
      <c r="K14" s="76"/>
      <c r="L14" s="76"/>
      <c r="M14" s="85"/>
      <c r="N14" s="86">
        <f>Parameters!$C$13</f>
        <v>2200</v>
      </c>
      <c r="O14" s="86">
        <f>Parameters!$C$14</f>
        <v>2000</v>
      </c>
    </row>
    <row r="15" spans="1:15">
      <c r="A15" s="75">
        <f t="shared" si="0"/>
        <v>43875</v>
      </c>
      <c r="B15" s="76"/>
      <c r="C15" s="76"/>
      <c r="D15" s="76"/>
      <c r="E15" s="76"/>
      <c r="F15" s="76"/>
      <c r="G15" s="77" t="e">
        <f t="shared" si="1"/>
        <v>#N/A</v>
      </c>
      <c r="H15" s="76"/>
      <c r="I15" s="84" t="e">
        <f t="shared" si="2"/>
        <v>#N/A</v>
      </c>
      <c r="J15" s="76"/>
      <c r="K15" s="76"/>
      <c r="L15" s="76"/>
      <c r="M15" s="85"/>
      <c r="N15" s="86">
        <f>Parameters!$C$13</f>
        <v>2200</v>
      </c>
      <c r="O15" s="86">
        <f>Parameters!$C$14</f>
        <v>2000</v>
      </c>
    </row>
    <row r="16" spans="1:15">
      <c r="A16" s="75">
        <f t="shared" si="0"/>
        <v>43876</v>
      </c>
      <c r="B16" s="76"/>
      <c r="C16" s="76"/>
      <c r="D16" s="76"/>
      <c r="E16" s="76"/>
      <c r="F16" s="76"/>
      <c r="G16" s="77" t="e">
        <f t="shared" si="1"/>
        <v>#N/A</v>
      </c>
      <c r="H16" s="76"/>
      <c r="I16" s="84" t="e">
        <f t="shared" si="2"/>
        <v>#N/A</v>
      </c>
      <c r="J16" s="76"/>
      <c r="K16" s="76"/>
      <c r="L16" s="76"/>
      <c r="M16" s="87"/>
      <c r="N16" s="86">
        <f>Parameters!$C$13</f>
        <v>2200</v>
      </c>
      <c r="O16" s="86">
        <f>Parameters!$C$14</f>
        <v>2000</v>
      </c>
    </row>
    <row r="17" spans="1:15">
      <c r="A17" s="75">
        <f t="shared" si="0"/>
        <v>43877</v>
      </c>
      <c r="B17" s="76"/>
      <c r="C17" s="76"/>
      <c r="D17" s="76"/>
      <c r="E17" s="76"/>
      <c r="F17" s="76"/>
      <c r="G17" s="77" t="e">
        <f t="shared" si="1"/>
        <v>#N/A</v>
      </c>
      <c r="H17" s="76"/>
      <c r="I17" s="84" t="e">
        <f t="shared" si="2"/>
        <v>#N/A</v>
      </c>
      <c r="J17" s="76"/>
      <c r="K17" s="76"/>
      <c r="L17" s="76"/>
      <c r="M17" s="87"/>
      <c r="N17" s="86">
        <f>Parameters!$C$13</f>
        <v>2200</v>
      </c>
      <c r="O17" s="86">
        <f>Parameters!$C$14</f>
        <v>2000</v>
      </c>
    </row>
    <row r="18" spans="1:15">
      <c r="A18" s="75">
        <f t="shared" si="0"/>
        <v>43878</v>
      </c>
      <c r="B18" s="76"/>
      <c r="C18" s="76"/>
      <c r="D18" s="76"/>
      <c r="E18" s="76"/>
      <c r="F18" s="76"/>
      <c r="G18" s="77" t="e">
        <f t="shared" si="1"/>
        <v>#N/A</v>
      </c>
      <c r="H18" s="76"/>
      <c r="I18" s="84" t="e">
        <f t="shared" si="2"/>
        <v>#N/A</v>
      </c>
      <c r="J18" s="76"/>
      <c r="K18" s="76"/>
      <c r="L18" s="76"/>
      <c r="M18" s="87"/>
      <c r="N18" s="86">
        <f>Parameters!$C$13</f>
        <v>2200</v>
      </c>
      <c r="O18" s="86">
        <f>Parameters!$C$14</f>
        <v>2000</v>
      </c>
    </row>
    <row r="19" spans="1:15">
      <c r="A19" s="75">
        <f t="shared" si="0"/>
        <v>43879</v>
      </c>
      <c r="B19" s="76"/>
      <c r="C19" s="76"/>
      <c r="D19" s="76"/>
      <c r="E19" s="76"/>
      <c r="F19" s="76"/>
      <c r="G19" s="77" t="e">
        <f t="shared" si="1"/>
        <v>#N/A</v>
      </c>
      <c r="H19" s="76"/>
      <c r="I19" s="84" t="e">
        <f t="shared" si="2"/>
        <v>#N/A</v>
      </c>
      <c r="J19" s="76"/>
      <c r="K19" s="76"/>
      <c r="L19" s="76"/>
      <c r="M19" s="87"/>
      <c r="N19" s="86">
        <f>Parameters!$C$13</f>
        <v>2200</v>
      </c>
      <c r="O19" s="86">
        <f>Parameters!$C$14</f>
        <v>2000</v>
      </c>
    </row>
    <row r="20" spans="1:15">
      <c r="A20" s="75">
        <f t="shared" si="0"/>
        <v>43880</v>
      </c>
      <c r="B20" s="76"/>
      <c r="C20" s="76"/>
      <c r="D20" s="76"/>
      <c r="E20" s="76"/>
      <c r="F20" s="76"/>
      <c r="G20" s="77" t="e">
        <f t="shared" si="1"/>
        <v>#N/A</v>
      </c>
      <c r="H20" s="76"/>
      <c r="I20" s="84" t="e">
        <f t="shared" si="2"/>
        <v>#N/A</v>
      </c>
      <c r="J20" s="76"/>
      <c r="K20" s="76"/>
      <c r="L20" s="76"/>
      <c r="M20" s="85"/>
      <c r="N20" s="86">
        <f>Parameters!$C$13</f>
        <v>2200</v>
      </c>
      <c r="O20" s="86">
        <f>Parameters!$C$14</f>
        <v>2000</v>
      </c>
    </row>
    <row r="21" spans="1:15">
      <c r="A21" s="75">
        <f t="shared" si="0"/>
        <v>43881</v>
      </c>
      <c r="B21" s="76"/>
      <c r="C21" s="76"/>
      <c r="D21" s="76"/>
      <c r="E21" s="76"/>
      <c r="F21" s="76"/>
      <c r="G21" s="77" t="e">
        <f t="shared" si="1"/>
        <v>#N/A</v>
      </c>
      <c r="H21" s="76"/>
      <c r="I21" s="84" t="e">
        <f t="shared" si="2"/>
        <v>#N/A</v>
      </c>
      <c r="J21" s="76"/>
      <c r="K21" s="76"/>
      <c r="L21" s="76"/>
      <c r="M21" s="85"/>
      <c r="N21" s="86">
        <f>Parameters!$C$13</f>
        <v>2200</v>
      </c>
      <c r="O21" s="86">
        <f>Parameters!$C$14</f>
        <v>2000</v>
      </c>
    </row>
    <row r="22" spans="1:15">
      <c r="A22" s="75">
        <f t="shared" si="0"/>
        <v>43882</v>
      </c>
      <c r="B22" s="76"/>
      <c r="C22" s="76"/>
      <c r="D22" s="76"/>
      <c r="E22" s="76"/>
      <c r="F22" s="76"/>
      <c r="G22" s="77" t="e">
        <f t="shared" si="1"/>
        <v>#N/A</v>
      </c>
      <c r="H22" s="76"/>
      <c r="I22" s="84" t="e">
        <f t="shared" si="2"/>
        <v>#N/A</v>
      </c>
      <c r="J22" s="76"/>
      <c r="K22" s="76"/>
      <c r="L22" s="76"/>
      <c r="M22" s="85"/>
      <c r="N22" s="86">
        <f>Parameters!$C$13</f>
        <v>2200</v>
      </c>
      <c r="O22" s="86">
        <f>Parameters!$C$14</f>
        <v>2000</v>
      </c>
    </row>
    <row r="23" spans="1:15">
      <c r="A23" s="75">
        <f t="shared" si="0"/>
        <v>43883</v>
      </c>
      <c r="B23" s="76"/>
      <c r="C23" s="76"/>
      <c r="D23" s="76"/>
      <c r="E23" s="76"/>
      <c r="F23" s="76"/>
      <c r="G23" s="77" t="e">
        <f t="shared" si="1"/>
        <v>#N/A</v>
      </c>
      <c r="H23" s="76"/>
      <c r="I23" s="84" t="e">
        <f t="shared" si="2"/>
        <v>#N/A</v>
      </c>
      <c r="J23" s="76"/>
      <c r="K23" s="76"/>
      <c r="L23" s="76"/>
      <c r="M23" s="85"/>
      <c r="N23" s="86">
        <f>Parameters!$C$13</f>
        <v>2200</v>
      </c>
      <c r="O23" s="86">
        <f>Parameters!$C$14</f>
        <v>2000</v>
      </c>
    </row>
    <row r="24" spans="1:15">
      <c r="A24" s="75">
        <f t="shared" si="0"/>
        <v>43884</v>
      </c>
      <c r="B24" s="76"/>
      <c r="C24" s="76"/>
      <c r="D24" s="76"/>
      <c r="E24" s="76"/>
      <c r="F24" s="76"/>
      <c r="G24" s="77" t="e">
        <f t="shared" si="1"/>
        <v>#N/A</v>
      </c>
      <c r="H24" s="76"/>
      <c r="I24" s="84" t="e">
        <f t="shared" si="2"/>
        <v>#N/A</v>
      </c>
      <c r="J24" s="76"/>
      <c r="K24" s="76"/>
      <c r="L24" s="76"/>
      <c r="M24" s="85"/>
      <c r="N24" s="86">
        <f>Parameters!$C$13</f>
        <v>2200</v>
      </c>
      <c r="O24" s="86">
        <f>Parameters!$C$14</f>
        <v>2000</v>
      </c>
    </row>
    <row r="25" spans="1:15">
      <c r="A25" s="75">
        <f t="shared" si="0"/>
        <v>43885</v>
      </c>
      <c r="B25" s="76"/>
      <c r="C25" s="76"/>
      <c r="D25" s="76"/>
      <c r="E25" s="76"/>
      <c r="F25" s="76"/>
      <c r="G25" s="77" t="e">
        <f t="shared" si="1"/>
        <v>#N/A</v>
      </c>
      <c r="H25" s="76"/>
      <c r="I25" s="84" t="e">
        <f t="shared" si="2"/>
        <v>#N/A</v>
      </c>
      <c r="J25" s="76"/>
      <c r="K25" s="76"/>
      <c r="L25" s="76"/>
      <c r="M25" s="85"/>
      <c r="N25" s="86">
        <f>Parameters!$C$13</f>
        <v>2200</v>
      </c>
      <c r="O25" s="86">
        <f>Parameters!$C$14</f>
        <v>2000</v>
      </c>
    </row>
    <row r="26" spans="1:15">
      <c r="A26" s="75">
        <f t="shared" si="0"/>
        <v>43886</v>
      </c>
      <c r="B26" s="76"/>
      <c r="C26" s="76"/>
      <c r="D26" s="76"/>
      <c r="E26" s="76"/>
      <c r="F26" s="76"/>
      <c r="G26" s="77" t="e">
        <f t="shared" si="1"/>
        <v>#N/A</v>
      </c>
      <c r="H26" s="76"/>
      <c r="I26" s="84" t="e">
        <f t="shared" si="2"/>
        <v>#N/A</v>
      </c>
      <c r="J26" s="76"/>
      <c r="K26" s="76"/>
      <c r="L26" s="76"/>
      <c r="M26" s="85"/>
      <c r="N26" s="86">
        <f>Parameters!$C$13</f>
        <v>2200</v>
      </c>
      <c r="O26" s="86">
        <f>Parameters!$C$14</f>
        <v>2000</v>
      </c>
    </row>
    <row r="27" spans="1:15">
      <c r="A27" s="75">
        <f t="shared" si="0"/>
        <v>43887</v>
      </c>
      <c r="B27" s="76"/>
      <c r="C27" s="76"/>
      <c r="D27" s="76"/>
      <c r="E27" s="76"/>
      <c r="F27" s="76"/>
      <c r="G27" s="77" t="e">
        <f t="shared" si="1"/>
        <v>#N/A</v>
      </c>
      <c r="H27" s="76"/>
      <c r="I27" s="84" t="e">
        <f t="shared" si="2"/>
        <v>#N/A</v>
      </c>
      <c r="J27" s="76"/>
      <c r="K27" s="76"/>
      <c r="L27" s="76"/>
      <c r="M27" s="85"/>
      <c r="N27" s="86">
        <f>Parameters!$C$13</f>
        <v>2200</v>
      </c>
      <c r="O27" s="86">
        <f>Parameters!$C$14</f>
        <v>2000</v>
      </c>
    </row>
    <row r="28" spans="1:15">
      <c r="A28" s="75">
        <f t="shared" si="0"/>
        <v>43888</v>
      </c>
      <c r="B28" s="76"/>
      <c r="C28" s="76"/>
      <c r="D28" s="76"/>
      <c r="E28" s="76"/>
      <c r="F28" s="76"/>
      <c r="G28" s="77" t="e">
        <f t="shared" si="1"/>
        <v>#N/A</v>
      </c>
      <c r="H28" s="76"/>
      <c r="I28" s="84" t="e">
        <f t="shared" si="2"/>
        <v>#N/A</v>
      </c>
      <c r="J28" s="76"/>
      <c r="K28" s="76"/>
      <c r="L28" s="76"/>
      <c r="M28" s="85"/>
      <c r="N28" s="86">
        <f>Parameters!$C$13</f>
        <v>2200</v>
      </c>
      <c r="O28" s="86">
        <f>Parameters!$C$14</f>
        <v>2000</v>
      </c>
    </row>
    <row r="29" spans="1:15">
      <c r="A29" s="75">
        <f t="shared" si="0"/>
        <v>43889</v>
      </c>
      <c r="B29" s="76"/>
      <c r="C29" s="76"/>
      <c r="D29" s="76"/>
      <c r="E29" s="76"/>
      <c r="F29" s="76"/>
      <c r="G29" s="77" t="e">
        <f t="shared" si="1"/>
        <v>#N/A</v>
      </c>
      <c r="H29" s="76"/>
      <c r="I29" s="84" t="e">
        <f t="shared" si="2"/>
        <v>#N/A</v>
      </c>
      <c r="J29" s="76"/>
      <c r="K29" s="76"/>
      <c r="L29" s="76"/>
      <c r="M29" s="85"/>
      <c r="N29" s="86">
        <f>Parameters!$C$13</f>
        <v>2200</v>
      </c>
      <c r="O29" s="86">
        <f>Parameters!$C$14</f>
        <v>2000</v>
      </c>
    </row>
    <row r="30" spans="1:15">
      <c r="A30" s="75">
        <f t="shared" si="0"/>
        <v>43890</v>
      </c>
      <c r="B30" s="76"/>
      <c r="C30" s="76"/>
      <c r="D30" s="76"/>
      <c r="E30" s="76"/>
      <c r="F30" s="76"/>
      <c r="G30" s="77" t="e">
        <f t="shared" si="1"/>
        <v>#N/A</v>
      </c>
      <c r="H30" s="76"/>
      <c r="I30" s="84" t="e">
        <f t="shared" si="2"/>
        <v>#N/A</v>
      </c>
      <c r="J30" s="76"/>
      <c r="K30" s="76"/>
      <c r="L30" s="76"/>
      <c r="M30" s="85"/>
      <c r="N30" s="86">
        <f>Parameters!$C$13</f>
        <v>2200</v>
      </c>
      <c r="O30" s="86">
        <f>Parameters!$C$14</f>
        <v>2000</v>
      </c>
    </row>
    <row r="31" spans="1:15">
      <c r="A31" s="75">
        <f t="shared" si="0"/>
        <v>43891</v>
      </c>
      <c r="B31" s="76">
        <v>1</v>
      </c>
      <c r="C31" s="78">
        <v>2</v>
      </c>
      <c r="D31" s="76"/>
      <c r="E31" s="76"/>
      <c r="F31" s="76"/>
      <c r="G31" s="77" t="e">
        <f t="shared" si="1"/>
        <v>#N/A</v>
      </c>
      <c r="H31" s="76"/>
      <c r="I31" s="84" t="e">
        <f t="shared" si="2"/>
        <v>#N/A</v>
      </c>
      <c r="J31" s="76"/>
      <c r="K31" s="76"/>
      <c r="L31" s="76"/>
      <c r="M31" s="85"/>
      <c r="N31" s="86">
        <f>Parameters!$C$13</f>
        <v>2200</v>
      </c>
      <c r="O31" s="86">
        <f>Parameters!$C$14</f>
        <v>2000</v>
      </c>
    </row>
    <row r="32" spans="1:15">
      <c r="A32" s="75">
        <f t="shared" si="0"/>
        <v>43892</v>
      </c>
      <c r="B32" s="76">
        <v>6</v>
      </c>
      <c r="C32" s="78">
        <v>8</v>
      </c>
      <c r="D32" s="76"/>
      <c r="E32" s="76"/>
      <c r="F32" s="76"/>
      <c r="G32" s="77" t="e">
        <f t="shared" si="1"/>
        <v>#N/A</v>
      </c>
      <c r="H32" s="76"/>
      <c r="I32" s="84" t="e">
        <f t="shared" si="2"/>
        <v>#N/A</v>
      </c>
      <c r="J32" s="76"/>
      <c r="K32" s="76"/>
      <c r="L32" s="76"/>
      <c r="M32" s="85"/>
      <c r="N32" s="86">
        <f>Parameters!$C$13</f>
        <v>2200</v>
      </c>
      <c r="O32" s="86">
        <f>Parameters!$C$14</f>
        <v>2000</v>
      </c>
    </row>
    <row r="33" spans="1:15">
      <c r="A33" s="75">
        <f t="shared" si="0"/>
        <v>43893</v>
      </c>
      <c r="B33" s="76">
        <v>5</v>
      </c>
      <c r="C33" s="78">
        <v>13</v>
      </c>
      <c r="D33" s="76"/>
      <c r="E33" s="76"/>
      <c r="F33" s="76"/>
      <c r="G33" s="77" t="e">
        <f t="shared" si="1"/>
        <v>#N/A</v>
      </c>
      <c r="H33" s="76"/>
      <c r="I33" s="84" t="e">
        <f t="shared" si="2"/>
        <v>#N/A</v>
      </c>
      <c r="J33" s="76"/>
      <c r="K33" s="76"/>
      <c r="L33" s="76"/>
      <c r="M33" s="85"/>
      <c r="N33" s="86">
        <f>Parameters!$C$13</f>
        <v>2200</v>
      </c>
      <c r="O33" s="86">
        <f>Parameters!$C$14</f>
        <v>2000</v>
      </c>
    </row>
    <row r="34" spans="1:15">
      <c r="A34" s="75">
        <f t="shared" si="0"/>
        <v>43894</v>
      </c>
      <c r="B34" s="76">
        <v>10</v>
      </c>
      <c r="C34" s="78">
        <v>23</v>
      </c>
      <c r="D34" s="76"/>
      <c r="E34" s="76"/>
      <c r="F34" s="76"/>
      <c r="G34" s="77" t="e">
        <f t="shared" si="1"/>
        <v>#N/A</v>
      </c>
      <c r="H34" s="76"/>
      <c r="I34" s="84" t="e">
        <f t="shared" si="2"/>
        <v>#N/A</v>
      </c>
      <c r="J34" s="76"/>
      <c r="K34" s="76"/>
      <c r="L34" s="76"/>
      <c r="M34" s="85"/>
      <c r="N34" s="86">
        <f>Parameters!$C$13</f>
        <v>2200</v>
      </c>
      <c r="O34" s="86">
        <f>Parameters!$C$14</f>
        <v>2000</v>
      </c>
    </row>
    <row r="35" spans="1:15">
      <c r="A35" s="75">
        <f t="shared" si="0"/>
        <v>43895</v>
      </c>
      <c r="B35" s="76">
        <v>27</v>
      </c>
      <c r="C35" s="78">
        <v>50</v>
      </c>
      <c r="D35" s="76"/>
      <c r="E35" s="76"/>
      <c r="F35" s="76"/>
      <c r="G35" s="77" t="e">
        <f t="shared" si="1"/>
        <v>#N/A</v>
      </c>
      <c r="H35" s="76"/>
      <c r="I35" s="84" t="e">
        <f t="shared" si="2"/>
        <v>#N/A</v>
      </c>
      <c r="J35" s="76"/>
      <c r="K35" s="76"/>
      <c r="L35" s="76"/>
      <c r="M35" s="85"/>
      <c r="N35" s="86">
        <f>Parameters!$C$13</f>
        <v>2200</v>
      </c>
      <c r="O35" s="86">
        <f>Parameters!$C$14</f>
        <v>2000</v>
      </c>
    </row>
    <row r="36" spans="1:15">
      <c r="A36" s="75">
        <f t="shared" si="0"/>
        <v>43896</v>
      </c>
      <c r="B36" s="76">
        <v>59</v>
      </c>
      <c r="C36" s="78">
        <v>109</v>
      </c>
      <c r="D36" s="76"/>
      <c r="E36" s="76"/>
      <c r="F36" s="76"/>
      <c r="G36" s="77" t="e">
        <f t="shared" si="1"/>
        <v>#N/A</v>
      </c>
      <c r="H36" s="76"/>
      <c r="I36" s="84" t="e">
        <f t="shared" si="2"/>
        <v>#N/A</v>
      </c>
      <c r="J36" s="76"/>
      <c r="K36" s="76"/>
      <c r="L36" s="76"/>
      <c r="M36" s="85"/>
      <c r="N36" s="86">
        <f>Parameters!$C$13</f>
        <v>2200</v>
      </c>
      <c r="O36" s="86">
        <f>Parameters!$C$14</f>
        <v>2000</v>
      </c>
    </row>
    <row r="37" spans="1:15">
      <c r="A37" s="75">
        <f t="shared" si="0"/>
        <v>43897</v>
      </c>
      <c r="B37" s="76">
        <v>60</v>
      </c>
      <c r="C37" s="78">
        <v>169</v>
      </c>
      <c r="D37" s="76"/>
      <c r="E37" s="76"/>
      <c r="F37" s="76"/>
      <c r="G37" s="77" t="e">
        <f t="shared" si="1"/>
        <v>#N/A</v>
      </c>
      <c r="H37" s="76"/>
      <c r="I37" s="84" t="e">
        <f t="shared" si="2"/>
        <v>#N/A</v>
      </c>
      <c r="J37" s="76"/>
      <c r="K37" s="76"/>
      <c r="L37" s="76"/>
      <c r="M37" s="85"/>
      <c r="N37" s="86">
        <f>Parameters!$C$13</f>
        <v>2200</v>
      </c>
      <c r="O37" s="86">
        <f>Parameters!$C$14</f>
        <v>2000</v>
      </c>
    </row>
    <row r="38" spans="1:15">
      <c r="A38" s="75">
        <f t="shared" si="0"/>
        <v>43898</v>
      </c>
      <c r="B38" s="76">
        <v>31</v>
      </c>
      <c r="C38" s="78">
        <v>200</v>
      </c>
      <c r="D38" s="76"/>
      <c r="E38" s="76"/>
      <c r="F38" s="76"/>
      <c r="G38" s="77" t="e">
        <f t="shared" si="1"/>
        <v>#N/A</v>
      </c>
      <c r="H38" s="76"/>
      <c r="I38" s="84" t="e">
        <f t="shared" si="2"/>
        <v>#N/A</v>
      </c>
      <c r="J38" s="76"/>
      <c r="K38" s="76"/>
      <c r="L38" s="76"/>
      <c r="M38" s="85"/>
      <c r="N38" s="86">
        <f>Parameters!$C$13</f>
        <v>2200</v>
      </c>
      <c r="O38" s="86">
        <f>Parameters!$C$14</f>
        <v>2000</v>
      </c>
    </row>
    <row r="39" ht="12.7" customHeight="1" spans="1:15">
      <c r="A39" s="75">
        <f t="shared" si="0"/>
        <v>43899</v>
      </c>
      <c r="B39" s="76">
        <v>39</v>
      </c>
      <c r="C39" s="78">
        <v>239</v>
      </c>
      <c r="D39" s="76"/>
      <c r="E39" s="76"/>
      <c r="F39" s="76"/>
      <c r="G39" s="77" t="e">
        <f t="shared" si="1"/>
        <v>#N/A</v>
      </c>
      <c r="H39" s="76"/>
      <c r="I39" s="84" t="e">
        <f t="shared" si="2"/>
        <v>#N/A</v>
      </c>
      <c r="J39" s="76"/>
      <c r="K39" s="76"/>
      <c r="L39" s="76"/>
      <c r="M39" s="88" t="s">
        <v>64</v>
      </c>
      <c r="N39" s="86">
        <f>Parameters!$C$13</f>
        <v>2200</v>
      </c>
      <c r="O39" s="86">
        <f>Parameters!$C$14</f>
        <v>2000</v>
      </c>
    </row>
    <row r="40" spans="1:15">
      <c r="A40" s="75">
        <f t="shared" si="0"/>
        <v>43900</v>
      </c>
      <c r="B40" s="76">
        <v>28</v>
      </c>
      <c r="C40" s="78">
        <v>267</v>
      </c>
      <c r="D40" s="76"/>
      <c r="E40" s="76"/>
      <c r="F40" s="76"/>
      <c r="G40" s="77" t="e">
        <f t="shared" si="1"/>
        <v>#N/A</v>
      </c>
      <c r="H40" s="76"/>
      <c r="I40" s="84" t="e">
        <f t="shared" si="2"/>
        <v>#N/A</v>
      </c>
      <c r="J40" s="76"/>
      <c r="K40" s="76"/>
      <c r="L40" s="76">
        <v>1</v>
      </c>
      <c r="M40" s="85"/>
      <c r="N40" s="86">
        <f>Parameters!$C$13</f>
        <v>2200</v>
      </c>
      <c r="O40" s="86">
        <f>Parameters!$C$14</f>
        <v>2000</v>
      </c>
    </row>
    <row r="41" spans="1:15">
      <c r="A41" s="75">
        <f t="shared" si="0"/>
        <v>43901</v>
      </c>
      <c r="B41" s="76">
        <v>47</v>
      </c>
      <c r="C41" s="78">
        <v>314</v>
      </c>
      <c r="D41" s="76"/>
      <c r="E41" s="76"/>
      <c r="F41" s="76"/>
      <c r="G41" s="77" t="e">
        <f t="shared" si="1"/>
        <v>#N/A</v>
      </c>
      <c r="H41" s="76"/>
      <c r="I41" s="84" t="e">
        <f t="shared" si="2"/>
        <v>#N/A</v>
      </c>
      <c r="J41" s="76"/>
      <c r="K41" s="89">
        <v>2</v>
      </c>
      <c r="L41" s="76">
        <v>3</v>
      </c>
      <c r="M41" s="87" t="s">
        <v>65</v>
      </c>
      <c r="N41" s="86">
        <f>Parameters!$C$13</f>
        <v>2200</v>
      </c>
      <c r="O41" s="86">
        <f>Parameters!$C$14</f>
        <v>2000</v>
      </c>
    </row>
    <row r="42" ht="12.75" customHeight="1" spans="1:15">
      <c r="A42" s="75">
        <f t="shared" si="0"/>
        <v>43902</v>
      </c>
      <c r="B42" s="76">
        <v>85</v>
      </c>
      <c r="C42" s="78">
        <v>399</v>
      </c>
      <c r="D42" s="76"/>
      <c r="E42" s="76"/>
      <c r="F42" s="76"/>
      <c r="G42" s="77" t="e">
        <f t="shared" si="1"/>
        <v>#N/A</v>
      </c>
      <c r="H42" s="76"/>
      <c r="I42" s="84" t="e">
        <f t="shared" si="2"/>
        <v>#N/A</v>
      </c>
      <c r="J42" s="76"/>
      <c r="K42" s="89">
        <v>0</v>
      </c>
      <c r="L42" s="76">
        <v>3</v>
      </c>
      <c r="M42" s="85" t="s">
        <v>66</v>
      </c>
      <c r="N42" s="86">
        <f>Parameters!$C$13</f>
        <v>2200</v>
      </c>
      <c r="O42" s="86">
        <f>Parameters!$C$14</f>
        <v>2000</v>
      </c>
    </row>
    <row r="43" spans="1:15">
      <c r="A43" s="75">
        <f t="shared" si="0"/>
        <v>43903</v>
      </c>
      <c r="B43" s="76">
        <v>160</v>
      </c>
      <c r="C43" s="78">
        <v>559</v>
      </c>
      <c r="D43" s="76"/>
      <c r="E43" s="76"/>
      <c r="F43" s="76"/>
      <c r="G43" s="77" t="e">
        <f t="shared" si="1"/>
        <v>#N/A</v>
      </c>
      <c r="H43" s="76"/>
      <c r="I43" s="84" t="e">
        <f t="shared" si="2"/>
        <v>#N/A</v>
      </c>
      <c r="J43" s="76"/>
      <c r="K43" s="89">
        <v>0</v>
      </c>
      <c r="L43" s="76">
        <v>3</v>
      </c>
      <c r="M43" s="85"/>
      <c r="N43" s="86">
        <f>Parameters!$C$13</f>
        <v>2200</v>
      </c>
      <c r="O43" s="86">
        <f>Parameters!$C$14</f>
        <v>2000</v>
      </c>
    </row>
    <row r="44" spans="1:15">
      <c r="A44" s="75">
        <f t="shared" si="0"/>
        <v>43904</v>
      </c>
      <c r="B44" s="76">
        <v>133</v>
      </c>
      <c r="C44" s="78">
        <v>689</v>
      </c>
      <c r="D44" s="79">
        <v>70</v>
      </c>
      <c r="E44" s="78">
        <v>97</v>
      </c>
      <c r="F44" s="78">
        <v>24</v>
      </c>
      <c r="G44" s="77">
        <f t="shared" si="1"/>
        <v>0.247422680412371</v>
      </c>
      <c r="H44" s="76"/>
      <c r="I44" s="84">
        <f t="shared" si="2"/>
        <v>0</v>
      </c>
      <c r="J44" s="76"/>
      <c r="K44" s="89">
        <v>1</v>
      </c>
      <c r="L44" s="76">
        <v>4</v>
      </c>
      <c r="M44" s="85"/>
      <c r="N44" s="86">
        <f>Parameters!$C$13</f>
        <v>2200</v>
      </c>
      <c r="O44" s="86">
        <f>Parameters!$C$14</f>
        <v>2000</v>
      </c>
    </row>
    <row r="45" spans="1:15">
      <c r="A45" s="75">
        <f t="shared" si="0"/>
        <v>43905</v>
      </c>
      <c r="B45" s="76">
        <v>197</v>
      </c>
      <c r="C45" s="78">
        <v>886</v>
      </c>
      <c r="D45" s="79">
        <v>66</v>
      </c>
      <c r="E45" s="78">
        <v>163</v>
      </c>
      <c r="F45" s="78">
        <v>33</v>
      </c>
      <c r="G45" s="77">
        <f t="shared" si="1"/>
        <v>0.202453987730061</v>
      </c>
      <c r="H45" s="76">
        <v>23</v>
      </c>
      <c r="I45" s="84">
        <f t="shared" si="2"/>
        <v>0.141104294478528</v>
      </c>
      <c r="J45" s="76"/>
      <c r="K45" s="89">
        <v>0</v>
      </c>
      <c r="L45" s="76">
        <v>4</v>
      </c>
      <c r="M45" s="85"/>
      <c r="N45" s="86">
        <f>Parameters!$C$13</f>
        <v>2200</v>
      </c>
      <c r="O45" s="86">
        <f>Parameters!$C$14</f>
        <v>2000</v>
      </c>
    </row>
    <row r="46" spans="1:15">
      <c r="A46" s="75">
        <f t="shared" si="0"/>
        <v>43906</v>
      </c>
      <c r="B46" s="76">
        <v>172</v>
      </c>
      <c r="C46" s="78">
        <v>1058</v>
      </c>
      <c r="D46" s="79">
        <v>89</v>
      </c>
      <c r="E46" s="78">
        <v>252</v>
      </c>
      <c r="F46" s="76">
        <v>54</v>
      </c>
      <c r="G46" s="77">
        <f t="shared" si="1"/>
        <v>0.214285714285714</v>
      </c>
      <c r="H46" s="76"/>
      <c r="I46" s="84">
        <f t="shared" si="2"/>
        <v>0</v>
      </c>
      <c r="J46" s="76"/>
      <c r="K46" s="89">
        <v>6</v>
      </c>
      <c r="L46" s="76">
        <v>10</v>
      </c>
      <c r="M46" s="85"/>
      <c r="N46" s="86">
        <f>Parameters!$C$13</f>
        <v>2200</v>
      </c>
      <c r="O46" s="86">
        <f>Parameters!$C$14</f>
        <v>2000</v>
      </c>
    </row>
    <row r="47" spans="1:15">
      <c r="A47" s="75">
        <f t="shared" si="0"/>
        <v>43907</v>
      </c>
      <c r="B47" s="76">
        <v>185</v>
      </c>
      <c r="C47" s="78">
        <v>1243</v>
      </c>
      <c r="D47" s="79">
        <v>109</v>
      </c>
      <c r="E47" s="76">
        <v>361</v>
      </c>
      <c r="F47" s="76">
        <v>79</v>
      </c>
      <c r="G47" s="77">
        <f t="shared" si="1"/>
        <v>0.218836565096953</v>
      </c>
      <c r="H47" s="76">
        <v>51</v>
      </c>
      <c r="I47" s="84">
        <f t="shared" si="2"/>
        <v>0.141274238227147</v>
      </c>
      <c r="J47" s="79"/>
      <c r="K47" s="79">
        <v>0</v>
      </c>
      <c r="L47" s="76">
        <v>10</v>
      </c>
      <c r="M47" s="85" t="s">
        <v>67</v>
      </c>
      <c r="N47" s="86">
        <f>Parameters!$C$13</f>
        <v>2200</v>
      </c>
      <c r="O47" s="86">
        <f>Parameters!$C$14</f>
        <v>2000</v>
      </c>
    </row>
    <row r="48" spans="1:15">
      <c r="A48" s="75">
        <f t="shared" si="0"/>
        <v>43908</v>
      </c>
      <c r="B48" s="76">
        <v>243</v>
      </c>
      <c r="C48" s="80">
        <v>1486</v>
      </c>
      <c r="D48" s="79">
        <v>135</v>
      </c>
      <c r="E48" s="76">
        <v>496</v>
      </c>
      <c r="F48" s="76">
        <v>100</v>
      </c>
      <c r="G48" s="77">
        <f t="shared" si="1"/>
        <v>0.201612903225806</v>
      </c>
      <c r="H48" s="76">
        <v>66</v>
      </c>
      <c r="I48" s="84">
        <f t="shared" si="2"/>
        <v>0.133064516129032</v>
      </c>
      <c r="J48" s="79"/>
      <c r="K48" s="79">
        <v>4</v>
      </c>
      <c r="L48" s="76">
        <v>14</v>
      </c>
      <c r="M48" s="85" t="s">
        <v>68</v>
      </c>
      <c r="N48" s="86">
        <f>Parameters!$C$13</f>
        <v>2200</v>
      </c>
      <c r="O48" s="86">
        <f>Parameters!$C$14</f>
        <v>2000</v>
      </c>
    </row>
    <row r="49" spans="1:15">
      <c r="A49" s="81">
        <f>Parameters!C15</f>
        <v>43909</v>
      </c>
      <c r="B49" s="76">
        <v>309</v>
      </c>
      <c r="C49" s="78">
        <f>C48+B49</f>
        <v>1795</v>
      </c>
      <c r="D49" s="79">
        <v>187</v>
      </c>
      <c r="E49" s="76">
        <v>634</v>
      </c>
      <c r="F49" s="76">
        <v>130</v>
      </c>
      <c r="G49" s="77">
        <f t="shared" si="1"/>
        <v>0.205047318611987</v>
      </c>
      <c r="H49" s="76">
        <v>88</v>
      </c>
      <c r="I49" s="84">
        <f t="shared" si="2"/>
        <v>0.138801261829653</v>
      </c>
      <c r="J49" s="79"/>
      <c r="K49" s="79">
        <v>7</v>
      </c>
      <c r="L49" s="76">
        <v>21</v>
      </c>
      <c r="M49" s="85"/>
      <c r="N49" s="86">
        <f>Parameters!$C$13</f>
        <v>2200</v>
      </c>
      <c r="O49" s="86">
        <f>Parameters!$C$14</f>
        <v>2000</v>
      </c>
    </row>
    <row r="50" spans="1:15">
      <c r="A50" s="75">
        <f>A49+1</f>
        <v>43910</v>
      </c>
      <c r="B50" s="76">
        <v>462</v>
      </c>
      <c r="C50" s="78">
        <f t="shared" ref="C50:C64" si="3">C49+B50</f>
        <v>2257</v>
      </c>
      <c r="D50" s="79">
        <v>203</v>
      </c>
      <c r="E50" s="76">
        <v>837</v>
      </c>
      <c r="F50" s="76">
        <v>164</v>
      </c>
      <c r="G50" s="77">
        <f t="shared" si="1"/>
        <v>0.195937873357228</v>
      </c>
      <c r="H50" s="76">
        <v>114</v>
      </c>
      <c r="I50" s="84">
        <f t="shared" si="2"/>
        <v>0.136200716845878</v>
      </c>
      <c r="J50" s="79">
        <v>48</v>
      </c>
      <c r="K50" s="79">
        <v>16</v>
      </c>
      <c r="L50" s="76">
        <v>37</v>
      </c>
      <c r="M50" s="85" t="s">
        <v>69</v>
      </c>
      <c r="N50" s="86">
        <f>Parameters!$C$13</f>
        <v>2200</v>
      </c>
      <c r="O50" s="86">
        <f>Parameters!$C$14</f>
        <v>2000</v>
      </c>
    </row>
    <row r="51" spans="1:15">
      <c r="A51" s="75">
        <f t="shared" ref="A51:A82" si="4">A50+1</f>
        <v>43911</v>
      </c>
      <c r="B51" s="76">
        <v>558</v>
      </c>
      <c r="C51" s="78">
        <f t="shared" si="3"/>
        <v>2815</v>
      </c>
      <c r="D51" s="79">
        <v>299</v>
      </c>
      <c r="E51" s="76">
        <v>1089</v>
      </c>
      <c r="F51" s="76">
        <v>238</v>
      </c>
      <c r="G51" s="77">
        <f t="shared" si="1"/>
        <v>0.218549127640037</v>
      </c>
      <c r="H51" s="76">
        <v>167</v>
      </c>
      <c r="I51" s="84">
        <f t="shared" si="2"/>
        <v>0.153351698806244</v>
      </c>
      <c r="J51" s="79">
        <v>58</v>
      </c>
      <c r="K51" s="79">
        <v>30</v>
      </c>
      <c r="L51" s="76">
        <v>67</v>
      </c>
      <c r="M51" s="85" t="s">
        <v>70</v>
      </c>
      <c r="N51" s="86">
        <f>Parameters!$C$13</f>
        <v>2200</v>
      </c>
      <c r="O51" s="86">
        <f>Parameters!$C$14</f>
        <v>2000</v>
      </c>
    </row>
    <row r="52" spans="1:15">
      <c r="A52" s="75">
        <f t="shared" si="4"/>
        <v>43912</v>
      </c>
      <c r="B52" s="76">
        <v>586</v>
      </c>
      <c r="C52" s="78">
        <f t="shared" si="3"/>
        <v>3401</v>
      </c>
      <c r="D52" s="79">
        <v>335</v>
      </c>
      <c r="E52" s="76">
        <v>1380</v>
      </c>
      <c r="F52" s="76">
        <v>290</v>
      </c>
      <c r="G52" s="77">
        <f t="shared" si="1"/>
        <v>0.210144927536232</v>
      </c>
      <c r="H52" s="76">
        <v>200</v>
      </c>
      <c r="I52" s="84">
        <f t="shared" si="2"/>
        <v>0.144927536231884</v>
      </c>
      <c r="J52" s="79"/>
      <c r="K52" s="79">
        <v>8</v>
      </c>
      <c r="L52" s="76">
        <v>75</v>
      </c>
      <c r="M52" s="85"/>
      <c r="N52" s="86">
        <f>Parameters!$C$13</f>
        <v>2200</v>
      </c>
      <c r="O52" s="86">
        <f>Parameters!$C$14</f>
        <v>2000</v>
      </c>
    </row>
    <row r="53" spans="1:15">
      <c r="A53" s="75">
        <f t="shared" si="4"/>
        <v>43913</v>
      </c>
      <c r="B53" s="76">
        <v>342</v>
      </c>
      <c r="C53" s="78">
        <f t="shared" si="3"/>
        <v>3743</v>
      </c>
      <c r="D53" s="79">
        <v>290</v>
      </c>
      <c r="E53" s="76">
        <v>1643</v>
      </c>
      <c r="F53" s="76">
        <v>322</v>
      </c>
      <c r="G53" s="77">
        <f t="shared" si="1"/>
        <v>0.195982958003652</v>
      </c>
      <c r="H53" s="76">
        <v>239</v>
      </c>
      <c r="I53" s="84">
        <f t="shared" si="2"/>
        <v>0.14546561168594</v>
      </c>
      <c r="J53" s="79"/>
      <c r="K53" s="79">
        <v>13</v>
      </c>
      <c r="L53" s="76">
        <v>88</v>
      </c>
      <c r="M53" s="85" t="s">
        <v>71</v>
      </c>
      <c r="N53" s="86">
        <f>Parameters!$C$13</f>
        <v>2200</v>
      </c>
      <c r="O53" s="86">
        <f>Parameters!$C$14</f>
        <v>2000</v>
      </c>
    </row>
    <row r="54" spans="1:15">
      <c r="A54" s="75">
        <f t="shared" si="4"/>
        <v>43914</v>
      </c>
      <c r="B54" s="76">
        <v>526</v>
      </c>
      <c r="C54" s="78">
        <f t="shared" si="3"/>
        <v>4269</v>
      </c>
      <c r="D54" s="79">
        <v>256</v>
      </c>
      <c r="E54" s="76">
        <v>1859</v>
      </c>
      <c r="F54" s="76">
        <v>385</v>
      </c>
      <c r="G54" s="77">
        <f t="shared" si="1"/>
        <v>0.207100591715976</v>
      </c>
      <c r="H54" s="76">
        <v>286</v>
      </c>
      <c r="I54" s="84">
        <f t="shared" si="2"/>
        <v>0.153846153846154</v>
      </c>
      <c r="J54" s="79"/>
      <c r="K54" s="79">
        <v>34</v>
      </c>
      <c r="L54" s="76">
        <v>122</v>
      </c>
      <c r="M54" s="85" t="s">
        <v>72</v>
      </c>
      <c r="N54" s="86">
        <f>Parameters!$C$13</f>
        <v>2200</v>
      </c>
      <c r="O54" s="86">
        <f>Parameters!$C$14</f>
        <v>2000</v>
      </c>
    </row>
    <row r="55" spans="1:15">
      <c r="A55" s="75">
        <f t="shared" si="4"/>
        <v>43915</v>
      </c>
      <c r="B55" s="76">
        <v>668</v>
      </c>
      <c r="C55" s="78">
        <f t="shared" si="3"/>
        <v>4937</v>
      </c>
      <c r="D55" s="79">
        <v>443</v>
      </c>
      <c r="E55" s="76">
        <v>2152</v>
      </c>
      <c r="F55" s="76">
        <v>474</v>
      </c>
      <c r="G55" s="77">
        <f t="shared" si="1"/>
        <v>0.220260223048327</v>
      </c>
      <c r="H55" s="76">
        <v>322</v>
      </c>
      <c r="I55" s="84">
        <f t="shared" si="2"/>
        <v>0.149628252788104</v>
      </c>
      <c r="J55" s="79">
        <v>115</v>
      </c>
      <c r="K55" s="79">
        <v>56</v>
      </c>
      <c r="L55" s="76">
        <v>178</v>
      </c>
      <c r="M55" s="85" t="s">
        <v>73</v>
      </c>
      <c r="N55" s="86">
        <f>Parameters!$C$13</f>
        <v>2200</v>
      </c>
      <c r="O55" s="86">
        <f>Parameters!$C$14</f>
        <v>2000</v>
      </c>
    </row>
    <row r="56" spans="1:15">
      <c r="A56" s="75">
        <f t="shared" si="4"/>
        <v>43916</v>
      </c>
      <c r="B56" s="76">
        <v>1298</v>
      </c>
      <c r="C56" s="78">
        <f t="shared" si="3"/>
        <v>6235</v>
      </c>
      <c r="D56" s="79">
        <v>536</v>
      </c>
      <c r="E56" s="76">
        <v>2652</v>
      </c>
      <c r="F56" s="76">
        <v>605</v>
      </c>
      <c r="G56" s="77">
        <f t="shared" si="1"/>
        <v>0.228129713423831</v>
      </c>
      <c r="H56" s="76">
        <v>420</v>
      </c>
      <c r="I56" s="84">
        <f t="shared" si="2"/>
        <v>0.158371040723982</v>
      </c>
      <c r="J56" s="79"/>
      <c r="K56" s="79">
        <v>42</v>
      </c>
      <c r="L56" s="76">
        <v>220</v>
      </c>
      <c r="M56" s="85"/>
      <c r="N56" s="86">
        <f>Parameters!$C$13</f>
        <v>2200</v>
      </c>
      <c r="O56" s="86">
        <f>Parameters!$C$14</f>
        <v>2000</v>
      </c>
    </row>
    <row r="57" spans="1:15">
      <c r="A57" s="75">
        <f t="shared" si="4"/>
        <v>43917</v>
      </c>
      <c r="B57" s="76">
        <v>1049</v>
      </c>
      <c r="C57" s="78">
        <f t="shared" si="3"/>
        <v>7284</v>
      </c>
      <c r="D57" s="79">
        <v>490</v>
      </c>
      <c r="E57" s="76">
        <v>3042</v>
      </c>
      <c r="F57" s="76">
        <v>690</v>
      </c>
      <c r="G57" s="77">
        <f t="shared" si="1"/>
        <v>0.226824457593688</v>
      </c>
      <c r="H57" s="76">
        <v>489</v>
      </c>
      <c r="I57" s="84">
        <f t="shared" si="2"/>
        <v>0.160749506903353</v>
      </c>
      <c r="J57" s="79">
        <v>183</v>
      </c>
      <c r="K57" s="79">
        <v>69</v>
      </c>
      <c r="L57" s="76">
        <v>289</v>
      </c>
      <c r="M57" s="85"/>
      <c r="N57" s="86">
        <f>Parameters!$C$13</f>
        <v>2200</v>
      </c>
      <c r="O57" s="86">
        <f>Parameters!$C$14</f>
        <v>2000</v>
      </c>
    </row>
    <row r="58" spans="1:15">
      <c r="A58" s="75">
        <f t="shared" si="4"/>
        <v>43918</v>
      </c>
      <c r="B58" s="76">
        <v>1850</v>
      </c>
      <c r="C58" s="78">
        <f t="shared" si="3"/>
        <v>9134</v>
      </c>
      <c r="D58" s="79">
        <v>575</v>
      </c>
      <c r="E58" s="76">
        <v>3717</v>
      </c>
      <c r="F58" s="76">
        <v>789</v>
      </c>
      <c r="G58" s="77">
        <f t="shared" si="1"/>
        <v>0.21226795803067</v>
      </c>
      <c r="H58" s="76">
        <v>579</v>
      </c>
      <c r="I58" s="84">
        <f t="shared" si="2"/>
        <v>0.155770782889427</v>
      </c>
      <c r="J58" s="79">
        <v>255</v>
      </c>
      <c r="K58" s="79">
        <v>64</v>
      </c>
      <c r="L58" s="76">
        <f>431-78</f>
        <v>353</v>
      </c>
      <c r="M58" s="85" t="s">
        <v>74</v>
      </c>
      <c r="N58" s="86">
        <f>Parameters!$C$13</f>
        <v>2200</v>
      </c>
      <c r="O58" s="86">
        <f>Parameters!$C$14</f>
        <v>2000</v>
      </c>
    </row>
    <row r="59" spans="1:15">
      <c r="A59" s="75">
        <f t="shared" si="4"/>
        <v>43919</v>
      </c>
      <c r="B59" s="76">
        <v>1702</v>
      </c>
      <c r="C59" s="78">
        <f t="shared" si="3"/>
        <v>10836</v>
      </c>
      <c r="D59" s="79">
        <v>629</v>
      </c>
      <c r="E59" s="76">
        <v>4138</v>
      </c>
      <c r="F59" s="76">
        <v>876</v>
      </c>
      <c r="G59" s="77">
        <f t="shared" si="1"/>
        <v>0.211696471725471</v>
      </c>
      <c r="H59" s="76"/>
      <c r="I59" s="84">
        <f t="shared" si="2"/>
        <v>0</v>
      </c>
      <c r="J59" s="79">
        <v>296</v>
      </c>
      <c r="K59" s="79">
        <v>78</v>
      </c>
      <c r="L59" s="76">
        <v>431</v>
      </c>
      <c r="M59" s="85" t="s">
        <v>75</v>
      </c>
      <c r="N59" s="86">
        <f>Parameters!$C$13</f>
        <v>2200</v>
      </c>
      <c r="O59" s="86">
        <f>Parameters!$C$14</f>
        <v>2000</v>
      </c>
    </row>
    <row r="60" spans="1:15">
      <c r="A60" s="75">
        <f t="shared" si="4"/>
        <v>43920</v>
      </c>
      <c r="B60" s="76">
        <v>1063</v>
      </c>
      <c r="C60" s="78">
        <f t="shared" si="3"/>
        <v>11899</v>
      </c>
      <c r="D60" s="79">
        <v>536</v>
      </c>
      <c r="E60" s="76">
        <v>4524</v>
      </c>
      <c r="F60" s="76">
        <v>927</v>
      </c>
      <c r="G60" s="77">
        <f t="shared" si="1"/>
        <v>0.204907161803714</v>
      </c>
      <c r="H60" s="76">
        <v>696</v>
      </c>
      <c r="I60" s="84">
        <f t="shared" si="2"/>
        <v>0.153846153846154</v>
      </c>
      <c r="J60" s="79">
        <v>168</v>
      </c>
      <c r="K60" s="79">
        <v>82</v>
      </c>
      <c r="L60" s="76">
        <v>513</v>
      </c>
      <c r="M60" s="85"/>
      <c r="N60" s="86">
        <f>Parameters!$C$13</f>
        <v>2200</v>
      </c>
      <c r="O60" s="86">
        <f>Parameters!$C$14</f>
        <v>2000</v>
      </c>
    </row>
    <row r="61" spans="1:15">
      <c r="A61" s="75">
        <f t="shared" si="4"/>
        <v>43921</v>
      </c>
      <c r="B61" s="76">
        <v>876</v>
      </c>
      <c r="C61" s="78">
        <f t="shared" si="3"/>
        <v>12775</v>
      </c>
      <c r="D61" s="79">
        <v>485</v>
      </c>
      <c r="E61" s="76">
        <v>4920</v>
      </c>
      <c r="F61" s="76">
        <v>1021</v>
      </c>
      <c r="G61" s="77">
        <f t="shared" si="1"/>
        <v>0.207520325203252</v>
      </c>
      <c r="H61" s="76">
        <v>786</v>
      </c>
      <c r="I61" s="84">
        <f t="shared" si="2"/>
        <v>0.159756097560976</v>
      </c>
      <c r="J61" s="79"/>
      <c r="K61" s="79">
        <v>192</v>
      </c>
      <c r="L61" s="76">
        <v>705</v>
      </c>
      <c r="M61" s="85"/>
      <c r="N61" s="86">
        <f>Parameters!$C$13</f>
        <v>2200</v>
      </c>
      <c r="O61" s="86">
        <f>Parameters!$C$14</f>
        <v>2000</v>
      </c>
    </row>
    <row r="62" spans="1:15">
      <c r="A62" s="75">
        <f t="shared" si="4"/>
        <v>43922</v>
      </c>
      <c r="B62" s="76">
        <v>1189</v>
      </c>
      <c r="C62" s="78">
        <f t="shared" si="3"/>
        <v>13964</v>
      </c>
      <c r="D62" s="79">
        <v>578</v>
      </c>
      <c r="E62" s="76">
        <v>4995</v>
      </c>
      <c r="F62" s="76">
        <v>1088</v>
      </c>
      <c r="G62" s="77">
        <f t="shared" si="1"/>
        <v>0.217817817817818</v>
      </c>
      <c r="H62" s="76">
        <v>834</v>
      </c>
      <c r="I62" s="84">
        <f t="shared" si="2"/>
        <v>0.166966966966967</v>
      </c>
      <c r="J62" s="79"/>
      <c r="K62" s="79">
        <v>123</v>
      </c>
      <c r="L62" s="76">
        <v>828</v>
      </c>
      <c r="M62" s="85"/>
      <c r="N62" s="86">
        <f>Parameters!$C$13</f>
        <v>2200</v>
      </c>
      <c r="O62" s="86">
        <f>Parameters!$C$14</f>
        <v>2000</v>
      </c>
    </row>
    <row r="63" spans="1:15">
      <c r="A63" s="75">
        <f t="shared" si="4"/>
        <v>43923</v>
      </c>
      <c r="B63" s="76">
        <v>1384</v>
      </c>
      <c r="C63" s="78">
        <f t="shared" si="3"/>
        <v>15348</v>
      </c>
      <c r="D63" s="79">
        <v>503</v>
      </c>
      <c r="E63" s="76">
        <v>5367</v>
      </c>
      <c r="F63" s="76">
        <v>1144</v>
      </c>
      <c r="G63" s="77">
        <f t="shared" si="1"/>
        <v>0.213154462455748</v>
      </c>
      <c r="H63" s="76">
        <v>906</v>
      </c>
      <c r="I63" s="84">
        <f t="shared" si="2"/>
        <v>0.168809390721073</v>
      </c>
      <c r="J63" s="79"/>
      <c r="K63" s="79">
        <v>183</v>
      </c>
      <c r="L63" s="76">
        <v>1011</v>
      </c>
      <c r="M63" s="85"/>
      <c r="N63" s="86">
        <f>Parameters!$C$13</f>
        <v>2200</v>
      </c>
      <c r="O63" s="86">
        <f>Parameters!$C$14</f>
        <v>2000</v>
      </c>
    </row>
    <row r="64" spans="1:15">
      <c r="A64" s="75">
        <f t="shared" si="4"/>
        <v>43924</v>
      </c>
      <c r="B64" s="76">
        <v>1422</v>
      </c>
      <c r="C64" s="78">
        <f t="shared" si="3"/>
        <v>16770</v>
      </c>
      <c r="D64" s="79">
        <v>499</v>
      </c>
      <c r="E64" s="76">
        <v>5552</v>
      </c>
      <c r="F64" s="76">
        <v>1205</v>
      </c>
      <c r="G64" s="77">
        <f t="shared" si="1"/>
        <v>0.217038904899135</v>
      </c>
      <c r="H64" s="76">
        <v>916</v>
      </c>
      <c r="I64" s="84">
        <f t="shared" si="2"/>
        <v>0.164985590778098</v>
      </c>
      <c r="J64" s="79"/>
      <c r="K64" s="79">
        <v>132</v>
      </c>
      <c r="L64" s="76">
        <v>1143</v>
      </c>
      <c r="M64" s="85"/>
      <c r="N64" s="86">
        <f>Parameters!$C$13</f>
        <v>2200</v>
      </c>
      <c r="O64" s="86">
        <f>Parameters!$C$14</f>
        <v>2000</v>
      </c>
    </row>
    <row r="65" spans="1:15">
      <c r="A65" s="75">
        <f t="shared" si="4"/>
        <v>43925</v>
      </c>
      <c r="B65" s="79">
        <v>1661</v>
      </c>
      <c r="C65" s="79">
        <v>18431</v>
      </c>
      <c r="D65" s="79"/>
      <c r="E65" s="79">
        <v>5678</v>
      </c>
      <c r="F65" s="90">
        <v>1245</v>
      </c>
      <c r="G65" s="77">
        <f t="shared" si="1"/>
        <v>0.219267347657626</v>
      </c>
      <c r="H65" s="91"/>
      <c r="I65" s="84">
        <f t="shared" si="2"/>
        <v>0</v>
      </c>
      <c r="J65" s="91"/>
      <c r="K65" s="79">
        <v>140</v>
      </c>
      <c r="L65" s="79">
        <v>1283</v>
      </c>
      <c r="M65" s="85"/>
      <c r="N65" s="86">
        <f>Parameters!$C$13</f>
        <v>2200</v>
      </c>
      <c r="O65" s="86">
        <f>Parameters!$C$14</f>
        <v>2000</v>
      </c>
    </row>
    <row r="66" spans="1:15">
      <c r="A66" s="75">
        <f t="shared" si="4"/>
        <v>43926</v>
      </c>
      <c r="B66" s="79">
        <v>1260</v>
      </c>
      <c r="C66" s="79">
        <v>19691</v>
      </c>
      <c r="D66" s="79"/>
      <c r="E66" s="79">
        <v>5735</v>
      </c>
      <c r="F66" s="90">
        <v>1261</v>
      </c>
      <c r="G66" s="77">
        <f t="shared" ref="G66:G129" si="5">IF(E66&gt;0,F66/E66,NA())</f>
        <v>0.219877942458588</v>
      </c>
      <c r="H66" s="79">
        <v>995</v>
      </c>
      <c r="I66" s="84">
        <f t="shared" ref="I66:I129" si="6">IF(E66&gt;0,H66/E66,NA())</f>
        <v>0.173496076721883</v>
      </c>
      <c r="J66" s="91"/>
      <c r="K66" s="79">
        <f>L66-L65</f>
        <v>164</v>
      </c>
      <c r="L66" s="79">
        <v>1447</v>
      </c>
      <c r="M66" s="85"/>
      <c r="N66" s="86">
        <f>Parameters!$C$13</f>
        <v>2200</v>
      </c>
      <c r="O66" s="86">
        <f>Parameters!$C$14</f>
        <v>2000</v>
      </c>
    </row>
    <row r="67" spans="1:15">
      <c r="A67" s="75">
        <f t="shared" si="4"/>
        <v>43927</v>
      </c>
      <c r="B67" s="91" t="e">
        <f t="shared" ref="B66:B75" si="7">NA()</f>
        <v>#N/A</v>
      </c>
      <c r="C67" s="91" t="e">
        <f t="shared" ref="C66:C75" si="8">NA()</f>
        <v>#N/A</v>
      </c>
      <c r="D67" s="91" t="e">
        <f t="shared" ref="D66:D75" si="9">NA()</f>
        <v>#N/A</v>
      </c>
      <c r="E67" s="91" t="e">
        <f t="shared" ref="E66:E75" si="10">NA()</f>
        <v>#N/A</v>
      </c>
      <c r="F67" s="91" t="e">
        <f t="shared" ref="F66:F75" si="11">NA()</f>
        <v>#N/A</v>
      </c>
      <c r="G67" s="77" t="e">
        <f t="shared" si="5"/>
        <v>#N/A</v>
      </c>
      <c r="H67" s="91" t="e">
        <f t="shared" ref="H66:H75" si="12">NA()</f>
        <v>#N/A</v>
      </c>
      <c r="I67" s="84" t="e">
        <f t="shared" si="6"/>
        <v>#N/A</v>
      </c>
      <c r="J67" s="91" t="e">
        <f t="shared" ref="J66:J75" si="13">NA()</f>
        <v>#N/A</v>
      </c>
      <c r="K67" s="91" t="e">
        <f t="shared" ref="K66:K75" si="14">NA()</f>
        <v>#N/A</v>
      </c>
      <c r="L67" s="91" t="e">
        <f t="shared" ref="L66:L75" si="15">NA()</f>
        <v>#N/A</v>
      </c>
      <c r="M67" s="85"/>
      <c r="N67" s="86">
        <f>Parameters!$C$13</f>
        <v>2200</v>
      </c>
      <c r="O67" s="86">
        <f>Parameters!$C$14</f>
        <v>2000</v>
      </c>
    </row>
    <row r="68" spans="1:15">
      <c r="A68" s="75">
        <f t="shared" si="4"/>
        <v>43928</v>
      </c>
      <c r="B68" s="91" t="e">
        <f t="shared" si="7"/>
        <v>#N/A</v>
      </c>
      <c r="C68" s="91" t="e">
        <f t="shared" si="8"/>
        <v>#N/A</v>
      </c>
      <c r="D68" s="91" t="e">
        <f t="shared" si="9"/>
        <v>#N/A</v>
      </c>
      <c r="E68" s="91" t="e">
        <f t="shared" si="10"/>
        <v>#N/A</v>
      </c>
      <c r="F68" s="91" t="e">
        <f t="shared" si="11"/>
        <v>#N/A</v>
      </c>
      <c r="G68" s="77" t="e">
        <f t="shared" si="5"/>
        <v>#N/A</v>
      </c>
      <c r="H68" s="91" t="e">
        <f t="shared" si="12"/>
        <v>#N/A</v>
      </c>
      <c r="I68" s="84" t="e">
        <f t="shared" si="6"/>
        <v>#N/A</v>
      </c>
      <c r="J68" s="91" t="e">
        <f t="shared" si="13"/>
        <v>#N/A</v>
      </c>
      <c r="K68" s="91" t="e">
        <f t="shared" si="14"/>
        <v>#N/A</v>
      </c>
      <c r="L68" s="91" t="e">
        <f t="shared" si="15"/>
        <v>#N/A</v>
      </c>
      <c r="M68" s="85"/>
      <c r="N68" s="86">
        <f>Parameters!$C$13</f>
        <v>2200</v>
      </c>
      <c r="O68" s="86">
        <f>Parameters!$C$14</f>
        <v>2000</v>
      </c>
    </row>
    <row r="69" spans="1:15">
      <c r="A69" s="75">
        <f t="shared" si="4"/>
        <v>43929</v>
      </c>
      <c r="B69" s="91" t="e">
        <f t="shared" si="7"/>
        <v>#N/A</v>
      </c>
      <c r="C69" s="91" t="e">
        <f t="shared" si="8"/>
        <v>#N/A</v>
      </c>
      <c r="D69" s="91" t="e">
        <f t="shared" si="9"/>
        <v>#N/A</v>
      </c>
      <c r="E69" s="91" t="e">
        <f t="shared" si="10"/>
        <v>#N/A</v>
      </c>
      <c r="F69" s="91" t="e">
        <f t="shared" si="11"/>
        <v>#N/A</v>
      </c>
      <c r="G69" s="77" t="e">
        <f t="shared" si="5"/>
        <v>#N/A</v>
      </c>
      <c r="H69" s="91" t="e">
        <f t="shared" si="12"/>
        <v>#N/A</v>
      </c>
      <c r="I69" s="84" t="e">
        <f t="shared" si="6"/>
        <v>#N/A</v>
      </c>
      <c r="J69" s="91" t="e">
        <f t="shared" si="13"/>
        <v>#N/A</v>
      </c>
      <c r="K69" s="91" t="e">
        <f t="shared" si="14"/>
        <v>#N/A</v>
      </c>
      <c r="L69" s="91" t="e">
        <f t="shared" si="15"/>
        <v>#N/A</v>
      </c>
      <c r="M69" s="85"/>
      <c r="N69" s="86">
        <f>Parameters!$C$13</f>
        <v>2200</v>
      </c>
      <c r="O69" s="86">
        <f>Parameters!$C$14</f>
        <v>2000</v>
      </c>
    </row>
    <row r="70" spans="1:15">
      <c r="A70" s="75">
        <f t="shared" si="4"/>
        <v>43930</v>
      </c>
      <c r="B70" s="91" t="e">
        <f t="shared" si="7"/>
        <v>#N/A</v>
      </c>
      <c r="C70" s="91" t="e">
        <f t="shared" si="8"/>
        <v>#N/A</v>
      </c>
      <c r="D70" s="91" t="e">
        <f t="shared" si="9"/>
        <v>#N/A</v>
      </c>
      <c r="E70" s="91" t="e">
        <f t="shared" si="10"/>
        <v>#N/A</v>
      </c>
      <c r="F70" s="91" t="e">
        <f t="shared" si="11"/>
        <v>#N/A</v>
      </c>
      <c r="G70" s="77" t="e">
        <f t="shared" si="5"/>
        <v>#N/A</v>
      </c>
      <c r="H70" s="91" t="e">
        <f t="shared" si="12"/>
        <v>#N/A</v>
      </c>
      <c r="I70" s="84" t="e">
        <f t="shared" si="6"/>
        <v>#N/A</v>
      </c>
      <c r="J70" s="91" t="e">
        <f t="shared" si="13"/>
        <v>#N/A</v>
      </c>
      <c r="K70" s="91" t="e">
        <f t="shared" si="14"/>
        <v>#N/A</v>
      </c>
      <c r="L70" s="91" t="e">
        <f t="shared" si="15"/>
        <v>#N/A</v>
      </c>
      <c r="M70" s="85"/>
      <c r="N70" s="86">
        <f>Parameters!$C$13</f>
        <v>2200</v>
      </c>
      <c r="O70" s="86">
        <f>Parameters!$C$14</f>
        <v>2000</v>
      </c>
    </row>
    <row r="71" spans="1:15">
      <c r="A71" s="75">
        <f t="shared" si="4"/>
        <v>43931</v>
      </c>
      <c r="B71" s="91" t="e">
        <f t="shared" si="7"/>
        <v>#N/A</v>
      </c>
      <c r="C71" s="91" t="e">
        <f t="shared" si="8"/>
        <v>#N/A</v>
      </c>
      <c r="D71" s="91" t="e">
        <f t="shared" si="9"/>
        <v>#N/A</v>
      </c>
      <c r="E71" s="91" t="e">
        <f t="shared" si="10"/>
        <v>#N/A</v>
      </c>
      <c r="F71" s="91" t="e">
        <f t="shared" si="11"/>
        <v>#N/A</v>
      </c>
      <c r="G71" s="77" t="e">
        <f t="shared" si="5"/>
        <v>#N/A</v>
      </c>
      <c r="H71" s="91" t="e">
        <f t="shared" si="12"/>
        <v>#N/A</v>
      </c>
      <c r="I71" s="84" t="e">
        <f t="shared" si="6"/>
        <v>#N/A</v>
      </c>
      <c r="J71" s="91" t="e">
        <f t="shared" si="13"/>
        <v>#N/A</v>
      </c>
      <c r="K71" s="91" t="e">
        <f t="shared" si="14"/>
        <v>#N/A</v>
      </c>
      <c r="L71" s="91" t="e">
        <f t="shared" si="15"/>
        <v>#N/A</v>
      </c>
      <c r="M71" s="85"/>
      <c r="N71" s="86">
        <f>Parameters!$C$13</f>
        <v>2200</v>
      </c>
      <c r="O71" s="86">
        <f>Parameters!$C$14</f>
        <v>2000</v>
      </c>
    </row>
    <row r="72" spans="1:15">
      <c r="A72" s="75">
        <f t="shared" si="4"/>
        <v>43932</v>
      </c>
      <c r="B72" s="91" t="e">
        <f t="shared" si="7"/>
        <v>#N/A</v>
      </c>
      <c r="C72" s="91" t="e">
        <f t="shared" si="8"/>
        <v>#N/A</v>
      </c>
      <c r="D72" s="91" t="e">
        <f t="shared" si="9"/>
        <v>#N/A</v>
      </c>
      <c r="E72" s="91" t="e">
        <f t="shared" si="10"/>
        <v>#N/A</v>
      </c>
      <c r="F72" s="91" t="e">
        <f t="shared" si="11"/>
        <v>#N/A</v>
      </c>
      <c r="G72" s="77" t="e">
        <f t="shared" si="5"/>
        <v>#N/A</v>
      </c>
      <c r="H72" s="91" t="e">
        <f t="shared" si="12"/>
        <v>#N/A</v>
      </c>
      <c r="I72" s="84" t="e">
        <f t="shared" si="6"/>
        <v>#N/A</v>
      </c>
      <c r="J72" s="91" t="e">
        <f t="shared" si="13"/>
        <v>#N/A</v>
      </c>
      <c r="K72" s="91" t="e">
        <f t="shared" si="14"/>
        <v>#N/A</v>
      </c>
      <c r="L72" s="91" t="e">
        <f t="shared" si="15"/>
        <v>#N/A</v>
      </c>
      <c r="M72" s="85"/>
      <c r="N72" s="86">
        <f>Parameters!$C$13</f>
        <v>2200</v>
      </c>
      <c r="O72" s="86">
        <f>Parameters!$C$14</f>
        <v>2000</v>
      </c>
    </row>
    <row r="73" spans="1:15">
      <c r="A73" s="75">
        <f t="shared" si="4"/>
        <v>43933</v>
      </c>
      <c r="B73" s="91" t="e">
        <f t="shared" si="7"/>
        <v>#N/A</v>
      </c>
      <c r="C73" s="91" t="e">
        <f t="shared" si="8"/>
        <v>#N/A</v>
      </c>
      <c r="D73" s="91" t="e">
        <f t="shared" si="9"/>
        <v>#N/A</v>
      </c>
      <c r="E73" s="91" t="e">
        <f t="shared" si="10"/>
        <v>#N/A</v>
      </c>
      <c r="F73" s="91" t="e">
        <f t="shared" si="11"/>
        <v>#N/A</v>
      </c>
      <c r="G73" s="77" t="e">
        <f t="shared" si="5"/>
        <v>#N/A</v>
      </c>
      <c r="H73" s="91" t="e">
        <f t="shared" si="12"/>
        <v>#N/A</v>
      </c>
      <c r="I73" s="84" t="e">
        <f t="shared" si="6"/>
        <v>#N/A</v>
      </c>
      <c r="J73" s="91" t="e">
        <f t="shared" si="13"/>
        <v>#N/A</v>
      </c>
      <c r="K73" s="91" t="e">
        <f t="shared" si="14"/>
        <v>#N/A</v>
      </c>
      <c r="L73" s="91" t="e">
        <f t="shared" si="15"/>
        <v>#N/A</v>
      </c>
      <c r="M73" s="85"/>
      <c r="N73" s="86">
        <f>Parameters!$C$13</f>
        <v>2200</v>
      </c>
      <c r="O73" s="86">
        <f>Parameters!$C$14</f>
        <v>2000</v>
      </c>
    </row>
    <row r="74" spans="1:15">
      <c r="A74" s="75">
        <f t="shared" si="4"/>
        <v>43934</v>
      </c>
      <c r="B74" s="91" t="e">
        <f t="shared" si="7"/>
        <v>#N/A</v>
      </c>
      <c r="C74" s="91" t="e">
        <f t="shared" si="8"/>
        <v>#N/A</v>
      </c>
      <c r="D74" s="91" t="e">
        <f t="shared" si="9"/>
        <v>#N/A</v>
      </c>
      <c r="E74" s="91" t="e">
        <f t="shared" si="10"/>
        <v>#N/A</v>
      </c>
      <c r="F74" s="91" t="e">
        <f t="shared" si="11"/>
        <v>#N/A</v>
      </c>
      <c r="G74" s="77" t="e">
        <f t="shared" si="5"/>
        <v>#N/A</v>
      </c>
      <c r="H74" s="91" t="e">
        <f t="shared" si="12"/>
        <v>#N/A</v>
      </c>
      <c r="I74" s="84" t="e">
        <f t="shared" si="6"/>
        <v>#N/A</v>
      </c>
      <c r="J74" s="91" t="e">
        <f t="shared" si="13"/>
        <v>#N/A</v>
      </c>
      <c r="K74" s="91" t="e">
        <f t="shared" si="14"/>
        <v>#N/A</v>
      </c>
      <c r="L74" s="91" t="e">
        <f t="shared" si="15"/>
        <v>#N/A</v>
      </c>
      <c r="M74" s="85"/>
      <c r="N74" s="86">
        <f>Parameters!$C$13</f>
        <v>2200</v>
      </c>
      <c r="O74" s="86">
        <f>Parameters!$C$14</f>
        <v>2000</v>
      </c>
    </row>
    <row r="75" spans="1:15">
      <c r="A75" s="75">
        <f t="shared" si="4"/>
        <v>43935</v>
      </c>
      <c r="B75" s="91" t="e">
        <f t="shared" si="7"/>
        <v>#N/A</v>
      </c>
      <c r="C75" s="91" t="e">
        <f t="shared" si="8"/>
        <v>#N/A</v>
      </c>
      <c r="D75" s="91" t="e">
        <f t="shared" si="9"/>
        <v>#N/A</v>
      </c>
      <c r="E75" s="91" t="e">
        <f t="shared" si="10"/>
        <v>#N/A</v>
      </c>
      <c r="F75" s="91" t="e">
        <f t="shared" si="11"/>
        <v>#N/A</v>
      </c>
      <c r="G75" s="77" t="e">
        <f t="shared" si="5"/>
        <v>#N/A</v>
      </c>
      <c r="H75" s="91" t="e">
        <f t="shared" si="12"/>
        <v>#N/A</v>
      </c>
      <c r="I75" s="84" t="e">
        <f t="shared" si="6"/>
        <v>#N/A</v>
      </c>
      <c r="J75" s="91" t="e">
        <f t="shared" si="13"/>
        <v>#N/A</v>
      </c>
      <c r="K75" s="91" t="e">
        <f t="shared" si="14"/>
        <v>#N/A</v>
      </c>
      <c r="L75" s="91" t="e">
        <f t="shared" si="15"/>
        <v>#N/A</v>
      </c>
      <c r="M75" s="85"/>
      <c r="N75" s="86">
        <f>Parameters!$C$13</f>
        <v>2200</v>
      </c>
      <c r="O75" s="86">
        <f>Parameters!$C$14</f>
        <v>2000</v>
      </c>
    </row>
    <row r="76" spans="1:15">
      <c r="A76" s="75">
        <f t="shared" si="4"/>
        <v>43936</v>
      </c>
      <c r="B76" s="91" t="e">
        <f t="shared" ref="B76:B85" si="16">NA()</f>
        <v>#N/A</v>
      </c>
      <c r="C76" s="91" t="e">
        <f t="shared" ref="C76:C85" si="17">NA()</f>
        <v>#N/A</v>
      </c>
      <c r="D76" s="91" t="e">
        <f t="shared" ref="D76:D85" si="18">NA()</f>
        <v>#N/A</v>
      </c>
      <c r="E76" s="91" t="e">
        <f t="shared" ref="E76:E85" si="19">NA()</f>
        <v>#N/A</v>
      </c>
      <c r="F76" s="91" t="e">
        <f t="shared" ref="F76:F85" si="20">NA()</f>
        <v>#N/A</v>
      </c>
      <c r="G76" s="77" t="e">
        <f t="shared" si="5"/>
        <v>#N/A</v>
      </c>
      <c r="H76" s="91" t="e">
        <f t="shared" ref="H76:H85" si="21">NA()</f>
        <v>#N/A</v>
      </c>
      <c r="I76" s="84" t="e">
        <f t="shared" si="6"/>
        <v>#N/A</v>
      </c>
      <c r="J76" s="91" t="e">
        <f t="shared" ref="J76:J85" si="22">NA()</f>
        <v>#N/A</v>
      </c>
      <c r="K76" s="91" t="e">
        <f t="shared" ref="K76:K85" si="23">NA()</f>
        <v>#N/A</v>
      </c>
      <c r="L76" s="91" t="e">
        <f t="shared" ref="L76:L85" si="24">NA()</f>
        <v>#N/A</v>
      </c>
      <c r="M76" s="85"/>
      <c r="N76" s="86">
        <f>Parameters!$C$13</f>
        <v>2200</v>
      </c>
      <c r="O76" s="86">
        <f>Parameters!$C$14</f>
        <v>2000</v>
      </c>
    </row>
    <row r="77" spans="1:15">
      <c r="A77" s="75">
        <f t="shared" si="4"/>
        <v>43937</v>
      </c>
      <c r="B77" s="91" t="e">
        <f t="shared" si="16"/>
        <v>#N/A</v>
      </c>
      <c r="C77" s="91" t="e">
        <f t="shared" si="17"/>
        <v>#N/A</v>
      </c>
      <c r="D77" s="91" t="e">
        <f t="shared" si="18"/>
        <v>#N/A</v>
      </c>
      <c r="E77" s="91" t="e">
        <f t="shared" si="19"/>
        <v>#N/A</v>
      </c>
      <c r="F77" s="91" t="e">
        <f t="shared" si="20"/>
        <v>#N/A</v>
      </c>
      <c r="G77" s="77" t="e">
        <f t="shared" si="5"/>
        <v>#N/A</v>
      </c>
      <c r="H77" s="91" t="e">
        <f t="shared" si="21"/>
        <v>#N/A</v>
      </c>
      <c r="I77" s="84" t="e">
        <f t="shared" si="6"/>
        <v>#N/A</v>
      </c>
      <c r="J77" s="91" t="e">
        <f t="shared" si="22"/>
        <v>#N/A</v>
      </c>
      <c r="K77" s="91" t="e">
        <f t="shared" si="23"/>
        <v>#N/A</v>
      </c>
      <c r="L77" s="91" t="e">
        <f t="shared" si="24"/>
        <v>#N/A</v>
      </c>
      <c r="M77" s="85"/>
      <c r="N77" s="86">
        <f>Parameters!$C$13</f>
        <v>2200</v>
      </c>
      <c r="O77" s="86">
        <f>Parameters!$C$14</f>
        <v>2000</v>
      </c>
    </row>
    <row r="78" spans="1:15">
      <c r="A78" s="75">
        <f t="shared" si="4"/>
        <v>43938</v>
      </c>
      <c r="B78" s="91" t="e">
        <f t="shared" si="16"/>
        <v>#N/A</v>
      </c>
      <c r="C78" s="91" t="e">
        <f t="shared" si="17"/>
        <v>#N/A</v>
      </c>
      <c r="D78" s="91" t="e">
        <f t="shared" si="18"/>
        <v>#N/A</v>
      </c>
      <c r="E78" s="91" t="e">
        <f t="shared" si="19"/>
        <v>#N/A</v>
      </c>
      <c r="F78" s="91" t="e">
        <f t="shared" si="20"/>
        <v>#N/A</v>
      </c>
      <c r="G78" s="77" t="e">
        <f t="shared" si="5"/>
        <v>#N/A</v>
      </c>
      <c r="H78" s="91" t="e">
        <f t="shared" si="21"/>
        <v>#N/A</v>
      </c>
      <c r="I78" s="84" t="e">
        <f t="shared" si="6"/>
        <v>#N/A</v>
      </c>
      <c r="J78" s="91" t="e">
        <f t="shared" si="22"/>
        <v>#N/A</v>
      </c>
      <c r="K78" s="91" t="e">
        <f t="shared" si="23"/>
        <v>#N/A</v>
      </c>
      <c r="L78" s="91" t="e">
        <f t="shared" si="24"/>
        <v>#N/A</v>
      </c>
      <c r="M78" s="85"/>
      <c r="N78" s="86">
        <f>Parameters!$C$13</f>
        <v>2200</v>
      </c>
      <c r="O78" s="86">
        <f>Parameters!$C$14</f>
        <v>2000</v>
      </c>
    </row>
    <row r="79" spans="1:15">
      <c r="A79" s="75">
        <f t="shared" si="4"/>
        <v>43939</v>
      </c>
      <c r="B79" s="91" t="e">
        <f t="shared" si="16"/>
        <v>#N/A</v>
      </c>
      <c r="C79" s="91" t="e">
        <f t="shared" si="17"/>
        <v>#N/A</v>
      </c>
      <c r="D79" s="91" t="e">
        <f t="shared" si="18"/>
        <v>#N/A</v>
      </c>
      <c r="E79" s="91" t="e">
        <f t="shared" si="19"/>
        <v>#N/A</v>
      </c>
      <c r="F79" s="91" t="e">
        <f t="shared" si="20"/>
        <v>#N/A</v>
      </c>
      <c r="G79" s="77" t="e">
        <f t="shared" si="5"/>
        <v>#N/A</v>
      </c>
      <c r="H79" s="91" t="e">
        <f t="shared" si="21"/>
        <v>#N/A</v>
      </c>
      <c r="I79" s="84" t="e">
        <f t="shared" si="6"/>
        <v>#N/A</v>
      </c>
      <c r="J79" s="91" t="e">
        <f t="shared" si="22"/>
        <v>#N/A</v>
      </c>
      <c r="K79" s="91" t="e">
        <f t="shared" si="23"/>
        <v>#N/A</v>
      </c>
      <c r="L79" s="91" t="e">
        <f t="shared" si="24"/>
        <v>#N/A</v>
      </c>
      <c r="M79" s="85"/>
      <c r="N79" s="86">
        <f>Parameters!$C$13</f>
        <v>2200</v>
      </c>
      <c r="O79" s="86">
        <f>Parameters!$C$14</f>
        <v>2000</v>
      </c>
    </row>
    <row r="80" spans="1:15">
      <c r="A80" s="75">
        <f t="shared" si="4"/>
        <v>43940</v>
      </c>
      <c r="B80" s="91" t="e">
        <f t="shared" si="16"/>
        <v>#N/A</v>
      </c>
      <c r="C80" s="91" t="e">
        <f t="shared" si="17"/>
        <v>#N/A</v>
      </c>
      <c r="D80" s="91" t="e">
        <f t="shared" si="18"/>
        <v>#N/A</v>
      </c>
      <c r="E80" s="91" t="e">
        <f t="shared" si="19"/>
        <v>#N/A</v>
      </c>
      <c r="F80" s="91" t="e">
        <f t="shared" si="20"/>
        <v>#N/A</v>
      </c>
      <c r="G80" s="77" t="e">
        <f t="shared" si="5"/>
        <v>#N/A</v>
      </c>
      <c r="H80" s="91" t="e">
        <f t="shared" si="21"/>
        <v>#N/A</v>
      </c>
      <c r="I80" s="84" t="e">
        <f t="shared" si="6"/>
        <v>#N/A</v>
      </c>
      <c r="J80" s="91" t="e">
        <f t="shared" si="22"/>
        <v>#N/A</v>
      </c>
      <c r="K80" s="91" t="e">
        <f t="shared" si="23"/>
        <v>#N/A</v>
      </c>
      <c r="L80" s="91" t="e">
        <f t="shared" si="24"/>
        <v>#N/A</v>
      </c>
      <c r="M80" s="85"/>
      <c r="N80" s="86">
        <f>Parameters!$C$13</f>
        <v>2200</v>
      </c>
      <c r="O80" s="86">
        <f>Parameters!$C$14</f>
        <v>2000</v>
      </c>
    </row>
    <row r="81" spans="1:15">
      <c r="A81" s="75">
        <f t="shared" si="4"/>
        <v>43941</v>
      </c>
      <c r="B81" s="91" t="e">
        <f t="shared" si="16"/>
        <v>#N/A</v>
      </c>
      <c r="C81" s="91" t="e">
        <f t="shared" si="17"/>
        <v>#N/A</v>
      </c>
      <c r="D81" s="91" t="e">
        <f t="shared" si="18"/>
        <v>#N/A</v>
      </c>
      <c r="E81" s="91" t="e">
        <f t="shared" si="19"/>
        <v>#N/A</v>
      </c>
      <c r="F81" s="91" t="e">
        <f t="shared" si="20"/>
        <v>#N/A</v>
      </c>
      <c r="G81" s="77" t="e">
        <f t="shared" si="5"/>
        <v>#N/A</v>
      </c>
      <c r="H81" s="91" t="e">
        <f t="shared" si="21"/>
        <v>#N/A</v>
      </c>
      <c r="I81" s="84" t="e">
        <f t="shared" si="6"/>
        <v>#N/A</v>
      </c>
      <c r="J81" s="91" t="e">
        <f t="shared" si="22"/>
        <v>#N/A</v>
      </c>
      <c r="K81" s="91" t="e">
        <f t="shared" si="23"/>
        <v>#N/A</v>
      </c>
      <c r="L81" s="91" t="e">
        <f t="shared" si="24"/>
        <v>#N/A</v>
      </c>
      <c r="M81" s="85"/>
      <c r="N81" s="86">
        <f>Parameters!$C$13</f>
        <v>2200</v>
      </c>
      <c r="O81" s="86">
        <f>Parameters!$C$14</f>
        <v>2000</v>
      </c>
    </row>
    <row r="82" spans="1:15">
      <c r="A82" s="75">
        <f t="shared" si="4"/>
        <v>43942</v>
      </c>
      <c r="B82" s="91" t="e">
        <f t="shared" si="16"/>
        <v>#N/A</v>
      </c>
      <c r="C82" s="91" t="e">
        <f t="shared" si="17"/>
        <v>#N/A</v>
      </c>
      <c r="D82" s="91" t="e">
        <f t="shared" si="18"/>
        <v>#N/A</v>
      </c>
      <c r="E82" s="91" t="e">
        <f t="shared" si="19"/>
        <v>#N/A</v>
      </c>
      <c r="F82" s="91" t="e">
        <f t="shared" si="20"/>
        <v>#N/A</v>
      </c>
      <c r="G82" s="77" t="e">
        <f t="shared" si="5"/>
        <v>#N/A</v>
      </c>
      <c r="H82" s="91" t="e">
        <f t="shared" si="21"/>
        <v>#N/A</v>
      </c>
      <c r="I82" s="84" t="e">
        <f t="shared" si="6"/>
        <v>#N/A</v>
      </c>
      <c r="J82" s="91" t="e">
        <f t="shared" si="22"/>
        <v>#N/A</v>
      </c>
      <c r="K82" s="91" t="e">
        <f t="shared" si="23"/>
        <v>#N/A</v>
      </c>
      <c r="L82" s="91" t="e">
        <f t="shared" si="24"/>
        <v>#N/A</v>
      </c>
      <c r="M82" s="85"/>
      <c r="N82" s="86">
        <f>Parameters!$C$13</f>
        <v>2200</v>
      </c>
      <c r="O82" s="86">
        <f>Parameters!$C$14</f>
        <v>2000</v>
      </c>
    </row>
    <row r="83" spans="1:15">
      <c r="A83" s="75">
        <f t="shared" ref="A83:A122" si="25">A82+1</f>
        <v>43943</v>
      </c>
      <c r="B83" s="91" t="e">
        <f t="shared" si="16"/>
        <v>#N/A</v>
      </c>
      <c r="C83" s="91" t="e">
        <f t="shared" si="17"/>
        <v>#N/A</v>
      </c>
      <c r="D83" s="91" t="e">
        <f t="shared" si="18"/>
        <v>#N/A</v>
      </c>
      <c r="E83" s="91" t="e">
        <f t="shared" si="19"/>
        <v>#N/A</v>
      </c>
      <c r="F83" s="91" t="e">
        <f t="shared" si="20"/>
        <v>#N/A</v>
      </c>
      <c r="G83" s="77" t="e">
        <f t="shared" si="5"/>
        <v>#N/A</v>
      </c>
      <c r="H83" s="91" t="e">
        <f t="shared" si="21"/>
        <v>#N/A</v>
      </c>
      <c r="I83" s="84" t="e">
        <f t="shared" si="6"/>
        <v>#N/A</v>
      </c>
      <c r="J83" s="91" t="e">
        <f t="shared" si="22"/>
        <v>#N/A</v>
      </c>
      <c r="K83" s="91" t="e">
        <f t="shared" si="23"/>
        <v>#N/A</v>
      </c>
      <c r="L83" s="91" t="e">
        <f t="shared" si="24"/>
        <v>#N/A</v>
      </c>
      <c r="M83" s="85"/>
      <c r="N83" s="86">
        <f>Parameters!$C$13</f>
        <v>2200</v>
      </c>
      <c r="O83" s="86">
        <f>Parameters!$C$14</f>
        <v>2000</v>
      </c>
    </row>
    <row r="84" spans="1:15">
      <c r="A84" s="75">
        <f t="shared" si="25"/>
        <v>43944</v>
      </c>
      <c r="B84" s="91" t="e">
        <f t="shared" si="16"/>
        <v>#N/A</v>
      </c>
      <c r="C84" s="91" t="e">
        <f t="shared" si="17"/>
        <v>#N/A</v>
      </c>
      <c r="D84" s="91" t="e">
        <f t="shared" si="18"/>
        <v>#N/A</v>
      </c>
      <c r="E84" s="91" t="e">
        <f t="shared" si="19"/>
        <v>#N/A</v>
      </c>
      <c r="F84" s="91" t="e">
        <f t="shared" si="20"/>
        <v>#N/A</v>
      </c>
      <c r="G84" s="77" t="e">
        <f t="shared" si="5"/>
        <v>#N/A</v>
      </c>
      <c r="H84" s="91" t="e">
        <f t="shared" si="21"/>
        <v>#N/A</v>
      </c>
      <c r="I84" s="84" t="e">
        <f t="shared" si="6"/>
        <v>#N/A</v>
      </c>
      <c r="J84" s="91" t="e">
        <f t="shared" si="22"/>
        <v>#N/A</v>
      </c>
      <c r="K84" s="91" t="e">
        <f t="shared" si="23"/>
        <v>#N/A</v>
      </c>
      <c r="L84" s="91" t="e">
        <f t="shared" si="24"/>
        <v>#N/A</v>
      </c>
      <c r="M84" s="85"/>
      <c r="N84" s="86">
        <f>Parameters!$C$13</f>
        <v>2200</v>
      </c>
      <c r="O84" s="86">
        <f>Parameters!$C$14</f>
        <v>2000</v>
      </c>
    </row>
    <row r="85" spans="1:15">
      <c r="A85" s="75">
        <f t="shared" si="25"/>
        <v>43945</v>
      </c>
      <c r="B85" s="91" t="e">
        <f t="shared" si="16"/>
        <v>#N/A</v>
      </c>
      <c r="C85" s="91" t="e">
        <f t="shared" si="17"/>
        <v>#N/A</v>
      </c>
      <c r="D85" s="91" t="e">
        <f t="shared" si="18"/>
        <v>#N/A</v>
      </c>
      <c r="E85" s="91" t="e">
        <f t="shared" si="19"/>
        <v>#N/A</v>
      </c>
      <c r="F85" s="91" t="e">
        <f t="shared" si="20"/>
        <v>#N/A</v>
      </c>
      <c r="G85" s="77" t="e">
        <f t="shared" si="5"/>
        <v>#N/A</v>
      </c>
      <c r="H85" s="91" t="e">
        <f t="shared" si="21"/>
        <v>#N/A</v>
      </c>
      <c r="I85" s="84" t="e">
        <f t="shared" si="6"/>
        <v>#N/A</v>
      </c>
      <c r="J85" s="91" t="e">
        <f t="shared" si="22"/>
        <v>#N/A</v>
      </c>
      <c r="K85" s="91" t="e">
        <f t="shared" si="23"/>
        <v>#N/A</v>
      </c>
      <c r="L85" s="91" t="e">
        <f t="shared" si="24"/>
        <v>#N/A</v>
      </c>
      <c r="M85" s="85"/>
      <c r="N85" s="86">
        <f>Parameters!$C$13</f>
        <v>2200</v>
      </c>
      <c r="O85" s="86">
        <f>Parameters!$C$14</f>
        <v>2000</v>
      </c>
    </row>
    <row r="86" spans="1:15">
      <c r="A86" s="75">
        <f t="shared" si="25"/>
        <v>43946</v>
      </c>
      <c r="B86" s="91" t="e">
        <f t="shared" ref="B86:B95" si="26">NA()</f>
        <v>#N/A</v>
      </c>
      <c r="C86" s="91" t="e">
        <f t="shared" ref="C86:C95" si="27">NA()</f>
        <v>#N/A</v>
      </c>
      <c r="D86" s="91" t="e">
        <f t="shared" ref="D86:D95" si="28">NA()</f>
        <v>#N/A</v>
      </c>
      <c r="E86" s="91" t="e">
        <f t="shared" ref="E86:E95" si="29">NA()</f>
        <v>#N/A</v>
      </c>
      <c r="F86" s="91" t="e">
        <f t="shared" ref="F86:F95" si="30">NA()</f>
        <v>#N/A</v>
      </c>
      <c r="G86" s="77" t="e">
        <f t="shared" si="5"/>
        <v>#N/A</v>
      </c>
      <c r="H86" s="91" t="e">
        <f t="shared" ref="H86:H95" si="31">NA()</f>
        <v>#N/A</v>
      </c>
      <c r="I86" s="84" t="e">
        <f t="shared" si="6"/>
        <v>#N/A</v>
      </c>
      <c r="J86" s="91" t="e">
        <f t="shared" ref="J86:J95" si="32">NA()</f>
        <v>#N/A</v>
      </c>
      <c r="K86" s="91" t="e">
        <f t="shared" ref="K86:K95" si="33">NA()</f>
        <v>#N/A</v>
      </c>
      <c r="L86" s="91" t="e">
        <f t="shared" ref="L86:L95" si="34">NA()</f>
        <v>#N/A</v>
      </c>
      <c r="M86" s="85"/>
      <c r="N86" s="86">
        <f>Parameters!$C$13</f>
        <v>2200</v>
      </c>
      <c r="O86" s="86">
        <f>Parameters!$C$14</f>
        <v>2000</v>
      </c>
    </row>
    <row r="87" spans="1:15">
      <c r="A87" s="75">
        <f t="shared" si="25"/>
        <v>43947</v>
      </c>
      <c r="B87" s="91" t="e">
        <f t="shared" si="26"/>
        <v>#N/A</v>
      </c>
      <c r="C87" s="91" t="e">
        <f t="shared" si="27"/>
        <v>#N/A</v>
      </c>
      <c r="D87" s="91" t="e">
        <f t="shared" si="28"/>
        <v>#N/A</v>
      </c>
      <c r="E87" s="91" t="e">
        <f t="shared" si="29"/>
        <v>#N/A</v>
      </c>
      <c r="F87" s="91" t="e">
        <f t="shared" si="30"/>
        <v>#N/A</v>
      </c>
      <c r="G87" s="77" t="e">
        <f t="shared" si="5"/>
        <v>#N/A</v>
      </c>
      <c r="H87" s="91" t="e">
        <f t="shared" si="31"/>
        <v>#N/A</v>
      </c>
      <c r="I87" s="84" t="e">
        <f t="shared" si="6"/>
        <v>#N/A</v>
      </c>
      <c r="J87" s="91" t="e">
        <f t="shared" si="32"/>
        <v>#N/A</v>
      </c>
      <c r="K87" s="91" t="e">
        <f t="shared" si="33"/>
        <v>#N/A</v>
      </c>
      <c r="L87" s="91" t="e">
        <f t="shared" si="34"/>
        <v>#N/A</v>
      </c>
      <c r="M87" s="85"/>
      <c r="N87" s="86">
        <f>Parameters!$C$13</f>
        <v>2200</v>
      </c>
      <c r="O87" s="86">
        <f>Parameters!$C$14</f>
        <v>2000</v>
      </c>
    </row>
    <row r="88" spans="1:15">
      <c r="A88" s="75">
        <f t="shared" si="25"/>
        <v>43948</v>
      </c>
      <c r="B88" s="91" t="e">
        <f t="shared" si="26"/>
        <v>#N/A</v>
      </c>
      <c r="C88" s="91" t="e">
        <f t="shared" si="27"/>
        <v>#N/A</v>
      </c>
      <c r="D88" s="91" t="e">
        <f t="shared" si="28"/>
        <v>#N/A</v>
      </c>
      <c r="E88" s="91" t="e">
        <f t="shared" si="29"/>
        <v>#N/A</v>
      </c>
      <c r="F88" s="91" t="e">
        <f t="shared" si="30"/>
        <v>#N/A</v>
      </c>
      <c r="G88" s="77" t="e">
        <f t="shared" si="5"/>
        <v>#N/A</v>
      </c>
      <c r="H88" s="91" t="e">
        <f t="shared" si="31"/>
        <v>#N/A</v>
      </c>
      <c r="I88" s="84" t="e">
        <f t="shared" si="6"/>
        <v>#N/A</v>
      </c>
      <c r="J88" s="91" t="e">
        <f t="shared" si="32"/>
        <v>#N/A</v>
      </c>
      <c r="K88" s="91" t="e">
        <f t="shared" si="33"/>
        <v>#N/A</v>
      </c>
      <c r="L88" s="91" t="e">
        <f t="shared" si="34"/>
        <v>#N/A</v>
      </c>
      <c r="M88" s="85"/>
      <c r="N88" s="86">
        <f>Parameters!$C$13</f>
        <v>2200</v>
      </c>
      <c r="O88" s="86">
        <f>Parameters!$C$14</f>
        <v>2000</v>
      </c>
    </row>
    <row r="89" spans="1:15">
      <c r="A89" s="75">
        <f t="shared" si="25"/>
        <v>43949</v>
      </c>
      <c r="B89" s="91" t="e">
        <f t="shared" si="26"/>
        <v>#N/A</v>
      </c>
      <c r="C89" s="91" t="e">
        <f t="shared" si="27"/>
        <v>#N/A</v>
      </c>
      <c r="D89" s="91" t="e">
        <f t="shared" si="28"/>
        <v>#N/A</v>
      </c>
      <c r="E89" s="91" t="e">
        <f t="shared" si="29"/>
        <v>#N/A</v>
      </c>
      <c r="F89" s="91" t="e">
        <f t="shared" si="30"/>
        <v>#N/A</v>
      </c>
      <c r="G89" s="77" t="e">
        <f t="shared" si="5"/>
        <v>#N/A</v>
      </c>
      <c r="H89" s="91" t="e">
        <f t="shared" si="31"/>
        <v>#N/A</v>
      </c>
      <c r="I89" s="84" t="e">
        <f t="shared" si="6"/>
        <v>#N/A</v>
      </c>
      <c r="J89" s="91" t="e">
        <f t="shared" si="32"/>
        <v>#N/A</v>
      </c>
      <c r="K89" s="91" t="e">
        <f t="shared" si="33"/>
        <v>#N/A</v>
      </c>
      <c r="L89" s="91" t="e">
        <f t="shared" si="34"/>
        <v>#N/A</v>
      </c>
      <c r="M89" s="85"/>
      <c r="N89" s="86">
        <f>Parameters!$C$13</f>
        <v>2200</v>
      </c>
      <c r="O89" s="86">
        <f>Parameters!$C$14</f>
        <v>2000</v>
      </c>
    </row>
    <row r="90" spans="1:15">
      <c r="A90" s="75">
        <f t="shared" si="25"/>
        <v>43950</v>
      </c>
      <c r="B90" s="91" t="e">
        <f t="shared" si="26"/>
        <v>#N/A</v>
      </c>
      <c r="C90" s="91" t="e">
        <f t="shared" si="27"/>
        <v>#N/A</v>
      </c>
      <c r="D90" s="91" t="e">
        <f t="shared" si="28"/>
        <v>#N/A</v>
      </c>
      <c r="E90" s="91" t="e">
        <f t="shared" si="29"/>
        <v>#N/A</v>
      </c>
      <c r="F90" s="91" t="e">
        <f t="shared" si="30"/>
        <v>#N/A</v>
      </c>
      <c r="G90" s="77" t="e">
        <f t="shared" si="5"/>
        <v>#N/A</v>
      </c>
      <c r="H90" s="91" t="e">
        <f t="shared" si="31"/>
        <v>#N/A</v>
      </c>
      <c r="I90" s="84" t="e">
        <f t="shared" si="6"/>
        <v>#N/A</v>
      </c>
      <c r="J90" s="91" t="e">
        <f t="shared" si="32"/>
        <v>#N/A</v>
      </c>
      <c r="K90" s="91" t="e">
        <f t="shared" si="33"/>
        <v>#N/A</v>
      </c>
      <c r="L90" s="91" t="e">
        <f t="shared" si="34"/>
        <v>#N/A</v>
      </c>
      <c r="M90" s="85"/>
      <c r="N90" s="86">
        <f>Parameters!$C$13</f>
        <v>2200</v>
      </c>
      <c r="O90" s="86">
        <f>Parameters!$C$14</f>
        <v>2000</v>
      </c>
    </row>
    <row r="91" spans="1:15">
      <c r="A91" s="75">
        <f t="shared" si="25"/>
        <v>43951</v>
      </c>
      <c r="B91" s="91" t="e">
        <f t="shared" si="26"/>
        <v>#N/A</v>
      </c>
      <c r="C91" s="91" t="e">
        <f t="shared" si="27"/>
        <v>#N/A</v>
      </c>
      <c r="D91" s="91" t="e">
        <f t="shared" si="28"/>
        <v>#N/A</v>
      </c>
      <c r="E91" s="91" t="e">
        <f t="shared" si="29"/>
        <v>#N/A</v>
      </c>
      <c r="F91" s="91" t="e">
        <f t="shared" si="30"/>
        <v>#N/A</v>
      </c>
      <c r="G91" s="77" t="e">
        <f t="shared" si="5"/>
        <v>#N/A</v>
      </c>
      <c r="H91" s="91" t="e">
        <f t="shared" si="31"/>
        <v>#N/A</v>
      </c>
      <c r="I91" s="84" t="e">
        <f t="shared" si="6"/>
        <v>#N/A</v>
      </c>
      <c r="J91" s="91" t="e">
        <f t="shared" si="32"/>
        <v>#N/A</v>
      </c>
      <c r="K91" s="91" t="e">
        <f t="shared" si="33"/>
        <v>#N/A</v>
      </c>
      <c r="L91" s="91" t="e">
        <f t="shared" si="34"/>
        <v>#N/A</v>
      </c>
      <c r="M91" s="85"/>
      <c r="N91" s="86">
        <f>Parameters!$C$13</f>
        <v>2200</v>
      </c>
      <c r="O91" s="86">
        <f>Parameters!$C$14</f>
        <v>2000</v>
      </c>
    </row>
    <row r="92" spans="1:15">
      <c r="A92" s="75">
        <f t="shared" si="25"/>
        <v>43952</v>
      </c>
      <c r="B92" s="91" t="e">
        <f t="shared" si="26"/>
        <v>#N/A</v>
      </c>
      <c r="C92" s="91" t="e">
        <f t="shared" si="27"/>
        <v>#N/A</v>
      </c>
      <c r="D92" s="91" t="e">
        <f t="shared" si="28"/>
        <v>#N/A</v>
      </c>
      <c r="E92" s="91" t="e">
        <f t="shared" si="29"/>
        <v>#N/A</v>
      </c>
      <c r="F92" s="91" t="e">
        <f t="shared" si="30"/>
        <v>#N/A</v>
      </c>
      <c r="G92" s="77" t="e">
        <f t="shared" si="5"/>
        <v>#N/A</v>
      </c>
      <c r="H92" s="91" t="e">
        <f t="shared" si="31"/>
        <v>#N/A</v>
      </c>
      <c r="I92" s="84" t="e">
        <f t="shared" si="6"/>
        <v>#N/A</v>
      </c>
      <c r="J92" s="91" t="e">
        <f t="shared" si="32"/>
        <v>#N/A</v>
      </c>
      <c r="K92" s="91" t="e">
        <f t="shared" si="33"/>
        <v>#N/A</v>
      </c>
      <c r="L92" s="91" t="e">
        <f t="shared" si="34"/>
        <v>#N/A</v>
      </c>
      <c r="M92" s="85"/>
      <c r="N92" s="86">
        <f>Parameters!$C$13</f>
        <v>2200</v>
      </c>
      <c r="O92" s="86">
        <f>Parameters!$C$14</f>
        <v>2000</v>
      </c>
    </row>
    <row r="93" spans="1:15">
      <c r="A93" s="75">
        <f t="shared" si="25"/>
        <v>43953</v>
      </c>
      <c r="B93" s="91" t="e">
        <f t="shared" si="26"/>
        <v>#N/A</v>
      </c>
      <c r="C93" s="91" t="e">
        <f t="shared" si="27"/>
        <v>#N/A</v>
      </c>
      <c r="D93" s="91" t="e">
        <f t="shared" si="28"/>
        <v>#N/A</v>
      </c>
      <c r="E93" s="91" t="e">
        <f t="shared" si="29"/>
        <v>#N/A</v>
      </c>
      <c r="F93" s="91" t="e">
        <f t="shared" si="30"/>
        <v>#N/A</v>
      </c>
      <c r="G93" s="77" t="e">
        <f t="shared" si="5"/>
        <v>#N/A</v>
      </c>
      <c r="H93" s="91" t="e">
        <f t="shared" si="31"/>
        <v>#N/A</v>
      </c>
      <c r="I93" s="84" t="e">
        <f t="shared" si="6"/>
        <v>#N/A</v>
      </c>
      <c r="J93" s="91" t="e">
        <f t="shared" si="32"/>
        <v>#N/A</v>
      </c>
      <c r="K93" s="91" t="e">
        <f t="shared" si="33"/>
        <v>#N/A</v>
      </c>
      <c r="L93" s="91" t="e">
        <f t="shared" si="34"/>
        <v>#N/A</v>
      </c>
      <c r="M93" s="85"/>
      <c r="N93" s="86">
        <f>Parameters!$C$13</f>
        <v>2200</v>
      </c>
      <c r="O93" s="86">
        <f>Parameters!$C$14</f>
        <v>2000</v>
      </c>
    </row>
    <row r="94" spans="1:15">
      <c r="A94" s="75">
        <f t="shared" si="25"/>
        <v>43954</v>
      </c>
      <c r="B94" s="91" t="e">
        <f t="shared" si="26"/>
        <v>#N/A</v>
      </c>
      <c r="C94" s="91" t="e">
        <f t="shared" si="27"/>
        <v>#N/A</v>
      </c>
      <c r="D94" s="91" t="e">
        <f t="shared" si="28"/>
        <v>#N/A</v>
      </c>
      <c r="E94" s="91" t="e">
        <f t="shared" si="29"/>
        <v>#N/A</v>
      </c>
      <c r="F94" s="91" t="e">
        <f t="shared" si="30"/>
        <v>#N/A</v>
      </c>
      <c r="G94" s="77" t="e">
        <f t="shared" si="5"/>
        <v>#N/A</v>
      </c>
      <c r="H94" s="91" t="e">
        <f t="shared" si="31"/>
        <v>#N/A</v>
      </c>
      <c r="I94" s="84" t="e">
        <f t="shared" si="6"/>
        <v>#N/A</v>
      </c>
      <c r="J94" s="91" t="e">
        <f t="shared" si="32"/>
        <v>#N/A</v>
      </c>
      <c r="K94" s="91" t="e">
        <f t="shared" si="33"/>
        <v>#N/A</v>
      </c>
      <c r="L94" s="91" t="e">
        <f t="shared" si="34"/>
        <v>#N/A</v>
      </c>
      <c r="M94" s="85"/>
      <c r="N94" s="86">
        <f>Parameters!$C$13</f>
        <v>2200</v>
      </c>
      <c r="O94" s="86">
        <f>Parameters!$C$14</f>
        <v>2000</v>
      </c>
    </row>
    <row r="95" spans="1:15">
      <c r="A95" s="75">
        <f t="shared" si="25"/>
        <v>43955</v>
      </c>
      <c r="B95" s="91" t="e">
        <f t="shared" si="26"/>
        <v>#N/A</v>
      </c>
      <c r="C95" s="91" t="e">
        <f t="shared" si="27"/>
        <v>#N/A</v>
      </c>
      <c r="D95" s="91" t="e">
        <f t="shared" si="28"/>
        <v>#N/A</v>
      </c>
      <c r="E95" s="91" t="e">
        <f t="shared" si="29"/>
        <v>#N/A</v>
      </c>
      <c r="F95" s="91" t="e">
        <f t="shared" si="30"/>
        <v>#N/A</v>
      </c>
      <c r="G95" s="77" t="e">
        <f t="shared" si="5"/>
        <v>#N/A</v>
      </c>
      <c r="H95" s="91" t="e">
        <f t="shared" si="31"/>
        <v>#N/A</v>
      </c>
      <c r="I95" s="84" t="e">
        <f t="shared" si="6"/>
        <v>#N/A</v>
      </c>
      <c r="J95" s="91" t="e">
        <f t="shared" si="32"/>
        <v>#N/A</v>
      </c>
      <c r="K95" s="91" t="e">
        <f t="shared" si="33"/>
        <v>#N/A</v>
      </c>
      <c r="L95" s="91" t="e">
        <f t="shared" si="34"/>
        <v>#N/A</v>
      </c>
      <c r="M95" s="85"/>
      <c r="N95" s="86">
        <f>Parameters!$C$13</f>
        <v>2200</v>
      </c>
      <c r="O95" s="86">
        <f>Parameters!$C$14</f>
        <v>2000</v>
      </c>
    </row>
    <row r="96" spans="1:15">
      <c r="A96" s="75">
        <f t="shared" si="25"/>
        <v>43956</v>
      </c>
      <c r="B96" s="91" t="e">
        <f t="shared" ref="B96:B105" si="35">NA()</f>
        <v>#N/A</v>
      </c>
      <c r="C96" s="91" t="e">
        <f t="shared" ref="C96:C105" si="36">NA()</f>
        <v>#N/A</v>
      </c>
      <c r="D96" s="91" t="e">
        <f t="shared" ref="D96:D105" si="37">NA()</f>
        <v>#N/A</v>
      </c>
      <c r="E96" s="91" t="e">
        <f t="shared" ref="E96:E105" si="38">NA()</f>
        <v>#N/A</v>
      </c>
      <c r="F96" s="91" t="e">
        <f t="shared" ref="F96:F105" si="39">NA()</f>
        <v>#N/A</v>
      </c>
      <c r="G96" s="77" t="e">
        <f t="shared" si="5"/>
        <v>#N/A</v>
      </c>
      <c r="H96" s="91" t="e">
        <f t="shared" ref="H96:H105" si="40">NA()</f>
        <v>#N/A</v>
      </c>
      <c r="I96" s="84" t="e">
        <f t="shared" si="6"/>
        <v>#N/A</v>
      </c>
      <c r="J96" s="91" t="e">
        <f t="shared" ref="J96:J105" si="41">NA()</f>
        <v>#N/A</v>
      </c>
      <c r="K96" s="91" t="e">
        <f t="shared" ref="K96:K105" si="42">NA()</f>
        <v>#N/A</v>
      </c>
      <c r="L96" s="91" t="e">
        <f t="shared" ref="L96:L105" si="43">NA()</f>
        <v>#N/A</v>
      </c>
      <c r="M96" s="85"/>
      <c r="N96" s="86">
        <f>Parameters!$C$13</f>
        <v>2200</v>
      </c>
      <c r="O96" s="86">
        <f>Parameters!$C$14</f>
        <v>2000</v>
      </c>
    </row>
    <row r="97" spans="1:15">
      <c r="A97" s="75">
        <f t="shared" si="25"/>
        <v>43957</v>
      </c>
      <c r="B97" s="91" t="e">
        <f t="shared" si="35"/>
        <v>#N/A</v>
      </c>
      <c r="C97" s="91" t="e">
        <f t="shared" si="36"/>
        <v>#N/A</v>
      </c>
      <c r="D97" s="91" t="e">
        <f t="shared" si="37"/>
        <v>#N/A</v>
      </c>
      <c r="E97" s="91" t="e">
        <f t="shared" si="38"/>
        <v>#N/A</v>
      </c>
      <c r="F97" s="91" t="e">
        <f t="shared" si="39"/>
        <v>#N/A</v>
      </c>
      <c r="G97" s="77" t="e">
        <f t="shared" si="5"/>
        <v>#N/A</v>
      </c>
      <c r="H97" s="91" t="e">
        <f t="shared" si="40"/>
        <v>#N/A</v>
      </c>
      <c r="I97" s="84" t="e">
        <f t="shared" si="6"/>
        <v>#N/A</v>
      </c>
      <c r="J97" s="91" t="e">
        <f t="shared" si="41"/>
        <v>#N/A</v>
      </c>
      <c r="K97" s="91" t="e">
        <f t="shared" si="42"/>
        <v>#N/A</v>
      </c>
      <c r="L97" s="91" t="e">
        <f t="shared" si="43"/>
        <v>#N/A</v>
      </c>
      <c r="M97" s="85"/>
      <c r="N97" s="86">
        <f>Parameters!$C$13</f>
        <v>2200</v>
      </c>
      <c r="O97" s="86">
        <f>Parameters!$C$14</f>
        <v>2000</v>
      </c>
    </row>
    <row r="98" spans="1:15">
      <c r="A98" s="75">
        <f t="shared" si="25"/>
        <v>43958</v>
      </c>
      <c r="B98" s="91" t="e">
        <f t="shared" si="35"/>
        <v>#N/A</v>
      </c>
      <c r="C98" s="91" t="e">
        <f t="shared" si="36"/>
        <v>#N/A</v>
      </c>
      <c r="D98" s="91" t="e">
        <f t="shared" si="37"/>
        <v>#N/A</v>
      </c>
      <c r="E98" s="91" t="e">
        <f t="shared" si="38"/>
        <v>#N/A</v>
      </c>
      <c r="F98" s="91" t="e">
        <f t="shared" si="39"/>
        <v>#N/A</v>
      </c>
      <c r="G98" s="77" t="e">
        <f t="shared" si="5"/>
        <v>#N/A</v>
      </c>
      <c r="H98" s="91" t="e">
        <f t="shared" si="40"/>
        <v>#N/A</v>
      </c>
      <c r="I98" s="84" t="e">
        <f t="shared" si="6"/>
        <v>#N/A</v>
      </c>
      <c r="J98" s="91" t="e">
        <f t="shared" si="41"/>
        <v>#N/A</v>
      </c>
      <c r="K98" s="91" t="e">
        <f t="shared" si="42"/>
        <v>#N/A</v>
      </c>
      <c r="L98" s="91" t="e">
        <f t="shared" si="43"/>
        <v>#N/A</v>
      </c>
      <c r="M98" s="85"/>
      <c r="N98" s="86">
        <f>Parameters!$C$13</f>
        <v>2200</v>
      </c>
      <c r="O98" s="86">
        <f>Parameters!$C$14</f>
        <v>2000</v>
      </c>
    </row>
    <row r="99" spans="1:15">
      <c r="A99" s="75">
        <f t="shared" si="25"/>
        <v>43959</v>
      </c>
      <c r="B99" s="91" t="e">
        <f t="shared" si="35"/>
        <v>#N/A</v>
      </c>
      <c r="C99" s="91" t="e">
        <f t="shared" si="36"/>
        <v>#N/A</v>
      </c>
      <c r="D99" s="91" t="e">
        <f t="shared" si="37"/>
        <v>#N/A</v>
      </c>
      <c r="E99" s="91" t="e">
        <f t="shared" si="38"/>
        <v>#N/A</v>
      </c>
      <c r="F99" s="91" t="e">
        <f t="shared" si="39"/>
        <v>#N/A</v>
      </c>
      <c r="G99" s="77" t="e">
        <f t="shared" si="5"/>
        <v>#N/A</v>
      </c>
      <c r="H99" s="91" t="e">
        <f t="shared" si="40"/>
        <v>#N/A</v>
      </c>
      <c r="I99" s="84" t="e">
        <f t="shared" si="6"/>
        <v>#N/A</v>
      </c>
      <c r="J99" s="91" t="e">
        <f t="shared" si="41"/>
        <v>#N/A</v>
      </c>
      <c r="K99" s="91" t="e">
        <f t="shared" si="42"/>
        <v>#N/A</v>
      </c>
      <c r="L99" s="91" t="e">
        <f t="shared" si="43"/>
        <v>#N/A</v>
      </c>
      <c r="M99" s="85"/>
      <c r="N99" s="86">
        <f>Parameters!$C$13</f>
        <v>2200</v>
      </c>
      <c r="O99" s="86">
        <f>Parameters!$C$14</f>
        <v>2000</v>
      </c>
    </row>
    <row r="100" spans="1:15">
      <c r="A100" s="75">
        <f t="shared" si="25"/>
        <v>43960</v>
      </c>
      <c r="B100" s="91" t="e">
        <f t="shared" si="35"/>
        <v>#N/A</v>
      </c>
      <c r="C100" s="91" t="e">
        <f t="shared" si="36"/>
        <v>#N/A</v>
      </c>
      <c r="D100" s="91" t="e">
        <f t="shared" si="37"/>
        <v>#N/A</v>
      </c>
      <c r="E100" s="91" t="e">
        <f t="shared" si="38"/>
        <v>#N/A</v>
      </c>
      <c r="F100" s="91" t="e">
        <f t="shared" si="39"/>
        <v>#N/A</v>
      </c>
      <c r="G100" s="77" t="e">
        <f t="shared" si="5"/>
        <v>#N/A</v>
      </c>
      <c r="H100" s="91" t="e">
        <f t="shared" si="40"/>
        <v>#N/A</v>
      </c>
      <c r="I100" s="84" t="e">
        <f t="shared" si="6"/>
        <v>#N/A</v>
      </c>
      <c r="J100" s="91" t="e">
        <f t="shared" si="41"/>
        <v>#N/A</v>
      </c>
      <c r="K100" s="91" t="e">
        <f t="shared" si="42"/>
        <v>#N/A</v>
      </c>
      <c r="L100" s="91" t="e">
        <f t="shared" si="43"/>
        <v>#N/A</v>
      </c>
      <c r="M100" s="85"/>
      <c r="N100" s="86">
        <f>Parameters!$C$13</f>
        <v>2200</v>
      </c>
      <c r="O100" s="86">
        <f>Parameters!$C$14</f>
        <v>2000</v>
      </c>
    </row>
    <row r="101" spans="1:15">
      <c r="A101" s="75">
        <f t="shared" si="25"/>
        <v>43961</v>
      </c>
      <c r="B101" s="91" t="e">
        <f t="shared" si="35"/>
        <v>#N/A</v>
      </c>
      <c r="C101" s="91" t="e">
        <f t="shared" si="36"/>
        <v>#N/A</v>
      </c>
      <c r="D101" s="91" t="e">
        <f t="shared" si="37"/>
        <v>#N/A</v>
      </c>
      <c r="E101" s="91" t="e">
        <f t="shared" si="38"/>
        <v>#N/A</v>
      </c>
      <c r="F101" s="91" t="e">
        <f t="shared" si="39"/>
        <v>#N/A</v>
      </c>
      <c r="G101" s="77" t="e">
        <f t="shared" si="5"/>
        <v>#N/A</v>
      </c>
      <c r="H101" s="91" t="e">
        <f t="shared" si="40"/>
        <v>#N/A</v>
      </c>
      <c r="I101" s="84" t="e">
        <f t="shared" si="6"/>
        <v>#N/A</v>
      </c>
      <c r="J101" s="91" t="e">
        <f t="shared" si="41"/>
        <v>#N/A</v>
      </c>
      <c r="K101" s="91" t="e">
        <f t="shared" si="42"/>
        <v>#N/A</v>
      </c>
      <c r="L101" s="91" t="e">
        <f t="shared" si="43"/>
        <v>#N/A</v>
      </c>
      <c r="M101" s="85"/>
      <c r="N101" s="86">
        <f>Parameters!$C$13</f>
        <v>2200</v>
      </c>
      <c r="O101" s="86">
        <f>Parameters!$C$14</f>
        <v>2000</v>
      </c>
    </row>
    <row r="102" spans="1:15">
      <c r="A102" s="75">
        <f t="shared" si="25"/>
        <v>43962</v>
      </c>
      <c r="B102" s="91" t="e">
        <f t="shared" si="35"/>
        <v>#N/A</v>
      </c>
      <c r="C102" s="91" t="e">
        <f t="shared" si="36"/>
        <v>#N/A</v>
      </c>
      <c r="D102" s="91" t="e">
        <f t="shared" si="37"/>
        <v>#N/A</v>
      </c>
      <c r="E102" s="91" t="e">
        <f t="shared" si="38"/>
        <v>#N/A</v>
      </c>
      <c r="F102" s="91" t="e">
        <f t="shared" si="39"/>
        <v>#N/A</v>
      </c>
      <c r="G102" s="77" t="e">
        <f t="shared" si="5"/>
        <v>#N/A</v>
      </c>
      <c r="H102" s="91" t="e">
        <f t="shared" si="40"/>
        <v>#N/A</v>
      </c>
      <c r="I102" s="84" t="e">
        <f t="shared" si="6"/>
        <v>#N/A</v>
      </c>
      <c r="J102" s="91" t="e">
        <f t="shared" si="41"/>
        <v>#N/A</v>
      </c>
      <c r="K102" s="91" t="e">
        <f t="shared" si="42"/>
        <v>#N/A</v>
      </c>
      <c r="L102" s="91" t="e">
        <f t="shared" si="43"/>
        <v>#N/A</v>
      </c>
      <c r="M102" s="85"/>
      <c r="N102" s="86">
        <f>Parameters!$C$13</f>
        <v>2200</v>
      </c>
      <c r="O102" s="86">
        <f>Parameters!$C$14</f>
        <v>2000</v>
      </c>
    </row>
    <row r="103" spans="1:15">
      <c r="A103" s="75">
        <f t="shared" si="25"/>
        <v>43963</v>
      </c>
      <c r="B103" s="91" t="e">
        <f t="shared" si="35"/>
        <v>#N/A</v>
      </c>
      <c r="C103" s="91" t="e">
        <f t="shared" si="36"/>
        <v>#N/A</v>
      </c>
      <c r="D103" s="91" t="e">
        <f t="shared" si="37"/>
        <v>#N/A</v>
      </c>
      <c r="E103" s="91" t="e">
        <f t="shared" si="38"/>
        <v>#N/A</v>
      </c>
      <c r="F103" s="91" t="e">
        <f t="shared" si="39"/>
        <v>#N/A</v>
      </c>
      <c r="G103" s="77" t="e">
        <f t="shared" si="5"/>
        <v>#N/A</v>
      </c>
      <c r="H103" s="91" t="e">
        <f t="shared" si="40"/>
        <v>#N/A</v>
      </c>
      <c r="I103" s="84" t="e">
        <f t="shared" si="6"/>
        <v>#N/A</v>
      </c>
      <c r="J103" s="91" t="e">
        <f t="shared" si="41"/>
        <v>#N/A</v>
      </c>
      <c r="K103" s="91" t="e">
        <f t="shared" si="42"/>
        <v>#N/A</v>
      </c>
      <c r="L103" s="91" t="e">
        <f t="shared" si="43"/>
        <v>#N/A</v>
      </c>
      <c r="M103" s="85"/>
      <c r="N103" s="86">
        <f>Parameters!$C$13</f>
        <v>2200</v>
      </c>
      <c r="O103" s="86">
        <f>Parameters!$C$14</f>
        <v>2000</v>
      </c>
    </row>
    <row r="104" spans="1:15">
      <c r="A104" s="75">
        <f t="shared" si="25"/>
        <v>43964</v>
      </c>
      <c r="B104" s="91" t="e">
        <f t="shared" si="35"/>
        <v>#N/A</v>
      </c>
      <c r="C104" s="91" t="e">
        <f t="shared" si="36"/>
        <v>#N/A</v>
      </c>
      <c r="D104" s="91" t="e">
        <f t="shared" si="37"/>
        <v>#N/A</v>
      </c>
      <c r="E104" s="91" t="e">
        <f t="shared" si="38"/>
        <v>#N/A</v>
      </c>
      <c r="F104" s="91" t="e">
        <f t="shared" si="39"/>
        <v>#N/A</v>
      </c>
      <c r="G104" s="77" t="e">
        <f t="shared" si="5"/>
        <v>#N/A</v>
      </c>
      <c r="H104" s="91" t="e">
        <f t="shared" si="40"/>
        <v>#N/A</v>
      </c>
      <c r="I104" s="84" t="e">
        <f t="shared" si="6"/>
        <v>#N/A</v>
      </c>
      <c r="J104" s="91" t="e">
        <f t="shared" si="41"/>
        <v>#N/A</v>
      </c>
      <c r="K104" s="91" t="e">
        <f t="shared" si="42"/>
        <v>#N/A</v>
      </c>
      <c r="L104" s="91" t="e">
        <f t="shared" si="43"/>
        <v>#N/A</v>
      </c>
      <c r="M104" s="85"/>
      <c r="N104" s="86">
        <f>Parameters!$C$13</f>
        <v>2200</v>
      </c>
      <c r="O104" s="86">
        <f>Parameters!$C$14</f>
        <v>2000</v>
      </c>
    </row>
    <row r="105" spans="1:15">
      <c r="A105" s="75">
        <f t="shared" si="25"/>
        <v>43965</v>
      </c>
      <c r="B105" s="91" t="e">
        <f t="shared" si="35"/>
        <v>#N/A</v>
      </c>
      <c r="C105" s="91" t="e">
        <f t="shared" si="36"/>
        <v>#N/A</v>
      </c>
      <c r="D105" s="91" t="e">
        <f t="shared" si="37"/>
        <v>#N/A</v>
      </c>
      <c r="E105" s="91" t="e">
        <f t="shared" si="38"/>
        <v>#N/A</v>
      </c>
      <c r="F105" s="91" t="e">
        <f t="shared" si="39"/>
        <v>#N/A</v>
      </c>
      <c r="G105" s="77" t="e">
        <f t="shared" si="5"/>
        <v>#N/A</v>
      </c>
      <c r="H105" s="91" t="e">
        <f t="shared" si="40"/>
        <v>#N/A</v>
      </c>
      <c r="I105" s="84" t="e">
        <f t="shared" si="6"/>
        <v>#N/A</v>
      </c>
      <c r="J105" s="91" t="e">
        <f t="shared" si="41"/>
        <v>#N/A</v>
      </c>
      <c r="K105" s="91" t="e">
        <f t="shared" si="42"/>
        <v>#N/A</v>
      </c>
      <c r="L105" s="91" t="e">
        <f t="shared" si="43"/>
        <v>#N/A</v>
      </c>
      <c r="M105" s="85"/>
      <c r="N105" s="86">
        <f>Parameters!$C$13</f>
        <v>2200</v>
      </c>
      <c r="O105" s="86">
        <f>Parameters!$C$14</f>
        <v>2000</v>
      </c>
    </row>
    <row r="106" spans="1:15">
      <c r="A106" s="75">
        <f t="shared" si="25"/>
        <v>43966</v>
      </c>
      <c r="B106" s="91" t="e">
        <f t="shared" ref="B106:B115" si="44">NA()</f>
        <v>#N/A</v>
      </c>
      <c r="C106" s="91" t="e">
        <f t="shared" ref="C106:C115" si="45">NA()</f>
        <v>#N/A</v>
      </c>
      <c r="D106" s="91" t="e">
        <f t="shared" ref="D106:D115" si="46">NA()</f>
        <v>#N/A</v>
      </c>
      <c r="E106" s="91" t="e">
        <f t="shared" ref="E106:E115" si="47">NA()</f>
        <v>#N/A</v>
      </c>
      <c r="F106" s="91" t="e">
        <f t="shared" ref="F106:F115" si="48">NA()</f>
        <v>#N/A</v>
      </c>
      <c r="G106" s="77" t="e">
        <f t="shared" si="5"/>
        <v>#N/A</v>
      </c>
      <c r="H106" s="91" t="e">
        <f t="shared" ref="H106:H115" si="49">NA()</f>
        <v>#N/A</v>
      </c>
      <c r="I106" s="84" t="e">
        <f t="shared" si="6"/>
        <v>#N/A</v>
      </c>
      <c r="J106" s="91" t="e">
        <f t="shared" ref="J106:J115" si="50">NA()</f>
        <v>#N/A</v>
      </c>
      <c r="K106" s="91" t="e">
        <f t="shared" ref="K106:K115" si="51">NA()</f>
        <v>#N/A</v>
      </c>
      <c r="L106" s="91" t="e">
        <f t="shared" ref="L106:L115" si="52">NA()</f>
        <v>#N/A</v>
      </c>
      <c r="M106" s="85"/>
      <c r="N106" s="86">
        <f>Parameters!$C$13</f>
        <v>2200</v>
      </c>
      <c r="O106" s="86">
        <f>Parameters!$C$14</f>
        <v>2000</v>
      </c>
    </row>
    <row r="107" spans="1:15">
      <c r="A107" s="75">
        <f t="shared" si="25"/>
        <v>43967</v>
      </c>
      <c r="B107" s="91" t="e">
        <f t="shared" si="44"/>
        <v>#N/A</v>
      </c>
      <c r="C107" s="91" t="e">
        <f t="shared" si="45"/>
        <v>#N/A</v>
      </c>
      <c r="D107" s="91" t="e">
        <f t="shared" si="46"/>
        <v>#N/A</v>
      </c>
      <c r="E107" s="91" t="e">
        <f t="shared" si="47"/>
        <v>#N/A</v>
      </c>
      <c r="F107" s="91" t="e">
        <f t="shared" si="48"/>
        <v>#N/A</v>
      </c>
      <c r="G107" s="77" t="e">
        <f t="shared" si="5"/>
        <v>#N/A</v>
      </c>
      <c r="H107" s="91" t="e">
        <f t="shared" si="49"/>
        <v>#N/A</v>
      </c>
      <c r="I107" s="84" t="e">
        <f t="shared" si="6"/>
        <v>#N/A</v>
      </c>
      <c r="J107" s="91" t="e">
        <f t="shared" si="50"/>
        <v>#N/A</v>
      </c>
      <c r="K107" s="91" t="e">
        <f t="shared" si="51"/>
        <v>#N/A</v>
      </c>
      <c r="L107" s="91" t="e">
        <f t="shared" si="52"/>
        <v>#N/A</v>
      </c>
      <c r="M107" s="85"/>
      <c r="N107" s="86">
        <f>Parameters!$C$13</f>
        <v>2200</v>
      </c>
      <c r="O107" s="86">
        <f>Parameters!$C$14</f>
        <v>2000</v>
      </c>
    </row>
    <row r="108" spans="1:15">
      <c r="A108" s="75">
        <f t="shared" si="25"/>
        <v>43968</v>
      </c>
      <c r="B108" s="91" t="e">
        <f t="shared" si="44"/>
        <v>#N/A</v>
      </c>
      <c r="C108" s="91" t="e">
        <f t="shared" si="45"/>
        <v>#N/A</v>
      </c>
      <c r="D108" s="91" t="e">
        <f t="shared" si="46"/>
        <v>#N/A</v>
      </c>
      <c r="E108" s="91" t="e">
        <f t="shared" si="47"/>
        <v>#N/A</v>
      </c>
      <c r="F108" s="91" t="e">
        <f t="shared" si="48"/>
        <v>#N/A</v>
      </c>
      <c r="G108" s="77" t="e">
        <f t="shared" si="5"/>
        <v>#N/A</v>
      </c>
      <c r="H108" s="91" t="e">
        <f t="shared" si="49"/>
        <v>#N/A</v>
      </c>
      <c r="I108" s="84" t="e">
        <f t="shared" si="6"/>
        <v>#N/A</v>
      </c>
      <c r="J108" s="91" t="e">
        <f t="shared" si="50"/>
        <v>#N/A</v>
      </c>
      <c r="K108" s="91" t="e">
        <f t="shared" si="51"/>
        <v>#N/A</v>
      </c>
      <c r="L108" s="91" t="e">
        <f t="shared" si="52"/>
        <v>#N/A</v>
      </c>
      <c r="M108" s="85"/>
      <c r="N108" s="86">
        <f>Parameters!$C$13</f>
        <v>2200</v>
      </c>
      <c r="O108" s="86">
        <f>Parameters!$C$14</f>
        <v>2000</v>
      </c>
    </row>
    <row r="109" spans="1:15">
      <c r="A109" s="75">
        <f t="shared" si="25"/>
        <v>43969</v>
      </c>
      <c r="B109" s="91" t="e">
        <f t="shared" si="44"/>
        <v>#N/A</v>
      </c>
      <c r="C109" s="91" t="e">
        <f t="shared" si="45"/>
        <v>#N/A</v>
      </c>
      <c r="D109" s="91" t="e">
        <f t="shared" si="46"/>
        <v>#N/A</v>
      </c>
      <c r="E109" s="91" t="e">
        <f t="shared" si="47"/>
        <v>#N/A</v>
      </c>
      <c r="F109" s="91" t="e">
        <f t="shared" si="48"/>
        <v>#N/A</v>
      </c>
      <c r="G109" s="77" t="e">
        <f t="shared" si="5"/>
        <v>#N/A</v>
      </c>
      <c r="H109" s="91" t="e">
        <f t="shared" si="49"/>
        <v>#N/A</v>
      </c>
      <c r="I109" s="84" t="e">
        <f t="shared" si="6"/>
        <v>#N/A</v>
      </c>
      <c r="J109" s="91" t="e">
        <f t="shared" si="50"/>
        <v>#N/A</v>
      </c>
      <c r="K109" s="91" t="e">
        <f t="shared" si="51"/>
        <v>#N/A</v>
      </c>
      <c r="L109" s="91" t="e">
        <f t="shared" si="52"/>
        <v>#N/A</v>
      </c>
      <c r="M109" s="85"/>
      <c r="N109" s="86">
        <f>Parameters!$C$13</f>
        <v>2200</v>
      </c>
      <c r="O109" s="86">
        <f>Parameters!$C$14</f>
        <v>2000</v>
      </c>
    </row>
    <row r="110" spans="1:15">
      <c r="A110" s="75">
        <f t="shared" si="25"/>
        <v>43970</v>
      </c>
      <c r="B110" s="91" t="e">
        <f t="shared" si="44"/>
        <v>#N/A</v>
      </c>
      <c r="C110" s="91" t="e">
        <f t="shared" si="45"/>
        <v>#N/A</v>
      </c>
      <c r="D110" s="91" t="e">
        <f t="shared" si="46"/>
        <v>#N/A</v>
      </c>
      <c r="E110" s="91" t="e">
        <f t="shared" si="47"/>
        <v>#N/A</v>
      </c>
      <c r="F110" s="91" t="e">
        <f t="shared" si="48"/>
        <v>#N/A</v>
      </c>
      <c r="G110" s="77" t="e">
        <f t="shared" si="5"/>
        <v>#N/A</v>
      </c>
      <c r="H110" s="91" t="e">
        <f t="shared" si="49"/>
        <v>#N/A</v>
      </c>
      <c r="I110" s="84" t="e">
        <f t="shared" si="6"/>
        <v>#N/A</v>
      </c>
      <c r="J110" s="91" t="e">
        <f t="shared" si="50"/>
        <v>#N/A</v>
      </c>
      <c r="K110" s="91" t="e">
        <f t="shared" si="51"/>
        <v>#N/A</v>
      </c>
      <c r="L110" s="91" t="e">
        <f t="shared" si="52"/>
        <v>#N/A</v>
      </c>
      <c r="M110" s="85"/>
      <c r="N110" s="86">
        <f>Parameters!$C$13</f>
        <v>2200</v>
      </c>
      <c r="O110" s="86">
        <f>Parameters!$C$14</f>
        <v>2000</v>
      </c>
    </row>
    <row r="111" spans="1:15">
      <c r="A111" s="75">
        <f t="shared" si="25"/>
        <v>43971</v>
      </c>
      <c r="B111" s="91" t="e">
        <f t="shared" si="44"/>
        <v>#N/A</v>
      </c>
      <c r="C111" s="91" t="e">
        <f t="shared" si="45"/>
        <v>#N/A</v>
      </c>
      <c r="D111" s="91" t="e">
        <f t="shared" si="46"/>
        <v>#N/A</v>
      </c>
      <c r="E111" s="91" t="e">
        <f t="shared" si="47"/>
        <v>#N/A</v>
      </c>
      <c r="F111" s="91" t="e">
        <f t="shared" si="48"/>
        <v>#N/A</v>
      </c>
      <c r="G111" s="77" t="e">
        <f t="shared" si="5"/>
        <v>#N/A</v>
      </c>
      <c r="H111" s="91" t="e">
        <f t="shared" si="49"/>
        <v>#N/A</v>
      </c>
      <c r="I111" s="84" t="e">
        <f t="shared" si="6"/>
        <v>#N/A</v>
      </c>
      <c r="J111" s="91" t="e">
        <f t="shared" si="50"/>
        <v>#N/A</v>
      </c>
      <c r="K111" s="91" t="e">
        <f t="shared" si="51"/>
        <v>#N/A</v>
      </c>
      <c r="L111" s="91" t="e">
        <f t="shared" si="52"/>
        <v>#N/A</v>
      </c>
      <c r="M111" s="85"/>
      <c r="N111" s="86">
        <f>Parameters!$C$13</f>
        <v>2200</v>
      </c>
      <c r="O111" s="86">
        <f>Parameters!$C$14</f>
        <v>2000</v>
      </c>
    </row>
    <row r="112" spans="1:15">
      <c r="A112" s="75">
        <f t="shared" si="25"/>
        <v>43972</v>
      </c>
      <c r="B112" s="91" t="e">
        <f t="shared" si="44"/>
        <v>#N/A</v>
      </c>
      <c r="C112" s="91" t="e">
        <f t="shared" si="45"/>
        <v>#N/A</v>
      </c>
      <c r="D112" s="91" t="e">
        <f t="shared" si="46"/>
        <v>#N/A</v>
      </c>
      <c r="E112" s="91" t="e">
        <f t="shared" si="47"/>
        <v>#N/A</v>
      </c>
      <c r="F112" s="91" t="e">
        <f t="shared" si="48"/>
        <v>#N/A</v>
      </c>
      <c r="G112" s="77" t="e">
        <f t="shared" si="5"/>
        <v>#N/A</v>
      </c>
      <c r="H112" s="91" t="e">
        <f t="shared" si="49"/>
        <v>#N/A</v>
      </c>
      <c r="I112" s="84" t="e">
        <f t="shared" si="6"/>
        <v>#N/A</v>
      </c>
      <c r="J112" s="91" t="e">
        <f t="shared" si="50"/>
        <v>#N/A</v>
      </c>
      <c r="K112" s="91" t="e">
        <f t="shared" si="51"/>
        <v>#N/A</v>
      </c>
      <c r="L112" s="91" t="e">
        <f t="shared" si="52"/>
        <v>#N/A</v>
      </c>
      <c r="M112" s="85"/>
      <c r="N112" s="86">
        <f>Parameters!$C$13</f>
        <v>2200</v>
      </c>
      <c r="O112" s="86">
        <f>Parameters!$C$14</f>
        <v>2000</v>
      </c>
    </row>
    <row r="113" spans="1:15">
      <c r="A113" s="75">
        <f t="shared" si="25"/>
        <v>43973</v>
      </c>
      <c r="B113" s="91" t="e">
        <f t="shared" si="44"/>
        <v>#N/A</v>
      </c>
      <c r="C113" s="91" t="e">
        <f t="shared" si="45"/>
        <v>#N/A</v>
      </c>
      <c r="D113" s="91" t="e">
        <f t="shared" si="46"/>
        <v>#N/A</v>
      </c>
      <c r="E113" s="91" t="e">
        <f t="shared" si="47"/>
        <v>#N/A</v>
      </c>
      <c r="F113" s="91" t="e">
        <f t="shared" si="48"/>
        <v>#N/A</v>
      </c>
      <c r="G113" s="77" t="e">
        <f t="shared" si="5"/>
        <v>#N/A</v>
      </c>
      <c r="H113" s="91" t="e">
        <f t="shared" si="49"/>
        <v>#N/A</v>
      </c>
      <c r="I113" s="84" t="e">
        <f t="shared" si="6"/>
        <v>#N/A</v>
      </c>
      <c r="J113" s="91" t="e">
        <f t="shared" si="50"/>
        <v>#N/A</v>
      </c>
      <c r="K113" s="91" t="e">
        <f t="shared" si="51"/>
        <v>#N/A</v>
      </c>
      <c r="L113" s="91" t="e">
        <f t="shared" si="52"/>
        <v>#N/A</v>
      </c>
      <c r="M113" s="85"/>
      <c r="N113" s="86">
        <f>Parameters!$C$13</f>
        <v>2200</v>
      </c>
      <c r="O113" s="86">
        <f>Parameters!$C$14</f>
        <v>2000</v>
      </c>
    </row>
    <row r="114" spans="1:15">
      <c r="A114" s="75">
        <f t="shared" si="25"/>
        <v>43974</v>
      </c>
      <c r="B114" s="91" t="e">
        <f t="shared" si="44"/>
        <v>#N/A</v>
      </c>
      <c r="C114" s="91" t="e">
        <f t="shared" si="45"/>
        <v>#N/A</v>
      </c>
      <c r="D114" s="91" t="e">
        <f t="shared" si="46"/>
        <v>#N/A</v>
      </c>
      <c r="E114" s="91" t="e">
        <f t="shared" si="47"/>
        <v>#N/A</v>
      </c>
      <c r="F114" s="91" t="e">
        <f t="shared" si="48"/>
        <v>#N/A</v>
      </c>
      <c r="G114" s="77" t="e">
        <f t="shared" si="5"/>
        <v>#N/A</v>
      </c>
      <c r="H114" s="91" t="e">
        <f t="shared" si="49"/>
        <v>#N/A</v>
      </c>
      <c r="I114" s="84" t="e">
        <f t="shared" si="6"/>
        <v>#N/A</v>
      </c>
      <c r="J114" s="91" t="e">
        <f t="shared" si="50"/>
        <v>#N/A</v>
      </c>
      <c r="K114" s="91" t="e">
        <f t="shared" si="51"/>
        <v>#N/A</v>
      </c>
      <c r="L114" s="91" t="e">
        <f t="shared" si="52"/>
        <v>#N/A</v>
      </c>
      <c r="M114" s="85"/>
      <c r="N114" s="86">
        <f>Parameters!$C$13</f>
        <v>2200</v>
      </c>
      <c r="O114" s="86">
        <f>Parameters!$C$14</f>
        <v>2000</v>
      </c>
    </row>
    <row r="115" spans="1:15">
      <c r="A115" s="75">
        <f t="shared" si="25"/>
        <v>43975</v>
      </c>
      <c r="B115" s="91" t="e">
        <f t="shared" si="44"/>
        <v>#N/A</v>
      </c>
      <c r="C115" s="91" t="e">
        <f t="shared" si="45"/>
        <v>#N/A</v>
      </c>
      <c r="D115" s="91" t="e">
        <f t="shared" si="46"/>
        <v>#N/A</v>
      </c>
      <c r="E115" s="91" t="e">
        <f t="shared" si="47"/>
        <v>#N/A</v>
      </c>
      <c r="F115" s="91" t="e">
        <f t="shared" si="48"/>
        <v>#N/A</v>
      </c>
      <c r="G115" s="77" t="e">
        <f t="shared" si="5"/>
        <v>#N/A</v>
      </c>
      <c r="H115" s="91" t="e">
        <f t="shared" si="49"/>
        <v>#N/A</v>
      </c>
      <c r="I115" s="84" t="e">
        <f t="shared" si="6"/>
        <v>#N/A</v>
      </c>
      <c r="J115" s="91" t="e">
        <f t="shared" si="50"/>
        <v>#N/A</v>
      </c>
      <c r="K115" s="91" t="e">
        <f t="shared" si="51"/>
        <v>#N/A</v>
      </c>
      <c r="L115" s="91" t="e">
        <f t="shared" si="52"/>
        <v>#N/A</v>
      </c>
      <c r="M115" s="85"/>
      <c r="N115" s="86">
        <f>Parameters!$C$13</f>
        <v>2200</v>
      </c>
      <c r="O115" s="86">
        <f>Parameters!$C$14</f>
        <v>2000</v>
      </c>
    </row>
    <row r="116" spans="1:15">
      <c r="A116" s="75">
        <f t="shared" si="25"/>
        <v>43976</v>
      </c>
      <c r="B116" s="91" t="e">
        <f t="shared" ref="B116:B125" si="53">NA()</f>
        <v>#N/A</v>
      </c>
      <c r="C116" s="91" t="e">
        <f t="shared" ref="C116:C125" si="54">NA()</f>
        <v>#N/A</v>
      </c>
      <c r="D116" s="91" t="e">
        <f t="shared" ref="D116:D125" si="55">NA()</f>
        <v>#N/A</v>
      </c>
      <c r="E116" s="91" t="e">
        <f t="shared" ref="E116:E125" si="56">NA()</f>
        <v>#N/A</v>
      </c>
      <c r="F116" s="91" t="e">
        <f t="shared" ref="F116:F125" si="57">NA()</f>
        <v>#N/A</v>
      </c>
      <c r="G116" s="77" t="e">
        <f t="shared" si="5"/>
        <v>#N/A</v>
      </c>
      <c r="H116" s="91" t="e">
        <f t="shared" ref="H116:H125" si="58">NA()</f>
        <v>#N/A</v>
      </c>
      <c r="I116" s="84" t="e">
        <f t="shared" si="6"/>
        <v>#N/A</v>
      </c>
      <c r="J116" s="91" t="e">
        <f t="shared" ref="J116:J125" si="59">NA()</f>
        <v>#N/A</v>
      </c>
      <c r="K116" s="91" t="e">
        <f t="shared" ref="K116:K125" si="60">NA()</f>
        <v>#N/A</v>
      </c>
      <c r="L116" s="91" t="e">
        <f t="shared" ref="L116:L125" si="61">NA()</f>
        <v>#N/A</v>
      </c>
      <c r="M116" s="85"/>
      <c r="N116" s="86">
        <f>Parameters!$C$13</f>
        <v>2200</v>
      </c>
      <c r="O116" s="86">
        <f>Parameters!$C$14</f>
        <v>2000</v>
      </c>
    </row>
    <row r="117" spans="1:15">
      <c r="A117" s="75">
        <f t="shared" si="25"/>
        <v>43977</v>
      </c>
      <c r="B117" s="91" t="e">
        <f t="shared" si="53"/>
        <v>#N/A</v>
      </c>
      <c r="C117" s="91" t="e">
        <f t="shared" si="54"/>
        <v>#N/A</v>
      </c>
      <c r="D117" s="91" t="e">
        <f t="shared" si="55"/>
        <v>#N/A</v>
      </c>
      <c r="E117" s="91" t="e">
        <f t="shared" si="56"/>
        <v>#N/A</v>
      </c>
      <c r="F117" s="91" t="e">
        <f t="shared" si="57"/>
        <v>#N/A</v>
      </c>
      <c r="G117" s="77" t="e">
        <f t="shared" si="5"/>
        <v>#N/A</v>
      </c>
      <c r="H117" s="91" t="e">
        <f t="shared" si="58"/>
        <v>#N/A</v>
      </c>
      <c r="I117" s="84" t="e">
        <f t="shared" si="6"/>
        <v>#N/A</v>
      </c>
      <c r="J117" s="91" t="e">
        <f t="shared" si="59"/>
        <v>#N/A</v>
      </c>
      <c r="K117" s="91" t="e">
        <f t="shared" si="60"/>
        <v>#N/A</v>
      </c>
      <c r="L117" s="91" t="e">
        <f t="shared" si="61"/>
        <v>#N/A</v>
      </c>
      <c r="M117" s="85"/>
      <c r="N117" s="86">
        <f>Parameters!$C$13</f>
        <v>2200</v>
      </c>
      <c r="O117" s="86">
        <f>Parameters!$C$14</f>
        <v>2000</v>
      </c>
    </row>
    <row r="118" spans="1:15">
      <c r="A118" s="75">
        <f t="shared" si="25"/>
        <v>43978</v>
      </c>
      <c r="B118" s="91" t="e">
        <f t="shared" si="53"/>
        <v>#N/A</v>
      </c>
      <c r="C118" s="91" t="e">
        <f t="shared" si="54"/>
        <v>#N/A</v>
      </c>
      <c r="D118" s="91" t="e">
        <f t="shared" si="55"/>
        <v>#N/A</v>
      </c>
      <c r="E118" s="91" t="e">
        <f t="shared" si="56"/>
        <v>#N/A</v>
      </c>
      <c r="F118" s="91" t="e">
        <f t="shared" si="57"/>
        <v>#N/A</v>
      </c>
      <c r="G118" s="77" t="e">
        <f t="shared" si="5"/>
        <v>#N/A</v>
      </c>
      <c r="H118" s="91" t="e">
        <f t="shared" si="58"/>
        <v>#N/A</v>
      </c>
      <c r="I118" s="84" t="e">
        <f t="shared" si="6"/>
        <v>#N/A</v>
      </c>
      <c r="J118" s="91" t="e">
        <f t="shared" si="59"/>
        <v>#N/A</v>
      </c>
      <c r="K118" s="91" t="e">
        <f t="shared" si="60"/>
        <v>#N/A</v>
      </c>
      <c r="L118" s="91" t="e">
        <f t="shared" si="61"/>
        <v>#N/A</v>
      </c>
      <c r="M118" s="85"/>
      <c r="N118" s="86">
        <f>Parameters!$C$13</f>
        <v>2200</v>
      </c>
      <c r="O118" s="86">
        <f>Parameters!$C$14</f>
        <v>2000</v>
      </c>
    </row>
    <row r="119" spans="1:15">
      <c r="A119" s="75">
        <f t="shared" si="25"/>
        <v>43979</v>
      </c>
      <c r="B119" s="91" t="e">
        <f t="shared" si="53"/>
        <v>#N/A</v>
      </c>
      <c r="C119" s="91" t="e">
        <f t="shared" si="54"/>
        <v>#N/A</v>
      </c>
      <c r="D119" s="91" t="e">
        <f t="shared" si="55"/>
        <v>#N/A</v>
      </c>
      <c r="E119" s="91" t="e">
        <f t="shared" si="56"/>
        <v>#N/A</v>
      </c>
      <c r="F119" s="91" t="e">
        <f t="shared" si="57"/>
        <v>#N/A</v>
      </c>
      <c r="G119" s="77" t="e">
        <f t="shared" si="5"/>
        <v>#N/A</v>
      </c>
      <c r="H119" s="91" t="e">
        <f t="shared" si="58"/>
        <v>#N/A</v>
      </c>
      <c r="I119" s="84" t="e">
        <f t="shared" si="6"/>
        <v>#N/A</v>
      </c>
      <c r="J119" s="91" t="e">
        <f t="shared" si="59"/>
        <v>#N/A</v>
      </c>
      <c r="K119" s="91" t="e">
        <f t="shared" si="60"/>
        <v>#N/A</v>
      </c>
      <c r="L119" s="91" t="e">
        <f t="shared" si="61"/>
        <v>#N/A</v>
      </c>
      <c r="M119" s="85"/>
      <c r="N119" s="86">
        <f>Parameters!$C$13</f>
        <v>2200</v>
      </c>
      <c r="O119" s="86">
        <f>Parameters!$C$14</f>
        <v>2000</v>
      </c>
    </row>
    <row r="120" spans="1:15">
      <c r="A120" s="75">
        <f t="shared" si="25"/>
        <v>43980</v>
      </c>
      <c r="B120" s="91" t="e">
        <f t="shared" si="53"/>
        <v>#N/A</v>
      </c>
      <c r="C120" s="91" t="e">
        <f t="shared" si="54"/>
        <v>#N/A</v>
      </c>
      <c r="D120" s="91" t="e">
        <f t="shared" si="55"/>
        <v>#N/A</v>
      </c>
      <c r="E120" s="91" t="e">
        <f t="shared" si="56"/>
        <v>#N/A</v>
      </c>
      <c r="F120" s="91" t="e">
        <f t="shared" si="57"/>
        <v>#N/A</v>
      </c>
      <c r="G120" s="77" t="e">
        <f t="shared" si="5"/>
        <v>#N/A</v>
      </c>
      <c r="H120" s="91" t="e">
        <f t="shared" si="58"/>
        <v>#N/A</v>
      </c>
      <c r="I120" s="84" t="e">
        <f t="shared" si="6"/>
        <v>#N/A</v>
      </c>
      <c r="J120" s="91" t="e">
        <f t="shared" si="59"/>
        <v>#N/A</v>
      </c>
      <c r="K120" s="91" t="e">
        <f t="shared" si="60"/>
        <v>#N/A</v>
      </c>
      <c r="L120" s="91" t="e">
        <f t="shared" si="61"/>
        <v>#N/A</v>
      </c>
      <c r="M120" s="85"/>
      <c r="N120" s="86">
        <f>Parameters!$C$13</f>
        <v>2200</v>
      </c>
      <c r="O120" s="86">
        <f>Parameters!$C$14</f>
        <v>2000</v>
      </c>
    </row>
    <row r="121" spans="1:15">
      <c r="A121" s="75">
        <f t="shared" si="25"/>
        <v>43981</v>
      </c>
      <c r="B121" s="91" t="e">
        <f t="shared" si="53"/>
        <v>#N/A</v>
      </c>
      <c r="C121" s="91" t="e">
        <f t="shared" si="54"/>
        <v>#N/A</v>
      </c>
      <c r="D121" s="91" t="e">
        <f t="shared" si="55"/>
        <v>#N/A</v>
      </c>
      <c r="E121" s="91" t="e">
        <f t="shared" si="56"/>
        <v>#N/A</v>
      </c>
      <c r="F121" s="91" t="e">
        <f t="shared" si="57"/>
        <v>#N/A</v>
      </c>
      <c r="G121" s="77" t="e">
        <f t="shared" si="5"/>
        <v>#N/A</v>
      </c>
      <c r="H121" s="91" t="e">
        <f t="shared" si="58"/>
        <v>#N/A</v>
      </c>
      <c r="I121" s="84" t="e">
        <f t="shared" si="6"/>
        <v>#N/A</v>
      </c>
      <c r="J121" s="91" t="e">
        <f t="shared" si="59"/>
        <v>#N/A</v>
      </c>
      <c r="K121" s="91" t="e">
        <f t="shared" si="60"/>
        <v>#N/A</v>
      </c>
      <c r="L121" s="91" t="e">
        <f t="shared" si="61"/>
        <v>#N/A</v>
      </c>
      <c r="M121" s="85"/>
      <c r="N121" s="86">
        <f>Parameters!$C$13</f>
        <v>2200</v>
      </c>
      <c r="O121" s="86">
        <f>Parameters!$C$14</f>
        <v>2000</v>
      </c>
    </row>
    <row r="122" spans="1:15">
      <c r="A122" s="75">
        <f t="shared" si="25"/>
        <v>43982</v>
      </c>
      <c r="B122" s="91" t="e">
        <f t="shared" si="53"/>
        <v>#N/A</v>
      </c>
      <c r="C122" s="91" t="e">
        <f t="shared" si="54"/>
        <v>#N/A</v>
      </c>
      <c r="D122" s="91" t="e">
        <f t="shared" si="55"/>
        <v>#N/A</v>
      </c>
      <c r="E122" s="91" t="e">
        <f t="shared" si="56"/>
        <v>#N/A</v>
      </c>
      <c r="F122" s="91" t="e">
        <f t="shared" si="57"/>
        <v>#N/A</v>
      </c>
      <c r="G122" s="77" t="e">
        <f t="shared" si="5"/>
        <v>#N/A</v>
      </c>
      <c r="H122" s="91" t="e">
        <f t="shared" si="58"/>
        <v>#N/A</v>
      </c>
      <c r="I122" s="84" t="e">
        <f t="shared" si="6"/>
        <v>#N/A</v>
      </c>
      <c r="J122" s="91" t="e">
        <f t="shared" si="59"/>
        <v>#N/A</v>
      </c>
      <c r="K122" s="91" t="e">
        <f t="shared" si="60"/>
        <v>#N/A</v>
      </c>
      <c r="L122" s="91" t="e">
        <f t="shared" si="61"/>
        <v>#N/A</v>
      </c>
      <c r="M122" s="85"/>
      <c r="N122" s="86">
        <f>Parameters!$C$13</f>
        <v>2200</v>
      </c>
      <c r="O122" s="86">
        <f>Parameters!$C$14</f>
        <v>2000</v>
      </c>
    </row>
    <row r="123" spans="1:15">
      <c r="A123" s="75">
        <f t="shared" ref="A123:A186" si="62">A122+1</f>
        <v>43983</v>
      </c>
      <c r="B123" s="91" t="e">
        <f t="shared" si="53"/>
        <v>#N/A</v>
      </c>
      <c r="C123" s="91" t="e">
        <f t="shared" si="54"/>
        <v>#N/A</v>
      </c>
      <c r="D123" s="91" t="e">
        <f t="shared" si="55"/>
        <v>#N/A</v>
      </c>
      <c r="E123" s="91" t="e">
        <f t="shared" si="56"/>
        <v>#N/A</v>
      </c>
      <c r="F123" s="91" t="e">
        <f t="shared" si="57"/>
        <v>#N/A</v>
      </c>
      <c r="G123" s="77" t="e">
        <f t="shared" si="5"/>
        <v>#N/A</v>
      </c>
      <c r="H123" s="91" t="e">
        <f t="shared" si="58"/>
        <v>#N/A</v>
      </c>
      <c r="I123" s="84" t="e">
        <f t="shared" si="6"/>
        <v>#N/A</v>
      </c>
      <c r="J123" s="91" t="e">
        <f t="shared" si="59"/>
        <v>#N/A</v>
      </c>
      <c r="K123" s="91" t="e">
        <f t="shared" si="60"/>
        <v>#N/A</v>
      </c>
      <c r="L123" s="91" t="e">
        <f t="shared" si="61"/>
        <v>#N/A</v>
      </c>
      <c r="M123" s="85"/>
      <c r="N123" s="86">
        <f>Parameters!$C$13</f>
        <v>2200</v>
      </c>
      <c r="O123" s="86">
        <f>Parameters!$C$14</f>
        <v>2000</v>
      </c>
    </row>
    <row r="124" spans="1:15">
      <c r="A124" s="75">
        <f t="shared" si="62"/>
        <v>43984</v>
      </c>
      <c r="B124" s="91" t="e">
        <f t="shared" si="53"/>
        <v>#N/A</v>
      </c>
      <c r="C124" s="91" t="e">
        <f t="shared" si="54"/>
        <v>#N/A</v>
      </c>
      <c r="D124" s="91" t="e">
        <f t="shared" si="55"/>
        <v>#N/A</v>
      </c>
      <c r="E124" s="91" t="e">
        <f t="shared" si="56"/>
        <v>#N/A</v>
      </c>
      <c r="F124" s="91" t="e">
        <f t="shared" si="57"/>
        <v>#N/A</v>
      </c>
      <c r="G124" s="77" t="e">
        <f t="shared" si="5"/>
        <v>#N/A</v>
      </c>
      <c r="H124" s="91" t="e">
        <f t="shared" si="58"/>
        <v>#N/A</v>
      </c>
      <c r="I124" s="84" t="e">
        <f t="shared" si="6"/>
        <v>#N/A</v>
      </c>
      <c r="J124" s="91" t="e">
        <f t="shared" si="59"/>
        <v>#N/A</v>
      </c>
      <c r="K124" s="91" t="e">
        <f t="shared" si="60"/>
        <v>#N/A</v>
      </c>
      <c r="L124" s="91" t="e">
        <f t="shared" si="61"/>
        <v>#N/A</v>
      </c>
      <c r="M124" s="85"/>
      <c r="N124" s="86">
        <f>Parameters!$C$13</f>
        <v>2200</v>
      </c>
      <c r="O124" s="86">
        <f>Parameters!$C$14</f>
        <v>2000</v>
      </c>
    </row>
    <row r="125" spans="1:15">
      <c r="A125" s="75">
        <f t="shared" si="62"/>
        <v>43985</v>
      </c>
      <c r="B125" s="91" t="e">
        <f t="shared" si="53"/>
        <v>#N/A</v>
      </c>
      <c r="C125" s="91" t="e">
        <f t="shared" si="54"/>
        <v>#N/A</v>
      </c>
      <c r="D125" s="91" t="e">
        <f t="shared" si="55"/>
        <v>#N/A</v>
      </c>
      <c r="E125" s="91" t="e">
        <f t="shared" si="56"/>
        <v>#N/A</v>
      </c>
      <c r="F125" s="91" t="e">
        <f t="shared" si="57"/>
        <v>#N/A</v>
      </c>
      <c r="G125" s="77" t="e">
        <f t="shared" si="5"/>
        <v>#N/A</v>
      </c>
      <c r="H125" s="91" t="e">
        <f t="shared" si="58"/>
        <v>#N/A</v>
      </c>
      <c r="I125" s="84" t="e">
        <f t="shared" si="6"/>
        <v>#N/A</v>
      </c>
      <c r="J125" s="91" t="e">
        <f t="shared" si="59"/>
        <v>#N/A</v>
      </c>
      <c r="K125" s="91" t="e">
        <f t="shared" si="60"/>
        <v>#N/A</v>
      </c>
      <c r="L125" s="91" t="e">
        <f t="shared" si="61"/>
        <v>#N/A</v>
      </c>
      <c r="M125" s="85"/>
      <c r="N125" s="86">
        <f>Parameters!$C$13</f>
        <v>2200</v>
      </c>
      <c r="O125" s="86">
        <f>Parameters!$C$14</f>
        <v>2000</v>
      </c>
    </row>
    <row r="126" spans="1:15">
      <c r="A126" s="75">
        <f t="shared" si="62"/>
        <v>43986</v>
      </c>
      <c r="B126" s="91" t="e">
        <f t="shared" ref="B126:B135" si="63">NA()</f>
        <v>#N/A</v>
      </c>
      <c r="C126" s="91" t="e">
        <f t="shared" ref="C126:C135" si="64">NA()</f>
        <v>#N/A</v>
      </c>
      <c r="D126" s="91" t="e">
        <f t="shared" ref="D126:D135" si="65">NA()</f>
        <v>#N/A</v>
      </c>
      <c r="E126" s="91" t="e">
        <f t="shared" ref="E126:E135" si="66">NA()</f>
        <v>#N/A</v>
      </c>
      <c r="F126" s="91" t="e">
        <f t="shared" ref="F126:F135" si="67">NA()</f>
        <v>#N/A</v>
      </c>
      <c r="G126" s="77" t="e">
        <f t="shared" si="5"/>
        <v>#N/A</v>
      </c>
      <c r="H126" s="91" t="e">
        <f t="shared" ref="H126:H135" si="68">NA()</f>
        <v>#N/A</v>
      </c>
      <c r="I126" s="84" t="e">
        <f t="shared" si="6"/>
        <v>#N/A</v>
      </c>
      <c r="J126" s="91" t="e">
        <f t="shared" ref="J126:J135" si="69">NA()</f>
        <v>#N/A</v>
      </c>
      <c r="K126" s="91" t="e">
        <f t="shared" ref="K126:K135" si="70">NA()</f>
        <v>#N/A</v>
      </c>
      <c r="L126" s="91" t="e">
        <f t="shared" ref="L126:L135" si="71">NA()</f>
        <v>#N/A</v>
      </c>
      <c r="M126" s="85"/>
      <c r="N126" s="86">
        <f>Parameters!$C$13</f>
        <v>2200</v>
      </c>
      <c r="O126" s="86">
        <f>Parameters!$C$14</f>
        <v>2000</v>
      </c>
    </row>
    <row r="127" spans="1:15">
      <c r="A127" s="75">
        <f t="shared" si="62"/>
        <v>43987</v>
      </c>
      <c r="B127" s="91" t="e">
        <f t="shared" si="63"/>
        <v>#N/A</v>
      </c>
      <c r="C127" s="91" t="e">
        <f t="shared" si="64"/>
        <v>#N/A</v>
      </c>
      <c r="D127" s="91" t="e">
        <f t="shared" si="65"/>
        <v>#N/A</v>
      </c>
      <c r="E127" s="91" t="e">
        <f t="shared" si="66"/>
        <v>#N/A</v>
      </c>
      <c r="F127" s="91" t="e">
        <f t="shared" si="67"/>
        <v>#N/A</v>
      </c>
      <c r="G127" s="77" t="e">
        <f t="shared" si="5"/>
        <v>#N/A</v>
      </c>
      <c r="H127" s="91" t="e">
        <f t="shared" si="68"/>
        <v>#N/A</v>
      </c>
      <c r="I127" s="84" t="e">
        <f t="shared" si="6"/>
        <v>#N/A</v>
      </c>
      <c r="J127" s="91" t="e">
        <f t="shared" si="69"/>
        <v>#N/A</v>
      </c>
      <c r="K127" s="91" t="e">
        <f t="shared" si="70"/>
        <v>#N/A</v>
      </c>
      <c r="L127" s="91" t="e">
        <f t="shared" si="71"/>
        <v>#N/A</v>
      </c>
      <c r="M127" s="85"/>
      <c r="N127" s="86">
        <f>Parameters!$C$13</f>
        <v>2200</v>
      </c>
      <c r="O127" s="86">
        <f>Parameters!$C$14</f>
        <v>2000</v>
      </c>
    </row>
    <row r="128" spans="1:15">
      <c r="A128" s="75">
        <f t="shared" si="62"/>
        <v>43988</v>
      </c>
      <c r="B128" s="91" t="e">
        <f t="shared" si="63"/>
        <v>#N/A</v>
      </c>
      <c r="C128" s="91" t="e">
        <f t="shared" si="64"/>
        <v>#N/A</v>
      </c>
      <c r="D128" s="91" t="e">
        <f t="shared" si="65"/>
        <v>#N/A</v>
      </c>
      <c r="E128" s="91" t="e">
        <f t="shared" si="66"/>
        <v>#N/A</v>
      </c>
      <c r="F128" s="91" t="e">
        <f t="shared" si="67"/>
        <v>#N/A</v>
      </c>
      <c r="G128" s="77" t="e">
        <f t="shared" si="5"/>
        <v>#N/A</v>
      </c>
      <c r="H128" s="91" t="e">
        <f t="shared" si="68"/>
        <v>#N/A</v>
      </c>
      <c r="I128" s="84" t="e">
        <f t="shared" si="6"/>
        <v>#N/A</v>
      </c>
      <c r="J128" s="91" t="e">
        <f t="shared" si="69"/>
        <v>#N/A</v>
      </c>
      <c r="K128" s="91" t="e">
        <f t="shared" si="70"/>
        <v>#N/A</v>
      </c>
      <c r="L128" s="91" t="e">
        <f t="shared" si="71"/>
        <v>#N/A</v>
      </c>
      <c r="M128" s="85"/>
      <c r="N128" s="86">
        <f>Parameters!$C$13</f>
        <v>2200</v>
      </c>
      <c r="O128" s="86">
        <f>Parameters!$C$14</f>
        <v>2000</v>
      </c>
    </row>
    <row r="129" spans="1:15">
      <c r="A129" s="75">
        <f t="shared" si="62"/>
        <v>43989</v>
      </c>
      <c r="B129" s="91" t="e">
        <f t="shared" si="63"/>
        <v>#N/A</v>
      </c>
      <c r="C129" s="91" t="e">
        <f t="shared" si="64"/>
        <v>#N/A</v>
      </c>
      <c r="D129" s="91" t="e">
        <f t="shared" si="65"/>
        <v>#N/A</v>
      </c>
      <c r="E129" s="91" t="e">
        <f t="shared" si="66"/>
        <v>#N/A</v>
      </c>
      <c r="F129" s="91" t="e">
        <f t="shared" si="67"/>
        <v>#N/A</v>
      </c>
      <c r="G129" s="77" t="e">
        <f t="shared" si="5"/>
        <v>#N/A</v>
      </c>
      <c r="H129" s="91" t="e">
        <f t="shared" si="68"/>
        <v>#N/A</v>
      </c>
      <c r="I129" s="84" t="e">
        <f t="shared" si="6"/>
        <v>#N/A</v>
      </c>
      <c r="J129" s="91" t="e">
        <f t="shared" si="69"/>
        <v>#N/A</v>
      </c>
      <c r="K129" s="91" t="e">
        <f t="shared" si="70"/>
        <v>#N/A</v>
      </c>
      <c r="L129" s="91" t="e">
        <f t="shared" si="71"/>
        <v>#N/A</v>
      </c>
      <c r="M129" s="85"/>
      <c r="N129" s="86">
        <f>Parameters!$C$13</f>
        <v>2200</v>
      </c>
      <c r="O129" s="86">
        <f>Parameters!$C$14</f>
        <v>2000</v>
      </c>
    </row>
    <row r="130" spans="1:15">
      <c r="A130" s="75">
        <f t="shared" si="62"/>
        <v>43990</v>
      </c>
      <c r="B130" s="91" t="e">
        <f t="shared" si="63"/>
        <v>#N/A</v>
      </c>
      <c r="C130" s="91" t="e">
        <f t="shared" si="64"/>
        <v>#N/A</v>
      </c>
      <c r="D130" s="91" t="e">
        <f t="shared" si="65"/>
        <v>#N/A</v>
      </c>
      <c r="E130" s="91" t="e">
        <f t="shared" si="66"/>
        <v>#N/A</v>
      </c>
      <c r="F130" s="91" t="e">
        <f t="shared" si="67"/>
        <v>#N/A</v>
      </c>
      <c r="G130" s="77" t="e">
        <f t="shared" ref="G130:G193" si="72">IF(E130&gt;0,F130/E130,NA())</f>
        <v>#N/A</v>
      </c>
      <c r="H130" s="91" t="e">
        <f t="shared" si="68"/>
        <v>#N/A</v>
      </c>
      <c r="I130" s="84" t="e">
        <f t="shared" ref="I130:I193" si="73">IF(E130&gt;0,H130/E130,NA())</f>
        <v>#N/A</v>
      </c>
      <c r="J130" s="91" t="e">
        <f t="shared" si="69"/>
        <v>#N/A</v>
      </c>
      <c r="K130" s="91" t="e">
        <f t="shared" si="70"/>
        <v>#N/A</v>
      </c>
      <c r="L130" s="91" t="e">
        <f t="shared" si="71"/>
        <v>#N/A</v>
      </c>
      <c r="M130" s="85"/>
      <c r="N130" s="86">
        <f>Parameters!$C$13</f>
        <v>2200</v>
      </c>
      <c r="O130" s="86">
        <f>Parameters!$C$14</f>
        <v>2000</v>
      </c>
    </row>
    <row r="131" spans="1:15">
      <c r="A131" s="75">
        <f t="shared" si="62"/>
        <v>43991</v>
      </c>
      <c r="B131" s="91" t="e">
        <f t="shared" si="63"/>
        <v>#N/A</v>
      </c>
      <c r="C131" s="91" t="e">
        <f t="shared" si="64"/>
        <v>#N/A</v>
      </c>
      <c r="D131" s="91" t="e">
        <f t="shared" si="65"/>
        <v>#N/A</v>
      </c>
      <c r="E131" s="91" t="e">
        <f t="shared" si="66"/>
        <v>#N/A</v>
      </c>
      <c r="F131" s="91" t="e">
        <f t="shared" si="67"/>
        <v>#N/A</v>
      </c>
      <c r="G131" s="77" t="e">
        <f t="shared" si="72"/>
        <v>#N/A</v>
      </c>
      <c r="H131" s="91" t="e">
        <f t="shared" si="68"/>
        <v>#N/A</v>
      </c>
      <c r="I131" s="84" t="e">
        <f t="shared" si="73"/>
        <v>#N/A</v>
      </c>
      <c r="J131" s="91" t="e">
        <f t="shared" si="69"/>
        <v>#N/A</v>
      </c>
      <c r="K131" s="91" t="e">
        <f t="shared" si="70"/>
        <v>#N/A</v>
      </c>
      <c r="L131" s="91" t="e">
        <f t="shared" si="71"/>
        <v>#N/A</v>
      </c>
      <c r="M131" s="85"/>
      <c r="N131" s="86">
        <f>Parameters!$C$13</f>
        <v>2200</v>
      </c>
      <c r="O131" s="86">
        <f>Parameters!$C$14</f>
        <v>2000</v>
      </c>
    </row>
    <row r="132" spans="1:15">
      <c r="A132" s="75">
        <f t="shared" si="62"/>
        <v>43992</v>
      </c>
      <c r="B132" s="91" t="e">
        <f t="shared" si="63"/>
        <v>#N/A</v>
      </c>
      <c r="C132" s="91" t="e">
        <f t="shared" si="64"/>
        <v>#N/A</v>
      </c>
      <c r="D132" s="91" t="e">
        <f t="shared" si="65"/>
        <v>#N/A</v>
      </c>
      <c r="E132" s="91" t="e">
        <f t="shared" si="66"/>
        <v>#N/A</v>
      </c>
      <c r="F132" s="91" t="e">
        <f t="shared" si="67"/>
        <v>#N/A</v>
      </c>
      <c r="G132" s="77" t="e">
        <f t="shared" si="72"/>
        <v>#N/A</v>
      </c>
      <c r="H132" s="91" t="e">
        <f t="shared" si="68"/>
        <v>#N/A</v>
      </c>
      <c r="I132" s="84" t="e">
        <f t="shared" si="73"/>
        <v>#N/A</v>
      </c>
      <c r="J132" s="91" t="e">
        <f t="shared" si="69"/>
        <v>#N/A</v>
      </c>
      <c r="K132" s="91" t="e">
        <f t="shared" si="70"/>
        <v>#N/A</v>
      </c>
      <c r="L132" s="91" t="e">
        <f t="shared" si="71"/>
        <v>#N/A</v>
      </c>
      <c r="M132" s="85"/>
      <c r="N132" s="86">
        <f>Parameters!$C$13</f>
        <v>2200</v>
      </c>
      <c r="O132" s="86">
        <f>Parameters!$C$14</f>
        <v>2000</v>
      </c>
    </row>
    <row r="133" spans="1:15">
      <c r="A133" s="75">
        <f t="shared" si="62"/>
        <v>43993</v>
      </c>
      <c r="B133" s="91" t="e">
        <f t="shared" si="63"/>
        <v>#N/A</v>
      </c>
      <c r="C133" s="91" t="e">
        <f t="shared" si="64"/>
        <v>#N/A</v>
      </c>
      <c r="D133" s="91" t="e">
        <f t="shared" si="65"/>
        <v>#N/A</v>
      </c>
      <c r="E133" s="91" t="e">
        <f t="shared" si="66"/>
        <v>#N/A</v>
      </c>
      <c r="F133" s="91" t="e">
        <f t="shared" si="67"/>
        <v>#N/A</v>
      </c>
      <c r="G133" s="77" t="e">
        <f t="shared" si="72"/>
        <v>#N/A</v>
      </c>
      <c r="H133" s="91" t="e">
        <f t="shared" si="68"/>
        <v>#N/A</v>
      </c>
      <c r="I133" s="84" t="e">
        <f t="shared" si="73"/>
        <v>#N/A</v>
      </c>
      <c r="J133" s="91" t="e">
        <f t="shared" si="69"/>
        <v>#N/A</v>
      </c>
      <c r="K133" s="91" t="e">
        <f t="shared" si="70"/>
        <v>#N/A</v>
      </c>
      <c r="L133" s="91" t="e">
        <f t="shared" si="71"/>
        <v>#N/A</v>
      </c>
      <c r="M133" s="85"/>
      <c r="N133" s="86">
        <f>Parameters!$C$13</f>
        <v>2200</v>
      </c>
      <c r="O133" s="86">
        <f>Parameters!$C$14</f>
        <v>2000</v>
      </c>
    </row>
    <row r="134" spans="1:15">
      <c r="A134" s="75">
        <f t="shared" si="62"/>
        <v>43994</v>
      </c>
      <c r="B134" s="91" t="e">
        <f t="shared" si="63"/>
        <v>#N/A</v>
      </c>
      <c r="C134" s="91" t="e">
        <f t="shared" si="64"/>
        <v>#N/A</v>
      </c>
      <c r="D134" s="91" t="e">
        <f t="shared" si="65"/>
        <v>#N/A</v>
      </c>
      <c r="E134" s="91" t="e">
        <f t="shared" si="66"/>
        <v>#N/A</v>
      </c>
      <c r="F134" s="91" t="e">
        <f t="shared" si="67"/>
        <v>#N/A</v>
      </c>
      <c r="G134" s="77" t="e">
        <f t="shared" si="72"/>
        <v>#N/A</v>
      </c>
      <c r="H134" s="91" t="e">
        <f t="shared" si="68"/>
        <v>#N/A</v>
      </c>
      <c r="I134" s="84" t="e">
        <f t="shared" si="73"/>
        <v>#N/A</v>
      </c>
      <c r="J134" s="91" t="e">
        <f t="shared" si="69"/>
        <v>#N/A</v>
      </c>
      <c r="K134" s="91" t="e">
        <f t="shared" si="70"/>
        <v>#N/A</v>
      </c>
      <c r="L134" s="91" t="e">
        <f t="shared" si="71"/>
        <v>#N/A</v>
      </c>
      <c r="M134" s="85"/>
      <c r="N134" s="86">
        <f>Parameters!$C$13</f>
        <v>2200</v>
      </c>
      <c r="O134" s="86">
        <f>Parameters!$C$14</f>
        <v>2000</v>
      </c>
    </row>
    <row r="135" spans="1:15">
      <c r="A135" s="75">
        <f t="shared" si="62"/>
        <v>43995</v>
      </c>
      <c r="B135" s="91" t="e">
        <f t="shared" si="63"/>
        <v>#N/A</v>
      </c>
      <c r="C135" s="91" t="e">
        <f t="shared" si="64"/>
        <v>#N/A</v>
      </c>
      <c r="D135" s="91" t="e">
        <f t="shared" si="65"/>
        <v>#N/A</v>
      </c>
      <c r="E135" s="91" t="e">
        <f t="shared" si="66"/>
        <v>#N/A</v>
      </c>
      <c r="F135" s="91" t="e">
        <f t="shared" si="67"/>
        <v>#N/A</v>
      </c>
      <c r="G135" s="77" t="e">
        <f t="shared" si="72"/>
        <v>#N/A</v>
      </c>
      <c r="H135" s="91" t="e">
        <f t="shared" si="68"/>
        <v>#N/A</v>
      </c>
      <c r="I135" s="84" t="e">
        <f t="shared" si="73"/>
        <v>#N/A</v>
      </c>
      <c r="J135" s="91" t="e">
        <f t="shared" si="69"/>
        <v>#N/A</v>
      </c>
      <c r="K135" s="91" t="e">
        <f t="shared" si="70"/>
        <v>#N/A</v>
      </c>
      <c r="L135" s="91" t="e">
        <f t="shared" si="71"/>
        <v>#N/A</v>
      </c>
      <c r="M135" s="85"/>
      <c r="N135" s="86">
        <f>Parameters!$C$13</f>
        <v>2200</v>
      </c>
      <c r="O135" s="86">
        <f>Parameters!$C$14</f>
        <v>2000</v>
      </c>
    </row>
    <row r="136" spans="1:15">
      <c r="A136" s="75">
        <f t="shared" si="62"/>
        <v>43996</v>
      </c>
      <c r="B136" s="91" t="e">
        <f t="shared" ref="B136:B145" si="74">NA()</f>
        <v>#N/A</v>
      </c>
      <c r="C136" s="91" t="e">
        <f t="shared" ref="C136:C145" si="75">NA()</f>
        <v>#N/A</v>
      </c>
      <c r="D136" s="91" t="e">
        <f t="shared" ref="D136:D145" si="76">NA()</f>
        <v>#N/A</v>
      </c>
      <c r="E136" s="91" t="e">
        <f t="shared" ref="E136:E145" si="77">NA()</f>
        <v>#N/A</v>
      </c>
      <c r="F136" s="91" t="e">
        <f t="shared" ref="F136:F145" si="78">NA()</f>
        <v>#N/A</v>
      </c>
      <c r="G136" s="77" t="e">
        <f t="shared" si="72"/>
        <v>#N/A</v>
      </c>
      <c r="H136" s="91" t="e">
        <f t="shared" ref="H136:H145" si="79">NA()</f>
        <v>#N/A</v>
      </c>
      <c r="I136" s="84" t="e">
        <f t="shared" si="73"/>
        <v>#N/A</v>
      </c>
      <c r="J136" s="91" t="e">
        <f t="shared" ref="J136:J145" si="80">NA()</f>
        <v>#N/A</v>
      </c>
      <c r="K136" s="91" t="e">
        <f t="shared" ref="K136:K145" si="81">NA()</f>
        <v>#N/A</v>
      </c>
      <c r="L136" s="91" t="e">
        <f t="shared" ref="L136:L145" si="82">NA()</f>
        <v>#N/A</v>
      </c>
      <c r="M136" s="85"/>
      <c r="N136" s="86">
        <f>Parameters!$C$13</f>
        <v>2200</v>
      </c>
      <c r="O136" s="86">
        <f>Parameters!$C$14</f>
        <v>2000</v>
      </c>
    </row>
    <row r="137" spans="1:15">
      <c r="A137" s="75">
        <f t="shared" si="62"/>
        <v>43997</v>
      </c>
      <c r="B137" s="91" t="e">
        <f t="shared" si="74"/>
        <v>#N/A</v>
      </c>
      <c r="C137" s="91" t="e">
        <f t="shared" si="75"/>
        <v>#N/A</v>
      </c>
      <c r="D137" s="91" t="e">
        <f t="shared" si="76"/>
        <v>#N/A</v>
      </c>
      <c r="E137" s="91" t="e">
        <f t="shared" si="77"/>
        <v>#N/A</v>
      </c>
      <c r="F137" s="91" t="e">
        <f t="shared" si="78"/>
        <v>#N/A</v>
      </c>
      <c r="G137" s="77" t="e">
        <f t="shared" si="72"/>
        <v>#N/A</v>
      </c>
      <c r="H137" s="91" t="e">
        <f t="shared" si="79"/>
        <v>#N/A</v>
      </c>
      <c r="I137" s="84" t="e">
        <f t="shared" si="73"/>
        <v>#N/A</v>
      </c>
      <c r="J137" s="91" t="e">
        <f t="shared" si="80"/>
        <v>#N/A</v>
      </c>
      <c r="K137" s="91" t="e">
        <f t="shared" si="81"/>
        <v>#N/A</v>
      </c>
      <c r="L137" s="91" t="e">
        <f t="shared" si="82"/>
        <v>#N/A</v>
      </c>
      <c r="M137" s="85"/>
      <c r="N137" s="86">
        <f>Parameters!$C$13</f>
        <v>2200</v>
      </c>
      <c r="O137" s="86">
        <f>Parameters!$C$14</f>
        <v>2000</v>
      </c>
    </row>
    <row r="138" spans="1:15">
      <c r="A138" s="75">
        <f t="shared" si="62"/>
        <v>43998</v>
      </c>
      <c r="B138" s="91" t="e">
        <f t="shared" si="74"/>
        <v>#N/A</v>
      </c>
      <c r="C138" s="91" t="e">
        <f t="shared" si="75"/>
        <v>#N/A</v>
      </c>
      <c r="D138" s="91" t="e">
        <f t="shared" si="76"/>
        <v>#N/A</v>
      </c>
      <c r="E138" s="91" t="e">
        <f t="shared" si="77"/>
        <v>#N/A</v>
      </c>
      <c r="F138" s="91" t="e">
        <f t="shared" si="78"/>
        <v>#N/A</v>
      </c>
      <c r="G138" s="77" t="e">
        <f t="shared" si="72"/>
        <v>#N/A</v>
      </c>
      <c r="H138" s="91" t="e">
        <f t="shared" si="79"/>
        <v>#N/A</v>
      </c>
      <c r="I138" s="84" t="e">
        <f t="shared" si="73"/>
        <v>#N/A</v>
      </c>
      <c r="J138" s="91" t="e">
        <f t="shared" si="80"/>
        <v>#N/A</v>
      </c>
      <c r="K138" s="91" t="e">
        <f t="shared" si="81"/>
        <v>#N/A</v>
      </c>
      <c r="L138" s="91" t="e">
        <f t="shared" si="82"/>
        <v>#N/A</v>
      </c>
      <c r="M138" s="85"/>
      <c r="N138" s="86">
        <f>Parameters!$C$13</f>
        <v>2200</v>
      </c>
      <c r="O138" s="86">
        <f>Parameters!$C$14</f>
        <v>2000</v>
      </c>
    </row>
    <row r="139" spans="1:15">
      <c r="A139" s="75">
        <f t="shared" si="62"/>
        <v>43999</v>
      </c>
      <c r="B139" s="91" t="e">
        <f t="shared" si="74"/>
        <v>#N/A</v>
      </c>
      <c r="C139" s="91" t="e">
        <f t="shared" si="75"/>
        <v>#N/A</v>
      </c>
      <c r="D139" s="91" t="e">
        <f t="shared" si="76"/>
        <v>#N/A</v>
      </c>
      <c r="E139" s="91" t="e">
        <f t="shared" si="77"/>
        <v>#N/A</v>
      </c>
      <c r="F139" s="91" t="e">
        <f t="shared" si="78"/>
        <v>#N/A</v>
      </c>
      <c r="G139" s="77" t="e">
        <f t="shared" si="72"/>
        <v>#N/A</v>
      </c>
      <c r="H139" s="91" t="e">
        <f t="shared" si="79"/>
        <v>#N/A</v>
      </c>
      <c r="I139" s="84" t="e">
        <f t="shared" si="73"/>
        <v>#N/A</v>
      </c>
      <c r="J139" s="91" t="e">
        <f t="shared" si="80"/>
        <v>#N/A</v>
      </c>
      <c r="K139" s="91" t="e">
        <f t="shared" si="81"/>
        <v>#N/A</v>
      </c>
      <c r="L139" s="91" t="e">
        <f t="shared" si="82"/>
        <v>#N/A</v>
      </c>
      <c r="M139" s="85"/>
      <c r="N139" s="86">
        <f>Parameters!$C$13</f>
        <v>2200</v>
      </c>
      <c r="O139" s="86">
        <f>Parameters!$C$14</f>
        <v>2000</v>
      </c>
    </row>
    <row r="140" spans="1:15">
      <c r="A140" s="75">
        <f t="shared" si="62"/>
        <v>44000</v>
      </c>
      <c r="B140" s="91" t="e">
        <f t="shared" si="74"/>
        <v>#N/A</v>
      </c>
      <c r="C140" s="91" t="e">
        <f t="shared" si="75"/>
        <v>#N/A</v>
      </c>
      <c r="D140" s="91" t="e">
        <f t="shared" si="76"/>
        <v>#N/A</v>
      </c>
      <c r="E140" s="91" t="e">
        <f t="shared" si="77"/>
        <v>#N/A</v>
      </c>
      <c r="F140" s="91" t="e">
        <f t="shared" si="78"/>
        <v>#N/A</v>
      </c>
      <c r="G140" s="77" t="e">
        <f t="shared" si="72"/>
        <v>#N/A</v>
      </c>
      <c r="H140" s="91" t="e">
        <f t="shared" si="79"/>
        <v>#N/A</v>
      </c>
      <c r="I140" s="84" t="e">
        <f t="shared" si="73"/>
        <v>#N/A</v>
      </c>
      <c r="J140" s="91" t="e">
        <f t="shared" si="80"/>
        <v>#N/A</v>
      </c>
      <c r="K140" s="91" t="e">
        <f t="shared" si="81"/>
        <v>#N/A</v>
      </c>
      <c r="L140" s="91" t="e">
        <f t="shared" si="82"/>
        <v>#N/A</v>
      </c>
      <c r="M140" s="85"/>
      <c r="N140" s="86">
        <f>Parameters!$C$13</f>
        <v>2200</v>
      </c>
      <c r="O140" s="86">
        <f>Parameters!$C$14</f>
        <v>2000</v>
      </c>
    </row>
    <row r="141" spans="1:15">
      <c r="A141" s="75">
        <f t="shared" si="62"/>
        <v>44001</v>
      </c>
      <c r="B141" s="91" t="e">
        <f t="shared" si="74"/>
        <v>#N/A</v>
      </c>
      <c r="C141" s="91" t="e">
        <f t="shared" si="75"/>
        <v>#N/A</v>
      </c>
      <c r="D141" s="91" t="e">
        <f t="shared" si="76"/>
        <v>#N/A</v>
      </c>
      <c r="E141" s="91" t="e">
        <f t="shared" si="77"/>
        <v>#N/A</v>
      </c>
      <c r="F141" s="91" t="e">
        <f t="shared" si="78"/>
        <v>#N/A</v>
      </c>
      <c r="G141" s="77" t="e">
        <f t="shared" si="72"/>
        <v>#N/A</v>
      </c>
      <c r="H141" s="91" t="e">
        <f t="shared" si="79"/>
        <v>#N/A</v>
      </c>
      <c r="I141" s="84" t="e">
        <f t="shared" si="73"/>
        <v>#N/A</v>
      </c>
      <c r="J141" s="91" t="e">
        <f t="shared" si="80"/>
        <v>#N/A</v>
      </c>
      <c r="K141" s="91" t="e">
        <f t="shared" si="81"/>
        <v>#N/A</v>
      </c>
      <c r="L141" s="91" t="e">
        <f t="shared" si="82"/>
        <v>#N/A</v>
      </c>
      <c r="M141" s="85"/>
      <c r="N141" s="86">
        <f>Parameters!$C$13</f>
        <v>2200</v>
      </c>
      <c r="O141" s="86">
        <f>Parameters!$C$14</f>
        <v>2000</v>
      </c>
    </row>
    <row r="142" spans="1:15">
      <c r="A142" s="75">
        <f t="shared" si="62"/>
        <v>44002</v>
      </c>
      <c r="B142" s="91" t="e">
        <f t="shared" si="74"/>
        <v>#N/A</v>
      </c>
      <c r="C142" s="91" t="e">
        <f t="shared" si="75"/>
        <v>#N/A</v>
      </c>
      <c r="D142" s="91" t="e">
        <f t="shared" si="76"/>
        <v>#N/A</v>
      </c>
      <c r="E142" s="91" t="e">
        <f t="shared" si="77"/>
        <v>#N/A</v>
      </c>
      <c r="F142" s="91" t="e">
        <f t="shared" si="78"/>
        <v>#N/A</v>
      </c>
      <c r="G142" s="77" t="e">
        <f t="shared" si="72"/>
        <v>#N/A</v>
      </c>
      <c r="H142" s="91" t="e">
        <f t="shared" si="79"/>
        <v>#N/A</v>
      </c>
      <c r="I142" s="84" t="e">
        <f t="shared" si="73"/>
        <v>#N/A</v>
      </c>
      <c r="J142" s="91" t="e">
        <f t="shared" si="80"/>
        <v>#N/A</v>
      </c>
      <c r="K142" s="91" t="e">
        <f t="shared" si="81"/>
        <v>#N/A</v>
      </c>
      <c r="L142" s="91" t="e">
        <f t="shared" si="82"/>
        <v>#N/A</v>
      </c>
      <c r="M142" s="85"/>
      <c r="N142" s="86">
        <f>Parameters!$C$13</f>
        <v>2200</v>
      </c>
      <c r="O142" s="86">
        <f>Parameters!$C$14</f>
        <v>2000</v>
      </c>
    </row>
    <row r="143" spans="1:15">
      <c r="A143" s="75">
        <f t="shared" si="62"/>
        <v>44003</v>
      </c>
      <c r="B143" s="91" t="e">
        <f t="shared" si="74"/>
        <v>#N/A</v>
      </c>
      <c r="C143" s="91" t="e">
        <f t="shared" si="75"/>
        <v>#N/A</v>
      </c>
      <c r="D143" s="91" t="e">
        <f t="shared" si="76"/>
        <v>#N/A</v>
      </c>
      <c r="E143" s="91" t="e">
        <f t="shared" si="77"/>
        <v>#N/A</v>
      </c>
      <c r="F143" s="91" t="e">
        <f t="shared" si="78"/>
        <v>#N/A</v>
      </c>
      <c r="G143" s="77" t="e">
        <f t="shared" si="72"/>
        <v>#N/A</v>
      </c>
      <c r="H143" s="91" t="e">
        <f t="shared" si="79"/>
        <v>#N/A</v>
      </c>
      <c r="I143" s="84" t="e">
        <f t="shared" si="73"/>
        <v>#N/A</v>
      </c>
      <c r="J143" s="91" t="e">
        <f t="shared" si="80"/>
        <v>#N/A</v>
      </c>
      <c r="K143" s="91" t="e">
        <f t="shared" si="81"/>
        <v>#N/A</v>
      </c>
      <c r="L143" s="91" t="e">
        <f t="shared" si="82"/>
        <v>#N/A</v>
      </c>
      <c r="M143" s="85"/>
      <c r="N143" s="86">
        <f>Parameters!$C$13</f>
        <v>2200</v>
      </c>
      <c r="O143" s="86">
        <f>Parameters!$C$14</f>
        <v>2000</v>
      </c>
    </row>
    <row r="144" spans="1:15">
      <c r="A144" s="75">
        <f t="shared" si="62"/>
        <v>44004</v>
      </c>
      <c r="B144" s="91" t="e">
        <f t="shared" si="74"/>
        <v>#N/A</v>
      </c>
      <c r="C144" s="91" t="e">
        <f t="shared" si="75"/>
        <v>#N/A</v>
      </c>
      <c r="D144" s="91" t="e">
        <f t="shared" si="76"/>
        <v>#N/A</v>
      </c>
      <c r="E144" s="91" t="e">
        <f t="shared" si="77"/>
        <v>#N/A</v>
      </c>
      <c r="F144" s="91" t="e">
        <f t="shared" si="78"/>
        <v>#N/A</v>
      </c>
      <c r="G144" s="77" t="e">
        <f t="shared" si="72"/>
        <v>#N/A</v>
      </c>
      <c r="H144" s="91" t="e">
        <f t="shared" si="79"/>
        <v>#N/A</v>
      </c>
      <c r="I144" s="84" t="e">
        <f t="shared" si="73"/>
        <v>#N/A</v>
      </c>
      <c r="J144" s="91" t="e">
        <f t="shared" si="80"/>
        <v>#N/A</v>
      </c>
      <c r="K144" s="91" t="e">
        <f t="shared" si="81"/>
        <v>#N/A</v>
      </c>
      <c r="L144" s="91" t="e">
        <f t="shared" si="82"/>
        <v>#N/A</v>
      </c>
      <c r="M144" s="85"/>
      <c r="N144" s="86">
        <f>Parameters!$C$13</f>
        <v>2200</v>
      </c>
      <c r="O144" s="86">
        <f>Parameters!$C$14</f>
        <v>2000</v>
      </c>
    </row>
    <row r="145" spans="1:15">
      <c r="A145" s="75">
        <f t="shared" si="62"/>
        <v>44005</v>
      </c>
      <c r="B145" s="91" t="e">
        <f t="shared" si="74"/>
        <v>#N/A</v>
      </c>
      <c r="C145" s="91" t="e">
        <f t="shared" si="75"/>
        <v>#N/A</v>
      </c>
      <c r="D145" s="91" t="e">
        <f t="shared" si="76"/>
        <v>#N/A</v>
      </c>
      <c r="E145" s="91" t="e">
        <f t="shared" si="77"/>
        <v>#N/A</v>
      </c>
      <c r="F145" s="91" t="e">
        <f t="shared" si="78"/>
        <v>#N/A</v>
      </c>
      <c r="G145" s="77" t="e">
        <f t="shared" si="72"/>
        <v>#N/A</v>
      </c>
      <c r="H145" s="91" t="e">
        <f t="shared" si="79"/>
        <v>#N/A</v>
      </c>
      <c r="I145" s="84" t="e">
        <f t="shared" si="73"/>
        <v>#N/A</v>
      </c>
      <c r="J145" s="91" t="e">
        <f t="shared" si="80"/>
        <v>#N/A</v>
      </c>
      <c r="K145" s="91" t="e">
        <f t="shared" si="81"/>
        <v>#N/A</v>
      </c>
      <c r="L145" s="91" t="e">
        <f t="shared" si="82"/>
        <v>#N/A</v>
      </c>
      <c r="M145" s="85"/>
      <c r="N145" s="86">
        <f>Parameters!$C$13</f>
        <v>2200</v>
      </c>
      <c r="O145" s="86">
        <f>Parameters!$C$14</f>
        <v>2000</v>
      </c>
    </row>
    <row r="146" spans="1:15">
      <c r="A146" s="75">
        <f t="shared" si="62"/>
        <v>44006</v>
      </c>
      <c r="B146" s="91" t="e">
        <f t="shared" ref="B146:B155" si="83">NA()</f>
        <v>#N/A</v>
      </c>
      <c r="C146" s="91" t="e">
        <f t="shared" ref="C146:C155" si="84">NA()</f>
        <v>#N/A</v>
      </c>
      <c r="D146" s="91" t="e">
        <f t="shared" ref="D146:D155" si="85">NA()</f>
        <v>#N/A</v>
      </c>
      <c r="E146" s="91" t="e">
        <f t="shared" ref="E146:E155" si="86">NA()</f>
        <v>#N/A</v>
      </c>
      <c r="F146" s="91" t="e">
        <f t="shared" ref="F146:F155" si="87">NA()</f>
        <v>#N/A</v>
      </c>
      <c r="G146" s="77" t="e">
        <f t="shared" si="72"/>
        <v>#N/A</v>
      </c>
      <c r="H146" s="91" t="e">
        <f t="shared" ref="H146:H155" si="88">NA()</f>
        <v>#N/A</v>
      </c>
      <c r="I146" s="84" t="e">
        <f t="shared" si="73"/>
        <v>#N/A</v>
      </c>
      <c r="J146" s="91" t="e">
        <f t="shared" ref="J146:J155" si="89">NA()</f>
        <v>#N/A</v>
      </c>
      <c r="K146" s="91" t="e">
        <f t="shared" ref="K146:K155" si="90">NA()</f>
        <v>#N/A</v>
      </c>
      <c r="L146" s="91" t="e">
        <f t="shared" ref="L146:L155" si="91">NA()</f>
        <v>#N/A</v>
      </c>
      <c r="M146" s="85"/>
      <c r="N146" s="86">
        <f>Parameters!$C$13</f>
        <v>2200</v>
      </c>
      <c r="O146" s="86">
        <f>Parameters!$C$14</f>
        <v>2000</v>
      </c>
    </row>
    <row r="147" spans="1:15">
      <c r="A147" s="75">
        <f t="shared" si="62"/>
        <v>44007</v>
      </c>
      <c r="B147" s="91" t="e">
        <f t="shared" si="83"/>
        <v>#N/A</v>
      </c>
      <c r="C147" s="91" t="e">
        <f t="shared" si="84"/>
        <v>#N/A</v>
      </c>
      <c r="D147" s="91" t="e">
        <f t="shared" si="85"/>
        <v>#N/A</v>
      </c>
      <c r="E147" s="91" t="e">
        <f t="shared" si="86"/>
        <v>#N/A</v>
      </c>
      <c r="F147" s="91" t="e">
        <f t="shared" si="87"/>
        <v>#N/A</v>
      </c>
      <c r="G147" s="77" t="e">
        <f t="shared" si="72"/>
        <v>#N/A</v>
      </c>
      <c r="H147" s="91" t="e">
        <f t="shared" si="88"/>
        <v>#N/A</v>
      </c>
      <c r="I147" s="84" t="e">
        <f t="shared" si="73"/>
        <v>#N/A</v>
      </c>
      <c r="J147" s="91" t="e">
        <f t="shared" si="89"/>
        <v>#N/A</v>
      </c>
      <c r="K147" s="91" t="e">
        <f t="shared" si="90"/>
        <v>#N/A</v>
      </c>
      <c r="L147" s="91" t="e">
        <f t="shared" si="91"/>
        <v>#N/A</v>
      </c>
      <c r="M147" s="85"/>
      <c r="N147" s="86">
        <f>Parameters!$C$13</f>
        <v>2200</v>
      </c>
      <c r="O147" s="86">
        <f>Parameters!$C$14</f>
        <v>2000</v>
      </c>
    </row>
    <row r="148" spans="1:15">
      <c r="A148" s="75">
        <f t="shared" si="62"/>
        <v>44008</v>
      </c>
      <c r="B148" s="91" t="e">
        <f t="shared" si="83"/>
        <v>#N/A</v>
      </c>
      <c r="C148" s="91" t="e">
        <f t="shared" si="84"/>
        <v>#N/A</v>
      </c>
      <c r="D148" s="91" t="e">
        <f t="shared" si="85"/>
        <v>#N/A</v>
      </c>
      <c r="E148" s="91" t="e">
        <f t="shared" si="86"/>
        <v>#N/A</v>
      </c>
      <c r="F148" s="91" t="e">
        <f t="shared" si="87"/>
        <v>#N/A</v>
      </c>
      <c r="G148" s="77" t="e">
        <f t="shared" si="72"/>
        <v>#N/A</v>
      </c>
      <c r="H148" s="91" t="e">
        <f t="shared" si="88"/>
        <v>#N/A</v>
      </c>
      <c r="I148" s="84" t="e">
        <f t="shared" si="73"/>
        <v>#N/A</v>
      </c>
      <c r="J148" s="91" t="e">
        <f t="shared" si="89"/>
        <v>#N/A</v>
      </c>
      <c r="K148" s="91" t="e">
        <f t="shared" si="90"/>
        <v>#N/A</v>
      </c>
      <c r="L148" s="91" t="e">
        <f t="shared" si="91"/>
        <v>#N/A</v>
      </c>
      <c r="M148" s="85"/>
      <c r="N148" s="86">
        <f>Parameters!$C$13</f>
        <v>2200</v>
      </c>
      <c r="O148" s="86">
        <f>Parameters!$C$14</f>
        <v>2000</v>
      </c>
    </row>
    <row r="149" spans="1:15">
      <c r="A149" s="75">
        <f t="shared" si="62"/>
        <v>44009</v>
      </c>
      <c r="B149" s="91" t="e">
        <f t="shared" si="83"/>
        <v>#N/A</v>
      </c>
      <c r="C149" s="91" t="e">
        <f t="shared" si="84"/>
        <v>#N/A</v>
      </c>
      <c r="D149" s="91" t="e">
        <f t="shared" si="85"/>
        <v>#N/A</v>
      </c>
      <c r="E149" s="91" t="e">
        <f t="shared" si="86"/>
        <v>#N/A</v>
      </c>
      <c r="F149" s="91" t="e">
        <f t="shared" si="87"/>
        <v>#N/A</v>
      </c>
      <c r="G149" s="77" t="e">
        <f t="shared" si="72"/>
        <v>#N/A</v>
      </c>
      <c r="H149" s="91" t="e">
        <f t="shared" si="88"/>
        <v>#N/A</v>
      </c>
      <c r="I149" s="84" t="e">
        <f t="shared" si="73"/>
        <v>#N/A</v>
      </c>
      <c r="J149" s="91" t="e">
        <f t="shared" si="89"/>
        <v>#N/A</v>
      </c>
      <c r="K149" s="91" t="e">
        <f t="shared" si="90"/>
        <v>#N/A</v>
      </c>
      <c r="L149" s="91" t="e">
        <f t="shared" si="91"/>
        <v>#N/A</v>
      </c>
      <c r="M149" s="85"/>
      <c r="N149" s="86">
        <f>Parameters!$C$13</f>
        <v>2200</v>
      </c>
      <c r="O149" s="86">
        <f>Parameters!$C$14</f>
        <v>2000</v>
      </c>
    </row>
    <row r="150" spans="1:15">
      <c r="A150" s="75">
        <f t="shared" si="62"/>
        <v>44010</v>
      </c>
      <c r="B150" s="91" t="e">
        <f t="shared" si="83"/>
        <v>#N/A</v>
      </c>
      <c r="C150" s="91" t="e">
        <f t="shared" si="84"/>
        <v>#N/A</v>
      </c>
      <c r="D150" s="91" t="e">
        <f t="shared" si="85"/>
        <v>#N/A</v>
      </c>
      <c r="E150" s="91" t="e">
        <f t="shared" si="86"/>
        <v>#N/A</v>
      </c>
      <c r="F150" s="91" t="e">
        <f t="shared" si="87"/>
        <v>#N/A</v>
      </c>
      <c r="G150" s="77" t="e">
        <f t="shared" si="72"/>
        <v>#N/A</v>
      </c>
      <c r="H150" s="91" t="e">
        <f t="shared" si="88"/>
        <v>#N/A</v>
      </c>
      <c r="I150" s="84" t="e">
        <f t="shared" si="73"/>
        <v>#N/A</v>
      </c>
      <c r="J150" s="91" t="e">
        <f t="shared" si="89"/>
        <v>#N/A</v>
      </c>
      <c r="K150" s="91" t="e">
        <f t="shared" si="90"/>
        <v>#N/A</v>
      </c>
      <c r="L150" s="91" t="e">
        <f t="shared" si="91"/>
        <v>#N/A</v>
      </c>
      <c r="M150" s="85"/>
      <c r="N150" s="86">
        <f>Parameters!$C$13</f>
        <v>2200</v>
      </c>
      <c r="O150" s="86">
        <f>Parameters!$C$14</f>
        <v>2000</v>
      </c>
    </row>
    <row r="151" spans="1:15">
      <c r="A151" s="75">
        <f t="shared" si="62"/>
        <v>44011</v>
      </c>
      <c r="B151" s="91" t="e">
        <f t="shared" si="83"/>
        <v>#N/A</v>
      </c>
      <c r="C151" s="91" t="e">
        <f t="shared" si="84"/>
        <v>#N/A</v>
      </c>
      <c r="D151" s="91" t="e">
        <f t="shared" si="85"/>
        <v>#N/A</v>
      </c>
      <c r="E151" s="91" t="e">
        <f t="shared" si="86"/>
        <v>#N/A</v>
      </c>
      <c r="F151" s="91" t="e">
        <f t="shared" si="87"/>
        <v>#N/A</v>
      </c>
      <c r="G151" s="77" t="e">
        <f t="shared" si="72"/>
        <v>#N/A</v>
      </c>
      <c r="H151" s="91" t="e">
        <f t="shared" si="88"/>
        <v>#N/A</v>
      </c>
      <c r="I151" s="84" t="e">
        <f t="shared" si="73"/>
        <v>#N/A</v>
      </c>
      <c r="J151" s="91" t="e">
        <f t="shared" si="89"/>
        <v>#N/A</v>
      </c>
      <c r="K151" s="91" t="e">
        <f t="shared" si="90"/>
        <v>#N/A</v>
      </c>
      <c r="L151" s="91" t="e">
        <f t="shared" si="91"/>
        <v>#N/A</v>
      </c>
      <c r="M151" s="85"/>
      <c r="N151" s="86">
        <f>Parameters!$C$13</f>
        <v>2200</v>
      </c>
      <c r="O151" s="86">
        <f>Parameters!$C$14</f>
        <v>2000</v>
      </c>
    </row>
    <row r="152" spans="1:15">
      <c r="A152" s="75">
        <f t="shared" si="62"/>
        <v>44012</v>
      </c>
      <c r="B152" s="91" t="e">
        <f t="shared" si="83"/>
        <v>#N/A</v>
      </c>
      <c r="C152" s="91" t="e">
        <f t="shared" si="84"/>
        <v>#N/A</v>
      </c>
      <c r="D152" s="91" t="e">
        <f t="shared" si="85"/>
        <v>#N/A</v>
      </c>
      <c r="E152" s="91" t="e">
        <f t="shared" si="86"/>
        <v>#N/A</v>
      </c>
      <c r="F152" s="91" t="e">
        <f t="shared" si="87"/>
        <v>#N/A</v>
      </c>
      <c r="G152" s="77" t="e">
        <f t="shared" si="72"/>
        <v>#N/A</v>
      </c>
      <c r="H152" s="91" t="e">
        <f t="shared" si="88"/>
        <v>#N/A</v>
      </c>
      <c r="I152" s="84" t="e">
        <f t="shared" si="73"/>
        <v>#N/A</v>
      </c>
      <c r="J152" s="91" t="e">
        <f t="shared" si="89"/>
        <v>#N/A</v>
      </c>
      <c r="K152" s="91" t="e">
        <f t="shared" si="90"/>
        <v>#N/A</v>
      </c>
      <c r="L152" s="91" t="e">
        <f t="shared" si="91"/>
        <v>#N/A</v>
      </c>
      <c r="M152" s="85"/>
      <c r="N152" s="86">
        <f>Parameters!$C$13</f>
        <v>2200</v>
      </c>
      <c r="O152" s="86">
        <f>Parameters!$C$14</f>
        <v>2000</v>
      </c>
    </row>
    <row r="153" spans="1:15">
      <c r="A153" s="75">
        <f t="shared" si="62"/>
        <v>44013</v>
      </c>
      <c r="B153" s="91" t="e">
        <f t="shared" si="83"/>
        <v>#N/A</v>
      </c>
      <c r="C153" s="91" t="e">
        <f t="shared" si="84"/>
        <v>#N/A</v>
      </c>
      <c r="D153" s="91" t="e">
        <f t="shared" si="85"/>
        <v>#N/A</v>
      </c>
      <c r="E153" s="91" t="e">
        <f t="shared" si="86"/>
        <v>#N/A</v>
      </c>
      <c r="F153" s="91" t="e">
        <f t="shared" si="87"/>
        <v>#N/A</v>
      </c>
      <c r="G153" s="77" t="e">
        <f t="shared" si="72"/>
        <v>#N/A</v>
      </c>
      <c r="H153" s="91" t="e">
        <f t="shared" si="88"/>
        <v>#N/A</v>
      </c>
      <c r="I153" s="84" t="e">
        <f t="shared" si="73"/>
        <v>#N/A</v>
      </c>
      <c r="J153" s="91" t="e">
        <f t="shared" si="89"/>
        <v>#N/A</v>
      </c>
      <c r="K153" s="91" t="e">
        <f t="shared" si="90"/>
        <v>#N/A</v>
      </c>
      <c r="L153" s="91" t="e">
        <f t="shared" si="91"/>
        <v>#N/A</v>
      </c>
      <c r="M153" s="85"/>
      <c r="N153" s="86">
        <f>Parameters!$C$13</f>
        <v>2200</v>
      </c>
      <c r="O153" s="86">
        <f>Parameters!$C$14</f>
        <v>2000</v>
      </c>
    </row>
    <row r="154" spans="1:15">
      <c r="A154" s="75">
        <f t="shared" si="62"/>
        <v>44014</v>
      </c>
      <c r="B154" s="91" t="e">
        <f t="shared" si="83"/>
        <v>#N/A</v>
      </c>
      <c r="C154" s="91" t="e">
        <f t="shared" si="84"/>
        <v>#N/A</v>
      </c>
      <c r="D154" s="91" t="e">
        <f t="shared" si="85"/>
        <v>#N/A</v>
      </c>
      <c r="E154" s="91" t="e">
        <f t="shared" si="86"/>
        <v>#N/A</v>
      </c>
      <c r="F154" s="91" t="e">
        <f t="shared" si="87"/>
        <v>#N/A</v>
      </c>
      <c r="G154" s="77" t="e">
        <f t="shared" si="72"/>
        <v>#N/A</v>
      </c>
      <c r="H154" s="91" t="e">
        <f t="shared" si="88"/>
        <v>#N/A</v>
      </c>
      <c r="I154" s="84" t="e">
        <f t="shared" si="73"/>
        <v>#N/A</v>
      </c>
      <c r="J154" s="91" t="e">
        <f t="shared" si="89"/>
        <v>#N/A</v>
      </c>
      <c r="K154" s="91" t="e">
        <f t="shared" si="90"/>
        <v>#N/A</v>
      </c>
      <c r="L154" s="91" t="e">
        <f t="shared" si="91"/>
        <v>#N/A</v>
      </c>
      <c r="M154" s="85"/>
      <c r="N154" s="86">
        <f>Parameters!$C$13</f>
        <v>2200</v>
      </c>
      <c r="O154" s="86">
        <f>Parameters!$C$14</f>
        <v>2000</v>
      </c>
    </row>
    <row r="155" spans="1:15">
      <c r="A155" s="75">
        <f t="shared" si="62"/>
        <v>44015</v>
      </c>
      <c r="B155" s="91" t="e">
        <f t="shared" si="83"/>
        <v>#N/A</v>
      </c>
      <c r="C155" s="91" t="e">
        <f t="shared" si="84"/>
        <v>#N/A</v>
      </c>
      <c r="D155" s="91" t="e">
        <f t="shared" si="85"/>
        <v>#N/A</v>
      </c>
      <c r="E155" s="91" t="e">
        <f t="shared" si="86"/>
        <v>#N/A</v>
      </c>
      <c r="F155" s="91" t="e">
        <f t="shared" si="87"/>
        <v>#N/A</v>
      </c>
      <c r="G155" s="77" t="e">
        <f t="shared" si="72"/>
        <v>#N/A</v>
      </c>
      <c r="H155" s="91" t="e">
        <f t="shared" si="88"/>
        <v>#N/A</v>
      </c>
      <c r="I155" s="84" t="e">
        <f t="shared" si="73"/>
        <v>#N/A</v>
      </c>
      <c r="J155" s="91" t="e">
        <f t="shared" si="89"/>
        <v>#N/A</v>
      </c>
      <c r="K155" s="91" t="e">
        <f t="shared" si="90"/>
        <v>#N/A</v>
      </c>
      <c r="L155" s="91" t="e">
        <f t="shared" si="91"/>
        <v>#N/A</v>
      </c>
      <c r="M155" s="85"/>
      <c r="N155" s="86">
        <f>Parameters!$C$13</f>
        <v>2200</v>
      </c>
      <c r="O155" s="86">
        <f>Parameters!$C$14</f>
        <v>2000</v>
      </c>
    </row>
    <row r="156" spans="1:15">
      <c r="A156" s="75">
        <f t="shared" si="62"/>
        <v>44016</v>
      </c>
      <c r="B156" s="91" t="e">
        <f t="shared" ref="B156:B165" si="92">NA()</f>
        <v>#N/A</v>
      </c>
      <c r="C156" s="91" t="e">
        <f t="shared" ref="C156:C165" si="93">NA()</f>
        <v>#N/A</v>
      </c>
      <c r="D156" s="91" t="e">
        <f t="shared" ref="D156:D165" si="94">NA()</f>
        <v>#N/A</v>
      </c>
      <c r="E156" s="91" t="e">
        <f t="shared" ref="E156:E165" si="95">NA()</f>
        <v>#N/A</v>
      </c>
      <c r="F156" s="91" t="e">
        <f t="shared" ref="F156:F165" si="96">NA()</f>
        <v>#N/A</v>
      </c>
      <c r="G156" s="77" t="e">
        <f t="shared" si="72"/>
        <v>#N/A</v>
      </c>
      <c r="H156" s="91" t="e">
        <f t="shared" ref="H156:H165" si="97">NA()</f>
        <v>#N/A</v>
      </c>
      <c r="I156" s="84" t="e">
        <f t="shared" si="73"/>
        <v>#N/A</v>
      </c>
      <c r="J156" s="91" t="e">
        <f t="shared" ref="J156:J165" si="98">NA()</f>
        <v>#N/A</v>
      </c>
      <c r="K156" s="91" t="e">
        <f t="shared" ref="K156:K165" si="99">NA()</f>
        <v>#N/A</v>
      </c>
      <c r="L156" s="91" t="e">
        <f t="shared" ref="L156:L165" si="100">NA()</f>
        <v>#N/A</v>
      </c>
      <c r="M156" s="85"/>
      <c r="N156" s="86">
        <f>Parameters!$C$13</f>
        <v>2200</v>
      </c>
      <c r="O156" s="86">
        <f>Parameters!$C$14</f>
        <v>2000</v>
      </c>
    </row>
    <row r="157" spans="1:15">
      <c r="A157" s="75">
        <f t="shared" si="62"/>
        <v>44017</v>
      </c>
      <c r="B157" s="91" t="e">
        <f t="shared" si="92"/>
        <v>#N/A</v>
      </c>
      <c r="C157" s="91" t="e">
        <f t="shared" si="93"/>
        <v>#N/A</v>
      </c>
      <c r="D157" s="91" t="e">
        <f t="shared" si="94"/>
        <v>#N/A</v>
      </c>
      <c r="E157" s="91" t="e">
        <f t="shared" si="95"/>
        <v>#N/A</v>
      </c>
      <c r="F157" s="91" t="e">
        <f t="shared" si="96"/>
        <v>#N/A</v>
      </c>
      <c r="G157" s="77" t="e">
        <f t="shared" si="72"/>
        <v>#N/A</v>
      </c>
      <c r="H157" s="91" t="e">
        <f t="shared" si="97"/>
        <v>#N/A</v>
      </c>
      <c r="I157" s="84" t="e">
        <f t="shared" si="73"/>
        <v>#N/A</v>
      </c>
      <c r="J157" s="91" t="e">
        <f t="shared" si="98"/>
        <v>#N/A</v>
      </c>
      <c r="K157" s="91" t="e">
        <f t="shared" si="99"/>
        <v>#N/A</v>
      </c>
      <c r="L157" s="91" t="e">
        <f t="shared" si="100"/>
        <v>#N/A</v>
      </c>
      <c r="M157" s="85"/>
      <c r="N157" s="86">
        <f>Parameters!$C$13</f>
        <v>2200</v>
      </c>
      <c r="O157" s="86">
        <f>Parameters!$C$14</f>
        <v>2000</v>
      </c>
    </row>
    <row r="158" spans="1:15">
      <c r="A158" s="75">
        <f t="shared" si="62"/>
        <v>44018</v>
      </c>
      <c r="B158" s="91" t="e">
        <f t="shared" si="92"/>
        <v>#N/A</v>
      </c>
      <c r="C158" s="91" t="e">
        <f t="shared" si="93"/>
        <v>#N/A</v>
      </c>
      <c r="D158" s="91" t="e">
        <f t="shared" si="94"/>
        <v>#N/A</v>
      </c>
      <c r="E158" s="91" t="e">
        <f t="shared" si="95"/>
        <v>#N/A</v>
      </c>
      <c r="F158" s="91" t="e">
        <f t="shared" si="96"/>
        <v>#N/A</v>
      </c>
      <c r="G158" s="77" t="e">
        <f t="shared" si="72"/>
        <v>#N/A</v>
      </c>
      <c r="H158" s="91" t="e">
        <f t="shared" si="97"/>
        <v>#N/A</v>
      </c>
      <c r="I158" s="84" t="e">
        <f t="shared" si="73"/>
        <v>#N/A</v>
      </c>
      <c r="J158" s="91" t="e">
        <f t="shared" si="98"/>
        <v>#N/A</v>
      </c>
      <c r="K158" s="91" t="e">
        <f t="shared" si="99"/>
        <v>#N/A</v>
      </c>
      <c r="L158" s="91" t="e">
        <f t="shared" si="100"/>
        <v>#N/A</v>
      </c>
      <c r="M158" s="85"/>
      <c r="N158" s="86">
        <f>Parameters!$C$13</f>
        <v>2200</v>
      </c>
      <c r="O158" s="86">
        <f>Parameters!$C$14</f>
        <v>2000</v>
      </c>
    </row>
    <row r="159" spans="1:15">
      <c r="A159" s="75">
        <f t="shared" si="62"/>
        <v>44019</v>
      </c>
      <c r="B159" s="91" t="e">
        <f t="shared" si="92"/>
        <v>#N/A</v>
      </c>
      <c r="C159" s="91" t="e">
        <f t="shared" si="93"/>
        <v>#N/A</v>
      </c>
      <c r="D159" s="91" t="e">
        <f t="shared" si="94"/>
        <v>#N/A</v>
      </c>
      <c r="E159" s="91" t="e">
        <f t="shared" si="95"/>
        <v>#N/A</v>
      </c>
      <c r="F159" s="91" t="e">
        <f t="shared" si="96"/>
        <v>#N/A</v>
      </c>
      <c r="G159" s="77" t="e">
        <f t="shared" si="72"/>
        <v>#N/A</v>
      </c>
      <c r="H159" s="91" t="e">
        <f t="shared" si="97"/>
        <v>#N/A</v>
      </c>
      <c r="I159" s="84" t="e">
        <f t="shared" si="73"/>
        <v>#N/A</v>
      </c>
      <c r="J159" s="91" t="e">
        <f t="shared" si="98"/>
        <v>#N/A</v>
      </c>
      <c r="K159" s="91" t="e">
        <f t="shared" si="99"/>
        <v>#N/A</v>
      </c>
      <c r="L159" s="91" t="e">
        <f t="shared" si="100"/>
        <v>#N/A</v>
      </c>
      <c r="M159" s="85"/>
      <c r="N159" s="86">
        <f>Parameters!$C$13</f>
        <v>2200</v>
      </c>
      <c r="O159" s="86">
        <f>Parameters!$C$14</f>
        <v>2000</v>
      </c>
    </row>
    <row r="160" spans="1:15">
      <c r="A160" s="75">
        <f t="shared" si="62"/>
        <v>44020</v>
      </c>
      <c r="B160" s="91" t="e">
        <f t="shared" si="92"/>
        <v>#N/A</v>
      </c>
      <c r="C160" s="91" t="e">
        <f t="shared" si="93"/>
        <v>#N/A</v>
      </c>
      <c r="D160" s="91" t="e">
        <f t="shared" si="94"/>
        <v>#N/A</v>
      </c>
      <c r="E160" s="91" t="e">
        <f t="shared" si="95"/>
        <v>#N/A</v>
      </c>
      <c r="F160" s="91" t="e">
        <f t="shared" si="96"/>
        <v>#N/A</v>
      </c>
      <c r="G160" s="77" t="e">
        <f t="shared" si="72"/>
        <v>#N/A</v>
      </c>
      <c r="H160" s="91" t="e">
        <f t="shared" si="97"/>
        <v>#N/A</v>
      </c>
      <c r="I160" s="84" t="e">
        <f t="shared" si="73"/>
        <v>#N/A</v>
      </c>
      <c r="J160" s="91" t="e">
        <f t="shared" si="98"/>
        <v>#N/A</v>
      </c>
      <c r="K160" s="91" t="e">
        <f t="shared" si="99"/>
        <v>#N/A</v>
      </c>
      <c r="L160" s="91" t="e">
        <f t="shared" si="100"/>
        <v>#N/A</v>
      </c>
      <c r="M160" s="85"/>
      <c r="N160" s="86">
        <f>Parameters!$C$13</f>
        <v>2200</v>
      </c>
      <c r="O160" s="86">
        <f>Parameters!$C$14</f>
        <v>2000</v>
      </c>
    </row>
    <row r="161" spans="1:15">
      <c r="A161" s="75">
        <f t="shared" si="62"/>
        <v>44021</v>
      </c>
      <c r="B161" s="91" t="e">
        <f t="shared" si="92"/>
        <v>#N/A</v>
      </c>
      <c r="C161" s="91" t="e">
        <f t="shared" si="93"/>
        <v>#N/A</v>
      </c>
      <c r="D161" s="91" t="e">
        <f t="shared" si="94"/>
        <v>#N/A</v>
      </c>
      <c r="E161" s="91" t="e">
        <f t="shared" si="95"/>
        <v>#N/A</v>
      </c>
      <c r="F161" s="91" t="e">
        <f t="shared" si="96"/>
        <v>#N/A</v>
      </c>
      <c r="G161" s="77" t="e">
        <f t="shared" si="72"/>
        <v>#N/A</v>
      </c>
      <c r="H161" s="91" t="e">
        <f t="shared" si="97"/>
        <v>#N/A</v>
      </c>
      <c r="I161" s="84" t="e">
        <f t="shared" si="73"/>
        <v>#N/A</v>
      </c>
      <c r="J161" s="91" t="e">
        <f t="shared" si="98"/>
        <v>#N/A</v>
      </c>
      <c r="K161" s="91" t="e">
        <f t="shared" si="99"/>
        <v>#N/A</v>
      </c>
      <c r="L161" s="91" t="e">
        <f t="shared" si="100"/>
        <v>#N/A</v>
      </c>
      <c r="M161" s="85"/>
      <c r="N161" s="86">
        <f>Parameters!$C$13</f>
        <v>2200</v>
      </c>
      <c r="O161" s="86">
        <f>Parameters!$C$14</f>
        <v>2000</v>
      </c>
    </row>
    <row r="162" spans="1:15">
      <c r="A162" s="75">
        <f t="shared" si="62"/>
        <v>44022</v>
      </c>
      <c r="B162" s="91" t="e">
        <f t="shared" si="92"/>
        <v>#N/A</v>
      </c>
      <c r="C162" s="91" t="e">
        <f t="shared" si="93"/>
        <v>#N/A</v>
      </c>
      <c r="D162" s="91" t="e">
        <f t="shared" si="94"/>
        <v>#N/A</v>
      </c>
      <c r="E162" s="91" t="e">
        <f t="shared" si="95"/>
        <v>#N/A</v>
      </c>
      <c r="F162" s="91" t="e">
        <f t="shared" si="96"/>
        <v>#N/A</v>
      </c>
      <c r="G162" s="77" t="e">
        <f t="shared" si="72"/>
        <v>#N/A</v>
      </c>
      <c r="H162" s="91" t="e">
        <f t="shared" si="97"/>
        <v>#N/A</v>
      </c>
      <c r="I162" s="84" t="e">
        <f t="shared" si="73"/>
        <v>#N/A</v>
      </c>
      <c r="J162" s="91" t="e">
        <f t="shared" si="98"/>
        <v>#N/A</v>
      </c>
      <c r="K162" s="91" t="e">
        <f t="shared" si="99"/>
        <v>#N/A</v>
      </c>
      <c r="L162" s="91" t="e">
        <f t="shared" si="100"/>
        <v>#N/A</v>
      </c>
      <c r="M162" s="85"/>
      <c r="N162" s="86">
        <f>Parameters!$C$13</f>
        <v>2200</v>
      </c>
      <c r="O162" s="86">
        <f>Parameters!$C$14</f>
        <v>2000</v>
      </c>
    </row>
    <row r="163" spans="1:15">
      <c r="A163" s="75">
        <f t="shared" si="62"/>
        <v>44023</v>
      </c>
      <c r="B163" s="91" t="e">
        <f t="shared" si="92"/>
        <v>#N/A</v>
      </c>
      <c r="C163" s="91" t="e">
        <f t="shared" si="93"/>
        <v>#N/A</v>
      </c>
      <c r="D163" s="91" t="e">
        <f t="shared" si="94"/>
        <v>#N/A</v>
      </c>
      <c r="E163" s="91" t="e">
        <f t="shared" si="95"/>
        <v>#N/A</v>
      </c>
      <c r="F163" s="91" t="e">
        <f t="shared" si="96"/>
        <v>#N/A</v>
      </c>
      <c r="G163" s="77" t="e">
        <f t="shared" si="72"/>
        <v>#N/A</v>
      </c>
      <c r="H163" s="91" t="e">
        <f t="shared" si="97"/>
        <v>#N/A</v>
      </c>
      <c r="I163" s="84" t="e">
        <f t="shared" si="73"/>
        <v>#N/A</v>
      </c>
      <c r="J163" s="91" t="e">
        <f t="shared" si="98"/>
        <v>#N/A</v>
      </c>
      <c r="K163" s="91" t="e">
        <f t="shared" si="99"/>
        <v>#N/A</v>
      </c>
      <c r="L163" s="91" t="e">
        <f t="shared" si="100"/>
        <v>#N/A</v>
      </c>
      <c r="M163" s="85"/>
      <c r="N163" s="86">
        <f>Parameters!$C$13</f>
        <v>2200</v>
      </c>
      <c r="O163" s="86">
        <f>Parameters!$C$14</f>
        <v>2000</v>
      </c>
    </row>
    <row r="164" spans="1:15">
      <c r="A164" s="75">
        <f t="shared" si="62"/>
        <v>44024</v>
      </c>
      <c r="B164" s="91" t="e">
        <f t="shared" si="92"/>
        <v>#N/A</v>
      </c>
      <c r="C164" s="91" t="e">
        <f t="shared" si="93"/>
        <v>#N/A</v>
      </c>
      <c r="D164" s="91" t="e">
        <f t="shared" si="94"/>
        <v>#N/A</v>
      </c>
      <c r="E164" s="91" t="e">
        <f t="shared" si="95"/>
        <v>#N/A</v>
      </c>
      <c r="F164" s="91" t="e">
        <f t="shared" si="96"/>
        <v>#N/A</v>
      </c>
      <c r="G164" s="77" t="e">
        <f t="shared" si="72"/>
        <v>#N/A</v>
      </c>
      <c r="H164" s="91" t="e">
        <f t="shared" si="97"/>
        <v>#N/A</v>
      </c>
      <c r="I164" s="84" t="e">
        <f t="shared" si="73"/>
        <v>#N/A</v>
      </c>
      <c r="J164" s="91" t="e">
        <f t="shared" si="98"/>
        <v>#N/A</v>
      </c>
      <c r="K164" s="91" t="e">
        <f t="shared" si="99"/>
        <v>#N/A</v>
      </c>
      <c r="L164" s="91" t="e">
        <f t="shared" si="100"/>
        <v>#N/A</v>
      </c>
      <c r="M164" s="85"/>
      <c r="N164" s="86">
        <f>Parameters!$C$13</f>
        <v>2200</v>
      </c>
      <c r="O164" s="86">
        <f>Parameters!$C$14</f>
        <v>2000</v>
      </c>
    </row>
    <row r="165" spans="1:15">
      <c r="A165" s="75">
        <f t="shared" si="62"/>
        <v>44025</v>
      </c>
      <c r="B165" s="91" t="e">
        <f t="shared" si="92"/>
        <v>#N/A</v>
      </c>
      <c r="C165" s="91" t="e">
        <f t="shared" si="93"/>
        <v>#N/A</v>
      </c>
      <c r="D165" s="91" t="e">
        <f t="shared" si="94"/>
        <v>#N/A</v>
      </c>
      <c r="E165" s="91" t="e">
        <f t="shared" si="95"/>
        <v>#N/A</v>
      </c>
      <c r="F165" s="91" t="e">
        <f t="shared" si="96"/>
        <v>#N/A</v>
      </c>
      <c r="G165" s="77" t="e">
        <f t="shared" si="72"/>
        <v>#N/A</v>
      </c>
      <c r="H165" s="91" t="e">
        <f t="shared" si="97"/>
        <v>#N/A</v>
      </c>
      <c r="I165" s="84" t="e">
        <f t="shared" si="73"/>
        <v>#N/A</v>
      </c>
      <c r="J165" s="91" t="e">
        <f t="shared" si="98"/>
        <v>#N/A</v>
      </c>
      <c r="K165" s="91" t="e">
        <f t="shared" si="99"/>
        <v>#N/A</v>
      </c>
      <c r="L165" s="91" t="e">
        <f t="shared" si="100"/>
        <v>#N/A</v>
      </c>
      <c r="M165" s="85"/>
      <c r="N165" s="86">
        <f>Parameters!$C$13</f>
        <v>2200</v>
      </c>
      <c r="O165" s="86">
        <f>Parameters!$C$14</f>
        <v>2000</v>
      </c>
    </row>
    <row r="166" spans="1:15">
      <c r="A166" s="75">
        <f t="shared" si="62"/>
        <v>44026</v>
      </c>
      <c r="B166" s="91" t="e">
        <f t="shared" ref="B166:B175" si="101">NA()</f>
        <v>#N/A</v>
      </c>
      <c r="C166" s="91" t="e">
        <f t="shared" ref="C166:C175" si="102">NA()</f>
        <v>#N/A</v>
      </c>
      <c r="D166" s="91" t="e">
        <f t="shared" ref="D166:D175" si="103">NA()</f>
        <v>#N/A</v>
      </c>
      <c r="E166" s="91" t="e">
        <f t="shared" ref="E166:E175" si="104">NA()</f>
        <v>#N/A</v>
      </c>
      <c r="F166" s="91" t="e">
        <f t="shared" ref="F166:F175" si="105">NA()</f>
        <v>#N/A</v>
      </c>
      <c r="G166" s="77" t="e">
        <f t="shared" si="72"/>
        <v>#N/A</v>
      </c>
      <c r="H166" s="91" t="e">
        <f t="shared" ref="H166:H175" si="106">NA()</f>
        <v>#N/A</v>
      </c>
      <c r="I166" s="84" t="e">
        <f t="shared" si="73"/>
        <v>#N/A</v>
      </c>
      <c r="J166" s="91" t="e">
        <f t="shared" ref="J166:J175" si="107">NA()</f>
        <v>#N/A</v>
      </c>
      <c r="K166" s="91" t="e">
        <f t="shared" ref="K166:K175" si="108">NA()</f>
        <v>#N/A</v>
      </c>
      <c r="L166" s="91" t="e">
        <f t="shared" ref="L166:L175" si="109">NA()</f>
        <v>#N/A</v>
      </c>
      <c r="M166" s="85"/>
      <c r="N166" s="86">
        <f>Parameters!$C$13</f>
        <v>2200</v>
      </c>
      <c r="O166" s="86">
        <f>Parameters!$C$14</f>
        <v>2000</v>
      </c>
    </row>
    <row r="167" spans="1:15">
      <c r="A167" s="75">
        <f t="shared" si="62"/>
        <v>44027</v>
      </c>
      <c r="B167" s="91" t="e">
        <f t="shared" si="101"/>
        <v>#N/A</v>
      </c>
      <c r="C167" s="91" t="e">
        <f t="shared" si="102"/>
        <v>#N/A</v>
      </c>
      <c r="D167" s="91" t="e">
        <f t="shared" si="103"/>
        <v>#N/A</v>
      </c>
      <c r="E167" s="91" t="e">
        <f t="shared" si="104"/>
        <v>#N/A</v>
      </c>
      <c r="F167" s="91" t="e">
        <f t="shared" si="105"/>
        <v>#N/A</v>
      </c>
      <c r="G167" s="77" t="e">
        <f t="shared" si="72"/>
        <v>#N/A</v>
      </c>
      <c r="H167" s="91" t="e">
        <f t="shared" si="106"/>
        <v>#N/A</v>
      </c>
      <c r="I167" s="84" t="e">
        <f t="shared" si="73"/>
        <v>#N/A</v>
      </c>
      <c r="J167" s="91" t="e">
        <f t="shared" si="107"/>
        <v>#N/A</v>
      </c>
      <c r="K167" s="91" t="e">
        <f t="shared" si="108"/>
        <v>#N/A</v>
      </c>
      <c r="L167" s="91" t="e">
        <f t="shared" si="109"/>
        <v>#N/A</v>
      </c>
      <c r="M167" s="85"/>
      <c r="N167" s="86">
        <f>Parameters!$C$13</f>
        <v>2200</v>
      </c>
      <c r="O167" s="86">
        <f>Parameters!$C$14</f>
        <v>2000</v>
      </c>
    </row>
    <row r="168" spans="1:15">
      <c r="A168" s="75">
        <f t="shared" si="62"/>
        <v>44028</v>
      </c>
      <c r="B168" s="91" t="e">
        <f t="shared" si="101"/>
        <v>#N/A</v>
      </c>
      <c r="C168" s="91" t="e">
        <f t="shared" si="102"/>
        <v>#N/A</v>
      </c>
      <c r="D168" s="91" t="e">
        <f t="shared" si="103"/>
        <v>#N/A</v>
      </c>
      <c r="E168" s="91" t="e">
        <f t="shared" si="104"/>
        <v>#N/A</v>
      </c>
      <c r="F168" s="91" t="e">
        <f t="shared" si="105"/>
        <v>#N/A</v>
      </c>
      <c r="G168" s="77" t="e">
        <f t="shared" si="72"/>
        <v>#N/A</v>
      </c>
      <c r="H168" s="91" t="e">
        <f t="shared" si="106"/>
        <v>#N/A</v>
      </c>
      <c r="I168" s="84" t="e">
        <f t="shared" si="73"/>
        <v>#N/A</v>
      </c>
      <c r="J168" s="91" t="e">
        <f t="shared" si="107"/>
        <v>#N/A</v>
      </c>
      <c r="K168" s="91" t="e">
        <f t="shared" si="108"/>
        <v>#N/A</v>
      </c>
      <c r="L168" s="91" t="e">
        <f t="shared" si="109"/>
        <v>#N/A</v>
      </c>
      <c r="M168" s="85"/>
      <c r="N168" s="86">
        <f>Parameters!$C$13</f>
        <v>2200</v>
      </c>
      <c r="O168" s="86">
        <f>Parameters!$C$14</f>
        <v>2000</v>
      </c>
    </row>
    <row r="169" spans="1:15">
      <c r="A169" s="75">
        <f t="shared" si="62"/>
        <v>44029</v>
      </c>
      <c r="B169" s="91" t="e">
        <f t="shared" si="101"/>
        <v>#N/A</v>
      </c>
      <c r="C169" s="91" t="e">
        <f t="shared" si="102"/>
        <v>#N/A</v>
      </c>
      <c r="D169" s="91" t="e">
        <f t="shared" si="103"/>
        <v>#N/A</v>
      </c>
      <c r="E169" s="91" t="e">
        <f t="shared" si="104"/>
        <v>#N/A</v>
      </c>
      <c r="F169" s="91" t="e">
        <f t="shared" si="105"/>
        <v>#N/A</v>
      </c>
      <c r="G169" s="77" t="e">
        <f t="shared" si="72"/>
        <v>#N/A</v>
      </c>
      <c r="H169" s="91" t="e">
        <f t="shared" si="106"/>
        <v>#N/A</v>
      </c>
      <c r="I169" s="84" t="e">
        <f t="shared" si="73"/>
        <v>#N/A</v>
      </c>
      <c r="J169" s="91" t="e">
        <f t="shared" si="107"/>
        <v>#N/A</v>
      </c>
      <c r="K169" s="91" t="e">
        <f t="shared" si="108"/>
        <v>#N/A</v>
      </c>
      <c r="L169" s="91" t="e">
        <f t="shared" si="109"/>
        <v>#N/A</v>
      </c>
      <c r="M169" s="85"/>
      <c r="N169" s="86">
        <f>Parameters!$C$13</f>
        <v>2200</v>
      </c>
      <c r="O169" s="86">
        <f>Parameters!$C$14</f>
        <v>2000</v>
      </c>
    </row>
    <row r="170" spans="1:15">
      <c r="A170" s="75">
        <f t="shared" si="62"/>
        <v>44030</v>
      </c>
      <c r="B170" s="91" t="e">
        <f t="shared" si="101"/>
        <v>#N/A</v>
      </c>
      <c r="C170" s="91" t="e">
        <f t="shared" si="102"/>
        <v>#N/A</v>
      </c>
      <c r="D170" s="91" t="e">
        <f t="shared" si="103"/>
        <v>#N/A</v>
      </c>
      <c r="E170" s="91" t="e">
        <f t="shared" si="104"/>
        <v>#N/A</v>
      </c>
      <c r="F170" s="91" t="e">
        <f t="shared" si="105"/>
        <v>#N/A</v>
      </c>
      <c r="G170" s="77" t="e">
        <f t="shared" si="72"/>
        <v>#N/A</v>
      </c>
      <c r="H170" s="91" t="e">
        <f t="shared" si="106"/>
        <v>#N/A</v>
      </c>
      <c r="I170" s="84" t="e">
        <f t="shared" si="73"/>
        <v>#N/A</v>
      </c>
      <c r="J170" s="91" t="e">
        <f t="shared" si="107"/>
        <v>#N/A</v>
      </c>
      <c r="K170" s="91" t="e">
        <f t="shared" si="108"/>
        <v>#N/A</v>
      </c>
      <c r="L170" s="91" t="e">
        <f t="shared" si="109"/>
        <v>#N/A</v>
      </c>
      <c r="M170" s="85"/>
      <c r="N170" s="86">
        <f>Parameters!$C$13</f>
        <v>2200</v>
      </c>
      <c r="O170" s="86">
        <f>Parameters!$C$14</f>
        <v>2000</v>
      </c>
    </row>
    <row r="171" spans="1:15">
      <c r="A171" s="75">
        <f t="shared" si="62"/>
        <v>44031</v>
      </c>
      <c r="B171" s="91" t="e">
        <f t="shared" si="101"/>
        <v>#N/A</v>
      </c>
      <c r="C171" s="91" t="e">
        <f t="shared" si="102"/>
        <v>#N/A</v>
      </c>
      <c r="D171" s="91" t="e">
        <f t="shared" si="103"/>
        <v>#N/A</v>
      </c>
      <c r="E171" s="91" t="e">
        <f t="shared" si="104"/>
        <v>#N/A</v>
      </c>
      <c r="F171" s="91" t="e">
        <f t="shared" si="105"/>
        <v>#N/A</v>
      </c>
      <c r="G171" s="77" t="e">
        <f t="shared" si="72"/>
        <v>#N/A</v>
      </c>
      <c r="H171" s="91" t="e">
        <f t="shared" si="106"/>
        <v>#N/A</v>
      </c>
      <c r="I171" s="84" t="e">
        <f t="shared" si="73"/>
        <v>#N/A</v>
      </c>
      <c r="J171" s="91" t="e">
        <f t="shared" si="107"/>
        <v>#N/A</v>
      </c>
      <c r="K171" s="91" t="e">
        <f t="shared" si="108"/>
        <v>#N/A</v>
      </c>
      <c r="L171" s="91" t="e">
        <f t="shared" si="109"/>
        <v>#N/A</v>
      </c>
      <c r="M171" s="85"/>
      <c r="N171" s="86">
        <f>Parameters!$C$13</f>
        <v>2200</v>
      </c>
      <c r="O171" s="86">
        <f>Parameters!$C$14</f>
        <v>2000</v>
      </c>
    </row>
    <row r="172" spans="1:15">
      <c r="A172" s="75">
        <f t="shared" si="62"/>
        <v>44032</v>
      </c>
      <c r="B172" s="91" t="e">
        <f t="shared" si="101"/>
        <v>#N/A</v>
      </c>
      <c r="C172" s="91" t="e">
        <f t="shared" si="102"/>
        <v>#N/A</v>
      </c>
      <c r="D172" s="91" t="e">
        <f t="shared" si="103"/>
        <v>#N/A</v>
      </c>
      <c r="E172" s="91" t="e">
        <f t="shared" si="104"/>
        <v>#N/A</v>
      </c>
      <c r="F172" s="91" t="e">
        <f t="shared" si="105"/>
        <v>#N/A</v>
      </c>
      <c r="G172" s="77" t="e">
        <f t="shared" si="72"/>
        <v>#N/A</v>
      </c>
      <c r="H172" s="91" t="e">
        <f t="shared" si="106"/>
        <v>#N/A</v>
      </c>
      <c r="I172" s="84" t="e">
        <f t="shared" si="73"/>
        <v>#N/A</v>
      </c>
      <c r="J172" s="91" t="e">
        <f t="shared" si="107"/>
        <v>#N/A</v>
      </c>
      <c r="K172" s="91" t="e">
        <f t="shared" si="108"/>
        <v>#N/A</v>
      </c>
      <c r="L172" s="91" t="e">
        <f t="shared" si="109"/>
        <v>#N/A</v>
      </c>
      <c r="M172" s="85"/>
      <c r="N172" s="86">
        <f>Parameters!$C$13</f>
        <v>2200</v>
      </c>
      <c r="O172" s="86">
        <f>Parameters!$C$14</f>
        <v>2000</v>
      </c>
    </row>
    <row r="173" spans="1:15">
      <c r="A173" s="75">
        <f t="shared" si="62"/>
        <v>44033</v>
      </c>
      <c r="B173" s="91" t="e">
        <f t="shared" si="101"/>
        <v>#N/A</v>
      </c>
      <c r="C173" s="91" t="e">
        <f t="shared" si="102"/>
        <v>#N/A</v>
      </c>
      <c r="D173" s="91" t="e">
        <f t="shared" si="103"/>
        <v>#N/A</v>
      </c>
      <c r="E173" s="91" t="e">
        <f t="shared" si="104"/>
        <v>#N/A</v>
      </c>
      <c r="F173" s="91" t="e">
        <f t="shared" si="105"/>
        <v>#N/A</v>
      </c>
      <c r="G173" s="77" t="e">
        <f t="shared" si="72"/>
        <v>#N/A</v>
      </c>
      <c r="H173" s="91" t="e">
        <f t="shared" si="106"/>
        <v>#N/A</v>
      </c>
      <c r="I173" s="84" t="e">
        <f t="shared" si="73"/>
        <v>#N/A</v>
      </c>
      <c r="J173" s="91" t="e">
        <f t="shared" si="107"/>
        <v>#N/A</v>
      </c>
      <c r="K173" s="91" t="e">
        <f t="shared" si="108"/>
        <v>#N/A</v>
      </c>
      <c r="L173" s="91" t="e">
        <f t="shared" si="109"/>
        <v>#N/A</v>
      </c>
      <c r="M173" s="85"/>
      <c r="N173" s="86">
        <f>Parameters!$C$13</f>
        <v>2200</v>
      </c>
      <c r="O173" s="86">
        <f>Parameters!$C$14</f>
        <v>2000</v>
      </c>
    </row>
    <row r="174" spans="1:15">
      <c r="A174" s="75">
        <f t="shared" si="62"/>
        <v>44034</v>
      </c>
      <c r="B174" s="91" t="e">
        <f t="shared" si="101"/>
        <v>#N/A</v>
      </c>
      <c r="C174" s="91" t="e">
        <f t="shared" si="102"/>
        <v>#N/A</v>
      </c>
      <c r="D174" s="91" t="e">
        <f t="shared" si="103"/>
        <v>#N/A</v>
      </c>
      <c r="E174" s="91" t="e">
        <f t="shared" si="104"/>
        <v>#N/A</v>
      </c>
      <c r="F174" s="91" t="e">
        <f t="shared" si="105"/>
        <v>#N/A</v>
      </c>
      <c r="G174" s="77" t="e">
        <f t="shared" si="72"/>
        <v>#N/A</v>
      </c>
      <c r="H174" s="91" t="e">
        <f t="shared" si="106"/>
        <v>#N/A</v>
      </c>
      <c r="I174" s="84" t="e">
        <f t="shared" si="73"/>
        <v>#N/A</v>
      </c>
      <c r="J174" s="91" t="e">
        <f t="shared" si="107"/>
        <v>#N/A</v>
      </c>
      <c r="K174" s="91" t="e">
        <f t="shared" si="108"/>
        <v>#N/A</v>
      </c>
      <c r="L174" s="91" t="e">
        <f t="shared" si="109"/>
        <v>#N/A</v>
      </c>
      <c r="M174" s="85"/>
      <c r="N174" s="86">
        <f>Parameters!$C$13</f>
        <v>2200</v>
      </c>
      <c r="O174" s="86">
        <f>Parameters!$C$14</f>
        <v>2000</v>
      </c>
    </row>
    <row r="175" spans="1:15">
      <c r="A175" s="75">
        <f t="shared" si="62"/>
        <v>44035</v>
      </c>
      <c r="B175" s="91" t="e">
        <f t="shared" si="101"/>
        <v>#N/A</v>
      </c>
      <c r="C175" s="91" t="e">
        <f t="shared" si="102"/>
        <v>#N/A</v>
      </c>
      <c r="D175" s="91" t="e">
        <f t="shared" si="103"/>
        <v>#N/A</v>
      </c>
      <c r="E175" s="91" t="e">
        <f t="shared" si="104"/>
        <v>#N/A</v>
      </c>
      <c r="F175" s="91" t="e">
        <f t="shared" si="105"/>
        <v>#N/A</v>
      </c>
      <c r="G175" s="77" t="e">
        <f t="shared" si="72"/>
        <v>#N/A</v>
      </c>
      <c r="H175" s="91" t="e">
        <f t="shared" si="106"/>
        <v>#N/A</v>
      </c>
      <c r="I175" s="84" t="e">
        <f t="shared" si="73"/>
        <v>#N/A</v>
      </c>
      <c r="J175" s="91" t="e">
        <f t="shared" si="107"/>
        <v>#N/A</v>
      </c>
      <c r="K175" s="91" t="e">
        <f t="shared" si="108"/>
        <v>#N/A</v>
      </c>
      <c r="L175" s="91" t="e">
        <f t="shared" si="109"/>
        <v>#N/A</v>
      </c>
      <c r="M175" s="85"/>
      <c r="N175" s="86">
        <f>Parameters!$C$13</f>
        <v>2200</v>
      </c>
      <c r="O175" s="86">
        <f>Parameters!$C$14</f>
        <v>2000</v>
      </c>
    </row>
    <row r="176" spans="1:15">
      <c r="A176" s="75">
        <f t="shared" si="62"/>
        <v>44036</v>
      </c>
      <c r="B176" s="91" t="e">
        <f t="shared" ref="B176:B185" si="110">NA()</f>
        <v>#N/A</v>
      </c>
      <c r="C176" s="91" t="e">
        <f t="shared" ref="C176:C185" si="111">NA()</f>
        <v>#N/A</v>
      </c>
      <c r="D176" s="91" t="e">
        <f t="shared" ref="D176:D185" si="112">NA()</f>
        <v>#N/A</v>
      </c>
      <c r="E176" s="91" t="e">
        <f t="shared" ref="E176:E185" si="113">NA()</f>
        <v>#N/A</v>
      </c>
      <c r="F176" s="91" t="e">
        <f t="shared" ref="F176:F185" si="114">NA()</f>
        <v>#N/A</v>
      </c>
      <c r="G176" s="77" t="e">
        <f t="shared" si="72"/>
        <v>#N/A</v>
      </c>
      <c r="H176" s="91" t="e">
        <f t="shared" ref="H176:H185" si="115">NA()</f>
        <v>#N/A</v>
      </c>
      <c r="I176" s="84" t="e">
        <f t="shared" si="73"/>
        <v>#N/A</v>
      </c>
      <c r="J176" s="91" t="e">
        <f t="shared" ref="J176:J185" si="116">NA()</f>
        <v>#N/A</v>
      </c>
      <c r="K176" s="91" t="e">
        <f t="shared" ref="K176:K185" si="117">NA()</f>
        <v>#N/A</v>
      </c>
      <c r="L176" s="91" t="e">
        <f t="shared" ref="L176:L185" si="118">NA()</f>
        <v>#N/A</v>
      </c>
      <c r="M176" s="85"/>
      <c r="N176" s="86">
        <f>Parameters!$C$13</f>
        <v>2200</v>
      </c>
      <c r="O176" s="86">
        <f>Parameters!$C$14</f>
        <v>2000</v>
      </c>
    </row>
    <row r="177" spans="1:15">
      <c r="A177" s="75">
        <f t="shared" si="62"/>
        <v>44037</v>
      </c>
      <c r="B177" s="91" t="e">
        <f t="shared" si="110"/>
        <v>#N/A</v>
      </c>
      <c r="C177" s="91" t="e">
        <f t="shared" si="111"/>
        <v>#N/A</v>
      </c>
      <c r="D177" s="91" t="e">
        <f t="shared" si="112"/>
        <v>#N/A</v>
      </c>
      <c r="E177" s="91" t="e">
        <f t="shared" si="113"/>
        <v>#N/A</v>
      </c>
      <c r="F177" s="91" t="e">
        <f t="shared" si="114"/>
        <v>#N/A</v>
      </c>
      <c r="G177" s="77" t="e">
        <f t="shared" si="72"/>
        <v>#N/A</v>
      </c>
      <c r="H177" s="91" t="e">
        <f t="shared" si="115"/>
        <v>#N/A</v>
      </c>
      <c r="I177" s="84" t="e">
        <f t="shared" si="73"/>
        <v>#N/A</v>
      </c>
      <c r="J177" s="91" t="e">
        <f t="shared" si="116"/>
        <v>#N/A</v>
      </c>
      <c r="K177" s="91" t="e">
        <f t="shared" si="117"/>
        <v>#N/A</v>
      </c>
      <c r="L177" s="91" t="e">
        <f t="shared" si="118"/>
        <v>#N/A</v>
      </c>
      <c r="M177" s="85"/>
      <c r="N177" s="86">
        <f>Parameters!$C$13</f>
        <v>2200</v>
      </c>
      <c r="O177" s="86">
        <f>Parameters!$C$14</f>
        <v>2000</v>
      </c>
    </row>
    <row r="178" spans="1:15">
      <c r="A178" s="75">
        <f t="shared" si="62"/>
        <v>44038</v>
      </c>
      <c r="B178" s="91" t="e">
        <f t="shared" si="110"/>
        <v>#N/A</v>
      </c>
      <c r="C178" s="91" t="e">
        <f t="shared" si="111"/>
        <v>#N/A</v>
      </c>
      <c r="D178" s="91" t="e">
        <f t="shared" si="112"/>
        <v>#N/A</v>
      </c>
      <c r="E178" s="91" t="e">
        <f t="shared" si="113"/>
        <v>#N/A</v>
      </c>
      <c r="F178" s="91" t="e">
        <f t="shared" si="114"/>
        <v>#N/A</v>
      </c>
      <c r="G178" s="77" t="e">
        <f t="shared" si="72"/>
        <v>#N/A</v>
      </c>
      <c r="H178" s="91" t="e">
        <f t="shared" si="115"/>
        <v>#N/A</v>
      </c>
      <c r="I178" s="84" t="e">
        <f t="shared" si="73"/>
        <v>#N/A</v>
      </c>
      <c r="J178" s="91" t="e">
        <f t="shared" si="116"/>
        <v>#N/A</v>
      </c>
      <c r="K178" s="91" t="e">
        <f t="shared" si="117"/>
        <v>#N/A</v>
      </c>
      <c r="L178" s="91" t="e">
        <f t="shared" si="118"/>
        <v>#N/A</v>
      </c>
      <c r="M178" s="85"/>
      <c r="N178" s="86">
        <f>Parameters!$C$13</f>
        <v>2200</v>
      </c>
      <c r="O178" s="86">
        <f>Parameters!$C$14</f>
        <v>2000</v>
      </c>
    </row>
    <row r="179" spans="1:15">
      <c r="A179" s="75">
        <f t="shared" si="62"/>
        <v>44039</v>
      </c>
      <c r="B179" s="91" t="e">
        <f t="shared" si="110"/>
        <v>#N/A</v>
      </c>
      <c r="C179" s="91" t="e">
        <f t="shared" si="111"/>
        <v>#N/A</v>
      </c>
      <c r="D179" s="91" t="e">
        <f t="shared" si="112"/>
        <v>#N/A</v>
      </c>
      <c r="E179" s="91" t="e">
        <f t="shared" si="113"/>
        <v>#N/A</v>
      </c>
      <c r="F179" s="91" t="e">
        <f t="shared" si="114"/>
        <v>#N/A</v>
      </c>
      <c r="G179" s="77" t="e">
        <f t="shared" si="72"/>
        <v>#N/A</v>
      </c>
      <c r="H179" s="91" t="e">
        <f t="shared" si="115"/>
        <v>#N/A</v>
      </c>
      <c r="I179" s="84" t="e">
        <f t="shared" si="73"/>
        <v>#N/A</v>
      </c>
      <c r="J179" s="91" t="e">
        <f t="shared" si="116"/>
        <v>#N/A</v>
      </c>
      <c r="K179" s="91" t="e">
        <f t="shared" si="117"/>
        <v>#N/A</v>
      </c>
      <c r="L179" s="91" t="e">
        <f t="shared" si="118"/>
        <v>#N/A</v>
      </c>
      <c r="M179" s="85"/>
      <c r="N179" s="86">
        <f>Parameters!$C$13</f>
        <v>2200</v>
      </c>
      <c r="O179" s="86">
        <f>Parameters!$C$14</f>
        <v>2000</v>
      </c>
    </row>
    <row r="180" spans="1:15">
      <c r="A180" s="75">
        <f t="shared" si="62"/>
        <v>44040</v>
      </c>
      <c r="B180" s="91" t="e">
        <f t="shared" si="110"/>
        <v>#N/A</v>
      </c>
      <c r="C180" s="91" t="e">
        <f t="shared" si="111"/>
        <v>#N/A</v>
      </c>
      <c r="D180" s="91" t="e">
        <f t="shared" si="112"/>
        <v>#N/A</v>
      </c>
      <c r="E180" s="91" t="e">
        <f t="shared" si="113"/>
        <v>#N/A</v>
      </c>
      <c r="F180" s="91" t="e">
        <f t="shared" si="114"/>
        <v>#N/A</v>
      </c>
      <c r="G180" s="77" t="e">
        <f t="shared" si="72"/>
        <v>#N/A</v>
      </c>
      <c r="H180" s="91" t="e">
        <f t="shared" si="115"/>
        <v>#N/A</v>
      </c>
      <c r="I180" s="84" t="e">
        <f t="shared" si="73"/>
        <v>#N/A</v>
      </c>
      <c r="J180" s="91" t="e">
        <f t="shared" si="116"/>
        <v>#N/A</v>
      </c>
      <c r="K180" s="91" t="e">
        <f t="shared" si="117"/>
        <v>#N/A</v>
      </c>
      <c r="L180" s="91" t="e">
        <f t="shared" si="118"/>
        <v>#N/A</v>
      </c>
      <c r="M180" s="85"/>
      <c r="N180" s="86">
        <f>Parameters!$C$13</f>
        <v>2200</v>
      </c>
      <c r="O180" s="86">
        <f>Parameters!$C$14</f>
        <v>2000</v>
      </c>
    </row>
    <row r="181" spans="1:15">
      <c r="A181" s="75">
        <f t="shared" si="62"/>
        <v>44041</v>
      </c>
      <c r="B181" s="91" t="e">
        <f t="shared" si="110"/>
        <v>#N/A</v>
      </c>
      <c r="C181" s="91" t="e">
        <f t="shared" si="111"/>
        <v>#N/A</v>
      </c>
      <c r="D181" s="91" t="e">
        <f t="shared" si="112"/>
        <v>#N/A</v>
      </c>
      <c r="E181" s="91" t="e">
        <f t="shared" si="113"/>
        <v>#N/A</v>
      </c>
      <c r="F181" s="91" t="e">
        <f t="shared" si="114"/>
        <v>#N/A</v>
      </c>
      <c r="G181" s="77" t="e">
        <f t="shared" si="72"/>
        <v>#N/A</v>
      </c>
      <c r="H181" s="91" t="e">
        <f t="shared" si="115"/>
        <v>#N/A</v>
      </c>
      <c r="I181" s="84" t="e">
        <f t="shared" si="73"/>
        <v>#N/A</v>
      </c>
      <c r="J181" s="91" t="e">
        <f t="shared" si="116"/>
        <v>#N/A</v>
      </c>
      <c r="K181" s="91" t="e">
        <f t="shared" si="117"/>
        <v>#N/A</v>
      </c>
      <c r="L181" s="91" t="e">
        <f t="shared" si="118"/>
        <v>#N/A</v>
      </c>
      <c r="M181" s="85"/>
      <c r="N181" s="86">
        <f>Parameters!$C$13</f>
        <v>2200</v>
      </c>
      <c r="O181" s="86">
        <f>Parameters!$C$14</f>
        <v>2000</v>
      </c>
    </row>
    <row r="182" spans="1:15">
      <c r="A182" s="75">
        <f t="shared" si="62"/>
        <v>44042</v>
      </c>
      <c r="B182" s="91" t="e">
        <f t="shared" si="110"/>
        <v>#N/A</v>
      </c>
      <c r="C182" s="91" t="e">
        <f t="shared" si="111"/>
        <v>#N/A</v>
      </c>
      <c r="D182" s="91" t="e">
        <f t="shared" si="112"/>
        <v>#N/A</v>
      </c>
      <c r="E182" s="91" t="e">
        <f t="shared" si="113"/>
        <v>#N/A</v>
      </c>
      <c r="F182" s="91" t="e">
        <f t="shared" si="114"/>
        <v>#N/A</v>
      </c>
      <c r="G182" s="77" t="e">
        <f t="shared" si="72"/>
        <v>#N/A</v>
      </c>
      <c r="H182" s="91" t="e">
        <f t="shared" si="115"/>
        <v>#N/A</v>
      </c>
      <c r="I182" s="84" t="e">
        <f t="shared" si="73"/>
        <v>#N/A</v>
      </c>
      <c r="J182" s="91" t="e">
        <f t="shared" si="116"/>
        <v>#N/A</v>
      </c>
      <c r="K182" s="91" t="e">
        <f t="shared" si="117"/>
        <v>#N/A</v>
      </c>
      <c r="L182" s="91" t="e">
        <f t="shared" si="118"/>
        <v>#N/A</v>
      </c>
      <c r="M182" s="85"/>
      <c r="N182" s="86">
        <f>Parameters!$C$13</f>
        <v>2200</v>
      </c>
      <c r="O182" s="86">
        <f>Parameters!$C$14</f>
        <v>2000</v>
      </c>
    </row>
    <row r="183" spans="1:15">
      <c r="A183" s="75">
        <f t="shared" si="62"/>
        <v>44043</v>
      </c>
      <c r="B183" s="91" t="e">
        <f t="shared" si="110"/>
        <v>#N/A</v>
      </c>
      <c r="C183" s="91" t="e">
        <f t="shared" si="111"/>
        <v>#N/A</v>
      </c>
      <c r="D183" s="91" t="e">
        <f t="shared" si="112"/>
        <v>#N/A</v>
      </c>
      <c r="E183" s="91" t="e">
        <f t="shared" si="113"/>
        <v>#N/A</v>
      </c>
      <c r="F183" s="91" t="e">
        <f t="shared" si="114"/>
        <v>#N/A</v>
      </c>
      <c r="G183" s="77" t="e">
        <f t="shared" si="72"/>
        <v>#N/A</v>
      </c>
      <c r="H183" s="91" t="e">
        <f t="shared" si="115"/>
        <v>#N/A</v>
      </c>
      <c r="I183" s="84" t="e">
        <f t="shared" si="73"/>
        <v>#N/A</v>
      </c>
      <c r="J183" s="91" t="e">
        <f t="shared" si="116"/>
        <v>#N/A</v>
      </c>
      <c r="K183" s="91" t="e">
        <f t="shared" si="117"/>
        <v>#N/A</v>
      </c>
      <c r="L183" s="91" t="e">
        <f t="shared" si="118"/>
        <v>#N/A</v>
      </c>
      <c r="M183" s="85"/>
      <c r="N183" s="86">
        <f>Parameters!$C$13</f>
        <v>2200</v>
      </c>
      <c r="O183" s="86">
        <f>Parameters!$C$14</f>
        <v>2000</v>
      </c>
    </row>
    <row r="184" spans="1:15">
      <c r="A184" s="75">
        <f t="shared" si="62"/>
        <v>44044</v>
      </c>
      <c r="B184" s="91" t="e">
        <f t="shared" si="110"/>
        <v>#N/A</v>
      </c>
      <c r="C184" s="91" t="e">
        <f t="shared" si="111"/>
        <v>#N/A</v>
      </c>
      <c r="D184" s="91" t="e">
        <f t="shared" si="112"/>
        <v>#N/A</v>
      </c>
      <c r="E184" s="91" t="e">
        <f t="shared" si="113"/>
        <v>#N/A</v>
      </c>
      <c r="F184" s="91" t="e">
        <f t="shared" si="114"/>
        <v>#N/A</v>
      </c>
      <c r="G184" s="77" t="e">
        <f t="shared" si="72"/>
        <v>#N/A</v>
      </c>
      <c r="H184" s="91" t="e">
        <f t="shared" si="115"/>
        <v>#N/A</v>
      </c>
      <c r="I184" s="84" t="e">
        <f t="shared" si="73"/>
        <v>#N/A</v>
      </c>
      <c r="J184" s="91" t="e">
        <f t="shared" si="116"/>
        <v>#N/A</v>
      </c>
      <c r="K184" s="91" t="e">
        <f t="shared" si="117"/>
        <v>#N/A</v>
      </c>
      <c r="L184" s="91" t="e">
        <f t="shared" si="118"/>
        <v>#N/A</v>
      </c>
      <c r="M184" s="85"/>
      <c r="N184" s="86">
        <f>Parameters!$C$13</f>
        <v>2200</v>
      </c>
      <c r="O184" s="86">
        <f>Parameters!$C$14</f>
        <v>2000</v>
      </c>
    </row>
    <row r="185" spans="1:15">
      <c r="A185" s="75">
        <f t="shared" si="62"/>
        <v>44045</v>
      </c>
      <c r="B185" s="91" t="e">
        <f t="shared" si="110"/>
        <v>#N/A</v>
      </c>
      <c r="C185" s="91" t="e">
        <f t="shared" si="111"/>
        <v>#N/A</v>
      </c>
      <c r="D185" s="91" t="e">
        <f t="shared" si="112"/>
        <v>#N/A</v>
      </c>
      <c r="E185" s="91" t="e">
        <f t="shared" si="113"/>
        <v>#N/A</v>
      </c>
      <c r="F185" s="91" t="e">
        <f t="shared" si="114"/>
        <v>#N/A</v>
      </c>
      <c r="G185" s="77" t="e">
        <f t="shared" si="72"/>
        <v>#N/A</v>
      </c>
      <c r="H185" s="91" t="e">
        <f t="shared" si="115"/>
        <v>#N/A</v>
      </c>
      <c r="I185" s="84" t="e">
        <f t="shared" si="73"/>
        <v>#N/A</v>
      </c>
      <c r="J185" s="91" t="e">
        <f t="shared" si="116"/>
        <v>#N/A</v>
      </c>
      <c r="K185" s="91" t="e">
        <f t="shared" si="117"/>
        <v>#N/A</v>
      </c>
      <c r="L185" s="91" t="e">
        <f t="shared" si="118"/>
        <v>#N/A</v>
      </c>
      <c r="M185" s="85"/>
      <c r="N185" s="86">
        <f>Parameters!$C$13</f>
        <v>2200</v>
      </c>
      <c r="O185" s="86">
        <f>Parameters!$C$14</f>
        <v>2000</v>
      </c>
    </row>
    <row r="186" spans="1:15">
      <c r="A186" s="75">
        <f t="shared" si="62"/>
        <v>44046</v>
      </c>
      <c r="B186" s="91" t="e">
        <f t="shared" ref="B186:B195" si="119">NA()</f>
        <v>#N/A</v>
      </c>
      <c r="C186" s="91" t="e">
        <f t="shared" ref="C186:C195" si="120">NA()</f>
        <v>#N/A</v>
      </c>
      <c r="D186" s="91" t="e">
        <f t="shared" ref="D186:D195" si="121">NA()</f>
        <v>#N/A</v>
      </c>
      <c r="E186" s="91" t="e">
        <f t="shared" ref="E186:E195" si="122">NA()</f>
        <v>#N/A</v>
      </c>
      <c r="F186" s="91" t="e">
        <f t="shared" ref="F186:F195" si="123">NA()</f>
        <v>#N/A</v>
      </c>
      <c r="G186" s="77" t="e">
        <f t="shared" si="72"/>
        <v>#N/A</v>
      </c>
      <c r="H186" s="91" t="e">
        <f t="shared" ref="H186:H195" si="124">NA()</f>
        <v>#N/A</v>
      </c>
      <c r="I186" s="84" t="e">
        <f t="shared" si="73"/>
        <v>#N/A</v>
      </c>
      <c r="J186" s="91" t="e">
        <f t="shared" ref="J186:J195" si="125">NA()</f>
        <v>#N/A</v>
      </c>
      <c r="K186" s="91" t="e">
        <f t="shared" ref="K186:K195" si="126">NA()</f>
        <v>#N/A</v>
      </c>
      <c r="L186" s="91" t="e">
        <f t="shared" ref="L186:L195" si="127">NA()</f>
        <v>#N/A</v>
      </c>
      <c r="M186" s="85"/>
      <c r="N186" s="86">
        <f>Parameters!$C$13</f>
        <v>2200</v>
      </c>
      <c r="O186" s="86">
        <f>Parameters!$C$14</f>
        <v>2000</v>
      </c>
    </row>
    <row r="187" spans="1:15">
      <c r="A187" s="75">
        <f t="shared" ref="A187:A250" si="128">A186+1</f>
        <v>44047</v>
      </c>
      <c r="B187" s="91" t="e">
        <f t="shared" si="119"/>
        <v>#N/A</v>
      </c>
      <c r="C187" s="91" t="e">
        <f t="shared" si="120"/>
        <v>#N/A</v>
      </c>
      <c r="D187" s="91" t="e">
        <f t="shared" si="121"/>
        <v>#N/A</v>
      </c>
      <c r="E187" s="91" t="e">
        <f t="shared" si="122"/>
        <v>#N/A</v>
      </c>
      <c r="F187" s="91" t="e">
        <f t="shared" si="123"/>
        <v>#N/A</v>
      </c>
      <c r="G187" s="77" t="e">
        <f t="shared" si="72"/>
        <v>#N/A</v>
      </c>
      <c r="H187" s="91" t="e">
        <f t="shared" si="124"/>
        <v>#N/A</v>
      </c>
      <c r="I187" s="84" t="e">
        <f t="shared" si="73"/>
        <v>#N/A</v>
      </c>
      <c r="J187" s="91" t="e">
        <f t="shared" si="125"/>
        <v>#N/A</v>
      </c>
      <c r="K187" s="91" t="e">
        <f t="shared" si="126"/>
        <v>#N/A</v>
      </c>
      <c r="L187" s="91" t="e">
        <f t="shared" si="127"/>
        <v>#N/A</v>
      </c>
      <c r="M187" s="85"/>
      <c r="N187" s="86">
        <f>Parameters!$C$13</f>
        <v>2200</v>
      </c>
      <c r="O187" s="86">
        <f>Parameters!$C$14</f>
        <v>2000</v>
      </c>
    </row>
    <row r="188" spans="1:15">
      <c r="A188" s="75">
        <f t="shared" si="128"/>
        <v>44048</v>
      </c>
      <c r="B188" s="91" t="e">
        <f t="shared" si="119"/>
        <v>#N/A</v>
      </c>
      <c r="C188" s="91" t="e">
        <f t="shared" si="120"/>
        <v>#N/A</v>
      </c>
      <c r="D188" s="91" t="e">
        <f t="shared" si="121"/>
        <v>#N/A</v>
      </c>
      <c r="E188" s="91" t="e">
        <f t="shared" si="122"/>
        <v>#N/A</v>
      </c>
      <c r="F188" s="91" t="e">
        <f t="shared" si="123"/>
        <v>#N/A</v>
      </c>
      <c r="G188" s="77" t="e">
        <f t="shared" si="72"/>
        <v>#N/A</v>
      </c>
      <c r="H188" s="91" t="e">
        <f t="shared" si="124"/>
        <v>#N/A</v>
      </c>
      <c r="I188" s="84" t="e">
        <f t="shared" si="73"/>
        <v>#N/A</v>
      </c>
      <c r="J188" s="91" t="e">
        <f t="shared" si="125"/>
        <v>#N/A</v>
      </c>
      <c r="K188" s="91" t="e">
        <f t="shared" si="126"/>
        <v>#N/A</v>
      </c>
      <c r="L188" s="91" t="e">
        <f t="shared" si="127"/>
        <v>#N/A</v>
      </c>
      <c r="M188" s="85"/>
      <c r="N188" s="86">
        <f>Parameters!$C$13</f>
        <v>2200</v>
      </c>
      <c r="O188" s="86">
        <f>Parameters!$C$14</f>
        <v>2000</v>
      </c>
    </row>
    <row r="189" spans="1:15">
      <c r="A189" s="75">
        <f t="shared" si="128"/>
        <v>44049</v>
      </c>
      <c r="B189" s="91" t="e">
        <f t="shared" si="119"/>
        <v>#N/A</v>
      </c>
      <c r="C189" s="91" t="e">
        <f t="shared" si="120"/>
        <v>#N/A</v>
      </c>
      <c r="D189" s="91" t="e">
        <f t="shared" si="121"/>
        <v>#N/A</v>
      </c>
      <c r="E189" s="91" t="e">
        <f t="shared" si="122"/>
        <v>#N/A</v>
      </c>
      <c r="F189" s="91" t="e">
        <f t="shared" si="123"/>
        <v>#N/A</v>
      </c>
      <c r="G189" s="77" t="e">
        <f t="shared" si="72"/>
        <v>#N/A</v>
      </c>
      <c r="H189" s="91" t="e">
        <f t="shared" si="124"/>
        <v>#N/A</v>
      </c>
      <c r="I189" s="84" t="e">
        <f t="shared" si="73"/>
        <v>#N/A</v>
      </c>
      <c r="J189" s="91" t="e">
        <f t="shared" si="125"/>
        <v>#N/A</v>
      </c>
      <c r="K189" s="91" t="e">
        <f t="shared" si="126"/>
        <v>#N/A</v>
      </c>
      <c r="L189" s="91" t="e">
        <f t="shared" si="127"/>
        <v>#N/A</v>
      </c>
      <c r="M189" s="85"/>
      <c r="N189" s="86">
        <f>Parameters!$C$13</f>
        <v>2200</v>
      </c>
      <c r="O189" s="86">
        <f>Parameters!$C$14</f>
        <v>2000</v>
      </c>
    </row>
    <row r="190" spans="1:15">
      <c r="A190" s="75">
        <f t="shared" si="128"/>
        <v>44050</v>
      </c>
      <c r="B190" s="91" t="e">
        <f t="shared" si="119"/>
        <v>#N/A</v>
      </c>
      <c r="C190" s="91" t="e">
        <f t="shared" si="120"/>
        <v>#N/A</v>
      </c>
      <c r="D190" s="91" t="e">
        <f t="shared" si="121"/>
        <v>#N/A</v>
      </c>
      <c r="E190" s="91" t="e">
        <f t="shared" si="122"/>
        <v>#N/A</v>
      </c>
      <c r="F190" s="91" t="e">
        <f t="shared" si="123"/>
        <v>#N/A</v>
      </c>
      <c r="G190" s="77" t="e">
        <f t="shared" si="72"/>
        <v>#N/A</v>
      </c>
      <c r="H190" s="91" t="e">
        <f t="shared" si="124"/>
        <v>#N/A</v>
      </c>
      <c r="I190" s="84" t="e">
        <f t="shared" si="73"/>
        <v>#N/A</v>
      </c>
      <c r="J190" s="91" t="e">
        <f t="shared" si="125"/>
        <v>#N/A</v>
      </c>
      <c r="K190" s="91" t="e">
        <f t="shared" si="126"/>
        <v>#N/A</v>
      </c>
      <c r="L190" s="91" t="e">
        <f t="shared" si="127"/>
        <v>#N/A</v>
      </c>
      <c r="M190" s="85"/>
      <c r="N190" s="86">
        <f>Parameters!$C$13</f>
        <v>2200</v>
      </c>
      <c r="O190" s="86">
        <f>Parameters!$C$14</f>
        <v>2000</v>
      </c>
    </row>
    <row r="191" spans="1:15">
      <c r="A191" s="75">
        <f t="shared" si="128"/>
        <v>44051</v>
      </c>
      <c r="B191" s="91" t="e">
        <f t="shared" si="119"/>
        <v>#N/A</v>
      </c>
      <c r="C191" s="91" t="e">
        <f t="shared" si="120"/>
        <v>#N/A</v>
      </c>
      <c r="D191" s="91" t="e">
        <f t="shared" si="121"/>
        <v>#N/A</v>
      </c>
      <c r="E191" s="91" t="e">
        <f t="shared" si="122"/>
        <v>#N/A</v>
      </c>
      <c r="F191" s="91" t="e">
        <f t="shared" si="123"/>
        <v>#N/A</v>
      </c>
      <c r="G191" s="77" t="e">
        <f t="shared" si="72"/>
        <v>#N/A</v>
      </c>
      <c r="H191" s="91" t="e">
        <f t="shared" si="124"/>
        <v>#N/A</v>
      </c>
      <c r="I191" s="84" t="e">
        <f t="shared" si="73"/>
        <v>#N/A</v>
      </c>
      <c r="J191" s="91" t="e">
        <f t="shared" si="125"/>
        <v>#N/A</v>
      </c>
      <c r="K191" s="91" t="e">
        <f t="shared" si="126"/>
        <v>#N/A</v>
      </c>
      <c r="L191" s="91" t="e">
        <f t="shared" si="127"/>
        <v>#N/A</v>
      </c>
      <c r="M191" s="85"/>
      <c r="N191" s="86">
        <f>Parameters!$C$13</f>
        <v>2200</v>
      </c>
      <c r="O191" s="86">
        <f>Parameters!$C$14</f>
        <v>2000</v>
      </c>
    </row>
    <row r="192" spans="1:15">
      <c r="A192" s="75">
        <f t="shared" si="128"/>
        <v>44052</v>
      </c>
      <c r="B192" s="91" t="e">
        <f t="shared" si="119"/>
        <v>#N/A</v>
      </c>
      <c r="C192" s="91" t="e">
        <f t="shared" si="120"/>
        <v>#N/A</v>
      </c>
      <c r="D192" s="91" t="e">
        <f t="shared" si="121"/>
        <v>#N/A</v>
      </c>
      <c r="E192" s="91" t="e">
        <f t="shared" si="122"/>
        <v>#N/A</v>
      </c>
      <c r="F192" s="91" t="e">
        <f t="shared" si="123"/>
        <v>#N/A</v>
      </c>
      <c r="G192" s="77" t="e">
        <f t="shared" si="72"/>
        <v>#N/A</v>
      </c>
      <c r="H192" s="91" t="e">
        <f t="shared" si="124"/>
        <v>#N/A</v>
      </c>
      <c r="I192" s="84" t="e">
        <f t="shared" si="73"/>
        <v>#N/A</v>
      </c>
      <c r="J192" s="91" t="e">
        <f t="shared" si="125"/>
        <v>#N/A</v>
      </c>
      <c r="K192" s="91" t="e">
        <f t="shared" si="126"/>
        <v>#N/A</v>
      </c>
      <c r="L192" s="91" t="e">
        <f t="shared" si="127"/>
        <v>#N/A</v>
      </c>
      <c r="M192" s="85"/>
      <c r="N192" s="86">
        <f>Parameters!$C$13</f>
        <v>2200</v>
      </c>
      <c r="O192" s="86">
        <f>Parameters!$C$14</f>
        <v>2000</v>
      </c>
    </row>
    <row r="193" spans="1:15">
      <c r="A193" s="75">
        <f t="shared" si="128"/>
        <v>44053</v>
      </c>
      <c r="B193" s="91" t="e">
        <f t="shared" si="119"/>
        <v>#N/A</v>
      </c>
      <c r="C193" s="91" t="e">
        <f t="shared" si="120"/>
        <v>#N/A</v>
      </c>
      <c r="D193" s="91" t="e">
        <f t="shared" si="121"/>
        <v>#N/A</v>
      </c>
      <c r="E193" s="91" t="e">
        <f t="shared" si="122"/>
        <v>#N/A</v>
      </c>
      <c r="F193" s="91" t="e">
        <f t="shared" si="123"/>
        <v>#N/A</v>
      </c>
      <c r="G193" s="77" t="e">
        <f t="shared" si="72"/>
        <v>#N/A</v>
      </c>
      <c r="H193" s="91" t="e">
        <f t="shared" si="124"/>
        <v>#N/A</v>
      </c>
      <c r="I193" s="84" t="e">
        <f t="shared" si="73"/>
        <v>#N/A</v>
      </c>
      <c r="J193" s="91" t="e">
        <f t="shared" si="125"/>
        <v>#N/A</v>
      </c>
      <c r="K193" s="91" t="e">
        <f t="shared" si="126"/>
        <v>#N/A</v>
      </c>
      <c r="L193" s="91" t="e">
        <f t="shared" si="127"/>
        <v>#N/A</v>
      </c>
      <c r="M193" s="85"/>
      <c r="N193" s="86">
        <f>Parameters!$C$13</f>
        <v>2200</v>
      </c>
      <c r="O193" s="86">
        <f>Parameters!$C$14</f>
        <v>2000</v>
      </c>
    </row>
    <row r="194" spans="1:15">
      <c r="A194" s="75">
        <f t="shared" si="128"/>
        <v>44054</v>
      </c>
      <c r="B194" s="91" t="e">
        <f t="shared" si="119"/>
        <v>#N/A</v>
      </c>
      <c r="C194" s="91" t="e">
        <f t="shared" si="120"/>
        <v>#N/A</v>
      </c>
      <c r="D194" s="91" t="e">
        <f t="shared" si="121"/>
        <v>#N/A</v>
      </c>
      <c r="E194" s="91" t="e">
        <f t="shared" si="122"/>
        <v>#N/A</v>
      </c>
      <c r="F194" s="91" t="e">
        <f t="shared" si="123"/>
        <v>#N/A</v>
      </c>
      <c r="G194" s="77" t="e">
        <f t="shared" ref="G194:G257" si="129">IF(E194&gt;0,F194/E194,NA())</f>
        <v>#N/A</v>
      </c>
      <c r="H194" s="91" t="e">
        <f t="shared" si="124"/>
        <v>#N/A</v>
      </c>
      <c r="I194" s="84" t="e">
        <f t="shared" ref="I194:I257" si="130">IF(E194&gt;0,H194/E194,NA())</f>
        <v>#N/A</v>
      </c>
      <c r="J194" s="91" t="e">
        <f t="shared" si="125"/>
        <v>#N/A</v>
      </c>
      <c r="K194" s="91" t="e">
        <f t="shared" si="126"/>
        <v>#N/A</v>
      </c>
      <c r="L194" s="91" t="e">
        <f t="shared" si="127"/>
        <v>#N/A</v>
      </c>
      <c r="M194" s="85"/>
      <c r="N194" s="86">
        <f>Parameters!$C$13</f>
        <v>2200</v>
      </c>
      <c r="O194" s="86">
        <f>Parameters!$C$14</f>
        <v>2000</v>
      </c>
    </row>
    <row r="195" spans="1:15">
      <c r="A195" s="75">
        <f t="shared" si="128"/>
        <v>44055</v>
      </c>
      <c r="B195" s="91" t="e">
        <f t="shared" si="119"/>
        <v>#N/A</v>
      </c>
      <c r="C195" s="91" t="e">
        <f t="shared" si="120"/>
        <v>#N/A</v>
      </c>
      <c r="D195" s="91" t="e">
        <f t="shared" si="121"/>
        <v>#N/A</v>
      </c>
      <c r="E195" s="91" t="e">
        <f t="shared" si="122"/>
        <v>#N/A</v>
      </c>
      <c r="F195" s="91" t="e">
        <f t="shared" si="123"/>
        <v>#N/A</v>
      </c>
      <c r="G195" s="77" t="e">
        <f t="shared" si="129"/>
        <v>#N/A</v>
      </c>
      <c r="H195" s="91" t="e">
        <f t="shared" si="124"/>
        <v>#N/A</v>
      </c>
      <c r="I195" s="84" t="e">
        <f t="shared" si="130"/>
        <v>#N/A</v>
      </c>
      <c r="J195" s="91" t="e">
        <f t="shared" si="125"/>
        <v>#N/A</v>
      </c>
      <c r="K195" s="91" t="e">
        <f t="shared" si="126"/>
        <v>#N/A</v>
      </c>
      <c r="L195" s="91" t="e">
        <f t="shared" si="127"/>
        <v>#N/A</v>
      </c>
      <c r="M195" s="85"/>
      <c r="N195" s="86">
        <f>Parameters!$C$13</f>
        <v>2200</v>
      </c>
      <c r="O195" s="86">
        <f>Parameters!$C$14</f>
        <v>2000</v>
      </c>
    </row>
    <row r="196" spans="1:15">
      <c r="A196" s="75">
        <f t="shared" si="128"/>
        <v>44056</v>
      </c>
      <c r="B196" s="91" t="e">
        <f t="shared" ref="B196:B205" si="131">NA()</f>
        <v>#N/A</v>
      </c>
      <c r="C196" s="91" t="e">
        <f t="shared" ref="C196:C205" si="132">NA()</f>
        <v>#N/A</v>
      </c>
      <c r="D196" s="91" t="e">
        <f t="shared" ref="D196:D205" si="133">NA()</f>
        <v>#N/A</v>
      </c>
      <c r="E196" s="91" t="e">
        <f t="shared" ref="E196:E205" si="134">NA()</f>
        <v>#N/A</v>
      </c>
      <c r="F196" s="91" t="e">
        <f t="shared" ref="F196:F205" si="135">NA()</f>
        <v>#N/A</v>
      </c>
      <c r="G196" s="77" t="e">
        <f t="shared" si="129"/>
        <v>#N/A</v>
      </c>
      <c r="H196" s="91" t="e">
        <f t="shared" ref="H196:H205" si="136">NA()</f>
        <v>#N/A</v>
      </c>
      <c r="I196" s="84" t="e">
        <f t="shared" si="130"/>
        <v>#N/A</v>
      </c>
      <c r="J196" s="91" t="e">
        <f t="shared" ref="J196:J205" si="137">NA()</f>
        <v>#N/A</v>
      </c>
      <c r="K196" s="91" t="e">
        <f t="shared" ref="K196:K205" si="138">NA()</f>
        <v>#N/A</v>
      </c>
      <c r="L196" s="91" t="e">
        <f t="shared" ref="L196:L205" si="139">NA()</f>
        <v>#N/A</v>
      </c>
      <c r="M196" s="85"/>
      <c r="N196" s="86">
        <f>Parameters!$C$13</f>
        <v>2200</v>
      </c>
      <c r="O196" s="86">
        <f>Parameters!$C$14</f>
        <v>2000</v>
      </c>
    </row>
    <row r="197" spans="1:15">
      <c r="A197" s="75">
        <f t="shared" si="128"/>
        <v>44057</v>
      </c>
      <c r="B197" s="91" t="e">
        <f t="shared" si="131"/>
        <v>#N/A</v>
      </c>
      <c r="C197" s="91" t="e">
        <f t="shared" si="132"/>
        <v>#N/A</v>
      </c>
      <c r="D197" s="91" t="e">
        <f t="shared" si="133"/>
        <v>#N/A</v>
      </c>
      <c r="E197" s="91" t="e">
        <f t="shared" si="134"/>
        <v>#N/A</v>
      </c>
      <c r="F197" s="91" t="e">
        <f t="shared" si="135"/>
        <v>#N/A</v>
      </c>
      <c r="G197" s="77" t="e">
        <f t="shared" si="129"/>
        <v>#N/A</v>
      </c>
      <c r="H197" s="91" t="e">
        <f t="shared" si="136"/>
        <v>#N/A</v>
      </c>
      <c r="I197" s="84" t="e">
        <f t="shared" si="130"/>
        <v>#N/A</v>
      </c>
      <c r="J197" s="91" t="e">
        <f t="shared" si="137"/>
        <v>#N/A</v>
      </c>
      <c r="K197" s="91" t="e">
        <f t="shared" si="138"/>
        <v>#N/A</v>
      </c>
      <c r="L197" s="91" t="e">
        <f t="shared" si="139"/>
        <v>#N/A</v>
      </c>
      <c r="M197" s="85"/>
      <c r="N197" s="86">
        <f>Parameters!$C$13</f>
        <v>2200</v>
      </c>
      <c r="O197" s="86">
        <f>Parameters!$C$14</f>
        <v>2000</v>
      </c>
    </row>
    <row r="198" spans="1:15">
      <c r="A198" s="75">
        <f t="shared" si="128"/>
        <v>44058</v>
      </c>
      <c r="B198" s="91" t="e">
        <f t="shared" si="131"/>
        <v>#N/A</v>
      </c>
      <c r="C198" s="91" t="e">
        <f t="shared" si="132"/>
        <v>#N/A</v>
      </c>
      <c r="D198" s="91" t="e">
        <f t="shared" si="133"/>
        <v>#N/A</v>
      </c>
      <c r="E198" s="91" t="e">
        <f t="shared" si="134"/>
        <v>#N/A</v>
      </c>
      <c r="F198" s="91" t="e">
        <f t="shared" si="135"/>
        <v>#N/A</v>
      </c>
      <c r="G198" s="77" t="e">
        <f t="shared" si="129"/>
        <v>#N/A</v>
      </c>
      <c r="H198" s="91" t="e">
        <f t="shared" si="136"/>
        <v>#N/A</v>
      </c>
      <c r="I198" s="84" t="e">
        <f t="shared" si="130"/>
        <v>#N/A</v>
      </c>
      <c r="J198" s="91" t="e">
        <f t="shared" si="137"/>
        <v>#N/A</v>
      </c>
      <c r="K198" s="91" t="e">
        <f t="shared" si="138"/>
        <v>#N/A</v>
      </c>
      <c r="L198" s="91" t="e">
        <f t="shared" si="139"/>
        <v>#N/A</v>
      </c>
      <c r="M198" s="85"/>
      <c r="N198" s="86">
        <f>Parameters!$C$13</f>
        <v>2200</v>
      </c>
      <c r="O198" s="86">
        <f>Parameters!$C$14</f>
        <v>2000</v>
      </c>
    </row>
    <row r="199" spans="1:15">
      <c r="A199" s="75">
        <f t="shared" si="128"/>
        <v>44059</v>
      </c>
      <c r="B199" s="91" t="e">
        <f t="shared" si="131"/>
        <v>#N/A</v>
      </c>
      <c r="C199" s="91" t="e">
        <f t="shared" si="132"/>
        <v>#N/A</v>
      </c>
      <c r="D199" s="91" t="e">
        <f t="shared" si="133"/>
        <v>#N/A</v>
      </c>
      <c r="E199" s="91" t="e">
        <f t="shared" si="134"/>
        <v>#N/A</v>
      </c>
      <c r="F199" s="91" t="e">
        <f t="shared" si="135"/>
        <v>#N/A</v>
      </c>
      <c r="G199" s="77" t="e">
        <f t="shared" si="129"/>
        <v>#N/A</v>
      </c>
      <c r="H199" s="91" t="e">
        <f t="shared" si="136"/>
        <v>#N/A</v>
      </c>
      <c r="I199" s="84" t="e">
        <f t="shared" si="130"/>
        <v>#N/A</v>
      </c>
      <c r="J199" s="91" t="e">
        <f t="shared" si="137"/>
        <v>#N/A</v>
      </c>
      <c r="K199" s="91" t="e">
        <f t="shared" si="138"/>
        <v>#N/A</v>
      </c>
      <c r="L199" s="91" t="e">
        <f t="shared" si="139"/>
        <v>#N/A</v>
      </c>
      <c r="M199" s="85"/>
      <c r="N199" s="86">
        <f>Parameters!$C$13</f>
        <v>2200</v>
      </c>
      <c r="O199" s="86">
        <f>Parameters!$C$14</f>
        <v>2000</v>
      </c>
    </row>
    <row r="200" spans="1:15">
      <c r="A200" s="75">
        <f t="shared" si="128"/>
        <v>44060</v>
      </c>
      <c r="B200" s="91" t="e">
        <f t="shared" si="131"/>
        <v>#N/A</v>
      </c>
      <c r="C200" s="91" t="e">
        <f t="shared" si="132"/>
        <v>#N/A</v>
      </c>
      <c r="D200" s="91" t="e">
        <f t="shared" si="133"/>
        <v>#N/A</v>
      </c>
      <c r="E200" s="91" t="e">
        <f t="shared" si="134"/>
        <v>#N/A</v>
      </c>
      <c r="F200" s="91" t="e">
        <f t="shared" si="135"/>
        <v>#N/A</v>
      </c>
      <c r="G200" s="77" t="e">
        <f t="shared" si="129"/>
        <v>#N/A</v>
      </c>
      <c r="H200" s="91" t="e">
        <f t="shared" si="136"/>
        <v>#N/A</v>
      </c>
      <c r="I200" s="84" t="e">
        <f t="shared" si="130"/>
        <v>#N/A</v>
      </c>
      <c r="J200" s="91" t="e">
        <f t="shared" si="137"/>
        <v>#N/A</v>
      </c>
      <c r="K200" s="91" t="e">
        <f t="shared" si="138"/>
        <v>#N/A</v>
      </c>
      <c r="L200" s="91" t="e">
        <f t="shared" si="139"/>
        <v>#N/A</v>
      </c>
      <c r="M200" s="85"/>
      <c r="N200" s="86">
        <f>Parameters!$C$13</f>
        <v>2200</v>
      </c>
      <c r="O200" s="86">
        <f>Parameters!$C$14</f>
        <v>2000</v>
      </c>
    </row>
    <row r="201" spans="1:15">
      <c r="A201" s="75">
        <f t="shared" si="128"/>
        <v>44061</v>
      </c>
      <c r="B201" s="91" t="e">
        <f t="shared" si="131"/>
        <v>#N/A</v>
      </c>
      <c r="C201" s="91" t="e">
        <f t="shared" si="132"/>
        <v>#N/A</v>
      </c>
      <c r="D201" s="91" t="e">
        <f t="shared" si="133"/>
        <v>#N/A</v>
      </c>
      <c r="E201" s="91" t="e">
        <f t="shared" si="134"/>
        <v>#N/A</v>
      </c>
      <c r="F201" s="91" t="e">
        <f t="shared" si="135"/>
        <v>#N/A</v>
      </c>
      <c r="G201" s="77" t="e">
        <f t="shared" si="129"/>
        <v>#N/A</v>
      </c>
      <c r="H201" s="91" t="e">
        <f t="shared" si="136"/>
        <v>#N/A</v>
      </c>
      <c r="I201" s="84" t="e">
        <f t="shared" si="130"/>
        <v>#N/A</v>
      </c>
      <c r="J201" s="91" t="e">
        <f t="shared" si="137"/>
        <v>#N/A</v>
      </c>
      <c r="K201" s="91" t="e">
        <f t="shared" si="138"/>
        <v>#N/A</v>
      </c>
      <c r="L201" s="91" t="e">
        <f t="shared" si="139"/>
        <v>#N/A</v>
      </c>
      <c r="M201" s="85"/>
      <c r="N201" s="86">
        <f>Parameters!$C$13</f>
        <v>2200</v>
      </c>
      <c r="O201" s="86">
        <f>Parameters!$C$14</f>
        <v>2000</v>
      </c>
    </row>
    <row r="202" spans="1:15">
      <c r="A202" s="75">
        <f t="shared" si="128"/>
        <v>44062</v>
      </c>
      <c r="B202" s="91" t="e">
        <f t="shared" si="131"/>
        <v>#N/A</v>
      </c>
      <c r="C202" s="91" t="e">
        <f t="shared" si="132"/>
        <v>#N/A</v>
      </c>
      <c r="D202" s="91" t="e">
        <f t="shared" si="133"/>
        <v>#N/A</v>
      </c>
      <c r="E202" s="91" t="e">
        <f t="shared" si="134"/>
        <v>#N/A</v>
      </c>
      <c r="F202" s="91" t="e">
        <f t="shared" si="135"/>
        <v>#N/A</v>
      </c>
      <c r="G202" s="77" t="e">
        <f t="shared" si="129"/>
        <v>#N/A</v>
      </c>
      <c r="H202" s="91" t="e">
        <f t="shared" si="136"/>
        <v>#N/A</v>
      </c>
      <c r="I202" s="84" t="e">
        <f t="shared" si="130"/>
        <v>#N/A</v>
      </c>
      <c r="J202" s="91" t="e">
        <f t="shared" si="137"/>
        <v>#N/A</v>
      </c>
      <c r="K202" s="91" t="e">
        <f t="shared" si="138"/>
        <v>#N/A</v>
      </c>
      <c r="L202" s="91" t="e">
        <f t="shared" si="139"/>
        <v>#N/A</v>
      </c>
      <c r="M202" s="85"/>
      <c r="N202" s="86">
        <f>Parameters!$C$13</f>
        <v>2200</v>
      </c>
      <c r="O202" s="86">
        <f>Parameters!$C$14</f>
        <v>2000</v>
      </c>
    </row>
    <row r="203" spans="1:15">
      <c r="A203" s="75">
        <f t="shared" si="128"/>
        <v>44063</v>
      </c>
      <c r="B203" s="91" t="e">
        <f t="shared" si="131"/>
        <v>#N/A</v>
      </c>
      <c r="C203" s="91" t="e">
        <f t="shared" si="132"/>
        <v>#N/A</v>
      </c>
      <c r="D203" s="91" t="e">
        <f t="shared" si="133"/>
        <v>#N/A</v>
      </c>
      <c r="E203" s="91" t="e">
        <f t="shared" si="134"/>
        <v>#N/A</v>
      </c>
      <c r="F203" s="91" t="e">
        <f t="shared" si="135"/>
        <v>#N/A</v>
      </c>
      <c r="G203" s="77" t="e">
        <f t="shared" si="129"/>
        <v>#N/A</v>
      </c>
      <c r="H203" s="91" t="e">
        <f t="shared" si="136"/>
        <v>#N/A</v>
      </c>
      <c r="I203" s="84" t="e">
        <f t="shared" si="130"/>
        <v>#N/A</v>
      </c>
      <c r="J203" s="91" t="e">
        <f t="shared" si="137"/>
        <v>#N/A</v>
      </c>
      <c r="K203" s="91" t="e">
        <f t="shared" si="138"/>
        <v>#N/A</v>
      </c>
      <c r="L203" s="91" t="e">
        <f t="shared" si="139"/>
        <v>#N/A</v>
      </c>
      <c r="M203" s="85"/>
      <c r="N203" s="86">
        <f>Parameters!$C$13</f>
        <v>2200</v>
      </c>
      <c r="O203" s="86">
        <f>Parameters!$C$14</f>
        <v>2000</v>
      </c>
    </row>
    <row r="204" spans="1:15">
      <c r="A204" s="75">
        <f t="shared" si="128"/>
        <v>44064</v>
      </c>
      <c r="B204" s="91" t="e">
        <f t="shared" si="131"/>
        <v>#N/A</v>
      </c>
      <c r="C204" s="91" t="e">
        <f t="shared" si="132"/>
        <v>#N/A</v>
      </c>
      <c r="D204" s="91" t="e">
        <f t="shared" si="133"/>
        <v>#N/A</v>
      </c>
      <c r="E204" s="91" t="e">
        <f t="shared" si="134"/>
        <v>#N/A</v>
      </c>
      <c r="F204" s="91" t="e">
        <f t="shared" si="135"/>
        <v>#N/A</v>
      </c>
      <c r="G204" s="77" t="e">
        <f t="shared" si="129"/>
        <v>#N/A</v>
      </c>
      <c r="H204" s="91" t="e">
        <f t="shared" si="136"/>
        <v>#N/A</v>
      </c>
      <c r="I204" s="84" t="e">
        <f t="shared" si="130"/>
        <v>#N/A</v>
      </c>
      <c r="J204" s="91" t="e">
        <f t="shared" si="137"/>
        <v>#N/A</v>
      </c>
      <c r="K204" s="91" t="e">
        <f t="shared" si="138"/>
        <v>#N/A</v>
      </c>
      <c r="L204" s="91" t="e">
        <f t="shared" si="139"/>
        <v>#N/A</v>
      </c>
      <c r="M204" s="85"/>
      <c r="N204" s="86">
        <f>Parameters!$C$13</f>
        <v>2200</v>
      </c>
      <c r="O204" s="86">
        <f>Parameters!$C$14</f>
        <v>2000</v>
      </c>
    </row>
    <row r="205" spans="1:15">
      <c r="A205" s="75">
        <f t="shared" si="128"/>
        <v>44065</v>
      </c>
      <c r="B205" s="91" t="e">
        <f t="shared" si="131"/>
        <v>#N/A</v>
      </c>
      <c r="C205" s="91" t="e">
        <f t="shared" si="132"/>
        <v>#N/A</v>
      </c>
      <c r="D205" s="91" t="e">
        <f t="shared" si="133"/>
        <v>#N/A</v>
      </c>
      <c r="E205" s="91" t="e">
        <f t="shared" si="134"/>
        <v>#N/A</v>
      </c>
      <c r="F205" s="91" t="e">
        <f t="shared" si="135"/>
        <v>#N/A</v>
      </c>
      <c r="G205" s="77" t="e">
        <f t="shared" si="129"/>
        <v>#N/A</v>
      </c>
      <c r="H205" s="91" t="e">
        <f t="shared" si="136"/>
        <v>#N/A</v>
      </c>
      <c r="I205" s="84" t="e">
        <f t="shared" si="130"/>
        <v>#N/A</v>
      </c>
      <c r="J205" s="91" t="e">
        <f t="shared" si="137"/>
        <v>#N/A</v>
      </c>
      <c r="K205" s="91" t="e">
        <f t="shared" si="138"/>
        <v>#N/A</v>
      </c>
      <c r="L205" s="91" t="e">
        <f t="shared" si="139"/>
        <v>#N/A</v>
      </c>
      <c r="M205" s="85"/>
      <c r="N205" s="86">
        <f>Parameters!$C$13</f>
        <v>2200</v>
      </c>
      <c r="O205" s="86">
        <f>Parameters!$C$14</f>
        <v>2000</v>
      </c>
    </row>
    <row r="206" spans="1:15">
      <c r="A206" s="75">
        <f t="shared" si="128"/>
        <v>44066</v>
      </c>
      <c r="B206" s="91" t="e">
        <f t="shared" ref="B206:B215" si="140">NA()</f>
        <v>#N/A</v>
      </c>
      <c r="C206" s="91" t="e">
        <f t="shared" ref="C206:C215" si="141">NA()</f>
        <v>#N/A</v>
      </c>
      <c r="D206" s="91" t="e">
        <f t="shared" ref="D206:D215" si="142">NA()</f>
        <v>#N/A</v>
      </c>
      <c r="E206" s="91" t="e">
        <f t="shared" ref="E206:E215" si="143">NA()</f>
        <v>#N/A</v>
      </c>
      <c r="F206" s="91" t="e">
        <f t="shared" ref="F206:F215" si="144">NA()</f>
        <v>#N/A</v>
      </c>
      <c r="G206" s="77" t="e">
        <f t="shared" si="129"/>
        <v>#N/A</v>
      </c>
      <c r="H206" s="91" t="e">
        <f t="shared" ref="H206:H215" si="145">NA()</f>
        <v>#N/A</v>
      </c>
      <c r="I206" s="84" t="e">
        <f t="shared" si="130"/>
        <v>#N/A</v>
      </c>
      <c r="J206" s="91" t="e">
        <f t="shared" ref="J206:J215" si="146">NA()</f>
        <v>#N/A</v>
      </c>
      <c r="K206" s="91" t="e">
        <f t="shared" ref="K206:K215" si="147">NA()</f>
        <v>#N/A</v>
      </c>
      <c r="L206" s="91" t="e">
        <f t="shared" ref="L206:L215" si="148">NA()</f>
        <v>#N/A</v>
      </c>
      <c r="M206" s="85"/>
      <c r="N206" s="86">
        <f>Parameters!$C$13</f>
        <v>2200</v>
      </c>
      <c r="O206" s="86">
        <f>Parameters!$C$14</f>
        <v>2000</v>
      </c>
    </row>
    <row r="207" spans="1:15">
      <c r="A207" s="75">
        <f t="shared" si="128"/>
        <v>44067</v>
      </c>
      <c r="B207" s="91" t="e">
        <f t="shared" si="140"/>
        <v>#N/A</v>
      </c>
      <c r="C207" s="91" t="e">
        <f t="shared" si="141"/>
        <v>#N/A</v>
      </c>
      <c r="D207" s="91" t="e">
        <f t="shared" si="142"/>
        <v>#N/A</v>
      </c>
      <c r="E207" s="91" t="e">
        <f t="shared" si="143"/>
        <v>#N/A</v>
      </c>
      <c r="F207" s="91" t="e">
        <f t="shared" si="144"/>
        <v>#N/A</v>
      </c>
      <c r="G207" s="77" t="e">
        <f t="shared" si="129"/>
        <v>#N/A</v>
      </c>
      <c r="H207" s="91" t="e">
        <f t="shared" si="145"/>
        <v>#N/A</v>
      </c>
      <c r="I207" s="84" t="e">
        <f t="shared" si="130"/>
        <v>#N/A</v>
      </c>
      <c r="J207" s="91" t="e">
        <f t="shared" si="146"/>
        <v>#N/A</v>
      </c>
      <c r="K207" s="91" t="e">
        <f t="shared" si="147"/>
        <v>#N/A</v>
      </c>
      <c r="L207" s="91" t="e">
        <f t="shared" si="148"/>
        <v>#N/A</v>
      </c>
      <c r="M207" s="85"/>
      <c r="N207" s="86">
        <f>Parameters!$C$13</f>
        <v>2200</v>
      </c>
      <c r="O207" s="86">
        <f>Parameters!$C$14</f>
        <v>2000</v>
      </c>
    </row>
    <row r="208" spans="1:15">
      <c r="A208" s="75">
        <f t="shared" si="128"/>
        <v>44068</v>
      </c>
      <c r="B208" s="91" t="e">
        <f t="shared" si="140"/>
        <v>#N/A</v>
      </c>
      <c r="C208" s="91" t="e">
        <f t="shared" si="141"/>
        <v>#N/A</v>
      </c>
      <c r="D208" s="91" t="e">
        <f t="shared" si="142"/>
        <v>#N/A</v>
      </c>
      <c r="E208" s="91" t="e">
        <f t="shared" si="143"/>
        <v>#N/A</v>
      </c>
      <c r="F208" s="91" t="e">
        <f t="shared" si="144"/>
        <v>#N/A</v>
      </c>
      <c r="G208" s="77" t="e">
        <f t="shared" si="129"/>
        <v>#N/A</v>
      </c>
      <c r="H208" s="91" t="e">
        <f t="shared" si="145"/>
        <v>#N/A</v>
      </c>
      <c r="I208" s="84" t="e">
        <f t="shared" si="130"/>
        <v>#N/A</v>
      </c>
      <c r="J208" s="91" t="e">
        <f t="shared" si="146"/>
        <v>#N/A</v>
      </c>
      <c r="K208" s="91" t="e">
        <f t="shared" si="147"/>
        <v>#N/A</v>
      </c>
      <c r="L208" s="91" t="e">
        <f t="shared" si="148"/>
        <v>#N/A</v>
      </c>
      <c r="M208" s="85"/>
      <c r="N208" s="86">
        <f>Parameters!$C$13</f>
        <v>2200</v>
      </c>
      <c r="O208" s="86">
        <f>Parameters!$C$14</f>
        <v>2000</v>
      </c>
    </row>
    <row r="209" spans="1:15">
      <c r="A209" s="75">
        <f t="shared" si="128"/>
        <v>44069</v>
      </c>
      <c r="B209" s="91" t="e">
        <f t="shared" si="140"/>
        <v>#N/A</v>
      </c>
      <c r="C209" s="91" t="e">
        <f t="shared" si="141"/>
        <v>#N/A</v>
      </c>
      <c r="D209" s="91" t="e">
        <f t="shared" si="142"/>
        <v>#N/A</v>
      </c>
      <c r="E209" s="91" t="e">
        <f t="shared" si="143"/>
        <v>#N/A</v>
      </c>
      <c r="F209" s="91" t="e">
        <f t="shared" si="144"/>
        <v>#N/A</v>
      </c>
      <c r="G209" s="77" t="e">
        <f t="shared" si="129"/>
        <v>#N/A</v>
      </c>
      <c r="H209" s="91" t="e">
        <f t="shared" si="145"/>
        <v>#N/A</v>
      </c>
      <c r="I209" s="84" t="e">
        <f t="shared" si="130"/>
        <v>#N/A</v>
      </c>
      <c r="J209" s="91" t="e">
        <f t="shared" si="146"/>
        <v>#N/A</v>
      </c>
      <c r="K209" s="91" t="e">
        <f t="shared" si="147"/>
        <v>#N/A</v>
      </c>
      <c r="L209" s="91" t="e">
        <f t="shared" si="148"/>
        <v>#N/A</v>
      </c>
      <c r="M209" s="85"/>
      <c r="N209" s="86">
        <f>Parameters!$C$13</f>
        <v>2200</v>
      </c>
      <c r="O209" s="86">
        <f>Parameters!$C$14</f>
        <v>2000</v>
      </c>
    </row>
    <row r="210" spans="1:15">
      <c r="A210" s="75">
        <f t="shared" si="128"/>
        <v>44070</v>
      </c>
      <c r="B210" s="91" t="e">
        <f t="shared" si="140"/>
        <v>#N/A</v>
      </c>
      <c r="C210" s="91" t="e">
        <f t="shared" si="141"/>
        <v>#N/A</v>
      </c>
      <c r="D210" s="91" t="e">
        <f t="shared" si="142"/>
        <v>#N/A</v>
      </c>
      <c r="E210" s="91" t="e">
        <f t="shared" si="143"/>
        <v>#N/A</v>
      </c>
      <c r="F210" s="91" t="e">
        <f t="shared" si="144"/>
        <v>#N/A</v>
      </c>
      <c r="G210" s="77" t="e">
        <f t="shared" si="129"/>
        <v>#N/A</v>
      </c>
      <c r="H210" s="91" t="e">
        <f t="shared" si="145"/>
        <v>#N/A</v>
      </c>
      <c r="I210" s="84" t="e">
        <f t="shared" si="130"/>
        <v>#N/A</v>
      </c>
      <c r="J210" s="91" t="e">
        <f t="shared" si="146"/>
        <v>#N/A</v>
      </c>
      <c r="K210" s="91" t="e">
        <f t="shared" si="147"/>
        <v>#N/A</v>
      </c>
      <c r="L210" s="91" t="e">
        <f t="shared" si="148"/>
        <v>#N/A</v>
      </c>
      <c r="M210" s="85"/>
      <c r="N210" s="86">
        <f>Parameters!$C$13</f>
        <v>2200</v>
      </c>
      <c r="O210" s="86">
        <f>Parameters!$C$14</f>
        <v>2000</v>
      </c>
    </row>
    <row r="211" spans="1:15">
      <c r="A211" s="75">
        <f t="shared" si="128"/>
        <v>44071</v>
      </c>
      <c r="B211" s="91" t="e">
        <f t="shared" si="140"/>
        <v>#N/A</v>
      </c>
      <c r="C211" s="91" t="e">
        <f t="shared" si="141"/>
        <v>#N/A</v>
      </c>
      <c r="D211" s="91" t="e">
        <f t="shared" si="142"/>
        <v>#N/A</v>
      </c>
      <c r="E211" s="91" t="e">
        <f t="shared" si="143"/>
        <v>#N/A</v>
      </c>
      <c r="F211" s="91" t="e">
        <f t="shared" si="144"/>
        <v>#N/A</v>
      </c>
      <c r="G211" s="77" t="e">
        <f t="shared" si="129"/>
        <v>#N/A</v>
      </c>
      <c r="H211" s="91" t="e">
        <f t="shared" si="145"/>
        <v>#N/A</v>
      </c>
      <c r="I211" s="84" t="e">
        <f t="shared" si="130"/>
        <v>#N/A</v>
      </c>
      <c r="J211" s="91" t="e">
        <f t="shared" si="146"/>
        <v>#N/A</v>
      </c>
      <c r="K211" s="91" t="e">
        <f t="shared" si="147"/>
        <v>#N/A</v>
      </c>
      <c r="L211" s="91" t="e">
        <f t="shared" si="148"/>
        <v>#N/A</v>
      </c>
      <c r="M211" s="85"/>
      <c r="N211" s="86">
        <f>Parameters!$C$13</f>
        <v>2200</v>
      </c>
      <c r="O211" s="86">
        <f>Parameters!$C$14</f>
        <v>2000</v>
      </c>
    </row>
    <row r="212" spans="1:15">
      <c r="A212" s="75">
        <f t="shared" si="128"/>
        <v>44072</v>
      </c>
      <c r="B212" s="91" t="e">
        <f t="shared" si="140"/>
        <v>#N/A</v>
      </c>
      <c r="C212" s="91" t="e">
        <f t="shared" si="141"/>
        <v>#N/A</v>
      </c>
      <c r="D212" s="91" t="e">
        <f t="shared" si="142"/>
        <v>#N/A</v>
      </c>
      <c r="E212" s="91" t="e">
        <f t="shared" si="143"/>
        <v>#N/A</v>
      </c>
      <c r="F212" s="91" t="e">
        <f t="shared" si="144"/>
        <v>#N/A</v>
      </c>
      <c r="G212" s="77" t="e">
        <f t="shared" si="129"/>
        <v>#N/A</v>
      </c>
      <c r="H212" s="91" t="e">
        <f t="shared" si="145"/>
        <v>#N/A</v>
      </c>
      <c r="I212" s="84" t="e">
        <f t="shared" si="130"/>
        <v>#N/A</v>
      </c>
      <c r="J212" s="91" t="e">
        <f t="shared" si="146"/>
        <v>#N/A</v>
      </c>
      <c r="K212" s="91" t="e">
        <f t="shared" si="147"/>
        <v>#N/A</v>
      </c>
      <c r="L212" s="91" t="e">
        <f t="shared" si="148"/>
        <v>#N/A</v>
      </c>
      <c r="M212" s="85"/>
      <c r="N212" s="86">
        <f>Parameters!$C$13</f>
        <v>2200</v>
      </c>
      <c r="O212" s="86">
        <f>Parameters!$C$14</f>
        <v>2000</v>
      </c>
    </row>
    <row r="213" spans="1:15">
      <c r="A213" s="75">
        <f t="shared" si="128"/>
        <v>44073</v>
      </c>
      <c r="B213" s="91" t="e">
        <f t="shared" si="140"/>
        <v>#N/A</v>
      </c>
      <c r="C213" s="91" t="e">
        <f t="shared" si="141"/>
        <v>#N/A</v>
      </c>
      <c r="D213" s="91" t="e">
        <f t="shared" si="142"/>
        <v>#N/A</v>
      </c>
      <c r="E213" s="91" t="e">
        <f t="shared" si="143"/>
        <v>#N/A</v>
      </c>
      <c r="F213" s="91" t="e">
        <f t="shared" si="144"/>
        <v>#N/A</v>
      </c>
      <c r="G213" s="77" t="e">
        <f t="shared" si="129"/>
        <v>#N/A</v>
      </c>
      <c r="H213" s="91" t="e">
        <f t="shared" si="145"/>
        <v>#N/A</v>
      </c>
      <c r="I213" s="84" t="e">
        <f t="shared" si="130"/>
        <v>#N/A</v>
      </c>
      <c r="J213" s="91" t="e">
        <f t="shared" si="146"/>
        <v>#N/A</v>
      </c>
      <c r="K213" s="91" t="e">
        <f t="shared" si="147"/>
        <v>#N/A</v>
      </c>
      <c r="L213" s="91" t="e">
        <f t="shared" si="148"/>
        <v>#N/A</v>
      </c>
      <c r="M213" s="85"/>
      <c r="N213" s="86">
        <f>Parameters!$C$13</f>
        <v>2200</v>
      </c>
      <c r="O213" s="86">
        <f>Parameters!$C$14</f>
        <v>2000</v>
      </c>
    </row>
    <row r="214" spans="1:15">
      <c r="A214" s="75">
        <f t="shared" si="128"/>
        <v>44074</v>
      </c>
      <c r="B214" s="91" t="e">
        <f t="shared" si="140"/>
        <v>#N/A</v>
      </c>
      <c r="C214" s="91" t="e">
        <f t="shared" si="141"/>
        <v>#N/A</v>
      </c>
      <c r="D214" s="91" t="e">
        <f t="shared" si="142"/>
        <v>#N/A</v>
      </c>
      <c r="E214" s="91" t="e">
        <f t="shared" si="143"/>
        <v>#N/A</v>
      </c>
      <c r="F214" s="91" t="e">
        <f t="shared" si="144"/>
        <v>#N/A</v>
      </c>
      <c r="G214" s="77" t="e">
        <f t="shared" si="129"/>
        <v>#N/A</v>
      </c>
      <c r="H214" s="91" t="e">
        <f t="shared" si="145"/>
        <v>#N/A</v>
      </c>
      <c r="I214" s="84" t="e">
        <f t="shared" si="130"/>
        <v>#N/A</v>
      </c>
      <c r="J214" s="91" t="e">
        <f t="shared" si="146"/>
        <v>#N/A</v>
      </c>
      <c r="K214" s="91" t="e">
        <f t="shared" si="147"/>
        <v>#N/A</v>
      </c>
      <c r="L214" s="91" t="e">
        <f t="shared" si="148"/>
        <v>#N/A</v>
      </c>
      <c r="M214" s="85"/>
      <c r="N214" s="86">
        <f>Parameters!$C$13</f>
        <v>2200</v>
      </c>
      <c r="O214" s="86">
        <f>Parameters!$C$14</f>
        <v>2000</v>
      </c>
    </row>
    <row r="215" spans="1:15">
      <c r="A215" s="75">
        <f t="shared" si="128"/>
        <v>44075</v>
      </c>
      <c r="B215" s="91" t="e">
        <f t="shared" si="140"/>
        <v>#N/A</v>
      </c>
      <c r="C215" s="91" t="e">
        <f t="shared" si="141"/>
        <v>#N/A</v>
      </c>
      <c r="D215" s="91" t="e">
        <f t="shared" si="142"/>
        <v>#N/A</v>
      </c>
      <c r="E215" s="91" t="e">
        <f t="shared" si="143"/>
        <v>#N/A</v>
      </c>
      <c r="F215" s="91" t="e">
        <f t="shared" si="144"/>
        <v>#N/A</v>
      </c>
      <c r="G215" s="77" t="e">
        <f t="shared" si="129"/>
        <v>#N/A</v>
      </c>
      <c r="H215" s="91" t="e">
        <f t="shared" si="145"/>
        <v>#N/A</v>
      </c>
      <c r="I215" s="84" t="e">
        <f t="shared" si="130"/>
        <v>#N/A</v>
      </c>
      <c r="J215" s="91" t="e">
        <f t="shared" si="146"/>
        <v>#N/A</v>
      </c>
      <c r="K215" s="91" t="e">
        <f t="shared" si="147"/>
        <v>#N/A</v>
      </c>
      <c r="L215" s="91" t="e">
        <f t="shared" si="148"/>
        <v>#N/A</v>
      </c>
      <c r="M215" s="85"/>
      <c r="N215" s="86">
        <f>Parameters!$C$13</f>
        <v>2200</v>
      </c>
      <c r="O215" s="86">
        <f>Parameters!$C$14</f>
        <v>2000</v>
      </c>
    </row>
    <row r="216" spans="1:15">
      <c r="A216" s="75">
        <f t="shared" si="128"/>
        <v>44076</v>
      </c>
      <c r="B216" s="91" t="e">
        <f t="shared" ref="B216:B225" si="149">NA()</f>
        <v>#N/A</v>
      </c>
      <c r="C216" s="91" t="e">
        <f t="shared" ref="C216:C225" si="150">NA()</f>
        <v>#N/A</v>
      </c>
      <c r="D216" s="91" t="e">
        <f t="shared" ref="D216:D225" si="151">NA()</f>
        <v>#N/A</v>
      </c>
      <c r="E216" s="91" t="e">
        <f t="shared" ref="E216:E225" si="152">NA()</f>
        <v>#N/A</v>
      </c>
      <c r="F216" s="91" t="e">
        <f t="shared" ref="F216:F225" si="153">NA()</f>
        <v>#N/A</v>
      </c>
      <c r="G216" s="77" t="e">
        <f t="shared" si="129"/>
        <v>#N/A</v>
      </c>
      <c r="H216" s="91" t="e">
        <f t="shared" ref="H216:H225" si="154">NA()</f>
        <v>#N/A</v>
      </c>
      <c r="I216" s="84" t="e">
        <f t="shared" si="130"/>
        <v>#N/A</v>
      </c>
      <c r="J216" s="91" t="e">
        <f t="shared" ref="J216:J225" si="155">NA()</f>
        <v>#N/A</v>
      </c>
      <c r="K216" s="91" t="e">
        <f t="shared" ref="K216:K225" si="156">NA()</f>
        <v>#N/A</v>
      </c>
      <c r="L216" s="91" t="e">
        <f t="shared" ref="L216:L225" si="157">NA()</f>
        <v>#N/A</v>
      </c>
      <c r="M216" s="85"/>
      <c r="N216" s="86">
        <f>Parameters!$C$13</f>
        <v>2200</v>
      </c>
      <c r="O216" s="86">
        <f>Parameters!$C$14</f>
        <v>2000</v>
      </c>
    </row>
    <row r="217" spans="1:15">
      <c r="A217" s="75">
        <f t="shared" si="128"/>
        <v>44077</v>
      </c>
      <c r="B217" s="91" t="e">
        <f t="shared" si="149"/>
        <v>#N/A</v>
      </c>
      <c r="C217" s="91" t="e">
        <f t="shared" si="150"/>
        <v>#N/A</v>
      </c>
      <c r="D217" s="91" t="e">
        <f t="shared" si="151"/>
        <v>#N/A</v>
      </c>
      <c r="E217" s="91" t="e">
        <f t="shared" si="152"/>
        <v>#N/A</v>
      </c>
      <c r="F217" s="91" t="e">
        <f t="shared" si="153"/>
        <v>#N/A</v>
      </c>
      <c r="G217" s="77" t="e">
        <f t="shared" si="129"/>
        <v>#N/A</v>
      </c>
      <c r="H217" s="91" t="e">
        <f t="shared" si="154"/>
        <v>#N/A</v>
      </c>
      <c r="I217" s="84" t="e">
        <f t="shared" si="130"/>
        <v>#N/A</v>
      </c>
      <c r="J217" s="91" t="e">
        <f t="shared" si="155"/>
        <v>#N/A</v>
      </c>
      <c r="K217" s="91" t="e">
        <f t="shared" si="156"/>
        <v>#N/A</v>
      </c>
      <c r="L217" s="91" t="e">
        <f t="shared" si="157"/>
        <v>#N/A</v>
      </c>
      <c r="M217" s="85"/>
      <c r="N217" s="86">
        <f>Parameters!$C$13</f>
        <v>2200</v>
      </c>
      <c r="O217" s="86">
        <f>Parameters!$C$14</f>
        <v>2000</v>
      </c>
    </row>
    <row r="218" spans="1:15">
      <c r="A218" s="75">
        <f t="shared" si="128"/>
        <v>44078</v>
      </c>
      <c r="B218" s="91" t="e">
        <f t="shared" si="149"/>
        <v>#N/A</v>
      </c>
      <c r="C218" s="91" t="e">
        <f t="shared" si="150"/>
        <v>#N/A</v>
      </c>
      <c r="D218" s="91" t="e">
        <f t="shared" si="151"/>
        <v>#N/A</v>
      </c>
      <c r="E218" s="91" t="e">
        <f t="shared" si="152"/>
        <v>#N/A</v>
      </c>
      <c r="F218" s="91" t="e">
        <f t="shared" si="153"/>
        <v>#N/A</v>
      </c>
      <c r="G218" s="77" t="e">
        <f t="shared" si="129"/>
        <v>#N/A</v>
      </c>
      <c r="H218" s="91" t="e">
        <f t="shared" si="154"/>
        <v>#N/A</v>
      </c>
      <c r="I218" s="84" t="e">
        <f t="shared" si="130"/>
        <v>#N/A</v>
      </c>
      <c r="J218" s="91" t="e">
        <f t="shared" si="155"/>
        <v>#N/A</v>
      </c>
      <c r="K218" s="91" t="e">
        <f t="shared" si="156"/>
        <v>#N/A</v>
      </c>
      <c r="L218" s="91" t="e">
        <f t="shared" si="157"/>
        <v>#N/A</v>
      </c>
      <c r="M218" s="85"/>
      <c r="N218" s="86">
        <f>Parameters!$C$13</f>
        <v>2200</v>
      </c>
      <c r="O218" s="86">
        <f>Parameters!$C$14</f>
        <v>2000</v>
      </c>
    </row>
    <row r="219" spans="1:15">
      <c r="A219" s="75">
        <f t="shared" si="128"/>
        <v>44079</v>
      </c>
      <c r="B219" s="91" t="e">
        <f t="shared" si="149"/>
        <v>#N/A</v>
      </c>
      <c r="C219" s="91" t="e">
        <f t="shared" si="150"/>
        <v>#N/A</v>
      </c>
      <c r="D219" s="91" t="e">
        <f t="shared" si="151"/>
        <v>#N/A</v>
      </c>
      <c r="E219" s="91" t="e">
        <f t="shared" si="152"/>
        <v>#N/A</v>
      </c>
      <c r="F219" s="91" t="e">
        <f t="shared" si="153"/>
        <v>#N/A</v>
      </c>
      <c r="G219" s="77" t="e">
        <f t="shared" si="129"/>
        <v>#N/A</v>
      </c>
      <c r="H219" s="91" t="e">
        <f t="shared" si="154"/>
        <v>#N/A</v>
      </c>
      <c r="I219" s="84" t="e">
        <f t="shared" si="130"/>
        <v>#N/A</v>
      </c>
      <c r="J219" s="91" t="e">
        <f t="shared" si="155"/>
        <v>#N/A</v>
      </c>
      <c r="K219" s="91" t="e">
        <f t="shared" si="156"/>
        <v>#N/A</v>
      </c>
      <c r="L219" s="91" t="e">
        <f t="shared" si="157"/>
        <v>#N/A</v>
      </c>
      <c r="M219" s="85"/>
      <c r="N219" s="86">
        <f>Parameters!$C$13</f>
        <v>2200</v>
      </c>
      <c r="O219" s="86">
        <f>Parameters!$C$14</f>
        <v>2000</v>
      </c>
    </row>
    <row r="220" spans="1:15">
      <c r="A220" s="75">
        <f t="shared" si="128"/>
        <v>44080</v>
      </c>
      <c r="B220" s="91" t="e">
        <f t="shared" si="149"/>
        <v>#N/A</v>
      </c>
      <c r="C220" s="91" t="e">
        <f t="shared" si="150"/>
        <v>#N/A</v>
      </c>
      <c r="D220" s="91" t="e">
        <f t="shared" si="151"/>
        <v>#N/A</v>
      </c>
      <c r="E220" s="91" t="e">
        <f t="shared" si="152"/>
        <v>#N/A</v>
      </c>
      <c r="F220" s="91" t="e">
        <f t="shared" si="153"/>
        <v>#N/A</v>
      </c>
      <c r="G220" s="77" t="e">
        <f t="shared" si="129"/>
        <v>#N/A</v>
      </c>
      <c r="H220" s="91" t="e">
        <f t="shared" si="154"/>
        <v>#N/A</v>
      </c>
      <c r="I220" s="84" t="e">
        <f t="shared" si="130"/>
        <v>#N/A</v>
      </c>
      <c r="J220" s="91" t="e">
        <f t="shared" si="155"/>
        <v>#N/A</v>
      </c>
      <c r="K220" s="91" t="e">
        <f t="shared" si="156"/>
        <v>#N/A</v>
      </c>
      <c r="L220" s="91" t="e">
        <f t="shared" si="157"/>
        <v>#N/A</v>
      </c>
      <c r="M220" s="85"/>
      <c r="N220" s="86">
        <f>Parameters!$C$13</f>
        <v>2200</v>
      </c>
      <c r="O220" s="86">
        <f>Parameters!$C$14</f>
        <v>2000</v>
      </c>
    </row>
    <row r="221" spans="1:15">
      <c r="A221" s="75">
        <f t="shared" si="128"/>
        <v>44081</v>
      </c>
      <c r="B221" s="91" t="e">
        <f t="shared" si="149"/>
        <v>#N/A</v>
      </c>
      <c r="C221" s="91" t="e">
        <f t="shared" si="150"/>
        <v>#N/A</v>
      </c>
      <c r="D221" s="91" t="e">
        <f t="shared" si="151"/>
        <v>#N/A</v>
      </c>
      <c r="E221" s="91" t="e">
        <f t="shared" si="152"/>
        <v>#N/A</v>
      </c>
      <c r="F221" s="91" t="e">
        <f t="shared" si="153"/>
        <v>#N/A</v>
      </c>
      <c r="G221" s="77" t="e">
        <f t="shared" si="129"/>
        <v>#N/A</v>
      </c>
      <c r="H221" s="91" t="e">
        <f t="shared" si="154"/>
        <v>#N/A</v>
      </c>
      <c r="I221" s="84" t="e">
        <f t="shared" si="130"/>
        <v>#N/A</v>
      </c>
      <c r="J221" s="91" t="e">
        <f t="shared" si="155"/>
        <v>#N/A</v>
      </c>
      <c r="K221" s="91" t="e">
        <f t="shared" si="156"/>
        <v>#N/A</v>
      </c>
      <c r="L221" s="91" t="e">
        <f t="shared" si="157"/>
        <v>#N/A</v>
      </c>
      <c r="M221" s="85"/>
      <c r="N221" s="86">
        <f>Parameters!$C$13</f>
        <v>2200</v>
      </c>
      <c r="O221" s="86">
        <f>Parameters!$C$14</f>
        <v>2000</v>
      </c>
    </row>
    <row r="222" spans="1:15">
      <c r="A222" s="75">
        <f t="shared" si="128"/>
        <v>44082</v>
      </c>
      <c r="B222" s="91" t="e">
        <f t="shared" si="149"/>
        <v>#N/A</v>
      </c>
      <c r="C222" s="91" t="e">
        <f t="shared" si="150"/>
        <v>#N/A</v>
      </c>
      <c r="D222" s="91" t="e">
        <f t="shared" si="151"/>
        <v>#N/A</v>
      </c>
      <c r="E222" s="91" t="e">
        <f t="shared" si="152"/>
        <v>#N/A</v>
      </c>
      <c r="F222" s="91" t="e">
        <f t="shared" si="153"/>
        <v>#N/A</v>
      </c>
      <c r="G222" s="77" t="e">
        <f t="shared" si="129"/>
        <v>#N/A</v>
      </c>
      <c r="H222" s="91" t="e">
        <f t="shared" si="154"/>
        <v>#N/A</v>
      </c>
      <c r="I222" s="84" t="e">
        <f t="shared" si="130"/>
        <v>#N/A</v>
      </c>
      <c r="J222" s="91" t="e">
        <f t="shared" si="155"/>
        <v>#N/A</v>
      </c>
      <c r="K222" s="91" t="e">
        <f t="shared" si="156"/>
        <v>#N/A</v>
      </c>
      <c r="L222" s="91" t="e">
        <f t="shared" si="157"/>
        <v>#N/A</v>
      </c>
      <c r="M222" s="85"/>
      <c r="N222" s="86">
        <f>Parameters!$C$13</f>
        <v>2200</v>
      </c>
      <c r="O222" s="86">
        <f>Parameters!$C$14</f>
        <v>2000</v>
      </c>
    </row>
    <row r="223" spans="1:15">
      <c r="A223" s="75">
        <f t="shared" si="128"/>
        <v>44083</v>
      </c>
      <c r="B223" s="91" t="e">
        <f t="shared" si="149"/>
        <v>#N/A</v>
      </c>
      <c r="C223" s="91" t="e">
        <f t="shared" si="150"/>
        <v>#N/A</v>
      </c>
      <c r="D223" s="91" t="e">
        <f t="shared" si="151"/>
        <v>#N/A</v>
      </c>
      <c r="E223" s="91" t="e">
        <f t="shared" si="152"/>
        <v>#N/A</v>
      </c>
      <c r="F223" s="91" t="e">
        <f t="shared" si="153"/>
        <v>#N/A</v>
      </c>
      <c r="G223" s="77" t="e">
        <f t="shared" si="129"/>
        <v>#N/A</v>
      </c>
      <c r="H223" s="91" t="e">
        <f t="shared" si="154"/>
        <v>#N/A</v>
      </c>
      <c r="I223" s="84" t="e">
        <f t="shared" si="130"/>
        <v>#N/A</v>
      </c>
      <c r="J223" s="91" t="e">
        <f t="shared" si="155"/>
        <v>#N/A</v>
      </c>
      <c r="K223" s="91" t="e">
        <f t="shared" si="156"/>
        <v>#N/A</v>
      </c>
      <c r="L223" s="91" t="e">
        <f t="shared" si="157"/>
        <v>#N/A</v>
      </c>
      <c r="M223" s="85"/>
      <c r="N223" s="86">
        <f>Parameters!$C$13</f>
        <v>2200</v>
      </c>
      <c r="O223" s="86">
        <f>Parameters!$C$14</f>
        <v>2000</v>
      </c>
    </row>
    <row r="224" spans="1:15">
      <c r="A224" s="75">
        <f t="shared" si="128"/>
        <v>44084</v>
      </c>
      <c r="B224" s="91" t="e">
        <f t="shared" si="149"/>
        <v>#N/A</v>
      </c>
      <c r="C224" s="91" t="e">
        <f t="shared" si="150"/>
        <v>#N/A</v>
      </c>
      <c r="D224" s="91" t="e">
        <f t="shared" si="151"/>
        <v>#N/A</v>
      </c>
      <c r="E224" s="91" t="e">
        <f t="shared" si="152"/>
        <v>#N/A</v>
      </c>
      <c r="F224" s="91" t="e">
        <f t="shared" si="153"/>
        <v>#N/A</v>
      </c>
      <c r="G224" s="77" t="e">
        <f t="shared" si="129"/>
        <v>#N/A</v>
      </c>
      <c r="H224" s="91" t="e">
        <f t="shared" si="154"/>
        <v>#N/A</v>
      </c>
      <c r="I224" s="84" t="e">
        <f t="shared" si="130"/>
        <v>#N/A</v>
      </c>
      <c r="J224" s="91" t="e">
        <f t="shared" si="155"/>
        <v>#N/A</v>
      </c>
      <c r="K224" s="91" t="e">
        <f t="shared" si="156"/>
        <v>#N/A</v>
      </c>
      <c r="L224" s="91" t="e">
        <f t="shared" si="157"/>
        <v>#N/A</v>
      </c>
      <c r="M224" s="85"/>
      <c r="N224" s="86">
        <f>Parameters!$C$13</f>
        <v>2200</v>
      </c>
      <c r="O224" s="86">
        <f>Parameters!$C$14</f>
        <v>2000</v>
      </c>
    </row>
    <row r="225" spans="1:15">
      <c r="A225" s="75">
        <f t="shared" si="128"/>
        <v>44085</v>
      </c>
      <c r="B225" s="91" t="e">
        <f t="shared" si="149"/>
        <v>#N/A</v>
      </c>
      <c r="C225" s="91" t="e">
        <f t="shared" si="150"/>
        <v>#N/A</v>
      </c>
      <c r="D225" s="91" t="e">
        <f t="shared" si="151"/>
        <v>#N/A</v>
      </c>
      <c r="E225" s="91" t="e">
        <f t="shared" si="152"/>
        <v>#N/A</v>
      </c>
      <c r="F225" s="91" t="e">
        <f t="shared" si="153"/>
        <v>#N/A</v>
      </c>
      <c r="G225" s="77" t="e">
        <f t="shared" si="129"/>
        <v>#N/A</v>
      </c>
      <c r="H225" s="91" t="e">
        <f t="shared" si="154"/>
        <v>#N/A</v>
      </c>
      <c r="I225" s="84" t="e">
        <f t="shared" si="130"/>
        <v>#N/A</v>
      </c>
      <c r="J225" s="91" t="e">
        <f t="shared" si="155"/>
        <v>#N/A</v>
      </c>
      <c r="K225" s="91" t="e">
        <f t="shared" si="156"/>
        <v>#N/A</v>
      </c>
      <c r="L225" s="91" t="e">
        <f t="shared" si="157"/>
        <v>#N/A</v>
      </c>
      <c r="M225" s="85"/>
      <c r="N225" s="86">
        <f>Parameters!$C$13</f>
        <v>2200</v>
      </c>
      <c r="O225" s="86">
        <f>Parameters!$C$14</f>
        <v>2000</v>
      </c>
    </row>
    <row r="226" spans="1:15">
      <c r="A226" s="75">
        <f t="shared" si="128"/>
        <v>44086</v>
      </c>
      <c r="B226" s="91" t="e">
        <f t="shared" ref="B226:B235" si="158">NA()</f>
        <v>#N/A</v>
      </c>
      <c r="C226" s="91" t="e">
        <f t="shared" ref="C226:C235" si="159">NA()</f>
        <v>#N/A</v>
      </c>
      <c r="D226" s="91" t="e">
        <f t="shared" ref="D226:D235" si="160">NA()</f>
        <v>#N/A</v>
      </c>
      <c r="E226" s="91" t="e">
        <f t="shared" ref="E226:E235" si="161">NA()</f>
        <v>#N/A</v>
      </c>
      <c r="F226" s="91" t="e">
        <f t="shared" ref="F226:F235" si="162">NA()</f>
        <v>#N/A</v>
      </c>
      <c r="G226" s="77" t="e">
        <f t="shared" si="129"/>
        <v>#N/A</v>
      </c>
      <c r="H226" s="91" t="e">
        <f t="shared" ref="H226:H235" si="163">NA()</f>
        <v>#N/A</v>
      </c>
      <c r="I226" s="84" t="e">
        <f t="shared" si="130"/>
        <v>#N/A</v>
      </c>
      <c r="J226" s="91" t="e">
        <f t="shared" ref="J226:J235" si="164">NA()</f>
        <v>#N/A</v>
      </c>
      <c r="K226" s="91" t="e">
        <f t="shared" ref="K226:K235" si="165">NA()</f>
        <v>#N/A</v>
      </c>
      <c r="L226" s="91" t="e">
        <f t="shared" ref="L226:L235" si="166">NA()</f>
        <v>#N/A</v>
      </c>
      <c r="M226" s="85"/>
      <c r="N226" s="86">
        <f>Parameters!$C$13</f>
        <v>2200</v>
      </c>
      <c r="O226" s="86">
        <f>Parameters!$C$14</f>
        <v>2000</v>
      </c>
    </row>
    <row r="227" spans="1:15">
      <c r="A227" s="75">
        <f t="shared" si="128"/>
        <v>44087</v>
      </c>
      <c r="B227" s="91" t="e">
        <f t="shared" si="158"/>
        <v>#N/A</v>
      </c>
      <c r="C227" s="91" t="e">
        <f t="shared" si="159"/>
        <v>#N/A</v>
      </c>
      <c r="D227" s="91" t="e">
        <f t="shared" si="160"/>
        <v>#N/A</v>
      </c>
      <c r="E227" s="91" t="e">
        <f t="shared" si="161"/>
        <v>#N/A</v>
      </c>
      <c r="F227" s="91" t="e">
        <f t="shared" si="162"/>
        <v>#N/A</v>
      </c>
      <c r="G227" s="77" t="e">
        <f t="shared" si="129"/>
        <v>#N/A</v>
      </c>
      <c r="H227" s="91" t="e">
        <f t="shared" si="163"/>
        <v>#N/A</v>
      </c>
      <c r="I227" s="84" t="e">
        <f t="shared" si="130"/>
        <v>#N/A</v>
      </c>
      <c r="J227" s="91" t="e">
        <f t="shared" si="164"/>
        <v>#N/A</v>
      </c>
      <c r="K227" s="91" t="e">
        <f t="shared" si="165"/>
        <v>#N/A</v>
      </c>
      <c r="L227" s="91" t="e">
        <f t="shared" si="166"/>
        <v>#N/A</v>
      </c>
      <c r="M227" s="85"/>
      <c r="N227" s="86">
        <f>Parameters!$C$13</f>
        <v>2200</v>
      </c>
      <c r="O227" s="86">
        <f>Parameters!$C$14</f>
        <v>2000</v>
      </c>
    </row>
    <row r="228" spans="1:15">
      <c r="A228" s="75">
        <f t="shared" si="128"/>
        <v>44088</v>
      </c>
      <c r="B228" s="91" t="e">
        <f t="shared" si="158"/>
        <v>#N/A</v>
      </c>
      <c r="C228" s="91" t="e">
        <f t="shared" si="159"/>
        <v>#N/A</v>
      </c>
      <c r="D228" s="91" t="e">
        <f t="shared" si="160"/>
        <v>#N/A</v>
      </c>
      <c r="E228" s="91" t="e">
        <f t="shared" si="161"/>
        <v>#N/A</v>
      </c>
      <c r="F228" s="91" t="e">
        <f t="shared" si="162"/>
        <v>#N/A</v>
      </c>
      <c r="G228" s="77" t="e">
        <f t="shared" si="129"/>
        <v>#N/A</v>
      </c>
      <c r="H228" s="91" t="e">
        <f t="shared" si="163"/>
        <v>#N/A</v>
      </c>
      <c r="I228" s="84" t="e">
        <f t="shared" si="130"/>
        <v>#N/A</v>
      </c>
      <c r="J228" s="91" t="e">
        <f t="shared" si="164"/>
        <v>#N/A</v>
      </c>
      <c r="K228" s="91" t="e">
        <f t="shared" si="165"/>
        <v>#N/A</v>
      </c>
      <c r="L228" s="91" t="e">
        <f t="shared" si="166"/>
        <v>#N/A</v>
      </c>
      <c r="M228" s="85"/>
      <c r="N228" s="86">
        <f>Parameters!$C$13</f>
        <v>2200</v>
      </c>
      <c r="O228" s="86">
        <f>Parameters!$C$14</f>
        <v>2000</v>
      </c>
    </row>
    <row r="229" spans="1:15">
      <c r="A229" s="75">
        <f t="shared" si="128"/>
        <v>44089</v>
      </c>
      <c r="B229" s="91" t="e">
        <f t="shared" si="158"/>
        <v>#N/A</v>
      </c>
      <c r="C229" s="91" t="e">
        <f t="shared" si="159"/>
        <v>#N/A</v>
      </c>
      <c r="D229" s="91" t="e">
        <f t="shared" si="160"/>
        <v>#N/A</v>
      </c>
      <c r="E229" s="91" t="e">
        <f t="shared" si="161"/>
        <v>#N/A</v>
      </c>
      <c r="F229" s="91" t="e">
        <f t="shared" si="162"/>
        <v>#N/A</v>
      </c>
      <c r="G229" s="77" t="e">
        <f t="shared" si="129"/>
        <v>#N/A</v>
      </c>
      <c r="H229" s="91" t="e">
        <f t="shared" si="163"/>
        <v>#N/A</v>
      </c>
      <c r="I229" s="84" t="e">
        <f t="shared" si="130"/>
        <v>#N/A</v>
      </c>
      <c r="J229" s="91" t="e">
        <f t="shared" si="164"/>
        <v>#N/A</v>
      </c>
      <c r="K229" s="91" t="e">
        <f t="shared" si="165"/>
        <v>#N/A</v>
      </c>
      <c r="L229" s="91" t="e">
        <f t="shared" si="166"/>
        <v>#N/A</v>
      </c>
      <c r="M229" s="85"/>
      <c r="N229" s="86">
        <f>Parameters!$C$13</f>
        <v>2200</v>
      </c>
      <c r="O229" s="86">
        <f>Parameters!$C$14</f>
        <v>2000</v>
      </c>
    </row>
    <row r="230" spans="1:15">
      <c r="A230" s="75">
        <f t="shared" si="128"/>
        <v>44090</v>
      </c>
      <c r="B230" s="91" t="e">
        <f t="shared" si="158"/>
        <v>#N/A</v>
      </c>
      <c r="C230" s="91" t="e">
        <f t="shared" si="159"/>
        <v>#N/A</v>
      </c>
      <c r="D230" s="91" t="e">
        <f t="shared" si="160"/>
        <v>#N/A</v>
      </c>
      <c r="E230" s="91" t="e">
        <f t="shared" si="161"/>
        <v>#N/A</v>
      </c>
      <c r="F230" s="91" t="e">
        <f t="shared" si="162"/>
        <v>#N/A</v>
      </c>
      <c r="G230" s="77" t="e">
        <f t="shared" si="129"/>
        <v>#N/A</v>
      </c>
      <c r="H230" s="91" t="e">
        <f t="shared" si="163"/>
        <v>#N/A</v>
      </c>
      <c r="I230" s="84" t="e">
        <f t="shared" si="130"/>
        <v>#N/A</v>
      </c>
      <c r="J230" s="91" t="e">
        <f t="shared" si="164"/>
        <v>#N/A</v>
      </c>
      <c r="K230" s="91" t="e">
        <f t="shared" si="165"/>
        <v>#N/A</v>
      </c>
      <c r="L230" s="91" t="e">
        <f t="shared" si="166"/>
        <v>#N/A</v>
      </c>
      <c r="M230" s="85"/>
      <c r="N230" s="86">
        <f>Parameters!$C$13</f>
        <v>2200</v>
      </c>
      <c r="O230" s="86">
        <f>Parameters!$C$14</f>
        <v>2000</v>
      </c>
    </row>
    <row r="231" spans="1:15">
      <c r="A231" s="75">
        <f t="shared" si="128"/>
        <v>44091</v>
      </c>
      <c r="B231" s="91" t="e">
        <f t="shared" si="158"/>
        <v>#N/A</v>
      </c>
      <c r="C231" s="91" t="e">
        <f t="shared" si="159"/>
        <v>#N/A</v>
      </c>
      <c r="D231" s="91" t="e">
        <f t="shared" si="160"/>
        <v>#N/A</v>
      </c>
      <c r="E231" s="91" t="e">
        <f t="shared" si="161"/>
        <v>#N/A</v>
      </c>
      <c r="F231" s="91" t="e">
        <f t="shared" si="162"/>
        <v>#N/A</v>
      </c>
      <c r="G231" s="77" t="e">
        <f t="shared" si="129"/>
        <v>#N/A</v>
      </c>
      <c r="H231" s="91" t="e">
        <f t="shared" si="163"/>
        <v>#N/A</v>
      </c>
      <c r="I231" s="84" t="e">
        <f t="shared" si="130"/>
        <v>#N/A</v>
      </c>
      <c r="J231" s="91" t="e">
        <f t="shared" si="164"/>
        <v>#N/A</v>
      </c>
      <c r="K231" s="91" t="e">
        <f t="shared" si="165"/>
        <v>#N/A</v>
      </c>
      <c r="L231" s="91" t="e">
        <f t="shared" si="166"/>
        <v>#N/A</v>
      </c>
      <c r="M231" s="85"/>
      <c r="N231" s="86">
        <f>Parameters!$C$13</f>
        <v>2200</v>
      </c>
      <c r="O231" s="86">
        <f>Parameters!$C$14</f>
        <v>2000</v>
      </c>
    </row>
    <row r="232" spans="1:15">
      <c r="A232" s="75">
        <f t="shared" si="128"/>
        <v>44092</v>
      </c>
      <c r="B232" s="91" t="e">
        <f t="shared" si="158"/>
        <v>#N/A</v>
      </c>
      <c r="C232" s="91" t="e">
        <f t="shared" si="159"/>
        <v>#N/A</v>
      </c>
      <c r="D232" s="91" t="e">
        <f t="shared" si="160"/>
        <v>#N/A</v>
      </c>
      <c r="E232" s="91" t="e">
        <f t="shared" si="161"/>
        <v>#N/A</v>
      </c>
      <c r="F232" s="91" t="e">
        <f t="shared" si="162"/>
        <v>#N/A</v>
      </c>
      <c r="G232" s="77" t="e">
        <f t="shared" si="129"/>
        <v>#N/A</v>
      </c>
      <c r="H232" s="91" t="e">
        <f t="shared" si="163"/>
        <v>#N/A</v>
      </c>
      <c r="I232" s="84" t="e">
        <f t="shared" si="130"/>
        <v>#N/A</v>
      </c>
      <c r="J232" s="91" t="e">
        <f t="shared" si="164"/>
        <v>#N/A</v>
      </c>
      <c r="K232" s="91" t="e">
        <f t="shared" si="165"/>
        <v>#N/A</v>
      </c>
      <c r="L232" s="91" t="e">
        <f t="shared" si="166"/>
        <v>#N/A</v>
      </c>
      <c r="M232" s="85"/>
      <c r="N232" s="86">
        <f>Parameters!$C$13</f>
        <v>2200</v>
      </c>
      <c r="O232" s="86">
        <f>Parameters!$C$14</f>
        <v>2000</v>
      </c>
    </row>
    <row r="233" spans="1:15">
      <c r="A233" s="75">
        <f t="shared" si="128"/>
        <v>44093</v>
      </c>
      <c r="B233" s="91" t="e">
        <f t="shared" si="158"/>
        <v>#N/A</v>
      </c>
      <c r="C233" s="91" t="e">
        <f t="shared" si="159"/>
        <v>#N/A</v>
      </c>
      <c r="D233" s="91" t="e">
        <f t="shared" si="160"/>
        <v>#N/A</v>
      </c>
      <c r="E233" s="91" t="e">
        <f t="shared" si="161"/>
        <v>#N/A</v>
      </c>
      <c r="F233" s="91" t="e">
        <f t="shared" si="162"/>
        <v>#N/A</v>
      </c>
      <c r="G233" s="77" t="e">
        <f t="shared" si="129"/>
        <v>#N/A</v>
      </c>
      <c r="H233" s="91" t="e">
        <f t="shared" si="163"/>
        <v>#N/A</v>
      </c>
      <c r="I233" s="84" t="e">
        <f t="shared" si="130"/>
        <v>#N/A</v>
      </c>
      <c r="J233" s="91" t="e">
        <f t="shared" si="164"/>
        <v>#N/A</v>
      </c>
      <c r="K233" s="91" t="e">
        <f t="shared" si="165"/>
        <v>#N/A</v>
      </c>
      <c r="L233" s="91" t="e">
        <f t="shared" si="166"/>
        <v>#N/A</v>
      </c>
      <c r="M233" s="85"/>
      <c r="N233" s="86">
        <f>Parameters!$C$13</f>
        <v>2200</v>
      </c>
      <c r="O233" s="86">
        <f>Parameters!$C$14</f>
        <v>2000</v>
      </c>
    </row>
    <row r="234" spans="1:15">
      <c r="A234" s="75">
        <f t="shared" si="128"/>
        <v>44094</v>
      </c>
      <c r="B234" s="91" t="e">
        <f t="shared" si="158"/>
        <v>#N/A</v>
      </c>
      <c r="C234" s="91" t="e">
        <f t="shared" si="159"/>
        <v>#N/A</v>
      </c>
      <c r="D234" s="91" t="e">
        <f t="shared" si="160"/>
        <v>#N/A</v>
      </c>
      <c r="E234" s="91" t="e">
        <f t="shared" si="161"/>
        <v>#N/A</v>
      </c>
      <c r="F234" s="91" t="e">
        <f t="shared" si="162"/>
        <v>#N/A</v>
      </c>
      <c r="G234" s="77" t="e">
        <f t="shared" si="129"/>
        <v>#N/A</v>
      </c>
      <c r="H234" s="91" t="e">
        <f t="shared" si="163"/>
        <v>#N/A</v>
      </c>
      <c r="I234" s="84" t="e">
        <f t="shared" si="130"/>
        <v>#N/A</v>
      </c>
      <c r="J234" s="91" t="e">
        <f t="shared" si="164"/>
        <v>#N/A</v>
      </c>
      <c r="K234" s="91" t="e">
        <f t="shared" si="165"/>
        <v>#N/A</v>
      </c>
      <c r="L234" s="91" t="e">
        <f t="shared" si="166"/>
        <v>#N/A</v>
      </c>
      <c r="M234" s="85"/>
      <c r="N234" s="86">
        <f>Parameters!$C$13</f>
        <v>2200</v>
      </c>
      <c r="O234" s="86">
        <f>Parameters!$C$14</f>
        <v>2000</v>
      </c>
    </row>
    <row r="235" spans="1:15">
      <c r="A235" s="75">
        <f t="shared" si="128"/>
        <v>44095</v>
      </c>
      <c r="B235" s="91" t="e">
        <f t="shared" si="158"/>
        <v>#N/A</v>
      </c>
      <c r="C235" s="91" t="e">
        <f t="shared" si="159"/>
        <v>#N/A</v>
      </c>
      <c r="D235" s="91" t="e">
        <f t="shared" si="160"/>
        <v>#N/A</v>
      </c>
      <c r="E235" s="91" t="e">
        <f t="shared" si="161"/>
        <v>#N/A</v>
      </c>
      <c r="F235" s="91" t="e">
        <f t="shared" si="162"/>
        <v>#N/A</v>
      </c>
      <c r="G235" s="77" t="e">
        <f t="shared" si="129"/>
        <v>#N/A</v>
      </c>
      <c r="H235" s="91" t="e">
        <f t="shared" si="163"/>
        <v>#N/A</v>
      </c>
      <c r="I235" s="84" t="e">
        <f t="shared" si="130"/>
        <v>#N/A</v>
      </c>
      <c r="J235" s="91" t="e">
        <f t="shared" si="164"/>
        <v>#N/A</v>
      </c>
      <c r="K235" s="91" t="e">
        <f t="shared" si="165"/>
        <v>#N/A</v>
      </c>
      <c r="L235" s="91" t="e">
        <f t="shared" si="166"/>
        <v>#N/A</v>
      </c>
      <c r="M235" s="85"/>
      <c r="N235" s="86">
        <f>Parameters!$C$13</f>
        <v>2200</v>
      </c>
      <c r="O235" s="86">
        <f>Parameters!$C$14</f>
        <v>2000</v>
      </c>
    </row>
    <row r="236" spans="1:15">
      <c r="A236" s="75">
        <f t="shared" si="128"/>
        <v>44096</v>
      </c>
      <c r="B236" s="91" t="e">
        <f t="shared" ref="B236:B245" si="167">NA()</f>
        <v>#N/A</v>
      </c>
      <c r="C236" s="91" t="e">
        <f t="shared" ref="C236:C245" si="168">NA()</f>
        <v>#N/A</v>
      </c>
      <c r="D236" s="91" t="e">
        <f t="shared" ref="D236:D245" si="169">NA()</f>
        <v>#N/A</v>
      </c>
      <c r="E236" s="91" t="e">
        <f t="shared" ref="E236:E245" si="170">NA()</f>
        <v>#N/A</v>
      </c>
      <c r="F236" s="91" t="e">
        <f t="shared" ref="F236:F245" si="171">NA()</f>
        <v>#N/A</v>
      </c>
      <c r="G236" s="77" t="e">
        <f t="shared" si="129"/>
        <v>#N/A</v>
      </c>
      <c r="H236" s="91" t="e">
        <f t="shared" ref="H236:H245" si="172">NA()</f>
        <v>#N/A</v>
      </c>
      <c r="I236" s="84" t="e">
        <f t="shared" si="130"/>
        <v>#N/A</v>
      </c>
      <c r="J236" s="91" t="e">
        <f t="shared" ref="J236:J245" si="173">NA()</f>
        <v>#N/A</v>
      </c>
      <c r="K236" s="91" t="e">
        <f t="shared" ref="K236:K245" si="174">NA()</f>
        <v>#N/A</v>
      </c>
      <c r="L236" s="91" t="e">
        <f t="shared" ref="L236:L245" si="175">NA()</f>
        <v>#N/A</v>
      </c>
      <c r="M236" s="85"/>
      <c r="N236" s="86">
        <f>Parameters!$C$13</f>
        <v>2200</v>
      </c>
      <c r="O236" s="86">
        <f>Parameters!$C$14</f>
        <v>2000</v>
      </c>
    </row>
    <row r="237" spans="1:15">
      <c r="A237" s="75">
        <f t="shared" si="128"/>
        <v>44097</v>
      </c>
      <c r="B237" s="91" t="e">
        <f t="shared" si="167"/>
        <v>#N/A</v>
      </c>
      <c r="C237" s="91" t="e">
        <f t="shared" si="168"/>
        <v>#N/A</v>
      </c>
      <c r="D237" s="91" t="e">
        <f t="shared" si="169"/>
        <v>#N/A</v>
      </c>
      <c r="E237" s="91" t="e">
        <f t="shared" si="170"/>
        <v>#N/A</v>
      </c>
      <c r="F237" s="91" t="e">
        <f t="shared" si="171"/>
        <v>#N/A</v>
      </c>
      <c r="G237" s="77" t="e">
        <f t="shared" si="129"/>
        <v>#N/A</v>
      </c>
      <c r="H237" s="91" t="e">
        <f t="shared" si="172"/>
        <v>#N/A</v>
      </c>
      <c r="I237" s="84" t="e">
        <f t="shared" si="130"/>
        <v>#N/A</v>
      </c>
      <c r="J237" s="91" t="e">
        <f t="shared" si="173"/>
        <v>#N/A</v>
      </c>
      <c r="K237" s="91" t="e">
        <f t="shared" si="174"/>
        <v>#N/A</v>
      </c>
      <c r="L237" s="91" t="e">
        <f t="shared" si="175"/>
        <v>#N/A</v>
      </c>
      <c r="M237" s="85"/>
      <c r="N237" s="86">
        <f>Parameters!$C$13</f>
        <v>2200</v>
      </c>
      <c r="O237" s="86">
        <f>Parameters!$C$14</f>
        <v>2000</v>
      </c>
    </row>
    <row r="238" spans="1:15">
      <c r="A238" s="75">
        <f t="shared" si="128"/>
        <v>44098</v>
      </c>
      <c r="B238" s="91" t="e">
        <f t="shared" si="167"/>
        <v>#N/A</v>
      </c>
      <c r="C238" s="91" t="e">
        <f t="shared" si="168"/>
        <v>#N/A</v>
      </c>
      <c r="D238" s="91" t="e">
        <f t="shared" si="169"/>
        <v>#N/A</v>
      </c>
      <c r="E238" s="91" t="e">
        <f t="shared" si="170"/>
        <v>#N/A</v>
      </c>
      <c r="F238" s="91" t="e">
        <f t="shared" si="171"/>
        <v>#N/A</v>
      </c>
      <c r="G238" s="77" t="e">
        <f t="shared" si="129"/>
        <v>#N/A</v>
      </c>
      <c r="H238" s="91" t="e">
        <f t="shared" si="172"/>
        <v>#N/A</v>
      </c>
      <c r="I238" s="84" t="e">
        <f t="shared" si="130"/>
        <v>#N/A</v>
      </c>
      <c r="J238" s="91" t="e">
        <f t="shared" si="173"/>
        <v>#N/A</v>
      </c>
      <c r="K238" s="91" t="e">
        <f t="shared" si="174"/>
        <v>#N/A</v>
      </c>
      <c r="L238" s="91" t="e">
        <f t="shared" si="175"/>
        <v>#N/A</v>
      </c>
      <c r="M238" s="85"/>
      <c r="N238" s="86">
        <f>Parameters!$C$13</f>
        <v>2200</v>
      </c>
      <c r="O238" s="86">
        <f>Parameters!$C$14</f>
        <v>2000</v>
      </c>
    </row>
    <row r="239" spans="1:15">
      <c r="A239" s="75">
        <f t="shared" si="128"/>
        <v>44099</v>
      </c>
      <c r="B239" s="91" t="e">
        <f t="shared" si="167"/>
        <v>#N/A</v>
      </c>
      <c r="C239" s="91" t="e">
        <f t="shared" si="168"/>
        <v>#N/A</v>
      </c>
      <c r="D239" s="91" t="e">
        <f t="shared" si="169"/>
        <v>#N/A</v>
      </c>
      <c r="E239" s="91" t="e">
        <f t="shared" si="170"/>
        <v>#N/A</v>
      </c>
      <c r="F239" s="91" t="e">
        <f t="shared" si="171"/>
        <v>#N/A</v>
      </c>
      <c r="G239" s="77" t="e">
        <f t="shared" si="129"/>
        <v>#N/A</v>
      </c>
      <c r="H239" s="91" t="e">
        <f t="shared" si="172"/>
        <v>#N/A</v>
      </c>
      <c r="I239" s="84" t="e">
        <f t="shared" si="130"/>
        <v>#N/A</v>
      </c>
      <c r="J239" s="91" t="e">
        <f t="shared" si="173"/>
        <v>#N/A</v>
      </c>
      <c r="K239" s="91" t="e">
        <f t="shared" si="174"/>
        <v>#N/A</v>
      </c>
      <c r="L239" s="91" t="e">
        <f t="shared" si="175"/>
        <v>#N/A</v>
      </c>
      <c r="M239" s="85"/>
      <c r="N239" s="86">
        <f>Parameters!$C$13</f>
        <v>2200</v>
      </c>
      <c r="O239" s="86">
        <f>Parameters!$C$14</f>
        <v>2000</v>
      </c>
    </row>
    <row r="240" spans="1:15">
      <c r="A240" s="75">
        <f t="shared" si="128"/>
        <v>44100</v>
      </c>
      <c r="B240" s="91" t="e">
        <f t="shared" si="167"/>
        <v>#N/A</v>
      </c>
      <c r="C240" s="91" t="e">
        <f t="shared" si="168"/>
        <v>#N/A</v>
      </c>
      <c r="D240" s="91" t="e">
        <f t="shared" si="169"/>
        <v>#N/A</v>
      </c>
      <c r="E240" s="91" t="e">
        <f t="shared" si="170"/>
        <v>#N/A</v>
      </c>
      <c r="F240" s="91" t="e">
        <f t="shared" si="171"/>
        <v>#N/A</v>
      </c>
      <c r="G240" s="77" t="e">
        <f t="shared" si="129"/>
        <v>#N/A</v>
      </c>
      <c r="H240" s="91" t="e">
        <f t="shared" si="172"/>
        <v>#N/A</v>
      </c>
      <c r="I240" s="84" t="e">
        <f t="shared" si="130"/>
        <v>#N/A</v>
      </c>
      <c r="J240" s="91" t="e">
        <f t="shared" si="173"/>
        <v>#N/A</v>
      </c>
      <c r="K240" s="91" t="e">
        <f t="shared" si="174"/>
        <v>#N/A</v>
      </c>
      <c r="L240" s="91" t="e">
        <f t="shared" si="175"/>
        <v>#N/A</v>
      </c>
      <c r="M240" s="85"/>
      <c r="N240" s="86">
        <f>Parameters!$C$13</f>
        <v>2200</v>
      </c>
      <c r="O240" s="86">
        <f>Parameters!$C$14</f>
        <v>2000</v>
      </c>
    </row>
    <row r="241" spans="1:15">
      <c r="A241" s="75">
        <f t="shared" si="128"/>
        <v>44101</v>
      </c>
      <c r="B241" s="91" t="e">
        <f t="shared" si="167"/>
        <v>#N/A</v>
      </c>
      <c r="C241" s="91" t="e">
        <f t="shared" si="168"/>
        <v>#N/A</v>
      </c>
      <c r="D241" s="91" t="e">
        <f t="shared" si="169"/>
        <v>#N/A</v>
      </c>
      <c r="E241" s="91" t="e">
        <f t="shared" si="170"/>
        <v>#N/A</v>
      </c>
      <c r="F241" s="91" t="e">
        <f t="shared" si="171"/>
        <v>#N/A</v>
      </c>
      <c r="G241" s="77" t="e">
        <f t="shared" si="129"/>
        <v>#N/A</v>
      </c>
      <c r="H241" s="91" t="e">
        <f t="shared" si="172"/>
        <v>#N/A</v>
      </c>
      <c r="I241" s="84" t="e">
        <f t="shared" si="130"/>
        <v>#N/A</v>
      </c>
      <c r="J241" s="91" t="e">
        <f t="shared" si="173"/>
        <v>#N/A</v>
      </c>
      <c r="K241" s="91" t="e">
        <f t="shared" si="174"/>
        <v>#N/A</v>
      </c>
      <c r="L241" s="91" t="e">
        <f t="shared" si="175"/>
        <v>#N/A</v>
      </c>
      <c r="M241" s="85"/>
      <c r="N241" s="86">
        <f>Parameters!$C$13</f>
        <v>2200</v>
      </c>
      <c r="O241" s="86">
        <f>Parameters!$C$14</f>
        <v>2000</v>
      </c>
    </row>
    <row r="242" spans="1:15">
      <c r="A242" s="75">
        <f t="shared" si="128"/>
        <v>44102</v>
      </c>
      <c r="B242" s="91" t="e">
        <f t="shared" si="167"/>
        <v>#N/A</v>
      </c>
      <c r="C242" s="91" t="e">
        <f t="shared" si="168"/>
        <v>#N/A</v>
      </c>
      <c r="D242" s="91" t="e">
        <f t="shared" si="169"/>
        <v>#N/A</v>
      </c>
      <c r="E242" s="91" t="e">
        <f t="shared" si="170"/>
        <v>#N/A</v>
      </c>
      <c r="F242" s="91" t="e">
        <f t="shared" si="171"/>
        <v>#N/A</v>
      </c>
      <c r="G242" s="77" t="e">
        <f t="shared" si="129"/>
        <v>#N/A</v>
      </c>
      <c r="H242" s="91" t="e">
        <f t="shared" si="172"/>
        <v>#N/A</v>
      </c>
      <c r="I242" s="84" t="e">
        <f t="shared" si="130"/>
        <v>#N/A</v>
      </c>
      <c r="J242" s="91" t="e">
        <f t="shared" si="173"/>
        <v>#N/A</v>
      </c>
      <c r="K242" s="91" t="e">
        <f t="shared" si="174"/>
        <v>#N/A</v>
      </c>
      <c r="L242" s="91" t="e">
        <f t="shared" si="175"/>
        <v>#N/A</v>
      </c>
      <c r="M242" s="85"/>
      <c r="N242" s="86">
        <f>Parameters!$C$13</f>
        <v>2200</v>
      </c>
      <c r="O242" s="86">
        <f>Parameters!$C$14</f>
        <v>2000</v>
      </c>
    </row>
    <row r="243" spans="1:15">
      <c r="A243" s="75">
        <f t="shared" si="128"/>
        <v>44103</v>
      </c>
      <c r="B243" s="91" t="e">
        <f t="shared" si="167"/>
        <v>#N/A</v>
      </c>
      <c r="C243" s="91" t="e">
        <f t="shared" si="168"/>
        <v>#N/A</v>
      </c>
      <c r="D243" s="91" t="e">
        <f t="shared" si="169"/>
        <v>#N/A</v>
      </c>
      <c r="E243" s="91" t="e">
        <f t="shared" si="170"/>
        <v>#N/A</v>
      </c>
      <c r="F243" s="91" t="e">
        <f t="shared" si="171"/>
        <v>#N/A</v>
      </c>
      <c r="G243" s="77" t="e">
        <f t="shared" si="129"/>
        <v>#N/A</v>
      </c>
      <c r="H243" s="91" t="e">
        <f t="shared" si="172"/>
        <v>#N/A</v>
      </c>
      <c r="I243" s="84" t="e">
        <f t="shared" si="130"/>
        <v>#N/A</v>
      </c>
      <c r="J243" s="91" t="e">
        <f t="shared" si="173"/>
        <v>#N/A</v>
      </c>
      <c r="K243" s="91" t="e">
        <f t="shared" si="174"/>
        <v>#N/A</v>
      </c>
      <c r="L243" s="91" t="e">
        <f t="shared" si="175"/>
        <v>#N/A</v>
      </c>
      <c r="M243" s="85"/>
      <c r="N243" s="86">
        <f>Parameters!$C$13</f>
        <v>2200</v>
      </c>
      <c r="O243" s="86">
        <f>Parameters!$C$14</f>
        <v>2000</v>
      </c>
    </row>
    <row r="244" spans="1:15">
      <c r="A244" s="75">
        <f t="shared" si="128"/>
        <v>44104</v>
      </c>
      <c r="B244" s="91" t="e">
        <f t="shared" si="167"/>
        <v>#N/A</v>
      </c>
      <c r="C244" s="91" t="e">
        <f t="shared" si="168"/>
        <v>#N/A</v>
      </c>
      <c r="D244" s="91" t="e">
        <f t="shared" si="169"/>
        <v>#N/A</v>
      </c>
      <c r="E244" s="91" t="e">
        <f t="shared" si="170"/>
        <v>#N/A</v>
      </c>
      <c r="F244" s="91" t="e">
        <f t="shared" si="171"/>
        <v>#N/A</v>
      </c>
      <c r="G244" s="77" t="e">
        <f t="shared" si="129"/>
        <v>#N/A</v>
      </c>
      <c r="H244" s="91" t="e">
        <f t="shared" si="172"/>
        <v>#N/A</v>
      </c>
      <c r="I244" s="84" t="e">
        <f t="shared" si="130"/>
        <v>#N/A</v>
      </c>
      <c r="J244" s="91" t="e">
        <f t="shared" si="173"/>
        <v>#N/A</v>
      </c>
      <c r="K244" s="91" t="e">
        <f t="shared" si="174"/>
        <v>#N/A</v>
      </c>
      <c r="L244" s="91" t="e">
        <f t="shared" si="175"/>
        <v>#N/A</v>
      </c>
      <c r="M244" s="85"/>
      <c r="N244" s="86">
        <f>Parameters!$C$13</f>
        <v>2200</v>
      </c>
      <c r="O244" s="86">
        <f>Parameters!$C$14</f>
        <v>2000</v>
      </c>
    </row>
    <row r="245" spans="1:15">
      <c r="A245" s="75">
        <f t="shared" si="128"/>
        <v>44105</v>
      </c>
      <c r="B245" s="91" t="e">
        <f t="shared" si="167"/>
        <v>#N/A</v>
      </c>
      <c r="C245" s="91" t="e">
        <f t="shared" si="168"/>
        <v>#N/A</v>
      </c>
      <c r="D245" s="91" t="e">
        <f t="shared" si="169"/>
        <v>#N/A</v>
      </c>
      <c r="E245" s="91" t="e">
        <f t="shared" si="170"/>
        <v>#N/A</v>
      </c>
      <c r="F245" s="91" t="e">
        <f t="shared" si="171"/>
        <v>#N/A</v>
      </c>
      <c r="G245" s="77" t="e">
        <f t="shared" si="129"/>
        <v>#N/A</v>
      </c>
      <c r="H245" s="91" t="e">
        <f t="shared" si="172"/>
        <v>#N/A</v>
      </c>
      <c r="I245" s="84" t="e">
        <f t="shared" si="130"/>
        <v>#N/A</v>
      </c>
      <c r="J245" s="91" t="e">
        <f t="shared" si="173"/>
        <v>#N/A</v>
      </c>
      <c r="K245" s="91" t="e">
        <f t="shared" si="174"/>
        <v>#N/A</v>
      </c>
      <c r="L245" s="91" t="e">
        <f t="shared" si="175"/>
        <v>#N/A</v>
      </c>
      <c r="M245" s="85"/>
      <c r="N245" s="86">
        <f>Parameters!$C$13</f>
        <v>2200</v>
      </c>
      <c r="O245" s="86">
        <f>Parameters!$C$14</f>
        <v>2000</v>
      </c>
    </row>
    <row r="246" spans="1:15">
      <c r="A246" s="75">
        <f t="shared" si="128"/>
        <v>44106</v>
      </c>
      <c r="B246" s="91" t="e">
        <f t="shared" ref="B246:B255" si="176">NA()</f>
        <v>#N/A</v>
      </c>
      <c r="C246" s="91" t="e">
        <f t="shared" ref="C246:C255" si="177">NA()</f>
        <v>#N/A</v>
      </c>
      <c r="D246" s="91" t="e">
        <f t="shared" ref="D246:D255" si="178">NA()</f>
        <v>#N/A</v>
      </c>
      <c r="E246" s="91" t="e">
        <f t="shared" ref="E246:E255" si="179">NA()</f>
        <v>#N/A</v>
      </c>
      <c r="F246" s="91" t="e">
        <f t="shared" ref="F246:F255" si="180">NA()</f>
        <v>#N/A</v>
      </c>
      <c r="G246" s="77" t="e">
        <f t="shared" si="129"/>
        <v>#N/A</v>
      </c>
      <c r="H246" s="91" t="e">
        <f t="shared" ref="H246:H255" si="181">NA()</f>
        <v>#N/A</v>
      </c>
      <c r="I246" s="84" t="e">
        <f t="shared" si="130"/>
        <v>#N/A</v>
      </c>
      <c r="J246" s="91" t="e">
        <f t="shared" ref="J246:J255" si="182">NA()</f>
        <v>#N/A</v>
      </c>
      <c r="K246" s="91" t="e">
        <f t="shared" ref="K246:K255" si="183">NA()</f>
        <v>#N/A</v>
      </c>
      <c r="L246" s="91" t="e">
        <f t="shared" ref="L246:L255" si="184">NA()</f>
        <v>#N/A</v>
      </c>
      <c r="M246" s="85"/>
      <c r="N246" s="86">
        <f>Parameters!$C$13</f>
        <v>2200</v>
      </c>
      <c r="O246" s="86">
        <f>Parameters!$C$14</f>
        <v>2000</v>
      </c>
    </row>
    <row r="247" spans="1:15">
      <c r="A247" s="75">
        <f t="shared" si="128"/>
        <v>44107</v>
      </c>
      <c r="B247" s="91" t="e">
        <f t="shared" si="176"/>
        <v>#N/A</v>
      </c>
      <c r="C247" s="91" t="e">
        <f t="shared" si="177"/>
        <v>#N/A</v>
      </c>
      <c r="D247" s="91" t="e">
        <f t="shared" si="178"/>
        <v>#N/A</v>
      </c>
      <c r="E247" s="91" t="e">
        <f t="shared" si="179"/>
        <v>#N/A</v>
      </c>
      <c r="F247" s="91" t="e">
        <f t="shared" si="180"/>
        <v>#N/A</v>
      </c>
      <c r="G247" s="77" t="e">
        <f t="shared" si="129"/>
        <v>#N/A</v>
      </c>
      <c r="H247" s="91" t="e">
        <f t="shared" si="181"/>
        <v>#N/A</v>
      </c>
      <c r="I247" s="84" t="e">
        <f t="shared" si="130"/>
        <v>#N/A</v>
      </c>
      <c r="J247" s="91" t="e">
        <f t="shared" si="182"/>
        <v>#N/A</v>
      </c>
      <c r="K247" s="91" t="e">
        <f t="shared" si="183"/>
        <v>#N/A</v>
      </c>
      <c r="L247" s="91" t="e">
        <f t="shared" si="184"/>
        <v>#N/A</v>
      </c>
      <c r="M247" s="85"/>
      <c r="N247" s="86">
        <f>Parameters!$C$13</f>
        <v>2200</v>
      </c>
      <c r="O247" s="86">
        <f>Parameters!$C$14</f>
        <v>2000</v>
      </c>
    </row>
    <row r="248" spans="1:15">
      <c r="A248" s="75">
        <f t="shared" si="128"/>
        <v>44108</v>
      </c>
      <c r="B248" s="91" t="e">
        <f t="shared" si="176"/>
        <v>#N/A</v>
      </c>
      <c r="C248" s="91" t="e">
        <f t="shared" si="177"/>
        <v>#N/A</v>
      </c>
      <c r="D248" s="91" t="e">
        <f t="shared" si="178"/>
        <v>#N/A</v>
      </c>
      <c r="E248" s="91" t="e">
        <f t="shared" si="179"/>
        <v>#N/A</v>
      </c>
      <c r="F248" s="91" t="e">
        <f t="shared" si="180"/>
        <v>#N/A</v>
      </c>
      <c r="G248" s="77" t="e">
        <f t="shared" si="129"/>
        <v>#N/A</v>
      </c>
      <c r="H248" s="91" t="e">
        <f t="shared" si="181"/>
        <v>#N/A</v>
      </c>
      <c r="I248" s="84" t="e">
        <f t="shared" si="130"/>
        <v>#N/A</v>
      </c>
      <c r="J248" s="91" t="e">
        <f t="shared" si="182"/>
        <v>#N/A</v>
      </c>
      <c r="K248" s="91" t="e">
        <f t="shared" si="183"/>
        <v>#N/A</v>
      </c>
      <c r="L248" s="91" t="e">
        <f t="shared" si="184"/>
        <v>#N/A</v>
      </c>
      <c r="M248" s="85"/>
      <c r="N248" s="86">
        <f>Parameters!$C$13</f>
        <v>2200</v>
      </c>
      <c r="O248" s="86">
        <f>Parameters!$C$14</f>
        <v>2000</v>
      </c>
    </row>
    <row r="249" spans="1:15">
      <c r="A249" s="75">
        <f t="shared" si="128"/>
        <v>44109</v>
      </c>
      <c r="B249" s="91" t="e">
        <f t="shared" si="176"/>
        <v>#N/A</v>
      </c>
      <c r="C249" s="91" t="e">
        <f t="shared" si="177"/>
        <v>#N/A</v>
      </c>
      <c r="D249" s="91" t="e">
        <f t="shared" si="178"/>
        <v>#N/A</v>
      </c>
      <c r="E249" s="91" t="e">
        <f t="shared" si="179"/>
        <v>#N/A</v>
      </c>
      <c r="F249" s="91" t="e">
        <f t="shared" si="180"/>
        <v>#N/A</v>
      </c>
      <c r="G249" s="77" t="e">
        <f t="shared" si="129"/>
        <v>#N/A</v>
      </c>
      <c r="H249" s="91" t="e">
        <f t="shared" si="181"/>
        <v>#N/A</v>
      </c>
      <c r="I249" s="84" t="e">
        <f t="shared" si="130"/>
        <v>#N/A</v>
      </c>
      <c r="J249" s="91" t="e">
        <f t="shared" si="182"/>
        <v>#N/A</v>
      </c>
      <c r="K249" s="91" t="e">
        <f t="shared" si="183"/>
        <v>#N/A</v>
      </c>
      <c r="L249" s="91" t="e">
        <f t="shared" si="184"/>
        <v>#N/A</v>
      </c>
      <c r="M249" s="85"/>
      <c r="N249" s="86">
        <f>Parameters!$C$13</f>
        <v>2200</v>
      </c>
      <c r="O249" s="86">
        <f>Parameters!$C$14</f>
        <v>2000</v>
      </c>
    </row>
    <row r="250" spans="1:15">
      <c r="A250" s="75">
        <f t="shared" si="128"/>
        <v>44110</v>
      </c>
      <c r="B250" s="91" t="e">
        <f t="shared" si="176"/>
        <v>#N/A</v>
      </c>
      <c r="C250" s="91" t="e">
        <f t="shared" si="177"/>
        <v>#N/A</v>
      </c>
      <c r="D250" s="91" t="e">
        <f t="shared" si="178"/>
        <v>#N/A</v>
      </c>
      <c r="E250" s="91" t="e">
        <f t="shared" si="179"/>
        <v>#N/A</v>
      </c>
      <c r="F250" s="91" t="e">
        <f t="shared" si="180"/>
        <v>#N/A</v>
      </c>
      <c r="G250" s="77" t="e">
        <f t="shared" si="129"/>
        <v>#N/A</v>
      </c>
      <c r="H250" s="91" t="e">
        <f t="shared" si="181"/>
        <v>#N/A</v>
      </c>
      <c r="I250" s="84" t="e">
        <f t="shared" si="130"/>
        <v>#N/A</v>
      </c>
      <c r="J250" s="91" t="e">
        <f t="shared" si="182"/>
        <v>#N/A</v>
      </c>
      <c r="K250" s="91" t="e">
        <f t="shared" si="183"/>
        <v>#N/A</v>
      </c>
      <c r="L250" s="91" t="e">
        <f t="shared" si="184"/>
        <v>#N/A</v>
      </c>
      <c r="M250" s="85"/>
      <c r="N250" s="86">
        <f>Parameters!$C$13</f>
        <v>2200</v>
      </c>
      <c r="O250" s="86">
        <f>Parameters!$C$14</f>
        <v>2000</v>
      </c>
    </row>
    <row r="251" spans="1:15">
      <c r="A251" s="75">
        <f t="shared" ref="A251:A314" si="185">A250+1</f>
        <v>44111</v>
      </c>
      <c r="B251" s="91" t="e">
        <f t="shared" si="176"/>
        <v>#N/A</v>
      </c>
      <c r="C251" s="91" t="e">
        <f t="shared" si="177"/>
        <v>#N/A</v>
      </c>
      <c r="D251" s="91" t="e">
        <f t="shared" si="178"/>
        <v>#N/A</v>
      </c>
      <c r="E251" s="91" t="e">
        <f t="shared" si="179"/>
        <v>#N/A</v>
      </c>
      <c r="F251" s="91" t="e">
        <f t="shared" si="180"/>
        <v>#N/A</v>
      </c>
      <c r="G251" s="77" t="e">
        <f t="shared" si="129"/>
        <v>#N/A</v>
      </c>
      <c r="H251" s="91" t="e">
        <f t="shared" si="181"/>
        <v>#N/A</v>
      </c>
      <c r="I251" s="84" t="e">
        <f t="shared" si="130"/>
        <v>#N/A</v>
      </c>
      <c r="J251" s="91" t="e">
        <f t="shared" si="182"/>
        <v>#N/A</v>
      </c>
      <c r="K251" s="91" t="e">
        <f t="shared" si="183"/>
        <v>#N/A</v>
      </c>
      <c r="L251" s="91" t="e">
        <f t="shared" si="184"/>
        <v>#N/A</v>
      </c>
      <c r="M251" s="85"/>
      <c r="N251" s="86">
        <f>Parameters!$C$13</f>
        <v>2200</v>
      </c>
      <c r="O251" s="86">
        <f>Parameters!$C$14</f>
        <v>2000</v>
      </c>
    </row>
    <row r="252" spans="1:15">
      <c r="A252" s="75">
        <f t="shared" si="185"/>
        <v>44112</v>
      </c>
      <c r="B252" s="91" t="e">
        <f t="shared" si="176"/>
        <v>#N/A</v>
      </c>
      <c r="C252" s="91" t="e">
        <f t="shared" si="177"/>
        <v>#N/A</v>
      </c>
      <c r="D252" s="91" t="e">
        <f t="shared" si="178"/>
        <v>#N/A</v>
      </c>
      <c r="E252" s="91" t="e">
        <f t="shared" si="179"/>
        <v>#N/A</v>
      </c>
      <c r="F252" s="91" t="e">
        <f t="shared" si="180"/>
        <v>#N/A</v>
      </c>
      <c r="G252" s="77" t="e">
        <f t="shared" si="129"/>
        <v>#N/A</v>
      </c>
      <c r="H252" s="91" t="e">
        <f t="shared" si="181"/>
        <v>#N/A</v>
      </c>
      <c r="I252" s="84" t="e">
        <f t="shared" si="130"/>
        <v>#N/A</v>
      </c>
      <c r="J252" s="91" t="e">
        <f t="shared" si="182"/>
        <v>#N/A</v>
      </c>
      <c r="K252" s="91" t="e">
        <f t="shared" si="183"/>
        <v>#N/A</v>
      </c>
      <c r="L252" s="91" t="e">
        <f t="shared" si="184"/>
        <v>#N/A</v>
      </c>
      <c r="M252" s="85"/>
      <c r="N252" s="86">
        <f>Parameters!$C$13</f>
        <v>2200</v>
      </c>
      <c r="O252" s="86">
        <f>Parameters!$C$14</f>
        <v>2000</v>
      </c>
    </row>
    <row r="253" spans="1:15">
      <c r="A253" s="75">
        <f t="shared" si="185"/>
        <v>44113</v>
      </c>
      <c r="B253" s="91" t="e">
        <f t="shared" si="176"/>
        <v>#N/A</v>
      </c>
      <c r="C253" s="91" t="e">
        <f t="shared" si="177"/>
        <v>#N/A</v>
      </c>
      <c r="D253" s="91" t="e">
        <f t="shared" si="178"/>
        <v>#N/A</v>
      </c>
      <c r="E253" s="91" t="e">
        <f t="shared" si="179"/>
        <v>#N/A</v>
      </c>
      <c r="F253" s="91" t="e">
        <f t="shared" si="180"/>
        <v>#N/A</v>
      </c>
      <c r="G253" s="77" t="e">
        <f t="shared" si="129"/>
        <v>#N/A</v>
      </c>
      <c r="H253" s="91" t="e">
        <f t="shared" si="181"/>
        <v>#N/A</v>
      </c>
      <c r="I253" s="84" t="e">
        <f t="shared" si="130"/>
        <v>#N/A</v>
      </c>
      <c r="J253" s="91" t="e">
        <f t="shared" si="182"/>
        <v>#N/A</v>
      </c>
      <c r="K253" s="91" t="e">
        <f t="shared" si="183"/>
        <v>#N/A</v>
      </c>
      <c r="L253" s="91" t="e">
        <f t="shared" si="184"/>
        <v>#N/A</v>
      </c>
      <c r="M253" s="85"/>
      <c r="N253" s="86">
        <f>Parameters!$C$13</f>
        <v>2200</v>
      </c>
      <c r="O253" s="86">
        <f>Parameters!$C$14</f>
        <v>2000</v>
      </c>
    </row>
    <row r="254" spans="1:15">
      <c r="A254" s="75">
        <f t="shared" si="185"/>
        <v>44114</v>
      </c>
      <c r="B254" s="91" t="e">
        <f t="shared" si="176"/>
        <v>#N/A</v>
      </c>
      <c r="C254" s="91" t="e">
        <f t="shared" si="177"/>
        <v>#N/A</v>
      </c>
      <c r="D254" s="91" t="e">
        <f t="shared" si="178"/>
        <v>#N/A</v>
      </c>
      <c r="E254" s="91" t="e">
        <f t="shared" si="179"/>
        <v>#N/A</v>
      </c>
      <c r="F254" s="91" t="e">
        <f t="shared" si="180"/>
        <v>#N/A</v>
      </c>
      <c r="G254" s="77" t="e">
        <f t="shared" si="129"/>
        <v>#N/A</v>
      </c>
      <c r="H254" s="91" t="e">
        <f t="shared" si="181"/>
        <v>#N/A</v>
      </c>
      <c r="I254" s="84" t="e">
        <f t="shared" si="130"/>
        <v>#N/A</v>
      </c>
      <c r="J254" s="91" t="e">
        <f t="shared" si="182"/>
        <v>#N/A</v>
      </c>
      <c r="K254" s="91" t="e">
        <f t="shared" si="183"/>
        <v>#N/A</v>
      </c>
      <c r="L254" s="91" t="e">
        <f t="shared" si="184"/>
        <v>#N/A</v>
      </c>
      <c r="M254" s="85"/>
      <c r="N254" s="86">
        <f>Parameters!$C$13</f>
        <v>2200</v>
      </c>
      <c r="O254" s="86">
        <f>Parameters!$C$14</f>
        <v>2000</v>
      </c>
    </row>
    <row r="255" spans="1:15">
      <c r="A255" s="75">
        <f t="shared" si="185"/>
        <v>44115</v>
      </c>
      <c r="B255" s="91" t="e">
        <f t="shared" si="176"/>
        <v>#N/A</v>
      </c>
      <c r="C255" s="91" t="e">
        <f t="shared" si="177"/>
        <v>#N/A</v>
      </c>
      <c r="D255" s="91" t="e">
        <f t="shared" si="178"/>
        <v>#N/A</v>
      </c>
      <c r="E255" s="91" t="e">
        <f t="shared" si="179"/>
        <v>#N/A</v>
      </c>
      <c r="F255" s="91" t="e">
        <f t="shared" si="180"/>
        <v>#N/A</v>
      </c>
      <c r="G255" s="77" t="e">
        <f t="shared" si="129"/>
        <v>#N/A</v>
      </c>
      <c r="H255" s="91" t="e">
        <f t="shared" si="181"/>
        <v>#N/A</v>
      </c>
      <c r="I255" s="84" t="e">
        <f t="shared" si="130"/>
        <v>#N/A</v>
      </c>
      <c r="J255" s="91" t="e">
        <f t="shared" si="182"/>
        <v>#N/A</v>
      </c>
      <c r="K255" s="91" t="e">
        <f t="shared" si="183"/>
        <v>#N/A</v>
      </c>
      <c r="L255" s="91" t="e">
        <f t="shared" si="184"/>
        <v>#N/A</v>
      </c>
      <c r="M255" s="85"/>
      <c r="N255" s="86">
        <f>Parameters!$C$13</f>
        <v>2200</v>
      </c>
      <c r="O255" s="86">
        <f>Parameters!$C$14</f>
        <v>2000</v>
      </c>
    </row>
    <row r="256" spans="1:15">
      <c r="A256" s="75">
        <f t="shared" si="185"/>
        <v>44116</v>
      </c>
      <c r="B256" s="91" t="e">
        <f t="shared" ref="B256:B265" si="186">NA()</f>
        <v>#N/A</v>
      </c>
      <c r="C256" s="91" t="e">
        <f t="shared" ref="C256:C265" si="187">NA()</f>
        <v>#N/A</v>
      </c>
      <c r="D256" s="91" t="e">
        <f t="shared" ref="D256:D265" si="188">NA()</f>
        <v>#N/A</v>
      </c>
      <c r="E256" s="91" t="e">
        <f t="shared" ref="E256:E265" si="189">NA()</f>
        <v>#N/A</v>
      </c>
      <c r="F256" s="91" t="e">
        <f t="shared" ref="F256:F265" si="190">NA()</f>
        <v>#N/A</v>
      </c>
      <c r="G256" s="77" t="e">
        <f t="shared" si="129"/>
        <v>#N/A</v>
      </c>
      <c r="H256" s="91" t="e">
        <f t="shared" ref="H256:H265" si="191">NA()</f>
        <v>#N/A</v>
      </c>
      <c r="I256" s="84" t="e">
        <f t="shared" si="130"/>
        <v>#N/A</v>
      </c>
      <c r="J256" s="91" t="e">
        <f t="shared" ref="J256:J265" si="192">NA()</f>
        <v>#N/A</v>
      </c>
      <c r="K256" s="91" t="e">
        <f t="shared" ref="K256:K265" si="193">NA()</f>
        <v>#N/A</v>
      </c>
      <c r="L256" s="91" t="e">
        <f t="shared" ref="L256:L265" si="194">NA()</f>
        <v>#N/A</v>
      </c>
      <c r="M256" s="85"/>
      <c r="N256" s="86">
        <f>Parameters!$C$13</f>
        <v>2200</v>
      </c>
      <c r="O256" s="86">
        <f>Parameters!$C$14</f>
        <v>2000</v>
      </c>
    </row>
    <row r="257" spans="1:15">
      <c r="A257" s="75">
        <f t="shared" si="185"/>
        <v>44117</v>
      </c>
      <c r="B257" s="91" t="e">
        <f t="shared" si="186"/>
        <v>#N/A</v>
      </c>
      <c r="C257" s="91" t="e">
        <f t="shared" si="187"/>
        <v>#N/A</v>
      </c>
      <c r="D257" s="91" t="e">
        <f t="shared" si="188"/>
        <v>#N/A</v>
      </c>
      <c r="E257" s="91" t="e">
        <f t="shared" si="189"/>
        <v>#N/A</v>
      </c>
      <c r="F257" s="91" t="e">
        <f t="shared" si="190"/>
        <v>#N/A</v>
      </c>
      <c r="G257" s="77" t="e">
        <f t="shared" si="129"/>
        <v>#N/A</v>
      </c>
      <c r="H257" s="91" t="e">
        <f t="shared" si="191"/>
        <v>#N/A</v>
      </c>
      <c r="I257" s="84" t="e">
        <f t="shared" si="130"/>
        <v>#N/A</v>
      </c>
      <c r="J257" s="91" t="e">
        <f t="shared" si="192"/>
        <v>#N/A</v>
      </c>
      <c r="K257" s="91" t="e">
        <f t="shared" si="193"/>
        <v>#N/A</v>
      </c>
      <c r="L257" s="91" t="e">
        <f t="shared" si="194"/>
        <v>#N/A</v>
      </c>
      <c r="M257" s="85"/>
      <c r="N257" s="86">
        <f>Parameters!$C$13</f>
        <v>2200</v>
      </c>
      <c r="O257" s="86">
        <f>Parameters!$C$14</f>
        <v>2000</v>
      </c>
    </row>
    <row r="258" spans="1:15">
      <c r="A258" s="75">
        <f t="shared" si="185"/>
        <v>44118</v>
      </c>
      <c r="B258" s="91" t="e">
        <f t="shared" si="186"/>
        <v>#N/A</v>
      </c>
      <c r="C258" s="91" t="e">
        <f t="shared" si="187"/>
        <v>#N/A</v>
      </c>
      <c r="D258" s="91" t="e">
        <f t="shared" si="188"/>
        <v>#N/A</v>
      </c>
      <c r="E258" s="91" t="e">
        <f t="shared" si="189"/>
        <v>#N/A</v>
      </c>
      <c r="F258" s="91" t="e">
        <f t="shared" si="190"/>
        <v>#N/A</v>
      </c>
      <c r="G258" s="77" t="e">
        <f t="shared" ref="G258:G321" si="195">IF(E258&gt;0,F258/E258,NA())</f>
        <v>#N/A</v>
      </c>
      <c r="H258" s="91" t="e">
        <f t="shared" si="191"/>
        <v>#N/A</v>
      </c>
      <c r="I258" s="84" t="e">
        <f t="shared" ref="I258:I321" si="196">IF(E258&gt;0,H258/E258,NA())</f>
        <v>#N/A</v>
      </c>
      <c r="J258" s="91" t="e">
        <f t="shared" si="192"/>
        <v>#N/A</v>
      </c>
      <c r="K258" s="91" t="e">
        <f t="shared" si="193"/>
        <v>#N/A</v>
      </c>
      <c r="L258" s="91" t="e">
        <f t="shared" si="194"/>
        <v>#N/A</v>
      </c>
      <c r="M258" s="85"/>
      <c r="N258" s="86">
        <f>Parameters!$C$13</f>
        <v>2200</v>
      </c>
      <c r="O258" s="86">
        <f>Parameters!$C$14</f>
        <v>2000</v>
      </c>
    </row>
    <row r="259" spans="1:15">
      <c r="A259" s="75">
        <f t="shared" si="185"/>
        <v>44119</v>
      </c>
      <c r="B259" s="91" t="e">
        <f t="shared" si="186"/>
        <v>#N/A</v>
      </c>
      <c r="C259" s="91" t="e">
        <f t="shared" si="187"/>
        <v>#N/A</v>
      </c>
      <c r="D259" s="91" t="e">
        <f t="shared" si="188"/>
        <v>#N/A</v>
      </c>
      <c r="E259" s="91" t="e">
        <f t="shared" si="189"/>
        <v>#N/A</v>
      </c>
      <c r="F259" s="91" t="e">
        <f t="shared" si="190"/>
        <v>#N/A</v>
      </c>
      <c r="G259" s="77" t="e">
        <f t="shared" si="195"/>
        <v>#N/A</v>
      </c>
      <c r="H259" s="91" t="e">
        <f t="shared" si="191"/>
        <v>#N/A</v>
      </c>
      <c r="I259" s="84" t="e">
        <f t="shared" si="196"/>
        <v>#N/A</v>
      </c>
      <c r="J259" s="91" t="e">
        <f t="shared" si="192"/>
        <v>#N/A</v>
      </c>
      <c r="K259" s="91" t="e">
        <f t="shared" si="193"/>
        <v>#N/A</v>
      </c>
      <c r="L259" s="91" t="e">
        <f t="shared" si="194"/>
        <v>#N/A</v>
      </c>
      <c r="M259" s="85"/>
      <c r="N259" s="86">
        <f>Parameters!$C$13</f>
        <v>2200</v>
      </c>
      <c r="O259" s="86">
        <f>Parameters!$C$14</f>
        <v>2000</v>
      </c>
    </row>
    <row r="260" spans="1:15">
      <c r="A260" s="75">
        <f t="shared" si="185"/>
        <v>44120</v>
      </c>
      <c r="B260" s="91" t="e">
        <f t="shared" si="186"/>
        <v>#N/A</v>
      </c>
      <c r="C260" s="91" t="e">
        <f t="shared" si="187"/>
        <v>#N/A</v>
      </c>
      <c r="D260" s="91" t="e">
        <f t="shared" si="188"/>
        <v>#N/A</v>
      </c>
      <c r="E260" s="91" t="e">
        <f t="shared" si="189"/>
        <v>#N/A</v>
      </c>
      <c r="F260" s="91" t="e">
        <f t="shared" si="190"/>
        <v>#N/A</v>
      </c>
      <c r="G260" s="77" t="e">
        <f t="shared" si="195"/>
        <v>#N/A</v>
      </c>
      <c r="H260" s="91" t="e">
        <f t="shared" si="191"/>
        <v>#N/A</v>
      </c>
      <c r="I260" s="84" t="e">
        <f t="shared" si="196"/>
        <v>#N/A</v>
      </c>
      <c r="J260" s="91" t="e">
        <f t="shared" si="192"/>
        <v>#N/A</v>
      </c>
      <c r="K260" s="91" t="e">
        <f t="shared" si="193"/>
        <v>#N/A</v>
      </c>
      <c r="L260" s="91" t="e">
        <f t="shared" si="194"/>
        <v>#N/A</v>
      </c>
      <c r="M260" s="85"/>
      <c r="N260" s="86">
        <f>Parameters!$C$13</f>
        <v>2200</v>
      </c>
      <c r="O260" s="86">
        <f>Parameters!$C$14</f>
        <v>2000</v>
      </c>
    </row>
    <row r="261" spans="1:15">
      <c r="A261" s="75">
        <f t="shared" si="185"/>
        <v>44121</v>
      </c>
      <c r="B261" s="91" t="e">
        <f t="shared" si="186"/>
        <v>#N/A</v>
      </c>
      <c r="C261" s="91" t="e">
        <f t="shared" si="187"/>
        <v>#N/A</v>
      </c>
      <c r="D261" s="91" t="e">
        <f t="shared" si="188"/>
        <v>#N/A</v>
      </c>
      <c r="E261" s="91" t="e">
        <f t="shared" si="189"/>
        <v>#N/A</v>
      </c>
      <c r="F261" s="91" t="e">
        <f t="shared" si="190"/>
        <v>#N/A</v>
      </c>
      <c r="G261" s="77" t="e">
        <f t="shared" si="195"/>
        <v>#N/A</v>
      </c>
      <c r="H261" s="91" t="e">
        <f t="shared" si="191"/>
        <v>#N/A</v>
      </c>
      <c r="I261" s="84" t="e">
        <f t="shared" si="196"/>
        <v>#N/A</v>
      </c>
      <c r="J261" s="91" t="e">
        <f t="shared" si="192"/>
        <v>#N/A</v>
      </c>
      <c r="K261" s="91" t="e">
        <f t="shared" si="193"/>
        <v>#N/A</v>
      </c>
      <c r="L261" s="91" t="e">
        <f t="shared" si="194"/>
        <v>#N/A</v>
      </c>
      <c r="M261" s="85"/>
      <c r="N261" s="86">
        <f>Parameters!$C$13</f>
        <v>2200</v>
      </c>
      <c r="O261" s="86">
        <f>Parameters!$C$14</f>
        <v>2000</v>
      </c>
    </row>
    <row r="262" spans="1:15">
      <c r="A262" s="75">
        <f t="shared" si="185"/>
        <v>44122</v>
      </c>
      <c r="B262" s="91" t="e">
        <f t="shared" si="186"/>
        <v>#N/A</v>
      </c>
      <c r="C262" s="91" t="e">
        <f t="shared" si="187"/>
        <v>#N/A</v>
      </c>
      <c r="D262" s="91" t="e">
        <f t="shared" si="188"/>
        <v>#N/A</v>
      </c>
      <c r="E262" s="91" t="e">
        <f t="shared" si="189"/>
        <v>#N/A</v>
      </c>
      <c r="F262" s="91" t="e">
        <f t="shared" si="190"/>
        <v>#N/A</v>
      </c>
      <c r="G262" s="77" t="e">
        <f t="shared" si="195"/>
        <v>#N/A</v>
      </c>
      <c r="H262" s="91" t="e">
        <f t="shared" si="191"/>
        <v>#N/A</v>
      </c>
      <c r="I262" s="84" t="e">
        <f t="shared" si="196"/>
        <v>#N/A</v>
      </c>
      <c r="J262" s="91" t="e">
        <f t="shared" si="192"/>
        <v>#N/A</v>
      </c>
      <c r="K262" s="91" t="e">
        <f t="shared" si="193"/>
        <v>#N/A</v>
      </c>
      <c r="L262" s="91" t="e">
        <f t="shared" si="194"/>
        <v>#N/A</v>
      </c>
      <c r="M262" s="85"/>
      <c r="N262" s="86">
        <f>Parameters!$C$13</f>
        <v>2200</v>
      </c>
      <c r="O262" s="86">
        <f>Parameters!$C$14</f>
        <v>2000</v>
      </c>
    </row>
    <row r="263" spans="1:15">
      <c r="A263" s="75">
        <f t="shared" si="185"/>
        <v>44123</v>
      </c>
      <c r="B263" s="91" t="e">
        <f t="shared" si="186"/>
        <v>#N/A</v>
      </c>
      <c r="C263" s="91" t="e">
        <f t="shared" si="187"/>
        <v>#N/A</v>
      </c>
      <c r="D263" s="91" t="e">
        <f t="shared" si="188"/>
        <v>#N/A</v>
      </c>
      <c r="E263" s="91" t="e">
        <f t="shared" si="189"/>
        <v>#N/A</v>
      </c>
      <c r="F263" s="91" t="e">
        <f t="shared" si="190"/>
        <v>#N/A</v>
      </c>
      <c r="G263" s="77" t="e">
        <f t="shared" si="195"/>
        <v>#N/A</v>
      </c>
      <c r="H263" s="91" t="e">
        <f t="shared" si="191"/>
        <v>#N/A</v>
      </c>
      <c r="I263" s="84" t="e">
        <f t="shared" si="196"/>
        <v>#N/A</v>
      </c>
      <c r="J263" s="91" t="e">
        <f t="shared" si="192"/>
        <v>#N/A</v>
      </c>
      <c r="K263" s="91" t="e">
        <f t="shared" si="193"/>
        <v>#N/A</v>
      </c>
      <c r="L263" s="91" t="e">
        <f t="shared" si="194"/>
        <v>#N/A</v>
      </c>
      <c r="M263" s="85"/>
      <c r="N263" s="86">
        <f>Parameters!$C$13</f>
        <v>2200</v>
      </c>
      <c r="O263" s="86">
        <f>Parameters!$C$14</f>
        <v>2000</v>
      </c>
    </row>
    <row r="264" spans="1:15">
      <c r="A264" s="75">
        <f t="shared" si="185"/>
        <v>44124</v>
      </c>
      <c r="B264" s="91" t="e">
        <f t="shared" si="186"/>
        <v>#N/A</v>
      </c>
      <c r="C264" s="91" t="e">
        <f t="shared" si="187"/>
        <v>#N/A</v>
      </c>
      <c r="D264" s="91" t="e">
        <f t="shared" si="188"/>
        <v>#N/A</v>
      </c>
      <c r="E264" s="91" t="e">
        <f t="shared" si="189"/>
        <v>#N/A</v>
      </c>
      <c r="F264" s="91" t="e">
        <f t="shared" si="190"/>
        <v>#N/A</v>
      </c>
      <c r="G264" s="77" t="e">
        <f t="shared" si="195"/>
        <v>#N/A</v>
      </c>
      <c r="H264" s="91" t="e">
        <f t="shared" si="191"/>
        <v>#N/A</v>
      </c>
      <c r="I264" s="84" t="e">
        <f t="shared" si="196"/>
        <v>#N/A</v>
      </c>
      <c r="J264" s="91" t="e">
        <f t="shared" si="192"/>
        <v>#N/A</v>
      </c>
      <c r="K264" s="91" t="e">
        <f t="shared" si="193"/>
        <v>#N/A</v>
      </c>
      <c r="L264" s="91" t="e">
        <f t="shared" si="194"/>
        <v>#N/A</v>
      </c>
      <c r="M264" s="85"/>
      <c r="N264" s="86">
        <f>Parameters!$C$13</f>
        <v>2200</v>
      </c>
      <c r="O264" s="86">
        <f>Parameters!$C$14</f>
        <v>2000</v>
      </c>
    </row>
    <row r="265" spans="1:15">
      <c r="A265" s="75">
        <f t="shared" si="185"/>
        <v>44125</v>
      </c>
      <c r="B265" s="91" t="e">
        <f t="shared" si="186"/>
        <v>#N/A</v>
      </c>
      <c r="C265" s="91" t="e">
        <f t="shared" si="187"/>
        <v>#N/A</v>
      </c>
      <c r="D265" s="91" t="e">
        <f t="shared" si="188"/>
        <v>#N/A</v>
      </c>
      <c r="E265" s="91" t="e">
        <f t="shared" si="189"/>
        <v>#N/A</v>
      </c>
      <c r="F265" s="91" t="e">
        <f t="shared" si="190"/>
        <v>#N/A</v>
      </c>
      <c r="G265" s="77" t="e">
        <f t="shared" si="195"/>
        <v>#N/A</v>
      </c>
      <c r="H265" s="91" t="e">
        <f t="shared" si="191"/>
        <v>#N/A</v>
      </c>
      <c r="I265" s="84" t="e">
        <f t="shared" si="196"/>
        <v>#N/A</v>
      </c>
      <c r="J265" s="91" t="e">
        <f t="shared" si="192"/>
        <v>#N/A</v>
      </c>
      <c r="K265" s="91" t="e">
        <f t="shared" si="193"/>
        <v>#N/A</v>
      </c>
      <c r="L265" s="91" t="e">
        <f t="shared" si="194"/>
        <v>#N/A</v>
      </c>
      <c r="M265" s="85"/>
      <c r="N265" s="86">
        <f>Parameters!$C$13</f>
        <v>2200</v>
      </c>
      <c r="O265" s="86">
        <f>Parameters!$C$14</f>
        <v>2000</v>
      </c>
    </row>
    <row r="266" spans="1:15">
      <c r="A266" s="75">
        <f t="shared" si="185"/>
        <v>44126</v>
      </c>
      <c r="B266" s="91" t="e">
        <f t="shared" ref="B266:B275" si="197">NA()</f>
        <v>#N/A</v>
      </c>
      <c r="C266" s="91" t="e">
        <f t="shared" ref="C266:C275" si="198">NA()</f>
        <v>#N/A</v>
      </c>
      <c r="D266" s="91" t="e">
        <f t="shared" ref="D266:D275" si="199">NA()</f>
        <v>#N/A</v>
      </c>
      <c r="E266" s="91" t="e">
        <f t="shared" ref="E266:E275" si="200">NA()</f>
        <v>#N/A</v>
      </c>
      <c r="F266" s="91" t="e">
        <f t="shared" ref="F266:F275" si="201">NA()</f>
        <v>#N/A</v>
      </c>
      <c r="G266" s="77" t="e">
        <f t="shared" si="195"/>
        <v>#N/A</v>
      </c>
      <c r="H266" s="91" t="e">
        <f t="shared" ref="H266:H275" si="202">NA()</f>
        <v>#N/A</v>
      </c>
      <c r="I266" s="84" t="e">
        <f t="shared" si="196"/>
        <v>#N/A</v>
      </c>
      <c r="J266" s="91" t="e">
        <f t="shared" ref="J266:J275" si="203">NA()</f>
        <v>#N/A</v>
      </c>
      <c r="K266" s="91" t="e">
        <f t="shared" ref="K266:K275" si="204">NA()</f>
        <v>#N/A</v>
      </c>
      <c r="L266" s="91" t="e">
        <f t="shared" ref="L266:L275" si="205">NA()</f>
        <v>#N/A</v>
      </c>
      <c r="M266" s="85"/>
      <c r="N266" s="86">
        <f>Parameters!$C$13</f>
        <v>2200</v>
      </c>
      <c r="O266" s="86">
        <f>Parameters!$C$14</f>
        <v>2000</v>
      </c>
    </row>
    <row r="267" spans="1:15">
      <c r="A267" s="75">
        <f t="shared" si="185"/>
        <v>44127</v>
      </c>
      <c r="B267" s="91" t="e">
        <f t="shared" si="197"/>
        <v>#N/A</v>
      </c>
      <c r="C267" s="91" t="e">
        <f t="shared" si="198"/>
        <v>#N/A</v>
      </c>
      <c r="D267" s="91" t="e">
        <f t="shared" si="199"/>
        <v>#N/A</v>
      </c>
      <c r="E267" s="91" t="e">
        <f t="shared" si="200"/>
        <v>#N/A</v>
      </c>
      <c r="F267" s="91" t="e">
        <f t="shared" si="201"/>
        <v>#N/A</v>
      </c>
      <c r="G267" s="77" t="e">
        <f t="shared" si="195"/>
        <v>#N/A</v>
      </c>
      <c r="H267" s="91" t="e">
        <f t="shared" si="202"/>
        <v>#N/A</v>
      </c>
      <c r="I267" s="84" t="e">
        <f t="shared" si="196"/>
        <v>#N/A</v>
      </c>
      <c r="J267" s="91" t="e">
        <f t="shared" si="203"/>
        <v>#N/A</v>
      </c>
      <c r="K267" s="91" t="e">
        <f t="shared" si="204"/>
        <v>#N/A</v>
      </c>
      <c r="L267" s="91" t="e">
        <f t="shared" si="205"/>
        <v>#N/A</v>
      </c>
      <c r="M267" s="85"/>
      <c r="N267" s="86">
        <f>Parameters!$C$13</f>
        <v>2200</v>
      </c>
      <c r="O267" s="86">
        <f>Parameters!$C$14</f>
        <v>2000</v>
      </c>
    </row>
    <row r="268" spans="1:15">
      <c r="A268" s="75">
        <f t="shared" si="185"/>
        <v>44128</v>
      </c>
      <c r="B268" s="91" t="e">
        <f t="shared" si="197"/>
        <v>#N/A</v>
      </c>
      <c r="C268" s="91" t="e">
        <f t="shared" si="198"/>
        <v>#N/A</v>
      </c>
      <c r="D268" s="91" t="e">
        <f t="shared" si="199"/>
        <v>#N/A</v>
      </c>
      <c r="E268" s="91" t="e">
        <f t="shared" si="200"/>
        <v>#N/A</v>
      </c>
      <c r="F268" s="91" t="e">
        <f t="shared" si="201"/>
        <v>#N/A</v>
      </c>
      <c r="G268" s="77" t="e">
        <f t="shared" si="195"/>
        <v>#N/A</v>
      </c>
      <c r="H268" s="91" t="e">
        <f t="shared" si="202"/>
        <v>#N/A</v>
      </c>
      <c r="I268" s="84" t="e">
        <f t="shared" si="196"/>
        <v>#N/A</v>
      </c>
      <c r="J268" s="91" t="e">
        <f t="shared" si="203"/>
        <v>#N/A</v>
      </c>
      <c r="K268" s="91" t="e">
        <f t="shared" si="204"/>
        <v>#N/A</v>
      </c>
      <c r="L268" s="91" t="e">
        <f t="shared" si="205"/>
        <v>#N/A</v>
      </c>
      <c r="M268" s="85"/>
      <c r="N268" s="86">
        <f>Parameters!$C$13</f>
        <v>2200</v>
      </c>
      <c r="O268" s="86">
        <f>Parameters!$C$14</f>
        <v>2000</v>
      </c>
    </row>
    <row r="269" spans="1:15">
      <c r="A269" s="75">
        <f t="shared" si="185"/>
        <v>44129</v>
      </c>
      <c r="B269" s="91" t="e">
        <f t="shared" si="197"/>
        <v>#N/A</v>
      </c>
      <c r="C269" s="91" t="e">
        <f t="shared" si="198"/>
        <v>#N/A</v>
      </c>
      <c r="D269" s="91" t="e">
        <f t="shared" si="199"/>
        <v>#N/A</v>
      </c>
      <c r="E269" s="91" t="e">
        <f t="shared" si="200"/>
        <v>#N/A</v>
      </c>
      <c r="F269" s="91" t="e">
        <f t="shared" si="201"/>
        <v>#N/A</v>
      </c>
      <c r="G269" s="77" t="e">
        <f t="shared" si="195"/>
        <v>#N/A</v>
      </c>
      <c r="H269" s="91" t="e">
        <f t="shared" si="202"/>
        <v>#N/A</v>
      </c>
      <c r="I269" s="84" t="e">
        <f t="shared" si="196"/>
        <v>#N/A</v>
      </c>
      <c r="J269" s="91" t="e">
        <f t="shared" si="203"/>
        <v>#N/A</v>
      </c>
      <c r="K269" s="91" t="e">
        <f t="shared" si="204"/>
        <v>#N/A</v>
      </c>
      <c r="L269" s="91" t="e">
        <f t="shared" si="205"/>
        <v>#N/A</v>
      </c>
      <c r="M269" s="85"/>
      <c r="N269" s="86">
        <f>Parameters!$C$13</f>
        <v>2200</v>
      </c>
      <c r="O269" s="86">
        <f>Parameters!$C$14</f>
        <v>2000</v>
      </c>
    </row>
    <row r="270" spans="1:15">
      <c r="A270" s="75">
        <f t="shared" si="185"/>
        <v>44130</v>
      </c>
      <c r="B270" s="91" t="e">
        <f t="shared" si="197"/>
        <v>#N/A</v>
      </c>
      <c r="C270" s="91" t="e">
        <f t="shared" si="198"/>
        <v>#N/A</v>
      </c>
      <c r="D270" s="91" t="e">
        <f t="shared" si="199"/>
        <v>#N/A</v>
      </c>
      <c r="E270" s="91" t="e">
        <f t="shared" si="200"/>
        <v>#N/A</v>
      </c>
      <c r="F270" s="91" t="e">
        <f t="shared" si="201"/>
        <v>#N/A</v>
      </c>
      <c r="G270" s="77" t="e">
        <f t="shared" si="195"/>
        <v>#N/A</v>
      </c>
      <c r="H270" s="91" t="e">
        <f t="shared" si="202"/>
        <v>#N/A</v>
      </c>
      <c r="I270" s="84" t="e">
        <f t="shared" si="196"/>
        <v>#N/A</v>
      </c>
      <c r="J270" s="91" t="e">
        <f t="shared" si="203"/>
        <v>#N/A</v>
      </c>
      <c r="K270" s="91" t="e">
        <f t="shared" si="204"/>
        <v>#N/A</v>
      </c>
      <c r="L270" s="91" t="e">
        <f t="shared" si="205"/>
        <v>#N/A</v>
      </c>
      <c r="M270" s="85"/>
      <c r="N270" s="86">
        <f>Parameters!$C$13</f>
        <v>2200</v>
      </c>
      <c r="O270" s="86">
        <f>Parameters!$C$14</f>
        <v>2000</v>
      </c>
    </row>
    <row r="271" spans="1:15">
      <c r="A271" s="75">
        <f t="shared" si="185"/>
        <v>44131</v>
      </c>
      <c r="B271" s="91" t="e">
        <f t="shared" si="197"/>
        <v>#N/A</v>
      </c>
      <c r="C271" s="91" t="e">
        <f t="shared" si="198"/>
        <v>#N/A</v>
      </c>
      <c r="D271" s="91" t="e">
        <f t="shared" si="199"/>
        <v>#N/A</v>
      </c>
      <c r="E271" s="91" t="e">
        <f t="shared" si="200"/>
        <v>#N/A</v>
      </c>
      <c r="F271" s="91" t="e">
        <f t="shared" si="201"/>
        <v>#N/A</v>
      </c>
      <c r="G271" s="77" t="e">
        <f t="shared" si="195"/>
        <v>#N/A</v>
      </c>
      <c r="H271" s="91" t="e">
        <f t="shared" si="202"/>
        <v>#N/A</v>
      </c>
      <c r="I271" s="84" t="e">
        <f t="shared" si="196"/>
        <v>#N/A</v>
      </c>
      <c r="J271" s="91" t="e">
        <f t="shared" si="203"/>
        <v>#N/A</v>
      </c>
      <c r="K271" s="91" t="e">
        <f t="shared" si="204"/>
        <v>#N/A</v>
      </c>
      <c r="L271" s="91" t="e">
        <f t="shared" si="205"/>
        <v>#N/A</v>
      </c>
      <c r="M271" s="85"/>
      <c r="N271" s="86">
        <f>Parameters!$C$13</f>
        <v>2200</v>
      </c>
      <c r="O271" s="86">
        <f>Parameters!$C$14</f>
        <v>2000</v>
      </c>
    </row>
    <row r="272" spans="1:15">
      <c r="A272" s="75">
        <f t="shared" si="185"/>
        <v>44132</v>
      </c>
      <c r="B272" s="91" t="e">
        <f t="shared" si="197"/>
        <v>#N/A</v>
      </c>
      <c r="C272" s="91" t="e">
        <f t="shared" si="198"/>
        <v>#N/A</v>
      </c>
      <c r="D272" s="91" t="e">
        <f t="shared" si="199"/>
        <v>#N/A</v>
      </c>
      <c r="E272" s="91" t="e">
        <f t="shared" si="200"/>
        <v>#N/A</v>
      </c>
      <c r="F272" s="91" t="e">
        <f t="shared" si="201"/>
        <v>#N/A</v>
      </c>
      <c r="G272" s="77" t="e">
        <f t="shared" si="195"/>
        <v>#N/A</v>
      </c>
      <c r="H272" s="91" t="e">
        <f t="shared" si="202"/>
        <v>#N/A</v>
      </c>
      <c r="I272" s="84" t="e">
        <f t="shared" si="196"/>
        <v>#N/A</v>
      </c>
      <c r="J272" s="91" t="e">
        <f t="shared" si="203"/>
        <v>#N/A</v>
      </c>
      <c r="K272" s="91" t="e">
        <f t="shared" si="204"/>
        <v>#N/A</v>
      </c>
      <c r="L272" s="91" t="e">
        <f t="shared" si="205"/>
        <v>#N/A</v>
      </c>
      <c r="M272" s="85"/>
      <c r="N272" s="86">
        <f>Parameters!$C$13</f>
        <v>2200</v>
      </c>
      <c r="O272" s="86">
        <f>Parameters!$C$14</f>
        <v>2000</v>
      </c>
    </row>
    <row r="273" spans="1:15">
      <c r="A273" s="75">
        <f t="shared" si="185"/>
        <v>44133</v>
      </c>
      <c r="B273" s="91" t="e">
        <f t="shared" si="197"/>
        <v>#N/A</v>
      </c>
      <c r="C273" s="91" t="e">
        <f t="shared" si="198"/>
        <v>#N/A</v>
      </c>
      <c r="D273" s="91" t="e">
        <f t="shared" si="199"/>
        <v>#N/A</v>
      </c>
      <c r="E273" s="91" t="e">
        <f t="shared" si="200"/>
        <v>#N/A</v>
      </c>
      <c r="F273" s="91" t="e">
        <f t="shared" si="201"/>
        <v>#N/A</v>
      </c>
      <c r="G273" s="77" t="e">
        <f t="shared" si="195"/>
        <v>#N/A</v>
      </c>
      <c r="H273" s="91" t="e">
        <f t="shared" si="202"/>
        <v>#N/A</v>
      </c>
      <c r="I273" s="84" t="e">
        <f t="shared" si="196"/>
        <v>#N/A</v>
      </c>
      <c r="J273" s="91" t="e">
        <f t="shared" si="203"/>
        <v>#N/A</v>
      </c>
      <c r="K273" s="91" t="e">
        <f t="shared" si="204"/>
        <v>#N/A</v>
      </c>
      <c r="L273" s="91" t="e">
        <f t="shared" si="205"/>
        <v>#N/A</v>
      </c>
      <c r="M273" s="85"/>
      <c r="N273" s="86">
        <f>Parameters!$C$13</f>
        <v>2200</v>
      </c>
      <c r="O273" s="86">
        <f>Parameters!$C$14</f>
        <v>2000</v>
      </c>
    </row>
    <row r="274" spans="1:15">
      <c r="A274" s="75">
        <f t="shared" si="185"/>
        <v>44134</v>
      </c>
      <c r="B274" s="91" t="e">
        <f t="shared" si="197"/>
        <v>#N/A</v>
      </c>
      <c r="C274" s="91" t="e">
        <f t="shared" si="198"/>
        <v>#N/A</v>
      </c>
      <c r="D274" s="91" t="e">
        <f t="shared" si="199"/>
        <v>#N/A</v>
      </c>
      <c r="E274" s="91" t="e">
        <f t="shared" si="200"/>
        <v>#N/A</v>
      </c>
      <c r="F274" s="91" t="e">
        <f t="shared" si="201"/>
        <v>#N/A</v>
      </c>
      <c r="G274" s="77" t="e">
        <f t="shared" si="195"/>
        <v>#N/A</v>
      </c>
      <c r="H274" s="91" t="e">
        <f t="shared" si="202"/>
        <v>#N/A</v>
      </c>
      <c r="I274" s="84" t="e">
        <f t="shared" si="196"/>
        <v>#N/A</v>
      </c>
      <c r="J274" s="91" t="e">
        <f t="shared" si="203"/>
        <v>#N/A</v>
      </c>
      <c r="K274" s="91" t="e">
        <f t="shared" si="204"/>
        <v>#N/A</v>
      </c>
      <c r="L274" s="91" t="e">
        <f t="shared" si="205"/>
        <v>#N/A</v>
      </c>
      <c r="M274" s="85"/>
      <c r="N274" s="86">
        <f>Parameters!$C$13</f>
        <v>2200</v>
      </c>
      <c r="O274" s="86">
        <f>Parameters!$C$14</f>
        <v>2000</v>
      </c>
    </row>
    <row r="275" spans="1:15">
      <c r="A275" s="75">
        <f t="shared" si="185"/>
        <v>44135</v>
      </c>
      <c r="B275" s="91" t="e">
        <f t="shared" si="197"/>
        <v>#N/A</v>
      </c>
      <c r="C275" s="91" t="e">
        <f t="shared" si="198"/>
        <v>#N/A</v>
      </c>
      <c r="D275" s="91" t="e">
        <f t="shared" si="199"/>
        <v>#N/A</v>
      </c>
      <c r="E275" s="91" t="e">
        <f t="shared" si="200"/>
        <v>#N/A</v>
      </c>
      <c r="F275" s="91" t="e">
        <f t="shared" si="201"/>
        <v>#N/A</v>
      </c>
      <c r="G275" s="77" t="e">
        <f t="shared" si="195"/>
        <v>#N/A</v>
      </c>
      <c r="H275" s="91" t="e">
        <f t="shared" si="202"/>
        <v>#N/A</v>
      </c>
      <c r="I275" s="84" t="e">
        <f t="shared" si="196"/>
        <v>#N/A</v>
      </c>
      <c r="J275" s="91" t="e">
        <f t="shared" si="203"/>
        <v>#N/A</v>
      </c>
      <c r="K275" s="91" t="e">
        <f t="shared" si="204"/>
        <v>#N/A</v>
      </c>
      <c r="L275" s="91" t="e">
        <f t="shared" si="205"/>
        <v>#N/A</v>
      </c>
      <c r="M275" s="85"/>
      <c r="N275" s="86">
        <f>Parameters!$C$13</f>
        <v>2200</v>
      </c>
      <c r="O275" s="86">
        <f>Parameters!$C$14</f>
        <v>2000</v>
      </c>
    </row>
    <row r="276" spans="1:15">
      <c r="A276" s="75">
        <f t="shared" si="185"/>
        <v>44136</v>
      </c>
      <c r="B276" s="91" t="e">
        <f t="shared" ref="B276:B285" si="206">NA()</f>
        <v>#N/A</v>
      </c>
      <c r="C276" s="91" t="e">
        <f t="shared" ref="C276:C285" si="207">NA()</f>
        <v>#N/A</v>
      </c>
      <c r="D276" s="91" t="e">
        <f t="shared" ref="D276:D285" si="208">NA()</f>
        <v>#N/A</v>
      </c>
      <c r="E276" s="91" t="e">
        <f t="shared" ref="E276:E285" si="209">NA()</f>
        <v>#N/A</v>
      </c>
      <c r="F276" s="91" t="e">
        <f t="shared" ref="F276:F285" si="210">NA()</f>
        <v>#N/A</v>
      </c>
      <c r="G276" s="77" t="e">
        <f t="shared" si="195"/>
        <v>#N/A</v>
      </c>
      <c r="H276" s="91" t="e">
        <f t="shared" ref="H276:H285" si="211">NA()</f>
        <v>#N/A</v>
      </c>
      <c r="I276" s="84" t="e">
        <f t="shared" si="196"/>
        <v>#N/A</v>
      </c>
      <c r="J276" s="91" t="e">
        <f t="shared" ref="J276:J285" si="212">NA()</f>
        <v>#N/A</v>
      </c>
      <c r="K276" s="91" t="e">
        <f t="shared" ref="K276:K285" si="213">NA()</f>
        <v>#N/A</v>
      </c>
      <c r="L276" s="91" t="e">
        <f t="shared" ref="L276:L285" si="214">NA()</f>
        <v>#N/A</v>
      </c>
      <c r="M276" s="85"/>
      <c r="N276" s="86">
        <f>Parameters!$C$13</f>
        <v>2200</v>
      </c>
      <c r="O276" s="86">
        <f>Parameters!$C$14</f>
        <v>2000</v>
      </c>
    </row>
    <row r="277" spans="1:15">
      <c r="A277" s="75">
        <f t="shared" si="185"/>
        <v>44137</v>
      </c>
      <c r="B277" s="91" t="e">
        <f t="shared" si="206"/>
        <v>#N/A</v>
      </c>
      <c r="C277" s="91" t="e">
        <f t="shared" si="207"/>
        <v>#N/A</v>
      </c>
      <c r="D277" s="91" t="e">
        <f t="shared" si="208"/>
        <v>#N/A</v>
      </c>
      <c r="E277" s="91" t="e">
        <f t="shared" si="209"/>
        <v>#N/A</v>
      </c>
      <c r="F277" s="91" t="e">
        <f t="shared" si="210"/>
        <v>#N/A</v>
      </c>
      <c r="G277" s="77" t="e">
        <f t="shared" si="195"/>
        <v>#N/A</v>
      </c>
      <c r="H277" s="91" t="e">
        <f t="shared" si="211"/>
        <v>#N/A</v>
      </c>
      <c r="I277" s="84" t="e">
        <f t="shared" si="196"/>
        <v>#N/A</v>
      </c>
      <c r="J277" s="91" t="e">
        <f t="shared" si="212"/>
        <v>#N/A</v>
      </c>
      <c r="K277" s="91" t="e">
        <f t="shared" si="213"/>
        <v>#N/A</v>
      </c>
      <c r="L277" s="91" t="e">
        <f t="shared" si="214"/>
        <v>#N/A</v>
      </c>
      <c r="M277" s="85"/>
      <c r="N277" s="86">
        <f>Parameters!$C$13</f>
        <v>2200</v>
      </c>
      <c r="O277" s="86">
        <f>Parameters!$C$14</f>
        <v>2000</v>
      </c>
    </row>
    <row r="278" spans="1:15">
      <c r="A278" s="75">
        <f t="shared" si="185"/>
        <v>44138</v>
      </c>
      <c r="B278" s="91" t="e">
        <f t="shared" si="206"/>
        <v>#N/A</v>
      </c>
      <c r="C278" s="91" t="e">
        <f t="shared" si="207"/>
        <v>#N/A</v>
      </c>
      <c r="D278" s="91" t="e">
        <f t="shared" si="208"/>
        <v>#N/A</v>
      </c>
      <c r="E278" s="91" t="e">
        <f t="shared" si="209"/>
        <v>#N/A</v>
      </c>
      <c r="F278" s="91" t="e">
        <f t="shared" si="210"/>
        <v>#N/A</v>
      </c>
      <c r="G278" s="77" t="e">
        <f t="shared" si="195"/>
        <v>#N/A</v>
      </c>
      <c r="H278" s="91" t="e">
        <f t="shared" si="211"/>
        <v>#N/A</v>
      </c>
      <c r="I278" s="84" t="e">
        <f t="shared" si="196"/>
        <v>#N/A</v>
      </c>
      <c r="J278" s="91" t="e">
        <f t="shared" si="212"/>
        <v>#N/A</v>
      </c>
      <c r="K278" s="91" t="e">
        <f t="shared" si="213"/>
        <v>#N/A</v>
      </c>
      <c r="L278" s="91" t="e">
        <f t="shared" si="214"/>
        <v>#N/A</v>
      </c>
      <c r="M278" s="85"/>
      <c r="N278" s="86">
        <f>Parameters!$C$13</f>
        <v>2200</v>
      </c>
      <c r="O278" s="86">
        <f>Parameters!$C$14</f>
        <v>2000</v>
      </c>
    </row>
    <row r="279" spans="1:15">
      <c r="A279" s="75">
        <f t="shared" si="185"/>
        <v>44139</v>
      </c>
      <c r="B279" s="91" t="e">
        <f t="shared" si="206"/>
        <v>#N/A</v>
      </c>
      <c r="C279" s="91" t="e">
        <f t="shared" si="207"/>
        <v>#N/A</v>
      </c>
      <c r="D279" s="91" t="e">
        <f t="shared" si="208"/>
        <v>#N/A</v>
      </c>
      <c r="E279" s="91" t="e">
        <f t="shared" si="209"/>
        <v>#N/A</v>
      </c>
      <c r="F279" s="91" t="e">
        <f t="shared" si="210"/>
        <v>#N/A</v>
      </c>
      <c r="G279" s="77" t="e">
        <f t="shared" si="195"/>
        <v>#N/A</v>
      </c>
      <c r="H279" s="91" t="e">
        <f t="shared" si="211"/>
        <v>#N/A</v>
      </c>
      <c r="I279" s="84" t="e">
        <f t="shared" si="196"/>
        <v>#N/A</v>
      </c>
      <c r="J279" s="91" t="e">
        <f t="shared" si="212"/>
        <v>#N/A</v>
      </c>
      <c r="K279" s="91" t="e">
        <f t="shared" si="213"/>
        <v>#N/A</v>
      </c>
      <c r="L279" s="91" t="e">
        <f t="shared" si="214"/>
        <v>#N/A</v>
      </c>
      <c r="M279" s="85"/>
      <c r="N279" s="86">
        <f>Parameters!$C$13</f>
        <v>2200</v>
      </c>
      <c r="O279" s="86">
        <f>Parameters!$C$14</f>
        <v>2000</v>
      </c>
    </row>
    <row r="280" spans="1:15">
      <c r="A280" s="75">
        <f t="shared" si="185"/>
        <v>44140</v>
      </c>
      <c r="B280" s="91" t="e">
        <f t="shared" si="206"/>
        <v>#N/A</v>
      </c>
      <c r="C280" s="91" t="e">
        <f t="shared" si="207"/>
        <v>#N/A</v>
      </c>
      <c r="D280" s="91" t="e">
        <f t="shared" si="208"/>
        <v>#N/A</v>
      </c>
      <c r="E280" s="91" t="e">
        <f t="shared" si="209"/>
        <v>#N/A</v>
      </c>
      <c r="F280" s="91" t="e">
        <f t="shared" si="210"/>
        <v>#N/A</v>
      </c>
      <c r="G280" s="77" t="e">
        <f t="shared" si="195"/>
        <v>#N/A</v>
      </c>
      <c r="H280" s="91" t="e">
        <f t="shared" si="211"/>
        <v>#N/A</v>
      </c>
      <c r="I280" s="84" t="e">
        <f t="shared" si="196"/>
        <v>#N/A</v>
      </c>
      <c r="J280" s="91" t="e">
        <f t="shared" si="212"/>
        <v>#N/A</v>
      </c>
      <c r="K280" s="91" t="e">
        <f t="shared" si="213"/>
        <v>#N/A</v>
      </c>
      <c r="L280" s="91" t="e">
        <f t="shared" si="214"/>
        <v>#N/A</v>
      </c>
      <c r="M280" s="85"/>
      <c r="N280" s="86">
        <f>Parameters!$C$13</f>
        <v>2200</v>
      </c>
      <c r="O280" s="86">
        <f>Parameters!$C$14</f>
        <v>2000</v>
      </c>
    </row>
    <row r="281" spans="1:15">
      <c r="A281" s="75">
        <f t="shared" si="185"/>
        <v>44141</v>
      </c>
      <c r="B281" s="91" t="e">
        <f t="shared" si="206"/>
        <v>#N/A</v>
      </c>
      <c r="C281" s="91" t="e">
        <f t="shared" si="207"/>
        <v>#N/A</v>
      </c>
      <c r="D281" s="91" t="e">
        <f t="shared" si="208"/>
        <v>#N/A</v>
      </c>
      <c r="E281" s="91" t="e">
        <f t="shared" si="209"/>
        <v>#N/A</v>
      </c>
      <c r="F281" s="91" t="e">
        <f t="shared" si="210"/>
        <v>#N/A</v>
      </c>
      <c r="G281" s="77" t="e">
        <f t="shared" si="195"/>
        <v>#N/A</v>
      </c>
      <c r="H281" s="91" t="e">
        <f t="shared" si="211"/>
        <v>#N/A</v>
      </c>
      <c r="I281" s="84" t="e">
        <f t="shared" si="196"/>
        <v>#N/A</v>
      </c>
      <c r="J281" s="91" t="e">
        <f t="shared" si="212"/>
        <v>#N/A</v>
      </c>
      <c r="K281" s="91" t="e">
        <f t="shared" si="213"/>
        <v>#N/A</v>
      </c>
      <c r="L281" s="91" t="e">
        <f t="shared" si="214"/>
        <v>#N/A</v>
      </c>
      <c r="M281" s="85"/>
      <c r="N281" s="86">
        <f>Parameters!$C$13</f>
        <v>2200</v>
      </c>
      <c r="O281" s="86">
        <f>Parameters!$C$14</f>
        <v>2000</v>
      </c>
    </row>
    <row r="282" spans="1:15">
      <c r="A282" s="75">
        <f t="shared" si="185"/>
        <v>44142</v>
      </c>
      <c r="B282" s="91" t="e">
        <f t="shared" si="206"/>
        <v>#N/A</v>
      </c>
      <c r="C282" s="91" t="e">
        <f t="shared" si="207"/>
        <v>#N/A</v>
      </c>
      <c r="D282" s="91" t="e">
        <f t="shared" si="208"/>
        <v>#N/A</v>
      </c>
      <c r="E282" s="91" t="e">
        <f t="shared" si="209"/>
        <v>#N/A</v>
      </c>
      <c r="F282" s="91" t="e">
        <f t="shared" si="210"/>
        <v>#N/A</v>
      </c>
      <c r="G282" s="77" t="e">
        <f t="shared" si="195"/>
        <v>#N/A</v>
      </c>
      <c r="H282" s="91" t="e">
        <f t="shared" si="211"/>
        <v>#N/A</v>
      </c>
      <c r="I282" s="84" t="e">
        <f t="shared" si="196"/>
        <v>#N/A</v>
      </c>
      <c r="J282" s="91" t="e">
        <f t="shared" si="212"/>
        <v>#N/A</v>
      </c>
      <c r="K282" s="91" t="e">
        <f t="shared" si="213"/>
        <v>#N/A</v>
      </c>
      <c r="L282" s="91" t="e">
        <f t="shared" si="214"/>
        <v>#N/A</v>
      </c>
      <c r="M282" s="85"/>
      <c r="N282" s="86">
        <f>Parameters!$C$13</f>
        <v>2200</v>
      </c>
      <c r="O282" s="86">
        <f>Parameters!$C$14</f>
        <v>2000</v>
      </c>
    </row>
    <row r="283" spans="1:15">
      <c r="A283" s="75">
        <f t="shared" si="185"/>
        <v>44143</v>
      </c>
      <c r="B283" s="91" t="e">
        <f t="shared" si="206"/>
        <v>#N/A</v>
      </c>
      <c r="C283" s="91" t="e">
        <f t="shared" si="207"/>
        <v>#N/A</v>
      </c>
      <c r="D283" s="91" t="e">
        <f t="shared" si="208"/>
        <v>#N/A</v>
      </c>
      <c r="E283" s="91" t="e">
        <f t="shared" si="209"/>
        <v>#N/A</v>
      </c>
      <c r="F283" s="91" t="e">
        <f t="shared" si="210"/>
        <v>#N/A</v>
      </c>
      <c r="G283" s="77" t="e">
        <f t="shared" si="195"/>
        <v>#N/A</v>
      </c>
      <c r="H283" s="91" t="e">
        <f t="shared" si="211"/>
        <v>#N/A</v>
      </c>
      <c r="I283" s="84" t="e">
        <f t="shared" si="196"/>
        <v>#N/A</v>
      </c>
      <c r="J283" s="91" t="e">
        <f t="shared" si="212"/>
        <v>#N/A</v>
      </c>
      <c r="K283" s="91" t="e">
        <f t="shared" si="213"/>
        <v>#N/A</v>
      </c>
      <c r="L283" s="91" t="e">
        <f t="shared" si="214"/>
        <v>#N/A</v>
      </c>
      <c r="M283" s="85"/>
      <c r="N283" s="86">
        <f>Parameters!$C$13</f>
        <v>2200</v>
      </c>
      <c r="O283" s="86">
        <f>Parameters!$C$14</f>
        <v>2000</v>
      </c>
    </row>
    <row r="284" spans="1:15">
      <c r="A284" s="75">
        <f t="shared" si="185"/>
        <v>44144</v>
      </c>
      <c r="B284" s="91" t="e">
        <f t="shared" si="206"/>
        <v>#N/A</v>
      </c>
      <c r="C284" s="91" t="e">
        <f t="shared" si="207"/>
        <v>#N/A</v>
      </c>
      <c r="D284" s="91" t="e">
        <f t="shared" si="208"/>
        <v>#N/A</v>
      </c>
      <c r="E284" s="91" t="e">
        <f t="shared" si="209"/>
        <v>#N/A</v>
      </c>
      <c r="F284" s="91" t="e">
        <f t="shared" si="210"/>
        <v>#N/A</v>
      </c>
      <c r="G284" s="77" t="e">
        <f t="shared" si="195"/>
        <v>#N/A</v>
      </c>
      <c r="H284" s="91" t="e">
        <f t="shared" si="211"/>
        <v>#N/A</v>
      </c>
      <c r="I284" s="84" t="e">
        <f t="shared" si="196"/>
        <v>#N/A</v>
      </c>
      <c r="J284" s="91" t="e">
        <f t="shared" si="212"/>
        <v>#N/A</v>
      </c>
      <c r="K284" s="91" t="e">
        <f t="shared" si="213"/>
        <v>#N/A</v>
      </c>
      <c r="L284" s="91" t="e">
        <f t="shared" si="214"/>
        <v>#N/A</v>
      </c>
      <c r="M284" s="85"/>
      <c r="N284" s="86">
        <f>Parameters!$C$13</f>
        <v>2200</v>
      </c>
      <c r="O284" s="86">
        <f>Parameters!$C$14</f>
        <v>2000</v>
      </c>
    </row>
    <row r="285" spans="1:15">
      <c r="A285" s="75">
        <f t="shared" si="185"/>
        <v>44145</v>
      </c>
      <c r="B285" s="91" t="e">
        <f t="shared" si="206"/>
        <v>#N/A</v>
      </c>
      <c r="C285" s="91" t="e">
        <f t="shared" si="207"/>
        <v>#N/A</v>
      </c>
      <c r="D285" s="91" t="e">
        <f t="shared" si="208"/>
        <v>#N/A</v>
      </c>
      <c r="E285" s="91" t="e">
        <f t="shared" si="209"/>
        <v>#N/A</v>
      </c>
      <c r="F285" s="91" t="e">
        <f t="shared" si="210"/>
        <v>#N/A</v>
      </c>
      <c r="G285" s="77" t="e">
        <f t="shared" si="195"/>
        <v>#N/A</v>
      </c>
      <c r="H285" s="91" t="e">
        <f t="shared" si="211"/>
        <v>#N/A</v>
      </c>
      <c r="I285" s="84" t="e">
        <f t="shared" si="196"/>
        <v>#N/A</v>
      </c>
      <c r="J285" s="91" t="e">
        <f t="shared" si="212"/>
        <v>#N/A</v>
      </c>
      <c r="K285" s="91" t="e">
        <f t="shared" si="213"/>
        <v>#N/A</v>
      </c>
      <c r="L285" s="91" t="e">
        <f t="shared" si="214"/>
        <v>#N/A</v>
      </c>
      <c r="M285" s="85"/>
      <c r="N285" s="86">
        <f>Parameters!$C$13</f>
        <v>2200</v>
      </c>
      <c r="O285" s="86">
        <f>Parameters!$C$14</f>
        <v>2000</v>
      </c>
    </row>
    <row r="286" spans="1:15">
      <c r="A286" s="75">
        <f t="shared" si="185"/>
        <v>44146</v>
      </c>
      <c r="B286" s="91" t="e">
        <f t="shared" ref="B286:B295" si="215">NA()</f>
        <v>#N/A</v>
      </c>
      <c r="C286" s="91" t="e">
        <f t="shared" ref="C286:C295" si="216">NA()</f>
        <v>#N/A</v>
      </c>
      <c r="D286" s="91" t="e">
        <f t="shared" ref="D286:D295" si="217">NA()</f>
        <v>#N/A</v>
      </c>
      <c r="E286" s="91" t="e">
        <f t="shared" ref="E286:E295" si="218">NA()</f>
        <v>#N/A</v>
      </c>
      <c r="F286" s="91" t="e">
        <f t="shared" ref="F286:F295" si="219">NA()</f>
        <v>#N/A</v>
      </c>
      <c r="G286" s="77" t="e">
        <f t="shared" si="195"/>
        <v>#N/A</v>
      </c>
      <c r="H286" s="91" t="e">
        <f t="shared" ref="H286:H295" si="220">NA()</f>
        <v>#N/A</v>
      </c>
      <c r="I286" s="84" t="e">
        <f t="shared" si="196"/>
        <v>#N/A</v>
      </c>
      <c r="J286" s="91" t="e">
        <f t="shared" ref="J286:J295" si="221">NA()</f>
        <v>#N/A</v>
      </c>
      <c r="K286" s="91" t="e">
        <f t="shared" ref="K286:K295" si="222">NA()</f>
        <v>#N/A</v>
      </c>
      <c r="L286" s="91" t="e">
        <f t="shared" ref="L286:L295" si="223">NA()</f>
        <v>#N/A</v>
      </c>
      <c r="M286" s="85"/>
      <c r="N286" s="86">
        <f>Parameters!$C$13</f>
        <v>2200</v>
      </c>
      <c r="O286" s="86">
        <f>Parameters!$C$14</f>
        <v>2000</v>
      </c>
    </row>
    <row r="287" spans="1:15">
      <c r="A287" s="75">
        <f t="shared" si="185"/>
        <v>44147</v>
      </c>
      <c r="B287" s="91" t="e">
        <f t="shared" si="215"/>
        <v>#N/A</v>
      </c>
      <c r="C287" s="91" t="e">
        <f t="shared" si="216"/>
        <v>#N/A</v>
      </c>
      <c r="D287" s="91" t="e">
        <f t="shared" si="217"/>
        <v>#N/A</v>
      </c>
      <c r="E287" s="91" t="e">
        <f t="shared" si="218"/>
        <v>#N/A</v>
      </c>
      <c r="F287" s="91" t="e">
        <f t="shared" si="219"/>
        <v>#N/A</v>
      </c>
      <c r="G287" s="77" t="e">
        <f t="shared" si="195"/>
        <v>#N/A</v>
      </c>
      <c r="H287" s="91" t="e">
        <f t="shared" si="220"/>
        <v>#N/A</v>
      </c>
      <c r="I287" s="84" t="e">
        <f t="shared" si="196"/>
        <v>#N/A</v>
      </c>
      <c r="J287" s="91" t="e">
        <f t="shared" si="221"/>
        <v>#N/A</v>
      </c>
      <c r="K287" s="91" t="e">
        <f t="shared" si="222"/>
        <v>#N/A</v>
      </c>
      <c r="L287" s="91" t="e">
        <f t="shared" si="223"/>
        <v>#N/A</v>
      </c>
      <c r="M287" s="85"/>
      <c r="N287" s="86">
        <f>Parameters!$C$13</f>
        <v>2200</v>
      </c>
      <c r="O287" s="86">
        <f>Parameters!$C$14</f>
        <v>2000</v>
      </c>
    </row>
    <row r="288" spans="1:15">
      <c r="A288" s="75">
        <f t="shared" si="185"/>
        <v>44148</v>
      </c>
      <c r="B288" s="91" t="e">
        <f t="shared" si="215"/>
        <v>#N/A</v>
      </c>
      <c r="C288" s="91" t="e">
        <f t="shared" si="216"/>
        <v>#N/A</v>
      </c>
      <c r="D288" s="91" t="e">
        <f t="shared" si="217"/>
        <v>#N/A</v>
      </c>
      <c r="E288" s="91" t="e">
        <f t="shared" si="218"/>
        <v>#N/A</v>
      </c>
      <c r="F288" s="91" t="e">
        <f t="shared" si="219"/>
        <v>#N/A</v>
      </c>
      <c r="G288" s="77" t="e">
        <f t="shared" si="195"/>
        <v>#N/A</v>
      </c>
      <c r="H288" s="91" t="e">
        <f t="shared" si="220"/>
        <v>#N/A</v>
      </c>
      <c r="I288" s="84" t="e">
        <f t="shared" si="196"/>
        <v>#N/A</v>
      </c>
      <c r="J288" s="91" t="e">
        <f t="shared" si="221"/>
        <v>#N/A</v>
      </c>
      <c r="K288" s="91" t="e">
        <f t="shared" si="222"/>
        <v>#N/A</v>
      </c>
      <c r="L288" s="91" t="e">
        <f t="shared" si="223"/>
        <v>#N/A</v>
      </c>
      <c r="M288" s="85"/>
      <c r="N288" s="86">
        <f>Parameters!$C$13</f>
        <v>2200</v>
      </c>
      <c r="O288" s="86">
        <f>Parameters!$C$14</f>
        <v>2000</v>
      </c>
    </row>
    <row r="289" spans="1:15">
      <c r="A289" s="75">
        <f t="shared" si="185"/>
        <v>44149</v>
      </c>
      <c r="B289" s="91" t="e">
        <f t="shared" si="215"/>
        <v>#N/A</v>
      </c>
      <c r="C289" s="91" t="e">
        <f t="shared" si="216"/>
        <v>#N/A</v>
      </c>
      <c r="D289" s="91" t="e">
        <f t="shared" si="217"/>
        <v>#N/A</v>
      </c>
      <c r="E289" s="91" t="e">
        <f t="shared" si="218"/>
        <v>#N/A</v>
      </c>
      <c r="F289" s="91" t="e">
        <f t="shared" si="219"/>
        <v>#N/A</v>
      </c>
      <c r="G289" s="77" t="e">
        <f t="shared" si="195"/>
        <v>#N/A</v>
      </c>
      <c r="H289" s="91" t="e">
        <f t="shared" si="220"/>
        <v>#N/A</v>
      </c>
      <c r="I289" s="84" t="e">
        <f t="shared" si="196"/>
        <v>#N/A</v>
      </c>
      <c r="J289" s="91" t="e">
        <f t="shared" si="221"/>
        <v>#N/A</v>
      </c>
      <c r="K289" s="91" t="e">
        <f t="shared" si="222"/>
        <v>#N/A</v>
      </c>
      <c r="L289" s="91" t="e">
        <f t="shared" si="223"/>
        <v>#N/A</v>
      </c>
      <c r="M289" s="85"/>
      <c r="N289" s="86">
        <f>Parameters!$C$13</f>
        <v>2200</v>
      </c>
      <c r="O289" s="86">
        <f>Parameters!$C$14</f>
        <v>2000</v>
      </c>
    </row>
    <row r="290" spans="1:15">
      <c r="A290" s="75">
        <f t="shared" si="185"/>
        <v>44150</v>
      </c>
      <c r="B290" s="91" t="e">
        <f t="shared" si="215"/>
        <v>#N/A</v>
      </c>
      <c r="C290" s="91" t="e">
        <f t="shared" si="216"/>
        <v>#N/A</v>
      </c>
      <c r="D290" s="91" t="e">
        <f t="shared" si="217"/>
        <v>#N/A</v>
      </c>
      <c r="E290" s="91" t="e">
        <f t="shared" si="218"/>
        <v>#N/A</v>
      </c>
      <c r="F290" s="91" t="e">
        <f t="shared" si="219"/>
        <v>#N/A</v>
      </c>
      <c r="G290" s="77" t="e">
        <f t="shared" si="195"/>
        <v>#N/A</v>
      </c>
      <c r="H290" s="91" t="e">
        <f t="shared" si="220"/>
        <v>#N/A</v>
      </c>
      <c r="I290" s="84" t="e">
        <f t="shared" si="196"/>
        <v>#N/A</v>
      </c>
      <c r="J290" s="91" t="e">
        <f t="shared" si="221"/>
        <v>#N/A</v>
      </c>
      <c r="K290" s="91" t="e">
        <f t="shared" si="222"/>
        <v>#N/A</v>
      </c>
      <c r="L290" s="91" t="e">
        <f t="shared" si="223"/>
        <v>#N/A</v>
      </c>
      <c r="M290" s="85"/>
      <c r="N290" s="86">
        <f>Parameters!$C$13</f>
        <v>2200</v>
      </c>
      <c r="O290" s="86">
        <f>Parameters!$C$14</f>
        <v>2000</v>
      </c>
    </row>
    <row r="291" spans="1:15">
      <c r="A291" s="75">
        <f t="shared" si="185"/>
        <v>44151</v>
      </c>
      <c r="B291" s="91" t="e">
        <f t="shared" si="215"/>
        <v>#N/A</v>
      </c>
      <c r="C291" s="91" t="e">
        <f t="shared" si="216"/>
        <v>#N/A</v>
      </c>
      <c r="D291" s="91" t="e">
        <f t="shared" si="217"/>
        <v>#N/A</v>
      </c>
      <c r="E291" s="91" t="e">
        <f t="shared" si="218"/>
        <v>#N/A</v>
      </c>
      <c r="F291" s="91" t="e">
        <f t="shared" si="219"/>
        <v>#N/A</v>
      </c>
      <c r="G291" s="77" t="e">
        <f t="shared" si="195"/>
        <v>#N/A</v>
      </c>
      <c r="H291" s="91" t="e">
        <f t="shared" si="220"/>
        <v>#N/A</v>
      </c>
      <c r="I291" s="84" t="e">
        <f t="shared" si="196"/>
        <v>#N/A</v>
      </c>
      <c r="J291" s="91" t="e">
        <f t="shared" si="221"/>
        <v>#N/A</v>
      </c>
      <c r="K291" s="91" t="e">
        <f t="shared" si="222"/>
        <v>#N/A</v>
      </c>
      <c r="L291" s="91" t="e">
        <f t="shared" si="223"/>
        <v>#N/A</v>
      </c>
      <c r="M291" s="85"/>
      <c r="N291" s="86">
        <f>Parameters!$C$13</f>
        <v>2200</v>
      </c>
      <c r="O291" s="86">
        <f>Parameters!$C$14</f>
        <v>2000</v>
      </c>
    </row>
    <row r="292" spans="1:15">
      <c r="A292" s="75">
        <f t="shared" si="185"/>
        <v>44152</v>
      </c>
      <c r="B292" s="91" t="e">
        <f t="shared" si="215"/>
        <v>#N/A</v>
      </c>
      <c r="C292" s="91" t="e">
        <f t="shared" si="216"/>
        <v>#N/A</v>
      </c>
      <c r="D292" s="91" t="e">
        <f t="shared" si="217"/>
        <v>#N/A</v>
      </c>
      <c r="E292" s="91" t="e">
        <f t="shared" si="218"/>
        <v>#N/A</v>
      </c>
      <c r="F292" s="91" t="e">
        <f t="shared" si="219"/>
        <v>#N/A</v>
      </c>
      <c r="G292" s="77" t="e">
        <f t="shared" si="195"/>
        <v>#N/A</v>
      </c>
      <c r="H292" s="91" t="e">
        <f t="shared" si="220"/>
        <v>#N/A</v>
      </c>
      <c r="I292" s="84" t="e">
        <f t="shared" si="196"/>
        <v>#N/A</v>
      </c>
      <c r="J292" s="91" t="e">
        <f t="shared" si="221"/>
        <v>#N/A</v>
      </c>
      <c r="K292" s="91" t="e">
        <f t="shared" si="222"/>
        <v>#N/A</v>
      </c>
      <c r="L292" s="91" t="e">
        <f t="shared" si="223"/>
        <v>#N/A</v>
      </c>
      <c r="M292" s="85"/>
      <c r="N292" s="86">
        <f>Parameters!$C$13</f>
        <v>2200</v>
      </c>
      <c r="O292" s="86">
        <f>Parameters!$C$14</f>
        <v>2000</v>
      </c>
    </row>
    <row r="293" spans="1:15">
      <c r="A293" s="75">
        <f t="shared" si="185"/>
        <v>44153</v>
      </c>
      <c r="B293" s="91" t="e">
        <f t="shared" si="215"/>
        <v>#N/A</v>
      </c>
      <c r="C293" s="91" t="e">
        <f t="shared" si="216"/>
        <v>#N/A</v>
      </c>
      <c r="D293" s="91" t="e">
        <f t="shared" si="217"/>
        <v>#N/A</v>
      </c>
      <c r="E293" s="91" t="e">
        <f t="shared" si="218"/>
        <v>#N/A</v>
      </c>
      <c r="F293" s="91" t="e">
        <f t="shared" si="219"/>
        <v>#N/A</v>
      </c>
      <c r="G293" s="77" t="e">
        <f t="shared" si="195"/>
        <v>#N/A</v>
      </c>
      <c r="H293" s="91" t="e">
        <f t="shared" si="220"/>
        <v>#N/A</v>
      </c>
      <c r="I293" s="84" t="e">
        <f t="shared" si="196"/>
        <v>#N/A</v>
      </c>
      <c r="J293" s="91" t="e">
        <f t="shared" si="221"/>
        <v>#N/A</v>
      </c>
      <c r="K293" s="91" t="e">
        <f t="shared" si="222"/>
        <v>#N/A</v>
      </c>
      <c r="L293" s="91" t="e">
        <f t="shared" si="223"/>
        <v>#N/A</v>
      </c>
      <c r="M293" s="85"/>
      <c r="N293" s="86">
        <f>Parameters!$C$13</f>
        <v>2200</v>
      </c>
      <c r="O293" s="86">
        <f>Parameters!$C$14</f>
        <v>2000</v>
      </c>
    </row>
    <row r="294" spans="1:15">
      <c r="A294" s="75">
        <f t="shared" si="185"/>
        <v>44154</v>
      </c>
      <c r="B294" s="91" t="e">
        <f t="shared" si="215"/>
        <v>#N/A</v>
      </c>
      <c r="C294" s="91" t="e">
        <f t="shared" si="216"/>
        <v>#N/A</v>
      </c>
      <c r="D294" s="91" t="e">
        <f t="shared" si="217"/>
        <v>#N/A</v>
      </c>
      <c r="E294" s="91" t="e">
        <f t="shared" si="218"/>
        <v>#N/A</v>
      </c>
      <c r="F294" s="91" t="e">
        <f t="shared" si="219"/>
        <v>#N/A</v>
      </c>
      <c r="G294" s="77" t="e">
        <f t="shared" si="195"/>
        <v>#N/A</v>
      </c>
      <c r="H294" s="91" t="e">
        <f t="shared" si="220"/>
        <v>#N/A</v>
      </c>
      <c r="I294" s="84" t="e">
        <f t="shared" si="196"/>
        <v>#N/A</v>
      </c>
      <c r="J294" s="91" t="e">
        <f t="shared" si="221"/>
        <v>#N/A</v>
      </c>
      <c r="K294" s="91" t="e">
        <f t="shared" si="222"/>
        <v>#N/A</v>
      </c>
      <c r="L294" s="91" t="e">
        <f t="shared" si="223"/>
        <v>#N/A</v>
      </c>
      <c r="M294" s="85"/>
      <c r="N294" s="86">
        <f>Parameters!$C$13</f>
        <v>2200</v>
      </c>
      <c r="O294" s="86">
        <f>Parameters!$C$14</f>
        <v>2000</v>
      </c>
    </row>
    <row r="295" spans="1:15">
      <c r="A295" s="75">
        <f t="shared" si="185"/>
        <v>44155</v>
      </c>
      <c r="B295" s="91" t="e">
        <f t="shared" si="215"/>
        <v>#N/A</v>
      </c>
      <c r="C295" s="91" t="e">
        <f t="shared" si="216"/>
        <v>#N/A</v>
      </c>
      <c r="D295" s="91" t="e">
        <f t="shared" si="217"/>
        <v>#N/A</v>
      </c>
      <c r="E295" s="91" t="e">
        <f t="shared" si="218"/>
        <v>#N/A</v>
      </c>
      <c r="F295" s="91" t="e">
        <f t="shared" si="219"/>
        <v>#N/A</v>
      </c>
      <c r="G295" s="77" t="e">
        <f t="shared" si="195"/>
        <v>#N/A</v>
      </c>
      <c r="H295" s="91" t="e">
        <f t="shared" si="220"/>
        <v>#N/A</v>
      </c>
      <c r="I295" s="84" t="e">
        <f t="shared" si="196"/>
        <v>#N/A</v>
      </c>
      <c r="J295" s="91" t="e">
        <f t="shared" si="221"/>
        <v>#N/A</v>
      </c>
      <c r="K295" s="91" t="e">
        <f t="shared" si="222"/>
        <v>#N/A</v>
      </c>
      <c r="L295" s="91" t="e">
        <f t="shared" si="223"/>
        <v>#N/A</v>
      </c>
      <c r="M295" s="85"/>
      <c r="N295" s="86">
        <f>Parameters!$C$13</f>
        <v>2200</v>
      </c>
      <c r="O295" s="86">
        <f>Parameters!$C$14</f>
        <v>2000</v>
      </c>
    </row>
    <row r="296" spans="1:15">
      <c r="A296" s="75">
        <f t="shared" si="185"/>
        <v>44156</v>
      </c>
      <c r="B296" s="91" t="e">
        <f t="shared" ref="B296:B305" si="224">NA()</f>
        <v>#N/A</v>
      </c>
      <c r="C296" s="91" t="e">
        <f t="shared" ref="C296:C305" si="225">NA()</f>
        <v>#N/A</v>
      </c>
      <c r="D296" s="91" t="e">
        <f t="shared" ref="D296:D305" si="226">NA()</f>
        <v>#N/A</v>
      </c>
      <c r="E296" s="91" t="e">
        <f t="shared" ref="E296:E305" si="227">NA()</f>
        <v>#N/A</v>
      </c>
      <c r="F296" s="91" t="e">
        <f t="shared" ref="F296:F305" si="228">NA()</f>
        <v>#N/A</v>
      </c>
      <c r="G296" s="77" t="e">
        <f t="shared" si="195"/>
        <v>#N/A</v>
      </c>
      <c r="H296" s="91" t="e">
        <f t="shared" ref="H296:H305" si="229">NA()</f>
        <v>#N/A</v>
      </c>
      <c r="I296" s="84" t="e">
        <f t="shared" si="196"/>
        <v>#N/A</v>
      </c>
      <c r="J296" s="91" t="e">
        <f t="shared" ref="J296:J305" si="230">NA()</f>
        <v>#N/A</v>
      </c>
      <c r="K296" s="91" t="e">
        <f t="shared" ref="K296:K305" si="231">NA()</f>
        <v>#N/A</v>
      </c>
      <c r="L296" s="91" t="e">
        <f t="shared" ref="L296:L305" si="232">NA()</f>
        <v>#N/A</v>
      </c>
      <c r="M296" s="85"/>
      <c r="N296" s="86">
        <f>Parameters!$C$13</f>
        <v>2200</v>
      </c>
      <c r="O296" s="86">
        <f>Parameters!$C$14</f>
        <v>2000</v>
      </c>
    </row>
    <row r="297" spans="1:15">
      <c r="A297" s="75">
        <f t="shared" si="185"/>
        <v>44157</v>
      </c>
      <c r="B297" s="91" t="e">
        <f t="shared" si="224"/>
        <v>#N/A</v>
      </c>
      <c r="C297" s="91" t="e">
        <f t="shared" si="225"/>
        <v>#N/A</v>
      </c>
      <c r="D297" s="91" t="e">
        <f t="shared" si="226"/>
        <v>#N/A</v>
      </c>
      <c r="E297" s="91" t="e">
        <f t="shared" si="227"/>
        <v>#N/A</v>
      </c>
      <c r="F297" s="91" t="e">
        <f t="shared" si="228"/>
        <v>#N/A</v>
      </c>
      <c r="G297" s="77" t="e">
        <f t="shared" si="195"/>
        <v>#N/A</v>
      </c>
      <c r="H297" s="91" t="e">
        <f t="shared" si="229"/>
        <v>#N/A</v>
      </c>
      <c r="I297" s="84" t="e">
        <f t="shared" si="196"/>
        <v>#N/A</v>
      </c>
      <c r="J297" s="91" t="e">
        <f t="shared" si="230"/>
        <v>#N/A</v>
      </c>
      <c r="K297" s="91" t="e">
        <f t="shared" si="231"/>
        <v>#N/A</v>
      </c>
      <c r="L297" s="91" t="e">
        <f t="shared" si="232"/>
        <v>#N/A</v>
      </c>
      <c r="M297" s="85"/>
      <c r="N297" s="86">
        <f>Parameters!$C$13</f>
        <v>2200</v>
      </c>
      <c r="O297" s="86">
        <f>Parameters!$C$14</f>
        <v>2000</v>
      </c>
    </row>
    <row r="298" spans="1:15">
      <c r="A298" s="75">
        <f t="shared" si="185"/>
        <v>44158</v>
      </c>
      <c r="B298" s="91" t="e">
        <f t="shared" si="224"/>
        <v>#N/A</v>
      </c>
      <c r="C298" s="91" t="e">
        <f t="shared" si="225"/>
        <v>#N/A</v>
      </c>
      <c r="D298" s="91" t="e">
        <f t="shared" si="226"/>
        <v>#N/A</v>
      </c>
      <c r="E298" s="91" t="e">
        <f t="shared" si="227"/>
        <v>#N/A</v>
      </c>
      <c r="F298" s="91" t="e">
        <f t="shared" si="228"/>
        <v>#N/A</v>
      </c>
      <c r="G298" s="77" t="e">
        <f t="shared" si="195"/>
        <v>#N/A</v>
      </c>
      <c r="H298" s="91" t="e">
        <f t="shared" si="229"/>
        <v>#N/A</v>
      </c>
      <c r="I298" s="84" t="e">
        <f t="shared" si="196"/>
        <v>#N/A</v>
      </c>
      <c r="J298" s="91" t="e">
        <f t="shared" si="230"/>
        <v>#N/A</v>
      </c>
      <c r="K298" s="91" t="e">
        <f t="shared" si="231"/>
        <v>#N/A</v>
      </c>
      <c r="L298" s="91" t="e">
        <f t="shared" si="232"/>
        <v>#N/A</v>
      </c>
      <c r="M298" s="85"/>
      <c r="N298" s="86">
        <f>Parameters!$C$13</f>
        <v>2200</v>
      </c>
      <c r="O298" s="86">
        <f>Parameters!$C$14</f>
        <v>2000</v>
      </c>
    </row>
    <row r="299" spans="1:15">
      <c r="A299" s="75">
        <f t="shared" si="185"/>
        <v>44159</v>
      </c>
      <c r="B299" s="91" t="e">
        <f t="shared" si="224"/>
        <v>#N/A</v>
      </c>
      <c r="C299" s="91" t="e">
        <f t="shared" si="225"/>
        <v>#N/A</v>
      </c>
      <c r="D299" s="91" t="e">
        <f t="shared" si="226"/>
        <v>#N/A</v>
      </c>
      <c r="E299" s="91" t="e">
        <f t="shared" si="227"/>
        <v>#N/A</v>
      </c>
      <c r="F299" s="91" t="e">
        <f t="shared" si="228"/>
        <v>#N/A</v>
      </c>
      <c r="G299" s="77" t="e">
        <f t="shared" si="195"/>
        <v>#N/A</v>
      </c>
      <c r="H299" s="91" t="e">
        <f t="shared" si="229"/>
        <v>#N/A</v>
      </c>
      <c r="I299" s="84" t="e">
        <f t="shared" si="196"/>
        <v>#N/A</v>
      </c>
      <c r="J299" s="91" t="e">
        <f t="shared" si="230"/>
        <v>#N/A</v>
      </c>
      <c r="K299" s="91" t="e">
        <f t="shared" si="231"/>
        <v>#N/A</v>
      </c>
      <c r="L299" s="91" t="e">
        <f t="shared" si="232"/>
        <v>#N/A</v>
      </c>
      <c r="M299" s="85"/>
      <c r="N299" s="86">
        <f>Parameters!$C$13</f>
        <v>2200</v>
      </c>
      <c r="O299" s="86">
        <f>Parameters!$C$14</f>
        <v>2000</v>
      </c>
    </row>
    <row r="300" spans="1:15">
      <c r="A300" s="75">
        <f t="shared" si="185"/>
        <v>44160</v>
      </c>
      <c r="B300" s="91" t="e">
        <f t="shared" si="224"/>
        <v>#N/A</v>
      </c>
      <c r="C300" s="91" t="e">
        <f t="shared" si="225"/>
        <v>#N/A</v>
      </c>
      <c r="D300" s="91" t="e">
        <f t="shared" si="226"/>
        <v>#N/A</v>
      </c>
      <c r="E300" s="91" t="e">
        <f t="shared" si="227"/>
        <v>#N/A</v>
      </c>
      <c r="F300" s="91" t="e">
        <f t="shared" si="228"/>
        <v>#N/A</v>
      </c>
      <c r="G300" s="77" t="e">
        <f t="shared" si="195"/>
        <v>#N/A</v>
      </c>
      <c r="H300" s="91" t="e">
        <f t="shared" si="229"/>
        <v>#N/A</v>
      </c>
      <c r="I300" s="84" t="e">
        <f t="shared" si="196"/>
        <v>#N/A</v>
      </c>
      <c r="J300" s="91" t="e">
        <f t="shared" si="230"/>
        <v>#N/A</v>
      </c>
      <c r="K300" s="91" t="e">
        <f t="shared" si="231"/>
        <v>#N/A</v>
      </c>
      <c r="L300" s="91" t="e">
        <f t="shared" si="232"/>
        <v>#N/A</v>
      </c>
      <c r="M300" s="85"/>
      <c r="N300" s="86">
        <f>Parameters!$C$13</f>
        <v>2200</v>
      </c>
      <c r="O300" s="86">
        <f>Parameters!$C$14</f>
        <v>2000</v>
      </c>
    </row>
    <row r="301" spans="1:15">
      <c r="A301" s="75">
        <f t="shared" si="185"/>
        <v>44161</v>
      </c>
      <c r="B301" s="91" t="e">
        <f t="shared" si="224"/>
        <v>#N/A</v>
      </c>
      <c r="C301" s="91" t="e">
        <f t="shared" si="225"/>
        <v>#N/A</v>
      </c>
      <c r="D301" s="91" t="e">
        <f t="shared" si="226"/>
        <v>#N/A</v>
      </c>
      <c r="E301" s="91" t="e">
        <f t="shared" si="227"/>
        <v>#N/A</v>
      </c>
      <c r="F301" s="91" t="e">
        <f t="shared" si="228"/>
        <v>#N/A</v>
      </c>
      <c r="G301" s="77" t="e">
        <f t="shared" si="195"/>
        <v>#N/A</v>
      </c>
      <c r="H301" s="91" t="e">
        <f t="shared" si="229"/>
        <v>#N/A</v>
      </c>
      <c r="I301" s="84" t="e">
        <f t="shared" si="196"/>
        <v>#N/A</v>
      </c>
      <c r="J301" s="91" t="e">
        <f t="shared" si="230"/>
        <v>#N/A</v>
      </c>
      <c r="K301" s="91" t="e">
        <f t="shared" si="231"/>
        <v>#N/A</v>
      </c>
      <c r="L301" s="91" t="e">
        <f t="shared" si="232"/>
        <v>#N/A</v>
      </c>
      <c r="M301" s="85"/>
      <c r="N301" s="86">
        <f>Parameters!$C$13</f>
        <v>2200</v>
      </c>
      <c r="O301" s="86">
        <f>Parameters!$C$14</f>
        <v>2000</v>
      </c>
    </row>
    <row r="302" spans="1:15">
      <c r="A302" s="75">
        <f t="shared" si="185"/>
        <v>44162</v>
      </c>
      <c r="B302" s="91" t="e">
        <f t="shared" si="224"/>
        <v>#N/A</v>
      </c>
      <c r="C302" s="91" t="e">
        <f t="shared" si="225"/>
        <v>#N/A</v>
      </c>
      <c r="D302" s="91" t="e">
        <f t="shared" si="226"/>
        <v>#N/A</v>
      </c>
      <c r="E302" s="91" t="e">
        <f t="shared" si="227"/>
        <v>#N/A</v>
      </c>
      <c r="F302" s="91" t="e">
        <f t="shared" si="228"/>
        <v>#N/A</v>
      </c>
      <c r="G302" s="77" t="e">
        <f t="shared" si="195"/>
        <v>#N/A</v>
      </c>
      <c r="H302" s="91" t="e">
        <f t="shared" si="229"/>
        <v>#N/A</v>
      </c>
      <c r="I302" s="84" t="e">
        <f t="shared" si="196"/>
        <v>#N/A</v>
      </c>
      <c r="J302" s="91" t="e">
        <f t="shared" si="230"/>
        <v>#N/A</v>
      </c>
      <c r="K302" s="91" t="e">
        <f t="shared" si="231"/>
        <v>#N/A</v>
      </c>
      <c r="L302" s="91" t="e">
        <f t="shared" si="232"/>
        <v>#N/A</v>
      </c>
      <c r="M302" s="85"/>
      <c r="N302" s="86">
        <f>Parameters!$C$13</f>
        <v>2200</v>
      </c>
      <c r="O302" s="86">
        <f>Parameters!$C$14</f>
        <v>2000</v>
      </c>
    </row>
    <row r="303" spans="1:15">
      <c r="A303" s="75">
        <f t="shared" si="185"/>
        <v>44163</v>
      </c>
      <c r="B303" s="91" t="e">
        <f t="shared" si="224"/>
        <v>#N/A</v>
      </c>
      <c r="C303" s="91" t="e">
        <f t="shared" si="225"/>
        <v>#N/A</v>
      </c>
      <c r="D303" s="91" t="e">
        <f t="shared" si="226"/>
        <v>#N/A</v>
      </c>
      <c r="E303" s="91" t="e">
        <f t="shared" si="227"/>
        <v>#N/A</v>
      </c>
      <c r="F303" s="91" t="e">
        <f t="shared" si="228"/>
        <v>#N/A</v>
      </c>
      <c r="G303" s="77" t="e">
        <f t="shared" si="195"/>
        <v>#N/A</v>
      </c>
      <c r="H303" s="91" t="e">
        <f t="shared" si="229"/>
        <v>#N/A</v>
      </c>
      <c r="I303" s="84" t="e">
        <f t="shared" si="196"/>
        <v>#N/A</v>
      </c>
      <c r="J303" s="91" t="e">
        <f t="shared" si="230"/>
        <v>#N/A</v>
      </c>
      <c r="K303" s="91" t="e">
        <f t="shared" si="231"/>
        <v>#N/A</v>
      </c>
      <c r="L303" s="91" t="e">
        <f t="shared" si="232"/>
        <v>#N/A</v>
      </c>
      <c r="M303" s="85"/>
      <c r="N303" s="86">
        <f>Parameters!$C$13</f>
        <v>2200</v>
      </c>
      <c r="O303" s="86">
        <f>Parameters!$C$14</f>
        <v>2000</v>
      </c>
    </row>
    <row r="304" spans="1:15">
      <c r="A304" s="75">
        <f t="shared" si="185"/>
        <v>44164</v>
      </c>
      <c r="B304" s="91" t="e">
        <f t="shared" si="224"/>
        <v>#N/A</v>
      </c>
      <c r="C304" s="91" t="e">
        <f t="shared" si="225"/>
        <v>#N/A</v>
      </c>
      <c r="D304" s="91" t="e">
        <f t="shared" si="226"/>
        <v>#N/A</v>
      </c>
      <c r="E304" s="91" t="e">
        <f t="shared" si="227"/>
        <v>#N/A</v>
      </c>
      <c r="F304" s="91" t="e">
        <f t="shared" si="228"/>
        <v>#N/A</v>
      </c>
      <c r="G304" s="77" t="e">
        <f t="shared" si="195"/>
        <v>#N/A</v>
      </c>
      <c r="H304" s="91" t="e">
        <f t="shared" si="229"/>
        <v>#N/A</v>
      </c>
      <c r="I304" s="84" t="e">
        <f t="shared" si="196"/>
        <v>#N/A</v>
      </c>
      <c r="J304" s="91" t="e">
        <f t="shared" si="230"/>
        <v>#N/A</v>
      </c>
      <c r="K304" s="91" t="e">
        <f t="shared" si="231"/>
        <v>#N/A</v>
      </c>
      <c r="L304" s="91" t="e">
        <f t="shared" si="232"/>
        <v>#N/A</v>
      </c>
      <c r="M304" s="85"/>
      <c r="N304" s="86">
        <f>Parameters!$C$13</f>
        <v>2200</v>
      </c>
      <c r="O304" s="86">
        <f>Parameters!$C$14</f>
        <v>2000</v>
      </c>
    </row>
    <row r="305" spans="1:15">
      <c r="A305" s="75">
        <f t="shared" si="185"/>
        <v>44165</v>
      </c>
      <c r="B305" s="91" t="e">
        <f t="shared" si="224"/>
        <v>#N/A</v>
      </c>
      <c r="C305" s="91" t="e">
        <f t="shared" si="225"/>
        <v>#N/A</v>
      </c>
      <c r="D305" s="91" t="e">
        <f t="shared" si="226"/>
        <v>#N/A</v>
      </c>
      <c r="E305" s="91" t="e">
        <f t="shared" si="227"/>
        <v>#N/A</v>
      </c>
      <c r="F305" s="91" t="e">
        <f t="shared" si="228"/>
        <v>#N/A</v>
      </c>
      <c r="G305" s="77" t="e">
        <f t="shared" si="195"/>
        <v>#N/A</v>
      </c>
      <c r="H305" s="91" t="e">
        <f t="shared" si="229"/>
        <v>#N/A</v>
      </c>
      <c r="I305" s="84" t="e">
        <f t="shared" si="196"/>
        <v>#N/A</v>
      </c>
      <c r="J305" s="91" t="e">
        <f t="shared" si="230"/>
        <v>#N/A</v>
      </c>
      <c r="K305" s="91" t="e">
        <f t="shared" si="231"/>
        <v>#N/A</v>
      </c>
      <c r="L305" s="91" t="e">
        <f t="shared" si="232"/>
        <v>#N/A</v>
      </c>
      <c r="M305" s="85"/>
      <c r="N305" s="86">
        <f>Parameters!$C$13</f>
        <v>2200</v>
      </c>
      <c r="O305" s="86">
        <f>Parameters!$C$14</f>
        <v>2000</v>
      </c>
    </row>
    <row r="306" spans="1:15">
      <c r="A306" s="75">
        <f t="shared" si="185"/>
        <v>44166</v>
      </c>
      <c r="B306" s="91" t="e">
        <f t="shared" ref="B306:B315" si="233">NA()</f>
        <v>#N/A</v>
      </c>
      <c r="C306" s="91" t="e">
        <f t="shared" ref="C306:C315" si="234">NA()</f>
        <v>#N/A</v>
      </c>
      <c r="D306" s="91" t="e">
        <f t="shared" ref="D306:D315" si="235">NA()</f>
        <v>#N/A</v>
      </c>
      <c r="E306" s="91" t="e">
        <f t="shared" ref="E306:E315" si="236">NA()</f>
        <v>#N/A</v>
      </c>
      <c r="F306" s="91" t="e">
        <f t="shared" ref="F306:F315" si="237">NA()</f>
        <v>#N/A</v>
      </c>
      <c r="G306" s="77" t="e">
        <f t="shared" si="195"/>
        <v>#N/A</v>
      </c>
      <c r="H306" s="91" t="e">
        <f t="shared" ref="H306:H315" si="238">NA()</f>
        <v>#N/A</v>
      </c>
      <c r="I306" s="84" t="e">
        <f t="shared" si="196"/>
        <v>#N/A</v>
      </c>
      <c r="J306" s="91" t="e">
        <f t="shared" ref="J306:J315" si="239">NA()</f>
        <v>#N/A</v>
      </c>
      <c r="K306" s="91" t="e">
        <f t="shared" ref="K306:K315" si="240">NA()</f>
        <v>#N/A</v>
      </c>
      <c r="L306" s="91" t="e">
        <f t="shared" ref="L306:L315" si="241">NA()</f>
        <v>#N/A</v>
      </c>
      <c r="M306" s="85"/>
      <c r="N306" s="86">
        <f>Parameters!$C$13</f>
        <v>2200</v>
      </c>
      <c r="O306" s="86">
        <f>Parameters!$C$14</f>
        <v>2000</v>
      </c>
    </row>
    <row r="307" spans="1:15">
      <c r="A307" s="75">
        <f t="shared" si="185"/>
        <v>44167</v>
      </c>
      <c r="B307" s="91" t="e">
        <f t="shared" si="233"/>
        <v>#N/A</v>
      </c>
      <c r="C307" s="91" t="e">
        <f t="shared" si="234"/>
        <v>#N/A</v>
      </c>
      <c r="D307" s="91" t="e">
        <f t="shared" si="235"/>
        <v>#N/A</v>
      </c>
      <c r="E307" s="91" t="e">
        <f t="shared" si="236"/>
        <v>#N/A</v>
      </c>
      <c r="F307" s="91" t="e">
        <f t="shared" si="237"/>
        <v>#N/A</v>
      </c>
      <c r="G307" s="77" t="e">
        <f t="shared" si="195"/>
        <v>#N/A</v>
      </c>
      <c r="H307" s="91" t="e">
        <f t="shared" si="238"/>
        <v>#N/A</v>
      </c>
      <c r="I307" s="84" t="e">
        <f t="shared" si="196"/>
        <v>#N/A</v>
      </c>
      <c r="J307" s="91" t="e">
        <f t="shared" si="239"/>
        <v>#N/A</v>
      </c>
      <c r="K307" s="91" t="e">
        <f t="shared" si="240"/>
        <v>#N/A</v>
      </c>
      <c r="L307" s="91" t="e">
        <f t="shared" si="241"/>
        <v>#N/A</v>
      </c>
      <c r="M307" s="85"/>
      <c r="N307" s="86">
        <f>Parameters!$C$13</f>
        <v>2200</v>
      </c>
      <c r="O307" s="86">
        <f>Parameters!$C$14</f>
        <v>2000</v>
      </c>
    </row>
    <row r="308" spans="1:15">
      <c r="A308" s="75">
        <f t="shared" si="185"/>
        <v>44168</v>
      </c>
      <c r="B308" s="91" t="e">
        <f t="shared" si="233"/>
        <v>#N/A</v>
      </c>
      <c r="C308" s="91" t="e">
        <f t="shared" si="234"/>
        <v>#N/A</v>
      </c>
      <c r="D308" s="91" t="e">
        <f t="shared" si="235"/>
        <v>#N/A</v>
      </c>
      <c r="E308" s="91" t="e">
        <f t="shared" si="236"/>
        <v>#N/A</v>
      </c>
      <c r="F308" s="91" t="e">
        <f t="shared" si="237"/>
        <v>#N/A</v>
      </c>
      <c r="G308" s="77" t="e">
        <f t="shared" si="195"/>
        <v>#N/A</v>
      </c>
      <c r="H308" s="91" t="e">
        <f t="shared" si="238"/>
        <v>#N/A</v>
      </c>
      <c r="I308" s="84" t="e">
        <f t="shared" si="196"/>
        <v>#N/A</v>
      </c>
      <c r="J308" s="91" t="e">
        <f t="shared" si="239"/>
        <v>#N/A</v>
      </c>
      <c r="K308" s="91" t="e">
        <f t="shared" si="240"/>
        <v>#N/A</v>
      </c>
      <c r="L308" s="91" t="e">
        <f t="shared" si="241"/>
        <v>#N/A</v>
      </c>
      <c r="M308" s="85"/>
      <c r="N308" s="86">
        <f>Parameters!$C$13</f>
        <v>2200</v>
      </c>
      <c r="O308" s="86">
        <f>Parameters!$C$14</f>
        <v>2000</v>
      </c>
    </row>
    <row r="309" spans="1:15">
      <c r="A309" s="75">
        <f t="shared" si="185"/>
        <v>44169</v>
      </c>
      <c r="B309" s="91" t="e">
        <f t="shared" si="233"/>
        <v>#N/A</v>
      </c>
      <c r="C309" s="91" t="e">
        <f t="shared" si="234"/>
        <v>#N/A</v>
      </c>
      <c r="D309" s="91" t="e">
        <f t="shared" si="235"/>
        <v>#N/A</v>
      </c>
      <c r="E309" s="91" t="e">
        <f t="shared" si="236"/>
        <v>#N/A</v>
      </c>
      <c r="F309" s="91" t="e">
        <f t="shared" si="237"/>
        <v>#N/A</v>
      </c>
      <c r="G309" s="77" t="e">
        <f t="shared" si="195"/>
        <v>#N/A</v>
      </c>
      <c r="H309" s="91" t="e">
        <f t="shared" si="238"/>
        <v>#N/A</v>
      </c>
      <c r="I309" s="84" t="e">
        <f t="shared" si="196"/>
        <v>#N/A</v>
      </c>
      <c r="J309" s="91" t="e">
        <f t="shared" si="239"/>
        <v>#N/A</v>
      </c>
      <c r="K309" s="91" t="e">
        <f t="shared" si="240"/>
        <v>#N/A</v>
      </c>
      <c r="L309" s="91" t="e">
        <f t="shared" si="241"/>
        <v>#N/A</v>
      </c>
      <c r="M309" s="85"/>
      <c r="N309" s="86">
        <f>Parameters!$C$13</f>
        <v>2200</v>
      </c>
      <c r="O309" s="86">
        <f>Parameters!$C$14</f>
        <v>2000</v>
      </c>
    </row>
    <row r="310" spans="1:15">
      <c r="A310" s="75">
        <f t="shared" si="185"/>
        <v>44170</v>
      </c>
      <c r="B310" s="91" t="e">
        <f t="shared" si="233"/>
        <v>#N/A</v>
      </c>
      <c r="C310" s="91" t="e">
        <f t="shared" si="234"/>
        <v>#N/A</v>
      </c>
      <c r="D310" s="91" t="e">
        <f t="shared" si="235"/>
        <v>#N/A</v>
      </c>
      <c r="E310" s="91" t="e">
        <f t="shared" si="236"/>
        <v>#N/A</v>
      </c>
      <c r="F310" s="91" t="e">
        <f t="shared" si="237"/>
        <v>#N/A</v>
      </c>
      <c r="G310" s="77" t="e">
        <f t="shared" si="195"/>
        <v>#N/A</v>
      </c>
      <c r="H310" s="91" t="e">
        <f t="shared" si="238"/>
        <v>#N/A</v>
      </c>
      <c r="I310" s="84" t="e">
        <f t="shared" si="196"/>
        <v>#N/A</v>
      </c>
      <c r="J310" s="91" t="e">
        <f t="shared" si="239"/>
        <v>#N/A</v>
      </c>
      <c r="K310" s="91" t="e">
        <f t="shared" si="240"/>
        <v>#N/A</v>
      </c>
      <c r="L310" s="91" t="e">
        <f t="shared" si="241"/>
        <v>#N/A</v>
      </c>
      <c r="M310" s="85"/>
      <c r="N310" s="86">
        <f>Parameters!$C$13</f>
        <v>2200</v>
      </c>
      <c r="O310" s="86">
        <f>Parameters!$C$14</f>
        <v>2000</v>
      </c>
    </row>
    <row r="311" spans="1:15">
      <c r="A311" s="75">
        <f t="shared" si="185"/>
        <v>44171</v>
      </c>
      <c r="B311" s="91" t="e">
        <f t="shared" si="233"/>
        <v>#N/A</v>
      </c>
      <c r="C311" s="91" t="e">
        <f t="shared" si="234"/>
        <v>#N/A</v>
      </c>
      <c r="D311" s="91" t="e">
        <f t="shared" si="235"/>
        <v>#N/A</v>
      </c>
      <c r="E311" s="91" t="e">
        <f t="shared" si="236"/>
        <v>#N/A</v>
      </c>
      <c r="F311" s="91" t="e">
        <f t="shared" si="237"/>
        <v>#N/A</v>
      </c>
      <c r="G311" s="77" t="e">
        <f t="shared" si="195"/>
        <v>#N/A</v>
      </c>
      <c r="H311" s="91" t="e">
        <f t="shared" si="238"/>
        <v>#N/A</v>
      </c>
      <c r="I311" s="84" t="e">
        <f t="shared" si="196"/>
        <v>#N/A</v>
      </c>
      <c r="J311" s="91" t="e">
        <f t="shared" si="239"/>
        <v>#N/A</v>
      </c>
      <c r="K311" s="91" t="e">
        <f t="shared" si="240"/>
        <v>#N/A</v>
      </c>
      <c r="L311" s="91" t="e">
        <f t="shared" si="241"/>
        <v>#N/A</v>
      </c>
      <c r="M311" s="85"/>
      <c r="N311" s="86">
        <f>Parameters!$C$13</f>
        <v>2200</v>
      </c>
      <c r="O311" s="86">
        <f>Parameters!$C$14</f>
        <v>2000</v>
      </c>
    </row>
    <row r="312" spans="1:15">
      <c r="A312" s="75">
        <f t="shared" si="185"/>
        <v>44172</v>
      </c>
      <c r="B312" s="91" t="e">
        <f t="shared" si="233"/>
        <v>#N/A</v>
      </c>
      <c r="C312" s="91" t="e">
        <f t="shared" si="234"/>
        <v>#N/A</v>
      </c>
      <c r="D312" s="91" t="e">
        <f t="shared" si="235"/>
        <v>#N/A</v>
      </c>
      <c r="E312" s="91" t="e">
        <f t="shared" si="236"/>
        <v>#N/A</v>
      </c>
      <c r="F312" s="91" t="e">
        <f t="shared" si="237"/>
        <v>#N/A</v>
      </c>
      <c r="G312" s="77" t="e">
        <f t="shared" si="195"/>
        <v>#N/A</v>
      </c>
      <c r="H312" s="91" t="e">
        <f t="shared" si="238"/>
        <v>#N/A</v>
      </c>
      <c r="I312" s="84" t="e">
        <f t="shared" si="196"/>
        <v>#N/A</v>
      </c>
      <c r="J312" s="91" t="e">
        <f t="shared" si="239"/>
        <v>#N/A</v>
      </c>
      <c r="K312" s="91" t="e">
        <f t="shared" si="240"/>
        <v>#N/A</v>
      </c>
      <c r="L312" s="91" t="e">
        <f t="shared" si="241"/>
        <v>#N/A</v>
      </c>
      <c r="M312" s="85"/>
      <c r="N312" s="86">
        <f>Parameters!$C$13</f>
        <v>2200</v>
      </c>
      <c r="O312" s="86">
        <f>Parameters!$C$14</f>
        <v>2000</v>
      </c>
    </row>
    <row r="313" spans="1:15">
      <c r="A313" s="75">
        <f t="shared" si="185"/>
        <v>44173</v>
      </c>
      <c r="B313" s="91" t="e">
        <f t="shared" si="233"/>
        <v>#N/A</v>
      </c>
      <c r="C313" s="91" t="e">
        <f t="shared" si="234"/>
        <v>#N/A</v>
      </c>
      <c r="D313" s="91" t="e">
        <f t="shared" si="235"/>
        <v>#N/A</v>
      </c>
      <c r="E313" s="91" t="e">
        <f t="shared" si="236"/>
        <v>#N/A</v>
      </c>
      <c r="F313" s="91" t="e">
        <f t="shared" si="237"/>
        <v>#N/A</v>
      </c>
      <c r="G313" s="77" t="e">
        <f t="shared" si="195"/>
        <v>#N/A</v>
      </c>
      <c r="H313" s="91" t="e">
        <f t="shared" si="238"/>
        <v>#N/A</v>
      </c>
      <c r="I313" s="84" t="e">
        <f t="shared" si="196"/>
        <v>#N/A</v>
      </c>
      <c r="J313" s="91" t="e">
        <f t="shared" si="239"/>
        <v>#N/A</v>
      </c>
      <c r="K313" s="91" t="e">
        <f t="shared" si="240"/>
        <v>#N/A</v>
      </c>
      <c r="L313" s="91" t="e">
        <f t="shared" si="241"/>
        <v>#N/A</v>
      </c>
      <c r="M313" s="85"/>
      <c r="N313" s="86">
        <f>Parameters!$C$13</f>
        <v>2200</v>
      </c>
      <c r="O313" s="86">
        <f>Parameters!$C$14</f>
        <v>2000</v>
      </c>
    </row>
    <row r="314" spans="1:15">
      <c r="A314" s="75">
        <f t="shared" si="185"/>
        <v>44174</v>
      </c>
      <c r="B314" s="91" t="e">
        <f t="shared" si="233"/>
        <v>#N/A</v>
      </c>
      <c r="C314" s="91" t="e">
        <f t="shared" si="234"/>
        <v>#N/A</v>
      </c>
      <c r="D314" s="91" t="e">
        <f t="shared" si="235"/>
        <v>#N/A</v>
      </c>
      <c r="E314" s="91" t="e">
        <f t="shared" si="236"/>
        <v>#N/A</v>
      </c>
      <c r="F314" s="91" t="e">
        <f t="shared" si="237"/>
        <v>#N/A</v>
      </c>
      <c r="G314" s="77" t="e">
        <f t="shared" si="195"/>
        <v>#N/A</v>
      </c>
      <c r="H314" s="91" t="e">
        <f t="shared" si="238"/>
        <v>#N/A</v>
      </c>
      <c r="I314" s="84" t="e">
        <f t="shared" si="196"/>
        <v>#N/A</v>
      </c>
      <c r="J314" s="91" t="e">
        <f t="shared" si="239"/>
        <v>#N/A</v>
      </c>
      <c r="K314" s="91" t="e">
        <f t="shared" si="240"/>
        <v>#N/A</v>
      </c>
      <c r="L314" s="91" t="e">
        <f t="shared" si="241"/>
        <v>#N/A</v>
      </c>
      <c r="M314" s="85"/>
      <c r="N314" s="86">
        <f>Parameters!$C$13</f>
        <v>2200</v>
      </c>
      <c r="O314" s="86">
        <f>Parameters!$C$14</f>
        <v>2000</v>
      </c>
    </row>
    <row r="315" spans="1:15">
      <c r="A315" s="75">
        <f t="shared" ref="A315:A378" si="242">A314+1</f>
        <v>44175</v>
      </c>
      <c r="B315" s="91" t="e">
        <f t="shared" si="233"/>
        <v>#N/A</v>
      </c>
      <c r="C315" s="91" t="e">
        <f t="shared" si="234"/>
        <v>#N/A</v>
      </c>
      <c r="D315" s="91" t="e">
        <f t="shared" si="235"/>
        <v>#N/A</v>
      </c>
      <c r="E315" s="91" t="e">
        <f t="shared" si="236"/>
        <v>#N/A</v>
      </c>
      <c r="F315" s="91" t="e">
        <f t="shared" si="237"/>
        <v>#N/A</v>
      </c>
      <c r="G315" s="77" t="e">
        <f t="shared" si="195"/>
        <v>#N/A</v>
      </c>
      <c r="H315" s="91" t="e">
        <f t="shared" si="238"/>
        <v>#N/A</v>
      </c>
      <c r="I315" s="84" t="e">
        <f t="shared" si="196"/>
        <v>#N/A</v>
      </c>
      <c r="J315" s="91" t="e">
        <f t="shared" si="239"/>
        <v>#N/A</v>
      </c>
      <c r="K315" s="91" t="e">
        <f t="shared" si="240"/>
        <v>#N/A</v>
      </c>
      <c r="L315" s="91" t="e">
        <f t="shared" si="241"/>
        <v>#N/A</v>
      </c>
      <c r="M315" s="85"/>
      <c r="N315" s="86">
        <f>Parameters!$C$13</f>
        <v>2200</v>
      </c>
      <c r="O315" s="86">
        <f>Parameters!$C$14</f>
        <v>2000</v>
      </c>
    </row>
    <row r="316" spans="1:15">
      <c r="A316" s="75">
        <f t="shared" si="242"/>
        <v>44176</v>
      </c>
      <c r="B316" s="91" t="e">
        <f t="shared" ref="B316:B325" si="243">NA()</f>
        <v>#N/A</v>
      </c>
      <c r="C316" s="91" t="e">
        <f t="shared" ref="C316:C325" si="244">NA()</f>
        <v>#N/A</v>
      </c>
      <c r="D316" s="91" t="e">
        <f t="shared" ref="D316:D325" si="245">NA()</f>
        <v>#N/A</v>
      </c>
      <c r="E316" s="91" t="e">
        <f t="shared" ref="E316:E325" si="246">NA()</f>
        <v>#N/A</v>
      </c>
      <c r="F316" s="91" t="e">
        <f t="shared" ref="F316:F325" si="247">NA()</f>
        <v>#N/A</v>
      </c>
      <c r="G316" s="77" t="e">
        <f t="shared" si="195"/>
        <v>#N/A</v>
      </c>
      <c r="H316" s="91" t="e">
        <f t="shared" ref="H316:H325" si="248">NA()</f>
        <v>#N/A</v>
      </c>
      <c r="I316" s="84" t="e">
        <f t="shared" si="196"/>
        <v>#N/A</v>
      </c>
      <c r="J316" s="91" t="e">
        <f t="shared" ref="J316:J325" si="249">NA()</f>
        <v>#N/A</v>
      </c>
      <c r="K316" s="91" t="e">
        <f t="shared" ref="K316:K325" si="250">NA()</f>
        <v>#N/A</v>
      </c>
      <c r="L316" s="91" t="e">
        <f t="shared" ref="L316:L325" si="251">NA()</f>
        <v>#N/A</v>
      </c>
      <c r="M316" s="85"/>
      <c r="N316" s="86">
        <f>Parameters!$C$13</f>
        <v>2200</v>
      </c>
      <c r="O316" s="86">
        <f>Parameters!$C$14</f>
        <v>2000</v>
      </c>
    </row>
    <row r="317" spans="1:15">
      <c r="A317" s="75">
        <f t="shared" si="242"/>
        <v>44177</v>
      </c>
      <c r="B317" s="91" t="e">
        <f t="shared" si="243"/>
        <v>#N/A</v>
      </c>
      <c r="C317" s="91" t="e">
        <f t="shared" si="244"/>
        <v>#N/A</v>
      </c>
      <c r="D317" s="91" t="e">
        <f t="shared" si="245"/>
        <v>#N/A</v>
      </c>
      <c r="E317" s="91" t="e">
        <f t="shared" si="246"/>
        <v>#N/A</v>
      </c>
      <c r="F317" s="91" t="e">
        <f t="shared" si="247"/>
        <v>#N/A</v>
      </c>
      <c r="G317" s="77" t="e">
        <f t="shared" si="195"/>
        <v>#N/A</v>
      </c>
      <c r="H317" s="91" t="e">
        <f t="shared" si="248"/>
        <v>#N/A</v>
      </c>
      <c r="I317" s="84" t="e">
        <f t="shared" si="196"/>
        <v>#N/A</v>
      </c>
      <c r="J317" s="91" t="e">
        <f t="shared" si="249"/>
        <v>#N/A</v>
      </c>
      <c r="K317" s="91" t="e">
        <f t="shared" si="250"/>
        <v>#N/A</v>
      </c>
      <c r="L317" s="91" t="e">
        <f t="shared" si="251"/>
        <v>#N/A</v>
      </c>
      <c r="M317" s="85"/>
      <c r="N317" s="86">
        <f>Parameters!$C$13</f>
        <v>2200</v>
      </c>
      <c r="O317" s="86">
        <f>Parameters!$C$14</f>
        <v>2000</v>
      </c>
    </row>
    <row r="318" spans="1:15">
      <c r="A318" s="75">
        <f t="shared" si="242"/>
        <v>44178</v>
      </c>
      <c r="B318" s="91" t="e">
        <f t="shared" si="243"/>
        <v>#N/A</v>
      </c>
      <c r="C318" s="91" t="e">
        <f t="shared" si="244"/>
        <v>#N/A</v>
      </c>
      <c r="D318" s="91" t="e">
        <f t="shared" si="245"/>
        <v>#N/A</v>
      </c>
      <c r="E318" s="91" t="e">
        <f t="shared" si="246"/>
        <v>#N/A</v>
      </c>
      <c r="F318" s="91" t="e">
        <f t="shared" si="247"/>
        <v>#N/A</v>
      </c>
      <c r="G318" s="77" t="e">
        <f t="shared" si="195"/>
        <v>#N/A</v>
      </c>
      <c r="H318" s="91" t="e">
        <f t="shared" si="248"/>
        <v>#N/A</v>
      </c>
      <c r="I318" s="84" t="e">
        <f t="shared" si="196"/>
        <v>#N/A</v>
      </c>
      <c r="J318" s="91" t="e">
        <f t="shared" si="249"/>
        <v>#N/A</v>
      </c>
      <c r="K318" s="91" t="e">
        <f t="shared" si="250"/>
        <v>#N/A</v>
      </c>
      <c r="L318" s="91" t="e">
        <f t="shared" si="251"/>
        <v>#N/A</v>
      </c>
      <c r="M318" s="85"/>
      <c r="N318" s="86">
        <f>Parameters!$C$13</f>
        <v>2200</v>
      </c>
      <c r="O318" s="86">
        <f>Parameters!$C$14</f>
        <v>2000</v>
      </c>
    </row>
    <row r="319" spans="1:15">
      <c r="A319" s="75">
        <f t="shared" si="242"/>
        <v>44179</v>
      </c>
      <c r="B319" s="91" t="e">
        <f t="shared" si="243"/>
        <v>#N/A</v>
      </c>
      <c r="C319" s="91" t="e">
        <f t="shared" si="244"/>
        <v>#N/A</v>
      </c>
      <c r="D319" s="91" t="e">
        <f t="shared" si="245"/>
        <v>#N/A</v>
      </c>
      <c r="E319" s="91" t="e">
        <f t="shared" si="246"/>
        <v>#N/A</v>
      </c>
      <c r="F319" s="91" t="e">
        <f t="shared" si="247"/>
        <v>#N/A</v>
      </c>
      <c r="G319" s="77" t="e">
        <f t="shared" si="195"/>
        <v>#N/A</v>
      </c>
      <c r="H319" s="91" t="e">
        <f t="shared" si="248"/>
        <v>#N/A</v>
      </c>
      <c r="I319" s="84" t="e">
        <f t="shared" si="196"/>
        <v>#N/A</v>
      </c>
      <c r="J319" s="91" t="e">
        <f t="shared" si="249"/>
        <v>#N/A</v>
      </c>
      <c r="K319" s="91" t="e">
        <f t="shared" si="250"/>
        <v>#N/A</v>
      </c>
      <c r="L319" s="91" t="e">
        <f t="shared" si="251"/>
        <v>#N/A</v>
      </c>
      <c r="M319" s="85"/>
      <c r="N319" s="86">
        <f>Parameters!$C$13</f>
        <v>2200</v>
      </c>
      <c r="O319" s="86">
        <f>Parameters!$C$14</f>
        <v>2000</v>
      </c>
    </row>
    <row r="320" spans="1:15">
      <c r="A320" s="75">
        <f t="shared" si="242"/>
        <v>44180</v>
      </c>
      <c r="B320" s="91" t="e">
        <f t="shared" si="243"/>
        <v>#N/A</v>
      </c>
      <c r="C320" s="91" t="e">
        <f t="shared" si="244"/>
        <v>#N/A</v>
      </c>
      <c r="D320" s="91" t="e">
        <f t="shared" si="245"/>
        <v>#N/A</v>
      </c>
      <c r="E320" s="91" t="e">
        <f t="shared" si="246"/>
        <v>#N/A</v>
      </c>
      <c r="F320" s="91" t="e">
        <f t="shared" si="247"/>
        <v>#N/A</v>
      </c>
      <c r="G320" s="77" t="e">
        <f t="shared" si="195"/>
        <v>#N/A</v>
      </c>
      <c r="H320" s="91" t="e">
        <f t="shared" si="248"/>
        <v>#N/A</v>
      </c>
      <c r="I320" s="84" t="e">
        <f t="shared" si="196"/>
        <v>#N/A</v>
      </c>
      <c r="J320" s="91" t="e">
        <f t="shared" si="249"/>
        <v>#N/A</v>
      </c>
      <c r="K320" s="91" t="e">
        <f t="shared" si="250"/>
        <v>#N/A</v>
      </c>
      <c r="L320" s="91" t="e">
        <f t="shared" si="251"/>
        <v>#N/A</v>
      </c>
      <c r="M320" s="85"/>
      <c r="N320" s="86">
        <f>Parameters!$C$13</f>
        <v>2200</v>
      </c>
      <c r="O320" s="86">
        <f>Parameters!$C$14</f>
        <v>2000</v>
      </c>
    </row>
    <row r="321" spans="1:15">
      <c r="A321" s="75">
        <f t="shared" si="242"/>
        <v>44181</v>
      </c>
      <c r="B321" s="91" t="e">
        <f t="shared" si="243"/>
        <v>#N/A</v>
      </c>
      <c r="C321" s="91" t="e">
        <f t="shared" si="244"/>
        <v>#N/A</v>
      </c>
      <c r="D321" s="91" t="e">
        <f t="shared" si="245"/>
        <v>#N/A</v>
      </c>
      <c r="E321" s="91" t="e">
        <f t="shared" si="246"/>
        <v>#N/A</v>
      </c>
      <c r="F321" s="91" t="e">
        <f t="shared" si="247"/>
        <v>#N/A</v>
      </c>
      <c r="G321" s="77" t="e">
        <f t="shared" si="195"/>
        <v>#N/A</v>
      </c>
      <c r="H321" s="91" t="e">
        <f t="shared" si="248"/>
        <v>#N/A</v>
      </c>
      <c r="I321" s="84" t="e">
        <f t="shared" si="196"/>
        <v>#N/A</v>
      </c>
      <c r="J321" s="91" t="e">
        <f t="shared" si="249"/>
        <v>#N/A</v>
      </c>
      <c r="K321" s="91" t="e">
        <f t="shared" si="250"/>
        <v>#N/A</v>
      </c>
      <c r="L321" s="91" t="e">
        <f t="shared" si="251"/>
        <v>#N/A</v>
      </c>
      <c r="M321" s="85"/>
      <c r="N321" s="86">
        <f>Parameters!$C$13</f>
        <v>2200</v>
      </c>
      <c r="O321" s="86">
        <f>Parameters!$C$14</f>
        <v>2000</v>
      </c>
    </row>
    <row r="322" spans="1:15">
      <c r="A322" s="75">
        <f t="shared" si="242"/>
        <v>44182</v>
      </c>
      <c r="B322" s="91" t="e">
        <f t="shared" si="243"/>
        <v>#N/A</v>
      </c>
      <c r="C322" s="91" t="e">
        <f t="shared" si="244"/>
        <v>#N/A</v>
      </c>
      <c r="D322" s="91" t="e">
        <f t="shared" si="245"/>
        <v>#N/A</v>
      </c>
      <c r="E322" s="91" t="e">
        <f t="shared" si="246"/>
        <v>#N/A</v>
      </c>
      <c r="F322" s="91" t="e">
        <f t="shared" si="247"/>
        <v>#N/A</v>
      </c>
      <c r="G322" s="77" t="e">
        <f t="shared" ref="G322:G385" si="252">IF(E322&gt;0,F322/E322,NA())</f>
        <v>#N/A</v>
      </c>
      <c r="H322" s="91" t="e">
        <f t="shared" si="248"/>
        <v>#N/A</v>
      </c>
      <c r="I322" s="84" t="e">
        <f t="shared" ref="I322:I385" si="253">IF(E322&gt;0,H322/E322,NA())</f>
        <v>#N/A</v>
      </c>
      <c r="J322" s="91" t="e">
        <f t="shared" si="249"/>
        <v>#N/A</v>
      </c>
      <c r="K322" s="91" t="e">
        <f t="shared" si="250"/>
        <v>#N/A</v>
      </c>
      <c r="L322" s="91" t="e">
        <f t="shared" si="251"/>
        <v>#N/A</v>
      </c>
      <c r="M322" s="85"/>
      <c r="N322" s="86">
        <f>Parameters!$C$13</f>
        <v>2200</v>
      </c>
      <c r="O322" s="86">
        <f>Parameters!$C$14</f>
        <v>2000</v>
      </c>
    </row>
    <row r="323" spans="1:15">
      <c r="A323" s="75">
        <f t="shared" si="242"/>
        <v>44183</v>
      </c>
      <c r="B323" s="91" t="e">
        <f t="shared" si="243"/>
        <v>#N/A</v>
      </c>
      <c r="C323" s="91" t="e">
        <f t="shared" si="244"/>
        <v>#N/A</v>
      </c>
      <c r="D323" s="91" t="e">
        <f t="shared" si="245"/>
        <v>#N/A</v>
      </c>
      <c r="E323" s="91" t="e">
        <f t="shared" si="246"/>
        <v>#N/A</v>
      </c>
      <c r="F323" s="91" t="e">
        <f t="shared" si="247"/>
        <v>#N/A</v>
      </c>
      <c r="G323" s="77" t="e">
        <f t="shared" si="252"/>
        <v>#N/A</v>
      </c>
      <c r="H323" s="91" t="e">
        <f t="shared" si="248"/>
        <v>#N/A</v>
      </c>
      <c r="I323" s="84" t="e">
        <f t="shared" si="253"/>
        <v>#N/A</v>
      </c>
      <c r="J323" s="91" t="e">
        <f t="shared" si="249"/>
        <v>#N/A</v>
      </c>
      <c r="K323" s="91" t="e">
        <f t="shared" si="250"/>
        <v>#N/A</v>
      </c>
      <c r="L323" s="91" t="e">
        <f t="shared" si="251"/>
        <v>#N/A</v>
      </c>
      <c r="M323" s="85"/>
      <c r="N323" s="86">
        <f>Parameters!$C$13</f>
        <v>2200</v>
      </c>
      <c r="O323" s="86">
        <f>Parameters!$C$14</f>
        <v>2000</v>
      </c>
    </row>
    <row r="324" spans="1:15">
      <c r="A324" s="75">
        <f t="shared" si="242"/>
        <v>44184</v>
      </c>
      <c r="B324" s="91" t="e">
        <f t="shared" si="243"/>
        <v>#N/A</v>
      </c>
      <c r="C324" s="91" t="e">
        <f t="shared" si="244"/>
        <v>#N/A</v>
      </c>
      <c r="D324" s="91" t="e">
        <f t="shared" si="245"/>
        <v>#N/A</v>
      </c>
      <c r="E324" s="91" t="e">
        <f t="shared" si="246"/>
        <v>#N/A</v>
      </c>
      <c r="F324" s="91" t="e">
        <f t="shared" si="247"/>
        <v>#N/A</v>
      </c>
      <c r="G324" s="77" t="e">
        <f t="shared" si="252"/>
        <v>#N/A</v>
      </c>
      <c r="H324" s="91" t="e">
        <f t="shared" si="248"/>
        <v>#N/A</v>
      </c>
      <c r="I324" s="84" t="e">
        <f t="shared" si="253"/>
        <v>#N/A</v>
      </c>
      <c r="J324" s="91" t="e">
        <f t="shared" si="249"/>
        <v>#N/A</v>
      </c>
      <c r="K324" s="91" t="e">
        <f t="shared" si="250"/>
        <v>#N/A</v>
      </c>
      <c r="L324" s="91" t="e">
        <f t="shared" si="251"/>
        <v>#N/A</v>
      </c>
      <c r="M324" s="85"/>
      <c r="N324" s="86">
        <f>Parameters!$C$13</f>
        <v>2200</v>
      </c>
      <c r="O324" s="86">
        <f>Parameters!$C$14</f>
        <v>2000</v>
      </c>
    </row>
    <row r="325" spans="1:15">
      <c r="A325" s="75">
        <f t="shared" si="242"/>
        <v>44185</v>
      </c>
      <c r="B325" s="91" t="e">
        <f t="shared" si="243"/>
        <v>#N/A</v>
      </c>
      <c r="C325" s="91" t="e">
        <f t="shared" si="244"/>
        <v>#N/A</v>
      </c>
      <c r="D325" s="91" t="e">
        <f t="shared" si="245"/>
        <v>#N/A</v>
      </c>
      <c r="E325" s="91" t="e">
        <f t="shared" si="246"/>
        <v>#N/A</v>
      </c>
      <c r="F325" s="91" t="e">
        <f t="shared" si="247"/>
        <v>#N/A</v>
      </c>
      <c r="G325" s="77" t="e">
        <f t="shared" si="252"/>
        <v>#N/A</v>
      </c>
      <c r="H325" s="91" t="e">
        <f t="shared" si="248"/>
        <v>#N/A</v>
      </c>
      <c r="I325" s="84" t="e">
        <f t="shared" si="253"/>
        <v>#N/A</v>
      </c>
      <c r="J325" s="91" t="e">
        <f t="shared" si="249"/>
        <v>#N/A</v>
      </c>
      <c r="K325" s="91" t="e">
        <f t="shared" si="250"/>
        <v>#N/A</v>
      </c>
      <c r="L325" s="91" t="e">
        <f t="shared" si="251"/>
        <v>#N/A</v>
      </c>
      <c r="M325" s="85"/>
      <c r="N325" s="86">
        <f>Parameters!$C$13</f>
        <v>2200</v>
      </c>
      <c r="O325" s="86">
        <f>Parameters!$C$14</f>
        <v>2000</v>
      </c>
    </row>
    <row r="326" spans="1:15">
      <c r="A326" s="75">
        <f t="shared" si="242"/>
        <v>44186</v>
      </c>
      <c r="B326" s="91" t="e">
        <f t="shared" ref="B326:B335" si="254">NA()</f>
        <v>#N/A</v>
      </c>
      <c r="C326" s="91" t="e">
        <f t="shared" ref="C326:C335" si="255">NA()</f>
        <v>#N/A</v>
      </c>
      <c r="D326" s="91" t="e">
        <f t="shared" ref="D326:D335" si="256">NA()</f>
        <v>#N/A</v>
      </c>
      <c r="E326" s="91" t="e">
        <f t="shared" ref="E326:E335" si="257">NA()</f>
        <v>#N/A</v>
      </c>
      <c r="F326" s="91" t="e">
        <f t="shared" ref="F326:F335" si="258">NA()</f>
        <v>#N/A</v>
      </c>
      <c r="G326" s="77" t="e">
        <f t="shared" si="252"/>
        <v>#N/A</v>
      </c>
      <c r="H326" s="91" t="e">
        <f t="shared" ref="H326:H335" si="259">NA()</f>
        <v>#N/A</v>
      </c>
      <c r="I326" s="84" t="e">
        <f t="shared" si="253"/>
        <v>#N/A</v>
      </c>
      <c r="J326" s="91" t="e">
        <f t="shared" ref="J326:J335" si="260">NA()</f>
        <v>#N/A</v>
      </c>
      <c r="K326" s="91" t="e">
        <f t="shared" ref="K326:K335" si="261">NA()</f>
        <v>#N/A</v>
      </c>
      <c r="L326" s="91" t="e">
        <f t="shared" ref="L326:L335" si="262">NA()</f>
        <v>#N/A</v>
      </c>
      <c r="M326" s="85"/>
      <c r="N326" s="86">
        <f>Parameters!$C$13</f>
        <v>2200</v>
      </c>
      <c r="O326" s="86">
        <f>Parameters!$C$14</f>
        <v>2000</v>
      </c>
    </row>
    <row r="327" spans="1:15">
      <c r="A327" s="75">
        <f t="shared" si="242"/>
        <v>44187</v>
      </c>
      <c r="B327" s="91" t="e">
        <f t="shared" si="254"/>
        <v>#N/A</v>
      </c>
      <c r="C327" s="91" t="e">
        <f t="shared" si="255"/>
        <v>#N/A</v>
      </c>
      <c r="D327" s="91" t="e">
        <f t="shared" si="256"/>
        <v>#N/A</v>
      </c>
      <c r="E327" s="91" t="e">
        <f t="shared" si="257"/>
        <v>#N/A</v>
      </c>
      <c r="F327" s="91" t="e">
        <f t="shared" si="258"/>
        <v>#N/A</v>
      </c>
      <c r="G327" s="77" t="e">
        <f t="shared" si="252"/>
        <v>#N/A</v>
      </c>
      <c r="H327" s="91" t="e">
        <f t="shared" si="259"/>
        <v>#N/A</v>
      </c>
      <c r="I327" s="84" t="e">
        <f t="shared" si="253"/>
        <v>#N/A</v>
      </c>
      <c r="J327" s="91" t="e">
        <f t="shared" si="260"/>
        <v>#N/A</v>
      </c>
      <c r="K327" s="91" t="e">
        <f t="shared" si="261"/>
        <v>#N/A</v>
      </c>
      <c r="L327" s="91" t="e">
        <f t="shared" si="262"/>
        <v>#N/A</v>
      </c>
      <c r="M327" s="85"/>
      <c r="N327" s="86">
        <f>Parameters!$C$13</f>
        <v>2200</v>
      </c>
      <c r="O327" s="86">
        <f>Parameters!$C$14</f>
        <v>2000</v>
      </c>
    </row>
    <row r="328" spans="1:15">
      <c r="A328" s="75">
        <f t="shared" si="242"/>
        <v>44188</v>
      </c>
      <c r="B328" s="91" t="e">
        <f t="shared" si="254"/>
        <v>#N/A</v>
      </c>
      <c r="C328" s="91" t="e">
        <f t="shared" si="255"/>
        <v>#N/A</v>
      </c>
      <c r="D328" s="91" t="e">
        <f t="shared" si="256"/>
        <v>#N/A</v>
      </c>
      <c r="E328" s="91" t="e">
        <f t="shared" si="257"/>
        <v>#N/A</v>
      </c>
      <c r="F328" s="91" t="e">
        <f t="shared" si="258"/>
        <v>#N/A</v>
      </c>
      <c r="G328" s="77" t="e">
        <f t="shared" si="252"/>
        <v>#N/A</v>
      </c>
      <c r="H328" s="91" t="e">
        <f t="shared" si="259"/>
        <v>#N/A</v>
      </c>
      <c r="I328" s="84" t="e">
        <f t="shared" si="253"/>
        <v>#N/A</v>
      </c>
      <c r="J328" s="91" t="e">
        <f t="shared" si="260"/>
        <v>#N/A</v>
      </c>
      <c r="K328" s="91" t="e">
        <f t="shared" si="261"/>
        <v>#N/A</v>
      </c>
      <c r="L328" s="91" t="e">
        <f t="shared" si="262"/>
        <v>#N/A</v>
      </c>
      <c r="M328" s="85"/>
      <c r="N328" s="86">
        <f>Parameters!$C$13</f>
        <v>2200</v>
      </c>
      <c r="O328" s="86">
        <f>Parameters!$C$14</f>
        <v>2000</v>
      </c>
    </row>
    <row r="329" spans="1:15">
      <c r="A329" s="75">
        <f t="shared" si="242"/>
        <v>44189</v>
      </c>
      <c r="B329" s="91" t="e">
        <f t="shared" si="254"/>
        <v>#N/A</v>
      </c>
      <c r="C329" s="91" t="e">
        <f t="shared" si="255"/>
        <v>#N/A</v>
      </c>
      <c r="D329" s="91" t="e">
        <f t="shared" si="256"/>
        <v>#N/A</v>
      </c>
      <c r="E329" s="91" t="e">
        <f t="shared" si="257"/>
        <v>#N/A</v>
      </c>
      <c r="F329" s="91" t="e">
        <f t="shared" si="258"/>
        <v>#N/A</v>
      </c>
      <c r="G329" s="77" t="e">
        <f t="shared" si="252"/>
        <v>#N/A</v>
      </c>
      <c r="H329" s="91" t="e">
        <f t="shared" si="259"/>
        <v>#N/A</v>
      </c>
      <c r="I329" s="84" t="e">
        <f t="shared" si="253"/>
        <v>#N/A</v>
      </c>
      <c r="J329" s="91" t="e">
        <f t="shared" si="260"/>
        <v>#N/A</v>
      </c>
      <c r="K329" s="91" t="e">
        <f t="shared" si="261"/>
        <v>#N/A</v>
      </c>
      <c r="L329" s="91" t="e">
        <f t="shared" si="262"/>
        <v>#N/A</v>
      </c>
      <c r="M329" s="85"/>
      <c r="N329" s="86">
        <f>Parameters!$C$13</f>
        <v>2200</v>
      </c>
      <c r="O329" s="86">
        <f>Parameters!$C$14</f>
        <v>2000</v>
      </c>
    </row>
    <row r="330" spans="1:15">
      <c r="A330" s="75">
        <f t="shared" si="242"/>
        <v>44190</v>
      </c>
      <c r="B330" s="91" t="e">
        <f t="shared" si="254"/>
        <v>#N/A</v>
      </c>
      <c r="C330" s="91" t="e">
        <f t="shared" si="255"/>
        <v>#N/A</v>
      </c>
      <c r="D330" s="91" t="e">
        <f t="shared" si="256"/>
        <v>#N/A</v>
      </c>
      <c r="E330" s="91" t="e">
        <f t="shared" si="257"/>
        <v>#N/A</v>
      </c>
      <c r="F330" s="91" t="e">
        <f t="shared" si="258"/>
        <v>#N/A</v>
      </c>
      <c r="G330" s="77" t="e">
        <f t="shared" si="252"/>
        <v>#N/A</v>
      </c>
      <c r="H330" s="91" t="e">
        <f t="shared" si="259"/>
        <v>#N/A</v>
      </c>
      <c r="I330" s="84" t="e">
        <f t="shared" si="253"/>
        <v>#N/A</v>
      </c>
      <c r="J330" s="91" t="e">
        <f t="shared" si="260"/>
        <v>#N/A</v>
      </c>
      <c r="K330" s="91" t="e">
        <f t="shared" si="261"/>
        <v>#N/A</v>
      </c>
      <c r="L330" s="91" t="e">
        <f t="shared" si="262"/>
        <v>#N/A</v>
      </c>
      <c r="M330" s="85"/>
      <c r="N330" s="86">
        <f>Parameters!$C$13</f>
        <v>2200</v>
      </c>
      <c r="O330" s="86">
        <f>Parameters!$C$14</f>
        <v>2000</v>
      </c>
    </row>
    <row r="331" spans="1:15">
      <c r="A331" s="75">
        <f t="shared" si="242"/>
        <v>44191</v>
      </c>
      <c r="B331" s="91" t="e">
        <f t="shared" si="254"/>
        <v>#N/A</v>
      </c>
      <c r="C331" s="91" t="e">
        <f t="shared" si="255"/>
        <v>#N/A</v>
      </c>
      <c r="D331" s="91" t="e">
        <f t="shared" si="256"/>
        <v>#N/A</v>
      </c>
      <c r="E331" s="91" t="e">
        <f t="shared" si="257"/>
        <v>#N/A</v>
      </c>
      <c r="F331" s="91" t="e">
        <f t="shared" si="258"/>
        <v>#N/A</v>
      </c>
      <c r="G331" s="77" t="e">
        <f t="shared" si="252"/>
        <v>#N/A</v>
      </c>
      <c r="H331" s="91" t="e">
        <f t="shared" si="259"/>
        <v>#N/A</v>
      </c>
      <c r="I331" s="84" t="e">
        <f t="shared" si="253"/>
        <v>#N/A</v>
      </c>
      <c r="J331" s="91" t="e">
        <f t="shared" si="260"/>
        <v>#N/A</v>
      </c>
      <c r="K331" s="91" t="e">
        <f t="shared" si="261"/>
        <v>#N/A</v>
      </c>
      <c r="L331" s="91" t="e">
        <f t="shared" si="262"/>
        <v>#N/A</v>
      </c>
      <c r="M331" s="85"/>
      <c r="N331" s="86">
        <f>Parameters!$C$13</f>
        <v>2200</v>
      </c>
      <c r="O331" s="86">
        <f>Parameters!$C$14</f>
        <v>2000</v>
      </c>
    </row>
    <row r="332" spans="1:15">
      <c r="A332" s="75">
        <f t="shared" si="242"/>
        <v>44192</v>
      </c>
      <c r="B332" s="91" t="e">
        <f t="shared" si="254"/>
        <v>#N/A</v>
      </c>
      <c r="C332" s="91" t="e">
        <f t="shared" si="255"/>
        <v>#N/A</v>
      </c>
      <c r="D332" s="91" t="e">
        <f t="shared" si="256"/>
        <v>#N/A</v>
      </c>
      <c r="E332" s="91" t="e">
        <f t="shared" si="257"/>
        <v>#N/A</v>
      </c>
      <c r="F332" s="91" t="e">
        <f t="shared" si="258"/>
        <v>#N/A</v>
      </c>
      <c r="G332" s="77" t="e">
        <f t="shared" si="252"/>
        <v>#N/A</v>
      </c>
      <c r="H332" s="91" t="e">
        <f t="shared" si="259"/>
        <v>#N/A</v>
      </c>
      <c r="I332" s="84" t="e">
        <f t="shared" si="253"/>
        <v>#N/A</v>
      </c>
      <c r="J332" s="91" t="e">
        <f t="shared" si="260"/>
        <v>#N/A</v>
      </c>
      <c r="K332" s="91" t="e">
        <f t="shared" si="261"/>
        <v>#N/A</v>
      </c>
      <c r="L332" s="91" t="e">
        <f t="shared" si="262"/>
        <v>#N/A</v>
      </c>
      <c r="M332" s="85"/>
      <c r="N332" s="86">
        <f>Parameters!$C$13</f>
        <v>2200</v>
      </c>
      <c r="O332" s="86">
        <f>Parameters!$C$14</f>
        <v>2000</v>
      </c>
    </row>
    <row r="333" spans="1:15">
      <c r="A333" s="75">
        <f t="shared" si="242"/>
        <v>44193</v>
      </c>
      <c r="B333" s="91" t="e">
        <f t="shared" si="254"/>
        <v>#N/A</v>
      </c>
      <c r="C333" s="91" t="e">
        <f t="shared" si="255"/>
        <v>#N/A</v>
      </c>
      <c r="D333" s="91" t="e">
        <f t="shared" si="256"/>
        <v>#N/A</v>
      </c>
      <c r="E333" s="91" t="e">
        <f t="shared" si="257"/>
        <v>#N/A</v>
      </c>
      <c r="F333" s="91" t="e">
        <f t="shared" si="258"/>
        <v>#N/A</v>
      </c>
      <c r="G333" s="77" t="e">
        <f t="shared" si="252"/>
        <v>#N/A</v>
      </c>
      <c r="H333" s="91" t="e">
        <f t="shared" si="259"/>
        <v>#N/A</v>
      </c>
      <c r="I333" s="84" t="e">
        <f t="shared" si="253"/>
        <v>#N/A</v>
      </c>
      <c r="J333" s="91" t="e">
        <f t="shared" si="260"/>
        <v>#N/A</v>
      </c>
      <c r="K333" s="91" t="e">
        <f t="shared" si="261"/>
        <v>#N/A</v>
      </c>
      <c r="L333" s="91" t="e">
        <f t="shared" si="262"/>
        <v>#N/A</v>
      </c>
      <c r="M333" s="85"/>
      <c r="N333" s="86">
        <f>Parameters!$C$13</f>
        <v>2200</v>
      </c>
      <c r="O333" s="86">
        <f>Parameters!$C$14</f>
        <v>2000</v>
      </c>
    </row>
    <row r="334" spans="1:15">
      <c r="A334" s="75">
        <f t="shared" si="242"/>
        <v>44194</v>
      </c>
      <c r="B334" s="91" t="e">
        <f t="shared" si="254"/>
        <v>#N/A</v>
      </c>
      <c r="C334" s="91" t="e">
        <f t="shared" si="255"/>
        <v>#N/A</v>
      </c>
      <c r="D334" s="91" t="e">
        <f t="shared" si="256"/>
        <v>#N/A</v>
      </c>
      <c r="E334" s="91" t="e">
        <f t="shared" si="257"/>
        <v>#N/A</v>
      </c>
      <c r="F334" s="91" t="e">
        <f t="shared" si="258"/>
        <v>#N/A</v>
      </c>
      <c r="G334" s="77" t="e">
        <f t="shared" si="252"/>
        <v>#N/A</v>
      </c>
      <c r="H334" s="91" t="e">
        <f t="shared" si="259"/>
        <v>#N/A</v>
      </c>
      <c r="I334" s="84" t="e">
        <f t="shared" si="253"/>
        <v>#N/A</v>
      </c>
      <c r="J334" s="91" t="e">
        <f t="shared" si="260"/>
        <v>#N/A</v>
      </c>
      <c r="K334" s="91" t="e">
        <f t="shared" si="261"/>
        <v>#N/A</v>
      </c>
      <c r="L334" s="91" t="e">
        <f t="shared" si="262"/>
        <v>#N/A</v>
      </c>
      <c r="M334" s="85"/>
      <c r="N334" s="86">
        <f>Parameters!$C$13</f>
        <v>2200</v>
      </c>
      <c r="O334" s="86">
        <f>Parameters!$C$14</f>
        <v>2000</v>
      </c>
    </row>
    <row r="335" spans="1:15">
      <c r="A335" s="75">
        <f t="shared" si="242"/>
        <v>44195</v>
      </c>
      <c r="B335" s="91" t="e">
        <f t="shared" si="254"/>
        <v>#N/A</v>
      </c>
      <c r="C335" s="91" t="e">
        <f t="shared" si="255"/>
        <v>#N/A</v>
      </c>
      <c r="D335" s="91" t="e">
        <f t="shared" si="256"/>
        <v>#N/A</v>
      </c>
      <c r="E335" s="91" t="e">
        <f t="shared" si="257"/>
        <v>#N/A</v>
      </c>
      <c r="F335" s="91" t="e">
        <f t="shared" si="258"/>
        <v>#N/A</v>
      </c>
      <c r="G335" s="77" t="e">
        <f t="shared" si="252"/>
        <v>#N/A</v>
      </c>
      <c r="H335" s="91" t="e">
        <f t="shared" si="259"/>
        <v>#N/A</v>
      </c>
      <c r="I335" s="84" t="e">
        <f t="shared" si="253"/>
        <v>#N/A</v>
      </c>
      <c r="J335" s="91" t="e">
        <f t="shared" si="260"/>
        <v>#N/A</v>
      </c>
      <c r="K335" s="91" t="e">
        <f t="shared" si="261"/>
        <v>#N/A</v>
      </c>
      <c r="L335" s="91" t="e">
        <f t="shared" si="262"/>
        <v>#N/A</v>
      </c>
      <c r="M335" s="85"/>
      <c r="N335" s="86">
        <f>Parameters!$C$13</f>
        <v>2200</v>
      </c>
      <c r="O335" s="86">
        <f>Parameters!$C$14</f>
        <v>2000</v>
      </c>
    </row>
    <row r="336" spans="1:15">
      <c r="A336" s="75">
        <f t="shared" si="242"/>
        <v>44196</v>
      </c>
      <c r="B336" s="91" t="e">
        <f t="shared" ref="B336:B345" si="263">NA()</f>
        <v>#N/A</v>
      </c>
      <c r="C336" s="91" t="e">
        <f t="shared" ref="C336:C345" si="264">NA()</f>
        <v>#N/A</v>
      </c>
      <c r="D336" s="91" t="e">
        <f t="shared" ref="D336:D345" si="265">NA()</f>
        <v>#N/A</v>
      </c>
      <c r="E336" s="91" t="e">
        <f t="shared" ref="E336:E345" si="266">NA()</f>
        <v>#N/A</v>
      </c>
      <c r="F336" s="91" t="e">
        <f t="shared" ref="F336:F345" si="267">NA()</f>
        <v>#N/A</v>
      </c>
      <c r="G336" s="77" t="e">
        <f t="shared" si="252"/>
        <v>#N/A</v>
      </c>
      <c r="H336" s="91" t="e">
        <f t="shared" ref="H336:H345" si="268">NA()</f>
        <v>#N/A</v>
      </c>
      <c r="I336" s="84" t="e">
        <f t="shared" si="253"/>
        <v>#N/A</v>
      </c>
      <c r="J336" s="91" t="e">
        <f t="shared" ref="J336:J345" si="269">NA()</f>
        <v>#N/A</v>
      </c>
      <c r="K336" s="91" t="e">
        <f t="shared" ref="K336:K345" si="270">NA()</f>
        <v>#N/A</v>
      </c>
      <c r="L336" s="91" t="e">
        <f t="shared" ref="L336:L345" si="271">NA()</f>
        <v>#N/A</v>
      </c>
      <c r="M336" s="85"/>
      <c r="N336" s="86">
        <f>Parameters!$C$13</f>
        <v>2200</v>
      </c>
      <c r="O336" s="86">
        <f>Parameters!$C$14</f>
        <v>2000</v>
      </c>
    </row>
    <row r="337" spans="1:15">
      <c r="A337" s="75">
        <f t="shared" si="242"/>
        <v>44197</v>
      </c>
      <c r="B337" s="91" t="e">
        <f t="shared" si="263"/>
        <v>#N/A</v>
      </c>
      <c r="C337" s="91" t="e">
        <f t="shared" si="264"/>
        <v>#N/A</v>
      </c>
      <c r="D337" s="91" t="e">
        <f t="shared" si="265"/>
        <v>#N/A</v>
      </c>
      <c r="E337" s="91" t="e">
        <f t="shared" si="266"/>
        <v>#N/A</v>
      </c>
      <c r="F337" s="91" t="e">
        <f t="shared" si="267"/>
        <v>#N/A</v>
      </c>
      <c r="G337" s="77" t="e">
        <f t="shared" si="252"/>
        <v>#N/A</v>
      </c>
      <c r="H337" s="91" t="e">
        <f t="shared" si="268"/>
        <v>#N/A</v>
      </c>
      <c r="I337" s="84" t="e">
        <f t="shared" si="253"/>
        <v>#N/A</v>
      </c>
      <c r="J337" s="91" t="e">
        <f t="shared" si="269"/>
        <v>#N/A</v>
      </c>
      <c r="K337" s="91" t="e">
        <f t="shared" si="270"/>
        <v>#N/A</v>
      </c>
      <c r="L337" s="91" t="e">
        <f t="shared" si="271"/>
        <v>#N/A</v>
      </c>
      <c r="M337" s="85"/>
      <c r="N337" s="86">
        <f>Parameters!$C$13</f>
        <v>2200</v>
      </c>
      <c r="O337" s="86">
        <f>Parameters!$C$14</f>
        <v>2000</v>
      </c>
    </row>
    <row r="338" spans="1:15">
      <c r="A338" s="75">
        <f t="shared" si="242"/>
        <v>44198</v>
      </c>
      <c r="B338" s="91" t="e">
        <f t="shared" si="263"/>
        <v>#N/A</v>
      </c>
      <c r="C338" s="91" t="e">
        <f t="shared" si="264"/>
        <v>#N/A</v>
      </c>
      <c r="D338" s="91" t="e">
        <f t="shared" si="265"/>
        <v>#N/A</v>
      </c>
      <c r="E338" s="91" t="e">
        <f t="shared" si="266"/>
        <v>#N/A</v>
      </c>
      <c r="F338" s="91" t="e">
        <f t="shared" si="267"/>
        <v>#N/A</v>
      </c>
      <c r="G338" s="77" t="e">
        <f t="shared" si="252"/>
        <v>#N/A</v>
      </c>
      <c r="H338" s="91" t="e">
        <f t="shared" si="268"/>
        <v>#N/A</v>
      </c>
      <c r="I338" s="84" t="e">
        <f t="shared" si="253"/>
        <v>#N/A</v>
      </c>
      <c r="J338" s="91" t="e">
        <f t="shared" si="269"/>
        <v>#N/A</v>
      </c>
      <c r="K338" s="91" t="e">
        <f t="shared" si="270"/>
        <v>#N/A</v>
      </c>
      <c r="L338" s="91" t="e">
        <f t="shared" si="271"/>
        <v>#N/A</v>
      </c>
      <c r="M338" s="85"/>
      <c r="N338" s="86">
        <f>Parameters!$C$13</f>
        <v>2200</v>
      </c>
      <c r="O338" s="86">
        <f>Parameters!$C$14</f>
        <v>2000</v>
      </c>
    </row>
    <row r="339" spans="1:15">
      <c r="A339" s="75">
        <f t="shared" si="242"/>
        <v>44199</v>
      </c>
      <c r="B339" s="91" t="e">
        <f t="shared" si="263"/>
        <v>#N/A</v>
      </c>
      <c r="C339" s="91" t="e">
        <f t="shared" si="264"/>
        <v>#N/A</v>
      </c>
      <c r="D339" s="91" t="e">
        <f t="shared" si="265"/>
        <v>#N/A</v>
      </c>
      <c r="E339" s="91" t="e">
        <f t="shared" si="266"/>
        <v>#N/A</v>
      </c>
      <c r="F339" s="91" t="e">
        <f t="shared" si="267"/>
        <v>#N/A</v>
      </c>
      <c r="G339" s="77" t="e">
        <f t="shared" si="252"/>
        <v>#N/A</v>
      </c>
      <c r="H339" s="91" t="e">
        <f t="shared" si="268"/>
        <v>#N/A</v>
      </c>
      <c r="I339" s="84" t="e">
        <f t="shared" si="253"/>
        <v>#N/A</v>
      </c>
      <c r="J339" s="91" t="e">
        <f t="shared" si="269"/>
        <v>#N/A</v>
      </c>
      <c r="K339" s="91" t="e">
        <f t="shared" si="270"/>
        <v>#N/A</v>
      </c>
      <c r="L339" s="91" t="e">
        <f t="shared" si="271"/>
        <v>#N/A</v>
      </c>
      <c r="M339" s="85"/>
      <c r="N339" s="86">
        <f>Parameters!$C$13</f>
        <v>2200</v>
      </c>
      <c r="O339" s="86">
        <f>Parameters!$C$14</f>
        <v>2000</v>
      </c>
    </row>
    <row r="340" spans="1:15">
      <c r="A340" s="75">
        <f t="shared" si="242"/>
        <v>44200</v>
      </c>
      <c r="B340" s="91" t="e">
        <f t="shared" si="263"/>
        <v>#N/A</v>
      </c>
      <c r="C340" s="91" t="e">
        <f t="shared" si="264"/>
        <v>#N/A</v>
      </c>
      <c r="D340" s="91" t="e">
        <f t="shared" si="265"/>
        <v>#N/A</v>
      </c>
      <c r="E340" s="91" t="e">
        <f t="shared" si="266"/>
        <v>#N/A</v>
      </c>
      <c r="F340" s="91" t="e">
        <f t="shared" si="267"/>
        <v>#N/A</v>
      </c>
      <c r="G340" s="77" t="e">
        <f t="shared" si="252"/>
        <v>#N/A</v>
      </c>
      <c r="H340" s="91" t="e">
        <f t="shared" si="268"/>
        <v>#N/A</v>
      </c>
      <c r="I340" s="84" t="e">
        <f t="shared" si="253"/>
        <v>#N/A</v>
      </c>
      <c r="J340" s="91" t="e">
        <f t="shared" si="269"/>
        <v>#N/A</v>
      </c>
      <c r="K340" s="91" t="e">
        <f t="shared" si="270"/>
        <v>#N/A</v>
      </c>
      <c r="L340" s="91" t="e">
        <f t="shared" si="271"/>
        <v>#N/A</v>
      </c>
      <c r="M340" s="85"/>
      <c r="N340" s="86">
        <f>Parameters!$C$13</f>
        <v>2200</v>
      </c>
      <c r="O340" s="86">
        <f>Parameters!$C$14</f>
        <v>2000</v>
      </c>
    </row>
    <row r="341" spans="1:15">
      <c r="A341" s="75">
        <f t="shared" si="242"/>
        <v>44201</v>
      </c>
      <c r="B341" s="91" t="e">
        <f t="shared" si="263"/>
        <v>#N/A</v>
      </c>
      <c r="C341" s="91" t="e">
        <f t="shared" si="264"/>
        <v>#N/A</v>
      </c>
      <c r="D341" s="91" t="e">
        <f t="shared" si="265"/>
        <v>#N/A</v>
      </c>
      <c r="E341" s="91" t="e">
        <f t="shared" si="266"/>
        <v>#N/A</v>
      </c>
      <c r="F341" s="91" t="e">
        <f t="shared" si="267"/>
        <v>#N/A</v>
      </c>
      <c r="G341" s="77" t="e">
        <f t="shared" si="252"/>
        <v>#N/A</v>
      </c>
      <c r="H341" s="91" t="e">
        <f t="shared" si="268"/>
        <v>#N/A</v>
      </c>
      <c r="I341" s="84" t="e">
        <f t="shared" si="253"/>
        <v>#N/A</v>
      </c>
      <c r="J341" s="91" t="e">
        <f t="shared" si="269"/>
        <v>#N/A</v>
      </c>
      <c r="K341" s="91" t="e">
        <f t="shared" si="270"/>
        <v>#N/A</v>
      </c>
      <c r="L341" s="91" t="e">
        <f t="shared" si="271"/>
        <v>#N/A</v>
      </c>
      <c r="M341" s="85"/>
      <c r="N341" s="86">
        <f>Parameters!$C$13</f>
        <v>2200</v>
      </c>
      <c r="O341" s="86">
        <f>Parameters!$C$14</f>
        <v>2000</v>
      </c>
    </row>
    <row r="342" spans="1:15">
      <c r="A342" s="75">
        <f t="shared" si="242"/>
        <v>44202</v>
      </c>
      <c r="B342" s="91" t="e">
        <f t="shared" si="263"/>
        <v>#N/A</v>
      </c>
      <c r="C342" s="91" t="e">
        <f t="shared" si="264"/>
        <v>#N/A</v>
      </c>
      <c r="D342" s="91" t="e">
        <f t="shared" si="265"/>
        <v>#N/A</v>
      </c>
      <c r="E342" s="91" t="e">
        <f t="shared" si="266"/>
        <v>#N/A</v>
      </c>
      <c r="F342" s="91" t="e">
        <f t="shared" si="267"/>
        <v>#N/A</v>
      </c>
      <c r="G342" s="77" t="e">
        <f t="shared" si="252"/>
        <v>#N/A</v>
      </c>
      <c r="H342" s="91" t="e">
        <f t="shared" si="268"/>
        <v>#N/A</v>
      </c>
      <c r="I342" s="84" t="e">
        <f t="shared" si="253"/>
        <v>#N/A</v>
      </c>
      <c r="J342" s="91" t="e">
        <f t="shared" si="269"/>
        <v>#N/A</v>
      </c>
      <c r="K342" s="91" t="e">
        <f t="shared" si="270"/>
        <v>#N/A</v>
      </c>
      <c r="L342" s="91" t="e">
        <f t="shared" si="271"/>
        <v>#N/A</v>
      </c>
      <c r="M342" s="85"/>
      <c r="N342" s="86">
        <f>Parameters!$C$13</f>
        <v>2200</v>
      </c>
      <c r="O342" s="86">
        <f>Parameters!$C$14</f>
        <v>2000</v>
      </c>
    </row>
    <row r="343" spans="1:15">
      <c r="A343" s="75">
        <f t="shared" si="242"/>
        <v>44203</v>
      </c>
      <c r="B343" s="91" t="e">
        <f t="shared" si="263"/>
        <v>#N/A</v>
      </c>
      <c r="C343" s="91" t="e">
        <f t="shared" si="264"/>
        <v>#N/A</v>
      </c>
      <c r="D343" s="91" t="e">
        <f t="shared" si="265"/>
        <v>#N/A</v>
      </c>
      <c r="E343" s="91" t="e">
        <f t="shared" si="266"/>
        <v>#N/A</v>
      </c>
      <c r="F343" s="91" t="e">
        <f t="shared" si="267"/>
        <v>#N/A</v>
      </c>
      <c r="G343" s="77" t="e">
        <f t="shared" si="252"/>
        <v>#N/A</v>
      </c>
      <c r="H343" s="91" t="e">
        <f t="shared" si="268"/>
        <v>#N/A</v>
      </c>
      <c r="I343" s="84" t="e">
        <f t="shared" si="253"/>
        <v>#N/A</v>
      </c>
      <c r="J343" s="91" t="e">
        <f t="shared" si="269"/>
        <v>#N/A</v>
      </c>
      <c r="K343" s="91" t="e">
        <f t="shared" si="270"/>
        <v>#N/A</v>
      </c>
      <c r="L343" s="91" t="e">
        <f t="shared" si="271"/>
        <v>#N/A</v>
      </c>
      <c r="M343" s="85"/>
      <c r="N343" s="86">
        <f>Parameters!$C$13</f>
        <v>2200</v>
      </c>
      <c r="O343" s="86">
        <f>Parameters!$C$14</f>
        <v>2000</v>
      </c>
    </row>
    <row r="344" spans="1:15">
      <c r="A344" s="75">
        <f t="shared" si="242"/>
        <v>44204</v>
      </c>
      <c r="B344" s="91" t="e">
        <f t="shared" si="263"/>
        <v>#N/A</v>
      </c>
      <c r="C344" s="91" t="e">
        <f t="shared" si="264"/>
        <v>#N/A</v>
      </c>
      <c r="D344" s="91" t="e">
        <f t="shared" si="265"/>
        <v>#N/A</v>
      </c>
      <c r="E344" s="91" t="e">
        <f t="shared" si="266"/>
        <v>#N/A</v>
      </c>
      <c r="F344" s="91" t="e">
        <f t="shared" si="267"/>
        <v>#N/A</v>
      </c>
      <c r="G344" s="77" t="e">
        <f t="shared" si="252"/>
        <v>#N/A</v>
      </c>
      <c r="H344" s="91" t="e">
        <f t="shared" si="268"/>
        <v>#N/A</v>
      </c>
      <c r="I344" s="84" t="e">
        <f t="shared" si="253"/>
        <v>#N/A</v>
      </c>
      <c r="J344" s="91" t="e">
        <f t="shared" si="269"/>
        <v>#N/A</v>
      </c>
      <c r="K344" s="91" t="e">
        <f t="shared" si="270"/>
        <v>#N/A</v>
      </c>
      <c r="L344" s="91" t="e">
        <f t="shared" si="271"/>
        <v>#N/A</v>
      </c>
      <c r="M344" s="85"/>
      <c r="N344" s="86">
        <f>Parameters!$C$13</f>
        <v>2200</v>
      </c>
      <c r="O344" s="86">
        <f>Parameters!$C$14</f>
        <v>2000</v>
      </c>
    </row>
    <row r="345" spans="1:15">
      <c r="A345" s="75">
        <f t="shared" si="242"/>
        <v>44205</v>
      </c>
      <c r="B345" s="91" t="e">
        <f t="shared" si="263"/>
        <v>#N/A</v>
      </c>
      <c r="C345" s="91" t="e">
        <f t="shared" si="264"/>
        <v>#N/A</v>
      </c>
      <c r="D345" s="91" t="e">
        <f t="shared" si="265"/>
        <v>#N/A</v>
      </c>
      <c r="E345" s="91" t="e">
        <f t="shared" si="266"/>
        <v>#N/A</v>
      </c>
      <c r="F345" s="91" t="e">
        <f t="shared" si="267"/>
        <v>#N/A</v>
      </c>
      <c r="G345" s="77" t="e">
        <f t="shared" si="252"/>
        <v>#N/A</v>
      </c>
      <c r="H345" s="91" t="e">
        <f t="shared" si="268"/>
        <v>#N/A</v>
      </c>
      <c r="I345" s="84" t="e">
        <f t="shared" si="253"/>
        <v>#N/A</v>
      </c>
      <c r="J345" s="91" t="e">
        <f t="shared" si="269"/>
        <v>#N/A</v>
      </c>
      <c r="K345" s="91" t="e">
        <f t="shared" si="270"/>
        <v>#N/A</v>
      </c>
      <c r="L345" s="91" t="e">
        <f t="shared" si="271"/>
        <v>#N/A</v>
      </c>
      <c r="M345" s="85"/>
      <c r="N345" s="86">
        <f>Parameters!$C$13</f>
        <v>2200</v>
      </c>
      <c r="O345" s="86">
        <f>Parameters!$C$14</f>
        <v>2000</v>
      </c>
    </row>
    <row r="346" spans="1:15">
      <c r="A346" s="75">
        <f t="shared" si="242"/>
        <v>44206</v>
      </c>
      <c r="B346" s="91" t="e">
        <f t="shared" ref="B346:B355" si="272">NA()</f>
        <v>#N/A</v>
      </c>
      <c r="C346" s="91" t="e">
        <f t="shared" ref="C346:C355" si="273">NA()</f>
        <v>#N/A</v>
      </c>
      <c r="D346" s="91" t="e">
        <f t="shared" ref="D346:D355" si="274">NA()</f>
        <v>#N/A</v>
      </c>
      <c r="E346" s="91" t="e">
        <f t="shared" ref="E346:E355" si="275">NA()</f>
        <v>#N/A</v>
      </c>
      <c r="F346" s="91" t="e">
        <f t="shared" ref="F346:F355" si="276">NA()</f>
        <v>#N/A</v>
      </c>
      <c r="G346" s="77" t="e">
        <f t="shared" si="252"/>
        <v>#N/A</v>
      </c>
      <c r="H346" s="91" t="e">
        <f t="shared" ref="H346:H355" si="277">NA()</f>
        <v>#N/A</v>
      </c>
      <c r="I346" s="84" t="e">
        <f t="shared" si="253"/>
        <v>#N/A</v>
      </c>
      <c r="J346" s="91" t="e">
        <f t="shared" ref="J346:J355" si="278">NA()</f>
        <v>#N/A</v>
      </c>
      <c r="K346" s="91" t="e">
        <f t="shared" ref="K346:K355" si="279">NA()</f>
        <v>#N/A</v>
      </c>
      <c r="L346" s="91" t="e">
        <f t="shared" ref="L346:L355" si="280">NA()</f>
        <v>#N/A</v>
      </c>
      <c r="M346" s="85"/>
      <c r="N346" s="86">
        <f>Parameters!$C$13</f>
        <v>2200</v>
      </c>
      <c r="O346" s="86">
        <f>Parameters!$C$14</f>
        <v>2000</v>
      </c>
    </row>
    <row r="347" spans="1:15">
      <c r="A347" s="75">
        <f t="shared" si="242"/>
        <v>44207</v>
      </c>
      <c r="B347" s="91" t="e">
        <f t="shared" si="272"/>
        <v>#N/A</v>
      </c>
      <c r="C347" s="91" t="e">
        <f t="shared" si="273"/>
        <v>#N/A</v>
      </c>
      <c r="D347" s="91" t="e">
        <f t="shared" si="274"/>
        <v>#N/A</v>
      </c>
      <c r="E347" s="91" t="e">
        <f t="shared" si="275"/>
        <v>#N/A</v>
      </c>
      <c r="F347" s="91" t="e">
        <f t="shared" si="276"/>
        <v>#N/A</v>
      </c>
      <c r="G347" s="77" t="e">
        <f t="shared" si="252"/>
        <v>#N/A</v>
      </c>
      <c r="H347" s="91" t="e">
        <f t="shared" si="277"/>
        <v>#N/A</v>
      </c>
      <c r="I347" s="84" t="e">
        <f t="shared" si="253"/>
        <v>#N/A</v>
      </c>
      <c r="J347" s="91" t="e">
        <f t="shared" si="278"/>
        <v>#N/A</v>
      </c>
      <c r="K347" s="91" t="e">
        <f t="shared" si="279"/>
        <v>#N/A</v>
      </c>
      <c r="L347" s="91" t="e">
        <f t="shared" si="280"/>
        <v>#N/A</v>
      </c>
      <c r="M347" s="85"/>
      <c r="N347" s="86">
        <f>Parameters!$C$13</f>
        <v>2200</v>
      </c>
      <c r="O347" s="86">
        <f>Parameters!$C$14</f>
        <v>2000</v>
      </c>
    </row>
    <row r="348" spans="1:15">
      <c r="A348" s="75">
        <f t="shared" si="242"/>
        <v>44208</v>
      </c>
      <c r="B348" s="91" t="e">
        <f t="shared" si="272"/>
        <v>#N/A</v>
      </c>
      <c r="C348" s="91" t="e">
        <f t="shared" si="273"/>
        <v>#N/A</v>
      </c>
      <c r="D348" s="91" t="e">
        <f t="shared" si="274"/>
        <v>#N/A</v>
      </c>
      <c r="E348" s="91" t="e">
        <f t="shared" si="275"/>
        <v>#N/A</v>
      </c>
      <c r="F348" s="91" t="e">
        <f t="shared" si="276"/>
        <v>#N/A</v>
      </c>
      <c r="G348" s="77" t="e">
        <f t="shared" si="252"/>
        <v>#N/A</v>
      </c>
      <c r="H348" s="91" t="e">
        <f t="shared" si="277"/>
        <v>#N/A</v>
      </c>
      <c r="I348" s="84" t="e">
        <f t="shared" si="253"/>
        <v>#N/A</v>
      </c>
      <c r="J348" s="91" t="e">
        <f t="shared" si="278"/>
        <v>#N/A</v>
      </c>
      <c r="K348" s="91" t="e">
        <f t="shared" si="279"/>
        <v>#N/A</v>
      </c>
      <c r="L348" s="91" t="e">
        <f t="shared" si="280"/>
        <v>#N/A</v>
      </c>
      <c r="M348" s="85"/>
      <c r="N348" s="86">
        <f>Parameters!$C$13</f>
        <v>2200</v>
      </c>
      <c r="O348" s="86">
        <f>Parameters!$C$14</f>
        <v>2000</v>
      </c>
    </row>
    <row r="349" spans="1:15">
      <c r="A349" s="75">
        <f t="shared" si="242"/>
        <v>44209</v>
      </c>
      <c r="B349" s="91" t="e">
        <f t="shared" si="272"/>
        <v>#N/A</v>
      </c>
      <c r="C349" s="91" t="e">
        <f t="shared" si="273"/>
        <v>#N/A</v>
      </c>
      <c r="D349" s="91" t="e">
        <f t="shared" si="274"/>
        <v>#N/A</v>
      </c>
      <c r="E349" s="91" t="e">
        <f t="shared" si="275"/>
        <v>#N/A</v>
      </c>
      <c r="F349" s="91" t="e">
        <f t="shared" si="276"/>
        <v>#N/A</v>
      </c>
      <c r="G349" s="77" t="e">
        <f t="shared" si="252"/>
        <v>#N/A</v>
      </c>
      <c r="H349" s="91" t="e">
        <f t="shared" si="277"/>
        <v>#N/A</v>
      </c>
      <c r="I349" s="84" t="e">
        <f t="shared" si="253"/>
        <v>#N/A</v>
      </c>
      <c r="J349" s="91" t="e">
        <f t="shared" si="278"/>
        <v>#N/A</v>
      </c>
      <c r="K349" s="91" t="e">
        <f t="shared" si="279"/>
        <v>#N/A</v>
      </c>
      <c r="L349" s="91" t="e">
        <f t="shared" si="280"/>
        <v>#N/A</v>
      </c>
      <c r="M349" s="85"/>
      <c r="N349" s="86">
        <f>Parameters!$C$13</f>
        <v>2200</v>
      </c>
      <c r="O349" s="86">
        <f>Parameters!$C$14</f>
        <v>2000</v>
      </c>
    </row>
    <row r="350" spans="1:15">
      <c r="A350" s="75">
        <f t="shared" si="242"/>
        <v>44210</v>
      </c>
      <c r="B350" s="91" t="e">
        <f t="shared" si="272"/>
        <v>#N/A</v>
      </c>
      <c r="C350" s="91" t="e">
        <f t="shared" si="273"/>
        <v>#N/A</v>
      </c>
      <c r="D350" s="91" t="e">
        <f t="shared" si="274"/>
        <v>#N/A</v>
      </c>
      <c r="E350" s="91" t="e">
        <f t="shared" si="275"/>
        <v>#N/A</v>
      </c>
      <c r="F350" s="91" t="e">
        <f t="shared" si="276"/>
        <v>#N/A</v>
      </c>
      <c r="G350" s="77" t="e">
        <f t="shared" si="252"/>
        <v>#N/A</v>
      </c>
      <c r="H350" s="91" t="e">
        <f t="shared" si="277"/>
        <v>#N/A</v>
      </c>
      <c r="I350" s="84" t="e">
        <f t="shared" si="253"/>
        <v>#N/A</v>
      </c>
      <c r="J350" s="91" t="e">
        <f t="shared" si="278"/>
        <v>#N/A</v>
      </c>
      <c r="K350" s="91" t="e">
        <f t="shared" si="279"/>
        <v>#N/A</v>
      </c>
      <c r="L350" s="91" t="e">
        <f t="shared" si="280"/>
        <v>#N/A</v>
      </c>
      <c r="M350" s="85"/>
      <c r="N350" s="86">
        <f>Parameters!$C$13</f>
        <v>2200</v>
      </c>
      <c r="O350" s="86">
        <f>Parameters!$C$14</f>
        <v>2000</v>
      </c>
    </row>
    <row r="351" spans="1:15">
      <c r="A351" s="75">
        <f t="shared" si="242"/>
        <v>44211</v>
      </c>
      <c r="B351" s="91" t="e">
        <f t="shared" si="272"/>
        <v>#N/A</v>
      </c>
      <c r="C351" s="91" t="e">
        <f t="shared" si="273"/>
        <v>#N/A</v>
      </c>
      <c r="D351" s="91" t="e">
        <f t="shared" si="274"/>
        <v>#N/A</v>
      </c>
      <c r="E351" s="91" t="e">
        <f t="shared" si="275"/>
        <v>#N/A</v>
      </c>
      <c r="F351" s="91" t="e">
        <f t="shared" si="276"/>
        <v>#N/A</v>
      </c>
      <c r="G351" s="77" t="e">
        <f t="shared" si="252"/>
        <v>#N/A</v>
      </c>
      <c r="H351" s="91" t="e">
        <f t="shared" si="277"/>
        <v>#N/A</v>
      </c>
      <c r="I351" s="84" t="e">
        <f t="shared" si="253"/>
        <v>#N/A</v>
      </c>
      <c r="J351" s="91" t="e">
        <f t="shared" si="278"/>
        <v>#N/A</v>
      </c>
      <c r="K351" s="91" t="e">
        <f t="shared" si="279"/>
        <v>#N/A</v>
      </c>
      <c r="L351" s="91" t="e">
        <f t="shared" si="280"/>
        <v>#N/A</v>
      </c>
      <c r="M351" s="85"/>
      <c r="N351" s="86">
        <f>Parameters!$C$13</f>
        <v>2200</v>
      </c>
      <c r="O351" s="86">
        <f>Parameters!$C$14</f>
        <v>2000</v>
      </c>
    </row>
    <row r="352" spans="1:15">
      <c r="A352" s="75">
        <f t="shared" si="242"/>
        <v>44212</v>
      </c>
      <c r="B352" s="91" t="e">
        <f t="shared" si="272"/>
        <v>#N/A</v>
      </c>
      <c r="C352" s="91" t="e">
        <f t="shared" si="273"/>
        <v>#N/A</v>
      </c>
      <c r="D352" s="91" t="e">
        <f t="shared" si="274"/>
        <v>#N/A</v>
      </c>
      <c r="E352" s="91" t="e">
        <f t="shared" si="275"/>
        <v>#N/A</v>
      </c>
      <c r="F352" s="91" t="e">
        <f t="shared" si="276"/>
        <v>#N/A</v>
      </c>
      <c r="G352" s="77" t="e">
        <f t="shared" si="252"/>
        <v>#N/A</v>
      </c>
      <c r="H352" s="91" t="e">
        <f t="shared" si="277"/>
        <v>#N/A</v>
      </c>
      <c r="I352" s="84" t="e">
        <f t="shared" si="253"/>
        <v>#N/A</v>
      </c>
      <c r="J352" s="91" t="e">
        <f t="shared" si="278"/>
        <v>#N/A</v>
      </c>
      <c r="K352" s="91" t="e">
        <f t="shared" si="279"/>
        <v>#N/A</v>
      </c>
      <c r="L352" s="91" t="e">
        <f t="shared" si="280"/>
        <v>#N/A</v>
      </c>
      <c r="M352" s="85"/>
      <c r="N352" s="86">
        <f>Parameters!$C$13</f>
        <v>2200</v>
      </c>
      <c r="O352" s="86">
        <f>Parameters!$C$14</f>
        <v>2000</v>
      </c>
    </row>
    <row r="353" spans="1:15">
      <c r="A353" s="75">
        <f t="shared" si="242"/>
        <v>44213</v>
      </c>
      <c r="B353" s="91" t="e">
        <f t="shared" si="272"/>
        <v>#N/A</v>
      </c>
      <c r="C353" s="91" t="e">
        <f t="shared" si="273"/>
        <v>#N/A</v>
      </c>
      <c r="D353" s="91" t="e">
        <f t="shared" si="274"/>
        <v>#N/A</v>
      </c>
      <c r="E353" s="91" t="e">
        <f t="shared" si="275"/>
        <v>#N/A</v>
      </c>
      <c r="F353" s="91" t="e">
        <f t="shared" si="276"/>
        <v>#N/A</v>
      </c>
      <c r="G353" s="77" t="e">
        <f t="shared" si="252"/>
        <v>#N/A</v>
      </c>
      <c r="H353" s="91" t="e">
        <f t="shared" si="277"/>
        <v>#N/A</v>
      </c>
      <c r="I353" s="84" t="e">
        <f t="shared" si="253"/>
        <v>#N/A</v>
      </c>
      <c r="J353" s="91" t="e">
        <f t="shared" si="278"/>
        <v>#N/A</v>
      </c>
      <c r="K353" s="91" t="e">
        <f t="shared" si="279"/>
        <v>#N/A</v>
      </c>
      <c r="L353" s="91" t="e">
        <f t="shared" si="280"/>
        <v>#N/A</v>
      </c>
      <c r="M353" s="85"/>
      <c r="N353" s="86">
        <f>Parameters!$C$13</f>
        <v>2200</v>
      </c>
      <c r="O353" s="86">
        <f>Parameters!$C$14</f>
        <v>2000</v>
      </c>
    </row>
    <row r="354" spans="1:15">
      <c r="A354" s="75">
        <f t="shared" si="242"/>
        <v>44214</v>
      </c>
      <c r="B354" s="91" t="e">
        <f t="shared" si="272"/>
        <v>#N/A</v>
      </c>
      <c r="C354" s="91" t="e">
        <f t="shared" si="273"/>
        <v>#N/A</v>
      </c>
      <c r="D354" s="91" t="e">
        <f t="shared" si="274"/>
        <v>#N/A</v>
      </c>
      <c r="E354" s="91" t="e">
        <f t="shared" si="275"/>
        <v>#N/A</v>
      </c>
      <c r="F354" s="91" t="e">
        <f t="shared" si="276"/>
        <v>#N/A</v>
      </c>
      <c r="G354" s="77" t="e">
        <f t="shared" si="252"/>
        <v>#N/A</v>
      </c>
      <c r="H354" s="91" t="e">
        <f t="shared" si="277"/>
        <v>#N/A</v>
      </c>
      <c r="I354" s="84" t="e">
        <f t="shared" si="253"/>
        <v>#N/A</v>
      </c>
      <c r="J354" s="91" t="e">
        <f t="shared" si="278"/>
        <v>#N/A</v>
      </c>
      <c r="K354" s="91" t="e">
        <f t="shared" si="279"/>
        <v>#N/A</v>
      </c>
      <c r="L354" s="91" t="e">
        <f t="shared" si="280"/>
        <v>#N/A</v>
      </c>
      <c r="M354" s="85"/>
      <c r="N354" s="86">
        <f>Parameters!$C$13</f>
        <v>2200</v>
      </c>
      <c r="O354" s="86">
        <f>Parameters!$C$14</f>
        <v>2000</v>
      </c>
    </row>
    <row r="355" spans="1:15">
      <c r="A355" s="75">
        <f t="shared" si="242"/>
        <v>44215</v>
      </c>
      <c r="B355" s="91" t="e">
        <f t="shared" si="272"/>
        <v>#N/A</v>
      </c>
      <c r="C355" s="91" t="e">
        <f t="shared" si="273"/>
        <v>#N/A</v>
      </c>
      <c r="D355" s="91" t="e">
        <f t="shared" si="274"/>
        <v>#N/A</v>
      </c>
      <c r="E355" s="91" t="e">
        <f t="shared" si="275"/>
        <v>#N/A</v>
      </c>
      <c r="F355" s="91" t="e">
        <f t="shared" si="276"/>
        <v>#N/A</v>
      </c>
      <c r="G355" s="77" t="e">
        <f t="shared" si="252"/>
        <v>#N/A</v>
      </c>
      <c r="H355" s="91" t="e">
        <f t="shared" si="277"/>
        <v>#N/A</v>
      </c>
      <c r="I355" s="84" t="e">
        <f t="shared" si="253"/>
        <v>#N/A</v>
      </c>
      <c r="J355" s="91" t="e">
        <f t="shared" si="278"/>
        <v>#N/A</v>
      </c>
      <c r="K355" s="91" t="e">
        <f t="shared" si="279"/>
        <v>#N/A</v>
      </c>
      <c r="L355" s="91" t="e">
        <f t="shared" si="280"/>
        <v>#N/A</v>
      </c>
      <c r="M355" s="85"/>
      <c r="N355" s="86">
        <f>Parameters!$C$13</f>
        <v>2200</v>
      </c>
      <c r="O355" s="86">
        <f>Parameters!$C$14</f>
        <v>2000</v>
      </c>
    </row>
    <row r="356" spans="1:15">
      <c r="A356" s="75">
        <f t="shared" si="242"/>
        <v>44216</v>
      </c>
      <c r="B356" s="91" t="e">
        <f t="shared" ref="B356:B365" si="281">NA()</f>
        <v>#N/A</v>
      </c>
      <c r="C356" s="91" t="e">
        <f t="shared" ref="C356:C365" si="282">NA()</f>
        <v>#N/A</v>
      </c>
      <c r="D356" s="91" t="e">
        <f t="shared" ref="D356:D365" si="283">NA()</f>
        <v>#N/A</v>
      </c>
      <c r="E356" s="91" t="e">
        <f t="shared" ref="E356:E365" si="284">NA()</f>
        <v>#N/A</v>
      </c>
      <c r="F356" s="91" t="e">
        <f t="shared" ref="F356:F365" si="285">NA()</f>
        <v>#N/A</v>
      </c>
      <c r="G356" s="77" t="e">
        <f t="shared" si="252"/>
        <v>#N/A</v>
      </c>
      <c r="H356" s="91" t="e">
        <f t="shared" ref="H356:H365" si="286">NA()</f>
        <v>#N/A</v>
      </c>
      <c r="I356" s="84" t="e">
        <f t="shared" si="253"/>
        <v>#N/A</v>
      </c>
      <c r="J356" s="91" t="e">
        <f t="shared" ref="J356:J365" si="287">NA()</f>
        <v>#N/A</v>
      </c>
      <c r="K356" s="91" t="e">
        <f t="shared" ref="K356:K365" si="288">NA()</f>
        <v>#N/A</v>
      </c>
      <c r="L356" s="91" t="e">
        <f t="shared" ref="L356:L365" si="289">NA()</f>
        <v>#N/A</v>
      </c>
      <c r="M356" s="85"/>
      <c r="N356" s="86">
        <f>Parameters!$C$13</f>
        <v>2200</v>
      </c>
      <c r="O356" s="86">
        <f>Parameters!$C$14</f>
        <v>2000</v>
      </c>
    </row>
    <row r="357" spans="1:15">
      <c r="A357" s="75">
        <f t="shared" si="242"/>
        <v>44217</v>
      </c>
      <c r="B357" s="91" t="e">
        <f t="shared" si="281"/>
        <v>#N/A</v>
      </c>
      <c r="C357" s="91" t="e">
        <f t="shared" si="282"/>
        <v>#N/A</v>
      </c>
      <c r="D357" s="91" t="e">
        <f t="shared" si="283"/>
        <v>#N/A</v>
      </c>
      <c r="E357" s="91" t="e">
        <f t="shared" si="284"/>
        <v>#N/A</v>
      </c>
      <c r="F357" s="91" t="e">
        <f t="shared" si="285"/>
        <v>#N/A</v>
      </c>
      <c r="G357" s="77" t="e">
        <f t="shared" si="252"/>
        <v>#N/A</v>
      </c>
      <c r="H357" s="91" t="e">
        <f t="shared" si="286"/>
        <v>#N/A</v>
      </c>
      <c r="I357" s="84" t="e">
        <f t="shared" si="253"/>
        <v>#N/A</v>
      </c>
      <c r="J357" s="91" t="e">
        <f t="shared" si="287"/>
        <v>#N/A</v>
      </c>
      <c r="K357" s="91" t="e">
        <f t="shared" si="288"/>
        <v>#N/A</v>
      </c>
      <c r="L357" s="91" t="e">
        <f t="shared" si="289"/>
        <v>#N/A</v>
      </c>
      <c r="M357" s="85"/>
      <c r="N357" s="86">
        <f>Parameters!$C$13</f>
        <v>2200</v>
      </c>
      <c r="O357" s="86">
        <f>Parameters!$C$14</f>
        <v>2000</v>
      </c>
    </row>
    <row r="358" spans="1:15">
      <c r="A358" s="75">
        <f t="shared" si="242"/>
        <v>44218</v>
      </c>
      <c r="B358" s="91" t="e">
        <f t="shared" si="281"/>
        <v>#N/A</v>
      </c>
      <c r="C358" s="91" t="e">
        <f t="shared" si="282"/>
        <v>#N/A</v>
      </c>
      <c r="D358" s="91" t="e">
        <f t="shared" si="283"/>
        <v>#N/A</v>
      </c>
      <c r="E358" s="91" t="e">
        <f t="shared" si="284"/>
        <v>#N/A</v>
      </c>
      <c r="F358" s="91" t="e">
        <f t="shared" si="285"/>
        <v>#N/A</v>
      </c>
      <c r="G358" s="77" t="e">
        <f t="shared" si="252"/>
        <v>#N/A</v>
      </c>
      <c r="H358" s="91" t="e">
        <f t="shared" si="286"/>
        <v>#N/A</v>
      </c>
      <c r="I358" s="84" t="e">
        <f t="shared" si="253"/>
        <v>#N/A</v>
      </c>
      <c r="J358" s="91" t="e">
        <f t="shared" si="287"/>
        <v>#N/A</v>
      </c>
      <c r="K358" s="91" t="e">
        <f t="shared" si="288"/>
        <v>#N/A</v>
      </c>
      <c r="L358" s="91" t="e">
        <f t="shared" si="289"/>
        <v>#N/A</v>
      </c>
      <c r="M358" s="85"/>
      <c r="N358" s="86">
        <f>Parameters!$C$13</f>
        <v>2200</v>
      </c>
      <c r="O358" s="86">
        <f>Parameters!$C$14</f>
        <v>2000</v>
      </c>
    </row>
    <row r="359" spans="1:15">
      <c r="A359" s="75">
        <f t="shared" si="242"/>
        <v>44219</v>
      </c>
      <c r="B359" s="91" t="e">
        <f t="shared" si="281"/>
        <v>#N/A</v>
      </c>
      <c r="C359" s="91" t="e">
        <f t="shared" si="282"/>
        <v>#N/A</v>
      </c>
      <c r="D359" s="91" t="e">
        <f t="shared" si="283"/>
        <v>#N/A</v>
      </c>
      <c r="E359" s="91" t="e">
        <f t="shared" si="284"/>
        <v>#N/A</v>
      </c>
      <c r="F359" s="91" t="e">
        <f t="shared" si="285"/>
        <v>#N/A</v>
      </c>
      <c r="G359" s="77" t="e">
        <f t="shared" si="252"/>
        <v>#N/A</v>
      </c>
      <c r="H359" s="91" t="e">
        <f t="shared" si="286"/>
        <v>#N/A</v>
      </c>
      <c r="I359" s="84" t="e">
        <f t="shared" si="253"/>
        <v>#N/A</v>
      </c>
      <c r="J359" s="91" t="e">
        <f t="shared" si="287"/>
        <v>#N/A</v>
      </c>
      <c r="K359" s="91" t="e">
        <f t="shared" si="288"/>
        <v>#N/A</v>
      </c>
      <c r="L359" s="91" t="e">
        <f t="shared" si="289"/>
        <v>#N/A</v>
      </c>
      <c r="M359" s="85"/>
      <c r="N359" s="86">
        <f>Parameters!$C$13</f>
        <v>2200</v>
      </c>
      <c r="O359" s="86">
        <f>Parameters!$C$14</f>
        <v>2000</v>
      </c>
    </row>
    <row r="360" spans="1:15">
      <c r="A360" s="75">
        <f t="shared" si="242"/>
        <v>44220</v>
      </c>
      <c r="B360" s="91" t="e">
        <f t="shared" si="281"/>
        <v>#N/A</v>
      </c>
      <c r="C360" s="91" t="e">
        <f t="shared" si="282"/>
        <v>#N/A</v>
      </c>
      <c r="D360" s="91" t="e">
        <f t="shared" si="283"/>
        <v>#N/A</v>
      </c>
      <c r="E360" s="91" t="e">
        <f t="shared" si="284"/>
        <v>#N/A</v>
      </c>
      <c r="F360" s="91" t="e">
        <f t="shared" si="285"/>
        <v>#N/A</v>
      </c>
      <c r="G360" s="77" t="e">
        <f t="shared" si="252"/>
        <v>#N/A</v>
      </c>
      <c r="H360" s="91" t="e">
        <f t="shared" si="286"/>
        <v>#N/A</v>
      </c>
      <c r="I360" s="84" t="e">
        <f t="shared" si="253"/>
        <v>#N/A</v>
      </c>
      <c r="J360" s="91" t="e">
        <f t="shared" si="287"/>
        <v>#N/A</v>
      </c>
      <c r="K360" s="91" t="e">
        <f t="shared" si="288"/>
        <v>#N/A</v>
      </c>
      <c r="L360" s="91" t="e">
        <f t="shared" si="289"/>
        <v>#N/A</v>
      </c>
      <c r="M360" s="85"/>
      <c r="N360" s="86">
        <f>Parameters!$C$13</f>
        <v>2200</v>
      </c>
      <c r="O360" s="86">
        <f>Parameters!$C$14</f>
        <v>2000</v>
      </c>
    </row>
    <row r="361" spans="1:15">
      <c r="A361" s="75">
        <f t="shared" si="242"/>
        <v>44221</v>
      </c>
      <c r="B361" s="91" t="e">
        <f t="shared" si="281"/>
        <v>#N/A</v>
      </c>
      <c r="C361" s="91" t="e">
        <f t="shared" si="282"/>
        <v>#N/A</v>
      </c>
      <c r="D361" s="91" t="e">
        <f t="shared" si="283"/>
        <v>#N/A</v>
      </c>
      <c r="E361" s="91" t="e">
        <f t="shared" si="284"/>
        <v>#N/A</v>
      </c>
      <c r="F361" s="91" t="e">
        <f t="shared" si="285"/>
        <v>#N/A</v>
      </c>
      <c r="G361" s="77" t="e">
        <f t="shared" si="252"/>
        <v>#N/A</v>
      </c>
      <c r="H361" s="91" t="e">
        <f t="shared" si="286"/>
        <v>#N/A</v>
      </c>
      <c r="I361" s="84" t="e">
        <f t="shared" si="253"/>
        <v>#N/A</v>
      </c>
      <c r="J361" s="91" t="e">
        <f t="shared" si="287"/>
        <v>#N/A</v>
      </c>
      <c r="K361" s="91" t="e">
        <f t="shared" si="288"/>
        <v>#N/A</v>
      </c>
      <c r="L361" s="91" t="e">
        <f t="shared" si="289"/>
        <v>#N/A</v>
      </c>
      <c r="M361" s="85"/>
      <c r="N361" s="86">
        <f>Parameters!$C$13</f>
        <v>2200</v>
      </c>
      <c r="O361" s="86">
        <f>Parameters!$C$14</f>
        <v>2000</v>
      </c>
    </row>
    <row r="362" spans="1:15">
      <c r="A362" s="75">
        <f t="shared" si="242"/>
        <v>44222</v>
      </c>
      <c r="B362" s="91" t="e">
        <f t="shared" si="281"/>
        <v>#N/A</v>
      </c>
      <c r="C362" s="91" t="e">
        <f t="shared" si="282"/>
        <v>#N/A</v>
      </c>
      <c r="D362" s="91" t="e">
        <f t="shared" si="283"/>
        <v>#N/A</v>
      </c>
      <c r="E362" s="91" t="e">
        <f t="shared" si="284"/>
        <v>#N/A</v>
      </c>
      <c r="F362" s="91" t="e">
        <f t="shared" si="285"/>
        <v>#N/A</v>
      </c>
      <c r="G362" s="77" t="e">
        <f t="shared" si="252"/>
        <v>#N/A</v>
      </c>
      <c r="H362" s="91" t="e">
        <f t="shared" si="286"/>
        <v>#N/A</v>
      </c>
      <c r="I362" s="84" t="e">
        <f t="shared" si="253"/>
        <v>#N/A</v>
      </c>
      <c r="J362" s="91" t="e">
        <f t="shared" si="287"/>
        <v>#N/A</v>
      </c>
      <c r="K362" s="91" t="e">
        <f t="shared" si="288"/>
        <v>#N/A</v>
      </c>
      <c r="L362" s="91" t="e">
        <f t="shared" si="289"/>
        <v>#N/A</v>
      </c>
      <c r="M362" s="85"/>
      <c r="N362" s="86">
        <f>Parameters!$C$13</f>
        <v>2200</v>
      </c>
      <c r="O362" s="86">
        <f>Parameters!$C$14</f>
        <v>2000</v>
      </c>
    </row>
    <row r="363" spans="1:15">
      <c r="A363" s="75">
        <f t="shared" si="242"/>
        <v>44223</v>
      </c>
      <c r="B363" s="91" t="e">
        <f t="shared" si="281"/>
        <v>#N/A</v>
      </c>
      <c r="C363" s="91" t="e">
        <f t="shared" si="282"/>
        <v>#N/A</v>
      </c>
      <c r="D363" s="91" t="e">
        <f t="shared" si="283"/>
        <v>#N/A</v>
      </c>
      <c r="E363" s="91" t="e">
        <f t="shared" si="284"/>
        <v>#N/A</v>
      </c>
      <c r="F363" s="91" t="e">
        <f t="shared" si="285"/>
        <v>#N/A</v>
      </c>
      <c r="G363" s="77" t="e">
        <f t="shared" si="252"/>
        <v>#N/A</v>
      </c>
      <c r="H363" s="91" t="e">
        <f t="shared" si="286"/>
        <v>#N/A</v>
      </c>
      <c r="I363" s="84" t="e">
        <f t="shared" si="253"/>
        <v>#N/A</v>
      </c>
      <c r="J363" s="91" t="e">
        <f t="shared" si="287"/>
        <v>#N/A</v>
      </c>
      <c r="K363" s="91" t="e">
        <f t="shared" si="288"/>
        <v>#N/A</v>
      </c>
      <c r="L363" s="91" t="e">
        <f t="shared" si="289"/>
        <v>#N/A</v>
      </c>
      <c r="M363" s="85"/>
      <c r="N363" s="86">
        <f>Parameters!$C$13</f>
        <v>2200</v>
      </c>
      <c r="O363" s="86">
        <f>Parameters!$C$14</f>
        <v>2000</v>
      </c>
    </row>
    <row r="364" spans="1:15">
      <c r="A364" s="75">
        <f t="shared" si="242"/>
        <v>44224</v>
      </c>
      <c r="B364" s="91" t="e">
        <f t="shared" si="281"/>
        <v>#N/A</v>
      </c>
      <c r="C364" s="91" t="e">
        <f t="shared" si="282"/>
        <v>#N/A</v>
      </c>
      <c r="D364" s="91" t="e">
        <f t="shared" si="283"/>
        <v>#N/A</v>
      </c>
      <c r="E364" s="91" t="e">
        <f t="shared" si="284"/>
        <v>#N/A</v>
      </c>
      <c r="F364" s="91" t="e">
        <f t="shared" si="285"/>
        <v>#N/A</v>
      </c>
      <c r="G364" s="77" t="e">
        <f t="shared" si="252"/>
        <v>#N/A</v>
      </c>
      <c r="H364" s="91" t="e">
        <f t="shared" si="286"/>
        <v>#N/A</v>
      </c>
      <c r="I364" s="84" t="e">
        <f t="shared" si="253"/>
        <v>#N/A</v>
      </c>
      <c r="J364" s="91" t="e">
        <f t="shared" si="287"/>
        <v>#N/A</v>
      </c>
      <c r="K364" s="91" t="e">
        <f t="shared" si="288"/>
        <v>#N/A</v>
      </c>
      <c r="L364" s="91" t="e">
        <f t="shared" si="289"/>
        <v>#N/A</v>
      </c>
      <c r="M364" s="85"/>
      <c r="N364" s="86">
        <f>Parameters!$C$13</f>
        <v>2200</v>
      </c>
      <c r="O364" s="86">
        <f>Parameters!$C$14</f>
        <v>2000</v>
      </c>
    </row>
    <row r="365" spans="1:15">
      <c r="A365" s="75">
        <f t="shared" si="242"/>
        <v>44225</v>
      </c>
      <c r="B365" s="91" t="e">
        <f t="shared" si="281"/>
        <v>#N/A</v>
      </c>
      <c r="C365" s="91" t="e">
        <f t="shared" si="282"/>
        <v>#N/A</v>
      </c>
      <c r="D365" s="91" t="e">
        <f t="shared" si="283"/>
        <v>#N/A</v>
      </c>
      <c r="E365" s="91" t="e">
        <f t="shared" si="284"/>
        <v>#N/A</v>
      </c>
      <c r="F365" s="91" t="e">
        <f t="shared" si="285"/>
        <v>#N/A</v>
      </c>
      <c r="G365" s="77" t="e">
        <f t="shared" si="252"/>
        <v>#N/A</v>
      </c>
      <c r="H365" s="91" t="e">
        <f t="shared" si="286"/>
        <v>#N/A</v>
      </c>
      <c r="I365" s="84" t="e">
        <f t="shared" si="253"/>
        <v>#N/A</v>
      </c>
      <c r="J365" s="91" t="e">
        <f t="shared" si="287"/>
        <v>#N/A</v>
      </c>
      <c r="K365" s="91" t="e">
        <f t="shared" si="288"/>
        <v>#N/A</v>
      </c>
      <c r="L365" s="91" t="e">
        <f t="shared" si="289"/>
        <v>#N/A</v>
      </c>
      <c r="M365" s="85"/>
      <c r="N365" s="86">
        <f>Parameters!$C$13</f>
        <v>2200</v>
      </c>
      <c r="O365" s="86">
        <f>Parameters!$C$14</f>
        <v>2000</v>
      </c>
    </row>
    <row r="366" spans="1:15">
      <c r="A366" s="75">
        <f t="shared" si="242"/>
        <v>44226</v>
      </c>
      <c r="B366" s="91" t="e">
        <f t="shared" ref="B366:B375" si="290">NA()</f>
        <v>#N/A</v>
      </c>
      <c r="C366" s="91" t="e">
        <f t="shared" ref="C366:C375" si="291">NA()</f>
        <v>#N/A</v>
      </c>
      <c r="D366" s="91" t="e">
        <f t="shared" ref="D366:D375" si="292">NA()</f>
        <v>#N/A</v>
      </c>
      <c r="E366" s="91" t="e">
        <f t="shared" ref="E366:E375" si="293">NA()</f>
        <v>#N/A</v>
      </c>
      <c r="F366" s="91" t="e">
        <f t="shared" ref="F366:F375" si="294">NA()</f>
        <v>#N/A</v>
      </c>
      <c r="G366" s="77" t="e">
        <f t="shared" si="252"/>
        <v>#N/A</v>
      </c>
      <c r="H366" s="91" t="e">
        <f t="shared" ref="H366:H375" si="295">NA()</f>
        <v>#N/A</v>
      </c>
      <c r="I366" s="84" t="e">
        <f t="shared" si="253"/>
        <v>#N/A</v>
      </c>
      <c r="J366" s="91" t="e">
        <f t="shared" ref="J366:J375" si="296">NA()</f>
        <v>#N/A</v>
      </c>
      <c r="K366" s="91" t="e">
        <f t="shared" ref="K366:K375" si="297">NA()</f>
        <v>#N/A</v>
      </c>
      <c r="L366" s="91" t="e">
        <f t="shared" ref="L366:L375" si="298">NA()</f>
        <v>#N/A</v>
      </c>
      <c r="M366" s="85"/>
      <c r="N366" s="86">
        <f>Parameters!$C$13</f>
        <v>2200</v>
      </c>
      <c r="O366" s="86">
        <f>Parameters!$C$14</f>
        <v>2000</v>
      </c>
    </row>
    <row r="367" spans="1:15">
      <c r="A367" s="75">
        <f t="shared" si="242"/>
        <v>44227</v>
      </c>
      <c r="B367" s="91" t="e">
        <f t="shared" si="290"/>
        <v>#N/A</v>
      </c>
      <c r="C367" s="91" t="e">
        <f t="shared" si="291"/>
        <v>#N/A</v>
      </c>
      <c r="D367" s="91" t="e">
        <f t="shared" si="292"/>
        <v>#N/A</v>
      </c>
      <c r="E367" s="91" t="e">
        <f t="shared" si="293"/>
        <v>#N/A</v>
      </c>
      <c r="F367" s="91" t="e">
        <f t="shared" si="294"/>
        <v>#N/A</v>
      </c>
      <c r="G367" s="77" t="e">
        <f t="shared" si="252"/>
        <v>#N/A</v>
      </c>
      <c r="H367" s="91" t="e">
        <f t="shared" si="295"/>
        <v>#N/A</v>
      </c>
      <c r="I367" s="84" t="e">
        <f t="shared" si="253"/>
        <v>#N/A</v>
      </c>
      <c r="J367" s="91" t="e">
        <f t="shared" si="296"/>
        <v>#N/A</v>
      </c>
      <c r="K367" s="91" t="e">
        <f t="shared" si="297"/>
        <v>#N/A</v>
      </c>
      <c r="L367" s="91" t="e">
        <f t="shared" si="298"/>
        <v>#N/A</v>
      </c>
      <c r="M367" s="85"/>
      <c r="N367" s="86">
        <f>Parameters!$C$13</f>
        <v>2200</v>
      </c>
      <c r="O367" s="86">
        <f>Parameters!$C$14</f>
        <v>2000</v>
      </c>
    </row>
    <row r="368" spans="1:15">
      <c r="A368" s="75">
        <f t="shared" si="242"/>
        <v>44228</v>
      </c>
      <c r="B368" s="91" t="e">
        <f t="shared" si="290"/>
        <v>#N/A</v>
      </c>
      <c r="C368" s="91" t="e">
        <f t="shared" si="291"/>
        <v>#N/A</v>
      </c>
      <c r="D368" s="91" t="e">
        <f t="shared" si="292"/>
        <v>#N/A</v>
      </c>
      <c r="E368" s="91" t="e">
        <f t="shared" si="293"/>
        <v>#N/A</v>
      </c>
      <c r="F368" s="91" t="e">
        <f t="shared" si="294"/>
        <v>#N/A</v>
      </c>
      <c r="G368" s="77" t="e">
        <f t="shared" si="252"/>
        <v>#N/A</v>
      </c>
      <c r="H368" s="91" t="e">
        <f t="shared" si="295"/>
        <v>#N/A</v>
      </c>
      <c r="I368" s="84" t="e">
        <f t="shared" si="253"/>
        <v>#N/A</v>
      </c>
      <c r="J368" s="91" t="e">
        <f t="shared" si="296"/>
        <v>#N/A</v>
      </c>
      <c r="K368" s="91" t="e">
        <f t="shared" si="297"/>
        <v>#N/A</v>
      </c>
      <c r="L368" s="91" t="e">
        <f t="shared" si="298"/>
        <v>#N/A</v>
      </c>
      <c r="M368" s="85"/>
      <c r="N368" s="86">
        <f>Parameters!$C$13</f>
        <v>2200</v>
      </c>
      <c r="O368" s="86">
        <f>Parameters!$C$14</f>
        <v>2000</v>
      </c>
    </row>
    <row r="369" spans="1:15">
      <c r="A369" s="75">
        <f t="shared" si="242"/>
        <v>44229</v>
      </c>
      <c r="B369" s="91" t="e">
        <f t="shared" si="290"/>
        <v>#N/A</v>
      </c>
      <c r="C369" s="91" t="e">
        <f t="shared" si="291"/>
        <v>#N/A</v>
      </c>
      <c r="D369" s="91" t="e">
        <f t="shared" si="292"/>
        <v>#N/A</v>
      </c>
      <c r="E369" s="91" t="e">
        <f t="shared" si="293"/>
        <v>#N/A</v>
      </c>
      <c r="F369" s="91" t="e">
        <f t="shared" si="294"/>
        <v>#N/A</v>
      </c>
      <c r="G369" s="77" t="e">
        <f t="shared" si="252"/>
        <v>#N/A</v>
      </c>
      <c r="H369" s="91" t="e">
        <f t="shared" si="295"/>
        <v>#N/A</v>
      </c>
      <c r="I369" s="84" t="e">
        <f t="shared" si="253"/>
        <v>#N/A</v>
      </c>
      <c r="J369" s="91" t="e">
        <f t="shared" si="296"/>
        <v>#N/A</v>
      </c>
      <c r="K369" s="91" t="e">
        <f t="shared" si="297"/>
        <v>#N/A</v>
      </c>
      <c r="L369" s="91" t="e">
        <f t="shared" si="298"/>
        <v>#N/A</v>
      </c>
      <c r="M369" s="85"/>
      <c r="N369" s="86">
        <f>Parameters!$C$13</f>
        <v>2200</v>
      </c>
      <c r="O369" s="86">
        <f>Parameters!$C$14</f>
        <v>2000</v>
      </c>
    </row>
    <row r="370" spans="1:15">
      <c r="A370" s="75">
        <f t="shared" si="242"/>
        <v>44230</v>
      </c>
      <c r="B370" s="91" t="e">
        <f t="shared" si="290"/>
        <v>#N/A</v>
      </c>
      <c r="C370" s="91" t="e">
        <f t="shared" si="291"/>
        <v>#N/A</v>
      </c>
      <c r="D370" s="91" t="e">
        <f t="shared" si="292"/>
        <v>#N/A</v>
      </c>
      <c r="E370" s="91" t="e">
        <f t="shared" si="293"/>
        <v>#N/A</v>
      </c>
      <c r="F370" s="91" t="e">
        <f t="shared" si="294"/>
        <v>#N/A</v>
      </c>
      <c r="G370" s="77" t="e">
        <f t="shared" si="252"/>
        <v>#N/A</v>
      </c>
      <c r="H370" s="91" t="e">
        <f t="shared" si="295"/>
        <v>#N/A</v>
      </c>
      <c r="I370" s="84" t="e">
        <f t="shared" si="253"/>
        <v>#N/A</v>
      </c>
      <c r="J370" s="91" t="e">
        <f t="shared" si="296"/>
        <v>#N/A</v>
      </c>
      <c r="K370" s="91" t="e">
        <f t="shared" si="297"/>
        <v>#N/A</v>
      </c>
      <c r="L370" s="91" t="e">
        <f t="shared" si="298"/>
        <v>#N/A</v>
      </c>
      <c r="M370" s="85"/>
      <c r="N370" s="86">
        <f>Parameters!$C$13</f>
        <v>2200</v>
      </c>
      <c r="O370" s="86">
        <f>Parameters!$C$14</f>
        <v>2000</v>
      </c>
    </row>
    <row r="371" spans="1:15">
      <c r="A371" s="75">
        <f t="shared" si="242"/>
        <v>44231</v>
      </c>
      <c r="B371" s="91" t="e">
        <f t="shared" si="290"/>
        <v>#N/A</v>
      </c>
      <c r="C371" s="91" t="e">
        <f t="shared" si="291"/>
        <v>#N/A</v>
      </c>
      <c r="D371" s="91" t="e">
        <f t="shared" si="292"/>
        <v>#N/A</v>
      </c>
      <c r="E371" s="91" t="e">
        <f t="shared" si="293"/>
        <v>#N/A</v>
      </c>
      <c r="F371" s="91" t="e">
        <f t="shared" si="294"/>
        <v>#N/A</v>
      </c>
      <c r="G371" s="77" t="e">
        <f t="shared" si="252"/>
        <v>#N/A</v>
      </c>
      <c r="H371" s="91" t="e">
        <f t="shared" si="295"/>
        <v>#N/A</v>
      </c>
      <c r="I371" s="84" t="e">
        <f t="shared" si="253"/>
        <v>#N/A</v>
      </c>
      <c r="J371" s="91" t="e">
        <f t="shared" si="296"/>
        <v>#N/A</v>
      </c>
      <c r="K371" s="91" t="e">
        <f t="shared" si="297"/>
        <v>#N/A</v>
      </c>
      <c r="L371" s="91" t="e">
        <f t="shared" si="298"/>
        <v>#N/A</v>
      </c>
      <c r="M371" s="85"/>
      <c r="N371" s="86">
        <f>Parameters!$C$13</f>
        <v>2200</v>
      </c>
      <c r="O371" s="86">
        <f>Parameters!$C$14</f>
        <v>2000</v>
      </c>
    </row>
    <row r="372" spans="1:15">
      <c r="A372" s="75">
        <f t="shared" si="242"/>
        <v>44232</v>
      </c>
      <c r="B372" s="91" t="e">
        <f t="shared" si="290"/>
        <v>#N/A</v>
      </c>
      <c r="C372" s="91" t="e">
        <f t="shared" si="291"/>
        <v>#N/A</v>
      </c>
      <c r="D372" s="91" t="e">
        <f t="shared" si="292"/>
        <v>#N/A</v>
      </c>
      <c r="E372" s="91" t="e">
        <f t="shared" si="293"/>
        <v>#N/A</v>
      </c>
      <c r="F372" s="91" t="e">
        <f t="shared" si="294"/>
        <v>#N/A</v>
      </c>
      <c r="G372" s="77" t="e">
        <f t="shared" si="252"/>
        <v>#N/A</v>
      </c>
      <c r="H372" s="91" t="e">
        <f t="shared" si="295"/>
        <v>#N/A</v>
      </c>
      <c r="I372" s="84" t="e">
        <f t="shared" si="253"/>
        <v>#N/A</v>
      </c>
      <c r="J372" s="91" t="e">
        <f t="shared" si="296"/>
        <v>#N/A</v>
      </c>
      <c r="K372" s="91" t="e">
        <f t="shared" si="297"/>
        <v>#N/A</v>
      </c>
      <c r="L372" s="91" t="e">
        <f t="shared" si="298"/>
        <v>#N/A</v>
      </c>
      <c r="M372" s="85"/>
      <c r="N372" s="86">
        <f>Parameters!$C$13</f>
        <v>2200</v>
      </c>
      <c r="O372" s="86">
        <f>Parameters!$C$14</f>
        <v>2000</v>
      </c>
    </row>
    <row r="373" spans="1:15">
      <c r="A373" s="75">
        <f t="shared" si="242"/>
        <v>44233</v>
      </c>
      <c r="B373" s="91" t="e">
        <f t="shared" si="290"/>
        <v>#N/A</v>
      </c>
      <c r="C373" s="91" t="e">
        <f t="shared" si="291"/>
        <v>#N/A</v>
      </c>
      <c r="D373" s="91" t="e">
        <f t="shared" si="292"/>
        <v>#N/A</v>
      </c>
      <c r="E373" s="91" t="e">
        <f t="shared" si="293"/>
        <v>#N/A</v>
      </c>
      <c r="F373" s="91" t="e">
        <f t="shared" si="294"/>
        <v>#N/A</v>
      </c>
      <c r="G373" s="77" t="e">
        <f t="shared" si="252"/>
        <v>#N/A</v>
      </c>
      <c r="H373" s="91" t="e">
        <f t="shared" si="295"/>
        <v>#N/A</v>
      </c>
      <c r="I373" s="84" t="e">
        <f t="shared" si="253"/>
        <v>#N/A</v>
      </c>
      <c r="J373" s="91" t="e">
        <f t="shared" si="296"/>
        <v>#N/A</v>
      </c>
      <c r="K373" s="91" t="e">
        <f t="shared" si="297"/>
        <v>#N/A</v>
      </c>
      <c r="L373" s="91" t="e">
        <f t="shared" si="298"/>
        <v>#N/A</v>
      </c>
      <c r="M373" s="85"/>
      <c r="N373" s="86">
        <f>Parameters!$C$13</f>
        <v>2200</v>
      </c>
      <c r="O373" s="86">
        <f>Parameters!$C$14</f>
        <v>2000</v>
      </c>
    </row>
    <row r="374" spans="1:15">
      <c r="A374" s="75">
        <f t="shared" si="242"/>
        <v>44234</v>
      </c>
      <c r="B374" s="91" t="e">
        <f t="shared" si="290"/>
        <v>#N/A</v>
      </c>
      <c r="C374" s="91" t="e">
        <f t="shared" si="291"/>
        <v>#N/A</v>
      </c>
      <c r="D374" s="91" t="e">
        <f t="shared" si="292"/>
        <v>#N/A</v>
      </c>
      <c r="E374" s="91" t="e">
        <f t="shared" si="293"/>
        <v>#N/A</v>
      </c>
      <c r="F374" s="91" t="e">
        <f t="shared" si="294"/>
        <v>#N/A</v>
      </c>
      <c r="G374" s="77" t="e">
        <f t="shared" si="252"/>
        <v>#N/A</v>
      </c>
      <c r="H374" s="91" t="e">
        <f t="shared" si="295"/>
        <v>#N/A</v>
      </c>
      <c r="I374" s="84" t="e">
        <f t="shared" si="253"/>
        <v>#N/A</v>
      </c>
      <c r="J374" s="91" t="e">
        <f t="shared" si="296"/>
        <v>#N/A</v>
      </c>
      <c r="K374" s="91" t="e">
        <f t="shared" si="297"/>
        <v>#N/A</v>
      </c>
      <c r="L374" s="91" t="e">
        <f t="shared" si="298"/>
        <v>#N/A</v>
      </c>
      <c r="M374" s="85"/>
      <c r="N374" s="86">
        <f>Parameters!$C$13</f>
        <v>2200</v>
      </c>
      <c r="O374" s="86">
        <f>Parameters!$C$14</f>
        <v>2000</v>
      </c>
    </row>
    <row r="375" spans="1:15">
      <c r="A375" s="75">
        <f t="shared" si="242"/>
        <v>44235</v>
      </c>
      <c r="B375" s="91" t="e">
        <f t="shared" si="290"/>
        <v>#N/A</v>
      </c>
      <c r="C375" s="91" t="e">
        <f t="shared" si="291"/>
        <v>#N/A</v>
      </c>
      <c r="D375" s="91" t="e">
        <f t="shared" si="292"/>
        <v>#N/A</v>
      </c>
      <c r="E375" s="91" t="e">
        <f t="shared" si="293"/>
        <v>#N/A</v>
      </c>
      <c r="F375" s="91" t="e">
        <f t="shared" si="294"/>
        <v>#N/A</v>
      </c>
      <c r="G375" s="77" t="e">
        <f t="shared" si="252"/>
        <v>#N/A</v>
      </c>
      <c r="H375" s="91" t="e">
        <f t="shared" si="295"/>
        <v>#N/A</v>
      </c>
      <c r="I375" s="84" t="e">
        <f t="shared" si="253"/>
        <v>#N/A</v>
      </c>
      <c r="J375" s="91" t="e">
        <f t="shared" si="296"/>
        <v>#N/A</v>
      </c>
      <c r="K375" s="91" t="e">
        <f t="shared" si="297"/>
        <v>#N/A</v>
      </c>
      <c r="L375" s="91" t="e">
        <f t="shared" si="298"/>
        <v>#N/A</v>
      </c>
      <c r="M375" s="85"/>
      <c r="N375" s="86">
        <f>Parameters!$C$13</f>
        <v>2200</v>
      </c>
      <c r="O375" s="86">
        <f>Parameters!$C$14</f>
        <v>2000</v>
      </c>
    </row>
    <row r="376" spans="1:15">
      <c r="A376" s="75">
        <f t="shared" si="242"/>
        <v>44236</v>
      </c>
      <c r="B376" s="91" t="e">
        <f t="shared" ref="B376:B385" si="299">NA()</f>
        <v>#N/A</v>
      </c>
      <c r="C376" s="91" t="e">
        <f t="shared" ref="C376:C385" si="300">NA()</f>
        <v>#N/A</v>
      </c>
      <c r="D376" s="91" t="e">
        <f t="shared" ref="D376:D385" si="301">NA()</f>
        <v>#N/A</v>
      </c>
      <c r="E376" s="91" t="e">
        <f t="shared" ref="E376:E385" si="302">NA()</f>
        <v>#N/A</v>
      </c>
      <c r="F376" s="91" t="e">
        <f t="shared" ref="F376:F385" si="303">NA()</f>
        <v>#N/A</v>
      </c>
      <c r="G376" s="77" t="e">
        <f t="shared" si="252"/>
        <v>#N/A</v>
      </c>
      <c r="H376" s="91" t="e">
        <f t="shared" ref="H376:H385" si="304">NA()</f>
        <v>#N/A</v>
      </c>
      <c r="I376" s="84" t="e">
        <f t="shared" si="253"/>
        <v>#N/A</v>
      </c>
      <c r="J376" s="91" t="e">
        <f t="shared" ref="J376:J385" si="305">NA()</f>
        <v>#N/A</v>
      </c>
      <c r="K376" s="91" t="e">
        <f t="shared" ref="K376:K385" si="306">NA()</f>
        <v>#N/A</v>
      </c>
      <c r="L376" s="91" t="e">
        <f t="shared" ref="L376:L385" si="307">NA()</f>
        <v>#N/A</v>
      </c>
      <c r="M376" s="85"/>
      <c r="N376" s="86">
        <f>Parameters!$C$13</f>
        <v>2200</v>
      </c>
      <c r="O376" s="86">
        <f>Parameters!$C$14</f>
        <v>2000</v>
      </c>
    </row>
    <row r="377" spans="1:15">
      <c r="A377" s="75">
        <f t="shared" si="242"/>
        <v>44237</v>
      </c>
      <c r="B377" s="91" t="e">
        <f t="shared" si="299"/>
        <v>#N/A</v>
      </c>
      <c r="C377" s="91" t="e">
        <f t="shared" si="300"/>
        <v>#N/A</v>
      </c>
      <c r="D377" s="91" t="e">
        <f t="shared" si="301"/>
        <v>#N/A</v>
      </c>
      <c r="E377" s="91" t="e">
        <f t="shared" si="302"/>
        <v>#N/A</v>
      </c>
      <c r="F377" s="91" t="e">
        <f t="shared" si="303"/>
        <v>#N/A</v>
      </c>
      <c r="G377" s="77" t="e">
        <f t="shared" si="252"/>
        <v>#N/A</v>
      </c>
      <c r="H377" s="91" t="e">
        <f t="shared" si="304"/>
        <v>#N/A</v>
      </c>
      <c r="I377" s="84" t="e">
        <f t="shared" si="253"/>
        <v>#N/A</v>
      </c>
      <c r="J377" s="91" t="e">
        <f t="shared" si="305"/>
        <v>#N/A</v>
      </c>
      <c r="K377" s="91" t="e">
        <f t="shared" si="306"/>
        <v>#N/A</v>
      </c>
      <c r="L377" s="91" t="e">
        <f t="shared" si="307"/>
        <v>#N/A</v>
      </c>
      <c r="M377" s="85"/>
      <c r="N377" s="86">
        <f>Parameters!$C$13</f>
        <v>2200</v>
      </c>
      <c r="O377" s="86">
        <f>Parameters!$C$14</f>
        <v>2000</v>
      </c>
    </row>
    <row r="378" spans="1:15">
      <c r="A378" s="75">
        <f t="shared" si="242"/>
        <v>44238</v>
      </c>
      <c r="B378" s="91" t="e">
        <f t="shared" si="299"/>
        <v>#N/A</v>
      </c>
      <c r="C378" s="91" t="e">
        <f t="shared" si="300"/>
        <v>#N/A</v>
      </c>
      <c r="D378" s="91" t="e">
        <f t="shared" si="301"/>
        <v>#N/A</v>
      </c>
      <c r="E378" s="91" t="e">
        <f t="shared" si="302"/>
        <v>#N/A</v>
      </c>
      <c r="F378" s="91" t="e">
        <f t="shared" si="303"/>
        <v>#N/A</v>
      </c>
      <c r="G378" s="77" t="e">
        <f t="shared" si="252"/>
        <v>#N/A</v>
      </c>
      <c r="H378" s="91" t="e">
        <f t="shared" si="304"/>
        <v>#N/A</v>
      </c>
      <c r="I378" s="84" t="e">
        <f t="shared" si="253"/>
        <v>#N/A</v>
      </c>
      <c r="J378" s="91" t="e">
        <f t="shared" si="305"/>
        <v>#N/A</v>
      </c>
      <c r="K378" s="91" t="e">
        <f t="shared" si="306"/>
        <v>#N/A</v>
      </c>
      <c r="L378" s="91" t="e">
        <f t="shared" si="307"/>
        <v>#N/A</v>
      </c>
      <c r="M378" s="85"/>
      <c r="N378" s="86">
        <f>Parameters!$C$13</f>
        <v>2200</v>
      </c>
      <c r="O378" s="86">
        <f>Parameters!$C$14</f>
        <v>2000</v>
      </c>
    </row>
    <row r="379" spans="1:15">
      <c r="A379" s="75">
        <f t="shared" ref="A379:A439" si="308">A378+1</f>
        <v>44239</v>
      </c>
      <c r="B379" s="91" t="e">
        <f t="shared" si="299"/>
        <v>#N/A</v>
      </c>
      <c r="C379" s="91" t="e">
        <f t="shared" si="300"/>
        <v>#N/A</v>
      </c>
      <c r="D379" s="91" t="e">
        <f t="shared" si="301"/>
        <v>#N/A</v>
      </c>
      <c r="E379" s="91" t="e">
        <f t="shared" si="302"/>
        <v>#N/A</v>
      </c>
      <c r="F379" s="91" t="e">
        <f t="shared" si="303"/>
        <v>#N/A</v>
      </c>
      <c r="G379" s="77" t="e">
        <f t="shared" si="252"/>
        <v>#N/A</v>
      </c>
      <c r="H379" s="91" t="e">
        <f t="shared" si="304"/>
        <v>#N/A</v>
      </c>
      <c r="I379" s="84" t="e">
        <f t="shared" si="253"/>
        <v>#N/A</v>
      </c>
      <c r="J379" s="91" t="e">
        <f t="shared" si="305"/>
        <v>#N/A</v>
      </c>
      <c r="K379" s="91" t="e">
        <f t="shared" si="306"/>
        <v>#N/A</v>
      </c>
      <c r="L379" s="91" t="e">
        <f t="shared" si="307"/>
        <v>#N/A</v>
      </c>
      <c r="M379" s="85"/>
      <c r="N379" s="86">
        <f>Parameters!$C$13</f>
        <v>2200</v>
      </c>
      <c r="O379" s="86">
        <f>Parameters!$C$14</f>
        <v>2000</v>
      </c>
    </row>
    <row r="380" spans="1:15">
      <c r="A380" s="75">
        <f t="shared" si="308"/>
        <v>44240</v>
      </c>
      <c r="B380" s="91" t="e">
        <f t="shared" si="299"/>
        <v>#N/A</v>
      </c>
      <c r="C380" s="91" t="e">
        <f t="shared" si="300"/>
        <v>#N/A</v>
      </c>
      <c r="D380" s="91" t="e">
        <f t="shared" si="301"/>
        <v>#N/A</v>
      </c>
      <c r="E380" s="91" t="e">
        <f t="shared" si="302"/>
        <v>#N/A</v>
      </c>
      <c r="F380" s="91" t="e">
        <f t="shared" si="303"/>
        <v>#N/A</v>
      </c>
      <c r="G380" s="77" t="e">
        <f t="shared" si="252"/>
        <v>#N/A</v>
      </c>
      <c r="H380" s="91" t="e">
        <f t="shared" si="304"/>
        <v>#N/A</v>
      </c>
      <c r="I380" s="84" t="e">
        <f t="shared" si="253"/>
        <v>#N/A</v>
      </c>
      <c r="J380" s="91" t="e">
        <f t="shared" si="305"/>
        <v>#N/A</v>
      </c>
      <c r="K380" s="91" t="e">
        <f t="shared" si="306"/>
        <v>#N/A</v>
      </c>
      <c r="L380" s="91" t="e">
        <f t="shared" si="307"/>
        <v>#N/A</v>
      </c>
      <c r="M380" s="85"/>
      <c r="N380" s="86">
        <f>Parameters!$C$13</f>
        <v>2200</v>
      </c>
      <c r="O380" s="86">
        <f>Parameters!$C$14</f>
        <v>2000</v>
      </c>
    </row>
    <row r="381" spans="1:15">
      <c r="A381" s="75">
        <f t="shared" si="308"/>
        <v>44241</v>
      </c>
      <c r="B381" s="91" t="e">
        <f t="shared" si="299"/>
        <v>#N/A</v>
      </c>
      <c r="C381" s="91" t="e">
        <f t="shared" si="300"/>
        <v>#N/A</v>
      </c>
      <c r="D381" s="91" t="e">
        <f t="shared" si="301"/>
        <v>#N/A</v>
      </c>
      <c r="E381" s="91" t="e">
        <f t="shared" si="302"/>
        <v>#N/A</v>
      </c>
      <c r="F381" s="91" t="e">
        <f t="shared" si="303"/>
        <v>#N/A</v>
      </c>
      <c r="G381" s="77" t="e">
        <f t="shared" si="252"/>
        <v>#N/A</v>
      </c>
      <c r="H381" s="91" t="e">
        <f t="shared" si="304"/>
        <v>#N/A</v>
      </c>
      <c r="I381" s="84" t="e">
        <f t="shared" si="253"/>
        <v>#N/A</v>
      </c>
      <c r="J381" s="91" t="e">
        <f t="shared" si="305"/>
        <v>#N/A</v>
      </c>
      <c r="K381" s="91" t="e">
        <f t="shared" si="306"/>
        <v>#N/A</v>
      </c>
      <c r="L381" s="91" t="e">
        <f t="shared" si="307"/>
        <v>#N/A</v>
      </c>
      <c r="M381" s="85"/>
      <c r="N381" s="86">
        <f>Parameters!$C$13</f>
        <v>2200</v>
      </c>
      <c r="O381" s="86">
        <f>Parameters!$C$14</f>
        <v>2000</v>
      </c>
    </row>
    <row r="382" spans="1:15">
      <c r="A382" s="75">
        <f t="shared" si="308"/>
        <v>44242</v>
      </c>
      <c r="B382" s="91" t="e">
        <f t="shared" si="299"/>
        <v>#N/A</v>
      </c>
      <c r="C382" s="91" t="e">
        <f t="shared" si="300"/>
        <v>#N/A</v>
      </c>
      <c r="D382" s="91" t="e">
        <f t="shared" si="301"/>
        <v>#N/A</v>
      </c>
      <c r="E382" s="91" t="e">
        <f t="shared" si="302"/>
        <v>#N/A</v>
      </c>
      <c r="F382" s="91" t="e">
        <f t="shared" si="303"/>
        <v>#N/A</v>
      </c>
      <c r="G382" s="77" t="e">
        <f t="shared" si="252"/>
        <v>#N/A</v>
      </c>
      <c r="H382" s="91" t="e">
        <f t="shared" si="304"/>
        <v>#N/A</v>
      </c>
      <c r="I382" s="84" t="e">
        <f t="shared" si="253"/>
        <v>#N/A</v>
      </c>
      <c r="J382" s="91" t="e">
        <f t="shared" si="305"/>
        <v>#N/A</v>
      </c>
      <c r="K382" s="91" t="e">
        <f t="shared" si="306"/>
        <v>#N/A</v>
      </c>
      <c r="L382" s="91" t="e">
        <f t="shared" si="307"/>
        <v>#N/A</v>
      </c>
      <c r="M382" s="85"/>
      <c r="N382" s="86">
        <f>Parameters!$C$13</f>
        <v>2200</v>
      </c>
      <c r="O382" s="86">
        <f>Parameters!$C$14</f>
        <v>2000</v>
      </c>
    </row>
    <row r="383" spans="1:15">
      <c r="A383" s="75">
        <f t="shared" si="308"/>
        <v>44243</v>
      </c>
      <c r="B383" s="91" t="e">
        <f t="shared" si="299"/>
        <v>#N/A</v>
      </c>
      <c r="C383" s="91" t="e">
        <f t="shared" si="300"/>
        <v>#N/A</v>
      </c>
      <c r="D383" s="91" t="e">
        <f t="shared" si="301"/>
        <v>#N/A</v>
      </c>
      <c r="E383" s="91" t="e">
        <f t="shared" si="302"/>
        <v>#N/A</v>
      </c>
      <c r="F383" s="91" t="e">
        <f t="shared" si="303"/>
        <v>#N/A</v>
      </c>
      <c r="G383" s="77" t="e">
        <f t="shared" si="252"/>
        <v>#N/A</v>
      </c>
      <c r="H383" s="91" t="e">
        <f t="shared" si="304"/>
        <v>#N/A</v>
      </c>
      <c r="I383" s="84" t="e">
        <f t="shared" si="253"/>
        <v>#N/A</v>
      </c>
      <c r="J383" s="91" t="e">
        <f t="shared" si="305"/>
        <v>#N/A</v>
      </c>
      <c r="K383" s="91" t="e">
        <f t="shared" si="306"/>
        <v>#N/A</v>
      </c>
      <c r="L383" s="91" t="e">
        <f t="shared" si="307"/>
        <v>#N/A</v>
      </c>
      <c r="M383" s="85"/>
      <c r="N383" s="86">
        <f>Parameters!$C$13</f>
        <v>2200</v>
      </c>
      <c r="O383" s="86">
        <f>Parameters!$C$14</f>
        <v>2000</v>
      </c>
    </row>
    <row r="384" spans="1:15">
      <c r="A384" s="75">
        <f t="shared" si="308"/>
        <v>44244</v>
      </c>
      <c r="B384" s="91" t="e">
        <f t="shared" si="299"/>
        <v>#N/A</v>
      </c>
      <c r="C384" s="91" t="e">
        <f t="shared" si="300"/>
        <v>#N/A</v>
      </c>
      <c r="D384" s="91" t="e">
        <f t="shared" si="301"/>
        <v>#N/A</v>
      </c>
      <c r="E384" s="91" t="e">
        <f t="shared" si="302"/>
        <v>#N/A</v>
      </c>
      <c r="F384" s="91" t="e">
        <f t="shared" si="303"/>
        <v>#N/A</v>
      </c>
      <c r="G384" s="77" t="e">
        <f t="shared" si="252"/>
        <v>#N/A</v>
      </c>
      <c r="H384" s="91" t="e">
        <f t="shared" si="304"/>
        <v>#N/A</v>
      </c>
      <c r="I384" s="84" t="e">
        <f t="shared" si="253"/>
        <v>#N/A</v>
      </c>
      <c r="J384" s="91" t="e">
        <f t="shared" si="305"/>
        <v>#N/A</v>
      </c>
      <c r="K384" s="91" t="e">
        <f t="shared" si="306"/>
        <v>#N/A</v>
      </c>
      <c r="L384" s="91" t="e">
        <f t="shared" si="307"/>
        <v>#N/A</v>
      </c>
      <c r="M384" s="85"/>
      <c r="N384" s="86">
        <f>Parameters!$C$13</f>
        <v>2200</v>
      </c>
      <c r="O384" s="86">
        <f>Parameters!$C$14</f>
        <v>2000</v>
      </c>
    </row>
    <row r="385" spans="1:15">
      <c r="A385" s="75">
        <f t="shared" si="308"/>
        <v>44245</v>
      </c>
      <c r="B385" s="91" t="e">
        <f t="shared" si="299"/>
        <v>#N/A</v>
      </c>
      <c r="C385" s="91" t="e">
        <f t="shared" si="300"/>
        <v>#N/A</v>
      </c>
      <c r="D385" s="91" t="e">
        <f t="shared" si="301"/>
        <v>#N/A</v>
      </c>
      <c r="E385" s="91" t="e">
        <f t="shared" si="302"/>
        <v>#N/A</v>
      </c>
      <c r="F385" s="91" t="e">
        <f t="shared" si="303"/>
        <v>#N/A</v>
      </c>
      <c r="G385" s="77" t="e">
        <f t="shared" si="252"/>
        <v>#N/A</v>
      </c>
      <c r="H385" s="91" t="e">
        <f t="shared" si="304"/>
        <v>#N/A</v>
      </c>
      <c r="I385" s="84" t="e">
        <f t="shared" si="253"/>
        <v>#N/A</v>
      </c>
      <c r="J385" s="91" t="e">
        <f t="shared" si="305"/>
        <v>#N/A</v>
      </c>
      <c r="K385" s="91" t="e">
        <f t="shared" si="306"/>
        <v>#N/A</v>
      </c>
      <c r="L385" s="91" t="e">
        <f t="shared" si="307"/>
        <v>#N/A</v>
      </c>
      <c r="M385" s="85"/>
      <c r="N385" s="86">
        <f>Parameters!$C$13</f>
        <v>2200</v>
      </c>
      <c r="O385" s="86">
        <f>Parameters!$C$14</f>
        <v>2000</v>
      </c>
    </row>
    <row r="386" spans="1:15">
      <c r="A386" s="75">
        <f t="shared" si="308"/>
        <v>44246</v>
      </c>
      <c r="B386" s="91" t="e">
        <f t="shared" ref="B386:B395" si="309">NA()</f>
        <v>#N/A</v>
      </c>
      <c r="C386" s="91" t="e">
        <f t="shared" ref="C386:C395" si="310">NA()</f>
        <v>#N/A</v>
      </c>
      <c r="D386" s="91" t="e">
        <f t="shared" ref="D386:D395" si="311">NA()</f>
        <v>#N/A</v>
      </c>
      <c r="E386" s="91" t="e">
        <f t="shared" ref="E386:E395" si="312">NA()</f>
        <v>#N/A</v>
      </c>
      <c r="F386" s="91" t="e">
        <f t="shared" ref="F386:F395" si="313">NA()</f>
        <v>#N/A</v>
      </c>
      <c r="G386" s="77" t="e">
        <f t="shared" ref="G386:G439" si="314">IF(E386&gt;0,F386/E386,NA())</f>
        <v>#N/A</v>
      </c>
      <c r="H386" s="91" t="e">
        <f t="shared" ref="H386:H395" si="315">NA()</f>
        <v>#N/A</v>
      </c>
      <c r="I386" s="84" t="e">
        <f t="shared" ref="I386:I439" si="316">IF(E386&gt;0,H386/E386,NA())</f>
        <v>#N/A</v>
      </c>
      <c r="J386" s="91" t="e">
        <f t="shared" ref="J386:J395" si="317">NA()</f>
        <v>#N/A</v>
      </c>
      <c r="K386" s="91" t="e">
        <f t="shared" ref="K386:K395" si="318">NA()</f>
        <v>#N/A</v>
      </c>
      <c r="L386" s="91" t="e">
        <f t="shared" ref="L386:L395" si="319">NA()</f>
        <v>#N/A</v>
      </c>
      <c r="M386" s="85"/>
      <c r="N386" s="86">
        <f>Parameters!$C$13</f>
        <v>2200</v>
      </c>
      <c r="O386" s="86">
        <f>Parameters!$C$14</f>
        <v>2000</v>
      </c>
    </row>
    <row r="387" spans="1:15">
      <c r="A387" s="75">
        <f t="shared" si="308"/>
        <v>44247</v>
      </c>
      <c r="B387" s="91" t="e">
        <f t="shared" si="309"/>
        <v>#N/A</v>
      </c>
      <c r="C387" s="91" t="e">
        <f t="shared" si="310"/>
        <v>#N/A</v>
      </c>
      <c r="D387" s="91" t="e">
        <f t="shared" si="311"/>
        <v>#N/A</v>
      </c>
      <c r="E387" s="91" t="e">
        <f t="shared" si="312"/>
        <v>#N/A</v>
      </c>
      <c r="F387" s="91" t="e">
        <f t="shared" si="313"/>
        <v>#N/A</v>
      </c>
      <c r="G387" s="77" t="e">
        <f t="shared" si="314"/>
        <v>#N/A</v>
      </c>
      <c r="H387" s="91" t="e">
        <f t="shared" si="315"/>
        <v>#N/A</v>
      </c>
      <c r="I387" s="84" t="e">
        <f t="shared" si="316"/>
        <v>#N/A</v>
      </c>
      <c r="J387" s="91" t="e">
        <f t="shared" si="317"/>
        <v>#N/A</v>
      </c>
      <c r="K387" s="91" t="e">
        <f t="shared" si="318"/>
        <v>#N/A</v>
      </c>
      <c r="L387" s="91" t="e">
        <f t="shared" si="319"/>
        <v>#N/A</v>
      </c>
      <c r="M387" s="85"/>
      <c r="N387" s="86">
        <f>Parameters!$C$13</f>
        <v>2200</v>
      </c>
      <c r="O387" s="86">
        <f>Parameters!$C$14</f>
        <v>2000</v>
      </c>
    </row>
    <row r="388" spans="1:15">
      <c r="A388" s="75">
        <f t="shared" si="308"/>
        <v>44248</v>
      </c>
      <c r="B388" s="91" t="e">
        <f t="shared" si="309"/>
        <v>#N/A</v>
      </c>
      <c r="C388" s="91" t="e">
        <f t="shared" si="310"/>
        <v>#N/A</v>
      </c>
      <c r="D388" s="91" t="e">
        <f t="shared" si="311"/>
        <v>#N/A</v>
      </c>
      <c r="E388" s="91" t="e">
        <f t="shared" si="312"/>
        <v>#N/A</v>
      </c>
      <c r="F388" s="91" t="e">
        <f t="shared" si="313"/>
        <v>#N/A</v>
      </c>
      <c r="G388" s="77" t="e">
        <f t="shared" si="314"/>
        <v>#N/A</v>
      </c>
      <c r="H388" s="91" t="e">
        <f t="shared" si="315"/>
        <v>#N/A</v>
      </c>
      <c r="I388" s="84" t="e">
        <f t="shared" si="316"/>
        <v>#N/A</v>
      </c>
      <c r="J388" s="91" t="e">
        <f t="shared" si="317"/>
        <v>#N/A</v>
      </c>
      <c r="K388" s="91" t="e">
        <f t="shared" si="318"/>
        <v>#N/A</v>
      </c>
      <c r="L388" s="91" t="e">
        <f t="shared" si="319"/>
        <v>#N/A</v>
      </c>
      <c r="M388" s="85"/>
      <c r="N388" s="86">
        <f>Parameters!$C$13</f>
        <v>2200</v>
      </c>
      <c r="O388" s="86">
        <f>Parameters!$C$14</f>
        <v>2000</v>
      </c>
    </row>
    <row r="389" spans="1:15">
      <c r="A389" s="75">
        <f t="shared" si="308"/>
        <v>44249</v>
      </c>
      <c r="B389" s="91" t="e">
        <f t="shared" si="309"/>
        <v>#N/A</v>
      </c>
      <c r="C389" s="91" t="e">
        <f t="shared" si="310"/>
        <v>#N/A</v>
      </c>
      <c r="D389" s="91" t="e">
        <f t="shared" si="311"/>
        <v>#N/A</v>
      </c>
      <c r="E389" s="91" t="e">
        <f t="shared" si="312"/>
        <v>#N/A</v>
      </c>
      <c r="F389" s="91" t="e">
        <f t="shared" si="313"/>
        <v>#N/A</v>
      </c>
      <c r="G389" s="77" t="e">
        <f t="shared" si="314"/>
        <v>#N/A</v>
      </c>
      <c r="H389" s="91" t="e">
        <f t="shared" si="315"/>
        <v>#N/A</v>
      </c>
      <c r="I389" s="84" t="e">
        <f t="shared" si="316"/>
        <v>#N/A</v>
      </c>
      <c r="J389" s="91" t="e">
        <f t="shared" si="317"/>
        <v>#N/A</v>
      </c>
      <c r="K389" s="91" t="e">
        <f t="shared" si="318"/>
        <v>#N/A</v>
      </c>
      <c r="L389" s="91" t="e">
        <f t="shared" si="319"/>
        <v>#N/A</v>
      </c>
      <c r="M389" s="85"/>
      <c r="N389" s="86">
        <f>Parameters!$C$13</f>
        <v>2200</v>
      </c>
      <c r="O389" s="86">
        <f>Parameters!$C$14</f>
        <v>2000</v>
      </c>
    </row>
    <row r="390" spans="1:15">
      <c r="A390" s="75">
        <f t="shared" si="308"/>
        <v>44250</v>
      </c>
      <c r="B390" s="91" t="e">
        <f t="shared" si="309"/>
        <v>#N/A</v>
      </c>
      <c r="C390" s="91" t="e">
        <f t="shared" si="310"/>
        <v>#N/A</v>
      </c>
      <c r="D390" s="91" t="e">
        <f t="shared" si="311"/>
        <v>#N/A</v>
      </c>
      <c r="E390" s="91" t="e">
        <f t="shared" si="312"/>
        <v>#N/A</v>
      </c>
      <c r="F390" s="91" t="e">
        <f t="shared" si="313"/>
        <v>#N/A</v>
      </c>
      <c r="G390" s="77" t="e">
        <f t="shared" si="314"/>
        <v>#N/A</v>
      </c>
      <c r="H390" s="91" t="e">
        <f t="shared" si="315"/>
        <v>#N/A</v>
      </c>
      <c r="I390" s="84" t="e">
        <f t="shared" si="316"/>
        <v>#N/A</v>
      </c>
      <c r="J390" s="91" t="e">
        <f t="shared" si="317"/>
        <v>#N/A</v>
      </c>
      <c r="K390" s="91" t="e">
        <f t="shared" si="318"/>
        <v>#N/A</v>
      </c>
      <c r="L390" s="91" t="e">
        <f t="shared" si="319"/>
        <v>#N/A</v>
      </c>
      <c r="M390" s="85"/>
      <c r="N390" s="86">
        <f>Parameters!$C$13</f>
        <v>2200</v>
      </c>
      <c r="O390" s="86">
        <f>Parameters!$C$14</f>
        <v>2000</v>
      </c>
    </row>
    <row r="391" spans="1:15">
      <c r="A391" s="75">
        <f t="shared" si="308"/>
        <v>44251</v>
      </c>
      <c r="B391" s="91" t="e">
        <f t="shared" si="309"/>
        <v>#N/A</v>
      </c>
      <c r="C391" s="91" t="e">
        <f t="shared" si="310"/>
        <v>#N/A</v>
      </c>
      <c r="D391" s="91" t="e">
        <f t="shared" si="311"/>
        <v>#N/A</v>
      </c>
      <c r="E391" s="91" t="e">
        <f t="shared" si="312"/>
        <v>#N/A</v>
      </c>
      <c r="F391" s="91" t="e">
        <f t="shared" si="313"/>
        <v>#N/A</v>
      </c>
      <c r="G391" s="77" t="e">
        <f t="shared" si="314"/>
        <v>#N/A</v>
      </c>
      <c r="H391" s="91" t="e">
        <f t="shared" si="315"/>
        <v>#N/A</v>
      </c>
      <c r="I391" s="84" t="e">
        <f t="shared" si="316"/>
        <v>#N/A</v>
      </c>
      <c r="J391" s="91" t="e">
        <f t="shared" si="317"/>
        <v>#N/A</v>
      </c>
      <c r="K391" s="91" t="e">
        <f t="shared" si="318"/>
        <v>#N/A</v>
      </c>
      <c r="L391" s="91" t="e">
        <f t="shared" si="319"/>
        <v>#N/A</v>
      </c>
      <c r="M391" s="85"/>
      <c r="N391" s="86">
        <f>Parameters!$C$13</f>
        <v>2200</v>
      </c>
      <c r="O391" s="86">
        <f>Parameters!$C$14</f>
        <v>2000</v>
      </c>
    </row>
    <row r="392" spans="1:15">
      <c r="A392" s="75">
        <f t="shared" si="308"/>
        <v>44252</v>
      </c>
      <c r="B392" s="91" t="e">
        <f t="shared" si="309"/>
        <v>#N/A</v>
      </c>
      <c r="C392" s="91" t="e">
        <f t="shared" si="310"/>
        <v>#N/A</v>
      </c>
      <c r="D392" s="91" t="e">
        <f t="shared" si="311"/>
        <v>#N/A</v>
      </c>
      <c r="E392" s="91" t="e">
        <f t="shared" si="312"/>
        <v>#N/A</v>
      </c>
      <c r="F392" s="91" t="e">
        <f t="shared" si="313"/>
        <v>#N/A</v>
      </c>
      <c r="G392" s="77" t="e">
        <f t="shared" si="314"/>
        <v>#N/A</v>
      </c>
      <c r="H392" s="91" t="e">
        <f t="shared" si="315"/>
        <v>#N/A</v>
      </c>
      <c r="I392" s="84" t="e">
        <f t="shared" si="316"/>
        <v>#N/A</v>
      </c>
      <c r="J392" s="91" t="e">
        <f t="shared" si="317"/>
        <v>#N/A</v>
      </c>
      <c r="K392" s="91" t="e">
        <f t="shared" si="318"/>
        <v>#N/A</v>
      </c>
      <c r="L392" s="91" t="e">
        <f t="shared" si="319"/>
        <v>#N/A</v>
      </c>
      <c r="M392" s="85"/>
      <c r="N392" s="86">
        <f>Parameters!$C$13</f>
        <v>2200</v>
      </c>
      <c r="O392" s="86">
        <f>Parameters!$C$14</f>
        <v>2000</v>
      </c>
    </row>
    <row r="393" spans="1:15">
      <c r="A393" s="75">
        <f t="shared" si="308"/>
        <v>44253</v>
      </c>
      <c r="B393" s="91" t="e">
        <f t="shared" si="309"/>
        <v>#N/A</v>
      </c>
      <c r="C393" s="91" t="e">
        <f t="shared" si="310"/>
        <v>#N/A</v>
      </c>
      <c r="D393" s="91" t="e">
        <f t="shared" si="311"/>
        <v>#N/A</v>
      </c>
      <c r="E393" s="91" t="e">
        <f t="shared" si="312"/>
        <v>#N/A</v>
      </c>
      <c r="F393" s="91" t="e">
        <f t="shared" si="313"/>
        <v>#N/A</v>
      </c>
      <c r="G393" s="77" t="e">
        <f t="shared" si="314"/>
        <v>#N/A</v>
      </c>
      <c r="H393" s="91" t="e">
        <f t="shared" si="315"/>
        <v>#N/A</v>
      </c>
      <c r="I393" s="84" t="e">
        <f t="shared" si="316"/>
        <v>#N/A</v>
      </c>
      <c r="J393" s="91" t="e">
        <f t="shared" si="317"/>
        <v>#N/A</v>
      </c>
      <c r="K393" s="91" t="e">
        <f t="shared" si="318"/>
        <v>#N/A</v>
      </c>
      <c r="L393" s="91" t="e">
        <f t="shared" si="319"/>
        <v>#N/A</v>
      </c>
      <c r="M393" s="85"/>
      <c r="N393" s="86">
        <f>Parameters!$C$13</f>
        <v>2200</v>
      </c>
      <c r="O393" s="86">
        <f>Parameters!$C$14</f>
        <v>2000</v>
      </c>
    </row>
    <row r="394" spans="1:15">
      <c r="A394" s="75">
        <f t="shared" si="308"/>
        <v>44254</v>
      </c>
      <c r="B394" s="91" t="e">
        <f t="shared" si="309"/>
        <v>#N/A</v>
      </c>
      <c r="C394" s="91" t="e">
        <f t="shared" si="310"/>
        <v>#N/A</v>
      </c>
      <c r="D394" s="91" t="e">
        <f t="shared" si="311"/>
        <v>#N/A</v>
      </c>
      <c r="E394" s="91" t="e">
        <f t="shared" si="312"/>
        <v>#N/A</v>
      </c>
      <c r="F394" s="91" t="e">
        <f t="shared" si="313"/>
        <v>#N/A</v>
      </c>
      <c r="G394" s="77" t="e">
        <f t="shared" si="314"/>
        <v>#N/A</v>
      </c>
      <c r="H394" s="91" t="e">
        <f t="shared" si="315"/>
        <v>#N/A</v>
      </c>
      <c r="I394" s="84" t="e">
        <f t="shared" si="316"/>
        <v>#N/A</v>
      </c>
      <c r="J394" s="91" t="e">
        <f t="shared" si="317"/>
        <v>#N/A</v>
      </c>
      <c r="K394" s="91" t="e">
        <f t="shared" si="318"/>
        <v>#N/A</v>
      </c>
      <c r="L394" s="91" t="e">
        <f t="shared" si="319"/>
        <v>#N/A</v>
      </c>
      <c r="M394" s="85"/>
      <c r="N394" s="86">
        <f>Parameters!$C$13</f>
        <v>2200</v>
      </c>
      <c r="O394" s="86">
        <f>Parameters!$C$14</f>
        <v>2000</v>
      </c>
    </row>
    <row r="395" spans="1:15">
      <c r="A395" s="75">
        <f t="shared" si="308"/>
        <v>44255</v>
      </c>
      <c r="B395" s="91" t="e">
        <f t="shared" si="309"/>
        <v>#N/A</v>
      </c>
      <c r="C395" s="91" t="e">
        <f t="shared" si="310"/>
        <v>#N/A</v>
      </c>
      <c r="D395" s="91" t="e">
        <f t="shared" si="311"/>
        <v>#N/A</v>
      </c>
      <c r="E395" s="91" t="e">
        <f t="shared" si="312"/>
        <v>#N/A</v>
      </c>
      <c r="F395" s="91" t="e">
        <f t="shared" si="313"/>
        <v>#N/A</v>
      </c>
      <c r="G395" s="77" t="e">
        <f t="shared" si="314"/>
        <v>#N/A</v>
      </c>
      <c r="H395" s="91" t="e">
        <f t="shared" si="315"/>
        <v>#N/A</v>
      </c>
      <c r="I395" s="84" t="e">
        <f t="shared" si="316"/>
        <v>#N/A</v>
      </c>
      <c r="J395" s="91" t="e">
        <f t="shared" si="317"/>
        <v>#N/A</v>
      </c>
      <c r="K395" s="91" t="e">
        <f t="shared" si="318"/>
        <v>#N/A</v>
      </c>
      <c r="L395" s="91" t="e">
        <f t="shared" si="319"/>
        <v>#N/A</v>
      </c>
      <c r="M395" s="85"/>
      <c r="N395" s="86">
        <f>Parameters!$C$13</f>
        <v>2200</v>
      </c>
      <c r="O395" s="86">
        <f>Parameters!$C$14</f>
        <v>2000</v>
      </c>
    </row>
    <row r="396" spans="1:15">
      <c r="A396" s="75">
        <f t="shared" si="308"/>
        <v>44256</v>
      </c>
      <c r="B396" s="91" t="e">
        <f t="shared" ref="B396:B405" si="320">NA()</f>
        <v>#N/A</v>
      </c>
      <c r="C396" s="91" t="e">
        <f t="shared" ref="C396:C405" si="321">NA()</f>
        <v>#N/A</v>
      </c>
      <c r="D396" s="91" t="e">
        <f t="shared" ref="D396:D405" si="322">NA()</f>
        <v>#N/A</v>
      </c>
      <c r="E396" s="91" t="e">
        <f t="shared" ref="E396:E405" si="323">NA()</f>
        <v>#N/A</v>
      </c>
      <c r="F396" s="91" t="e">
        <f t="shared" ref="F396:F405" si="324">NA()</f>
        <v>#N/A</v>
      </c>
      <c r="G396" s="77" t="e">
        <f t="shared" si="314"/>
        <v>#N/A</v>
      </c>
      <c r="H396" s="91" t="e">
        <f t="shared" ref="H396:H405" si="325">NA()</f>
        <v>#N/A</v>
      </c>
      <c r="I396" s="84" t="e">
        <f t="shared" si="316"/>
        <v>#N/A</v>
      </c>
      <c r="J396" s="91" t="e">
        <f t="shared" ref="J396:J405" si="326">NA()</f>
        <v>#N/A</v>
      </c>
      <c r="K396" s="91" t="e">
        <f t="shared" ref="K396:K405" si="327">NA()</f>
        <v>#N/A</v>
      </c>
      <c r="L396" s="91" t="e">
        <f t="shared" ref="L396:L405" si="328">NA()</f>
        <v>#N/A</v>
      </c>
      <c r="M396" s="85"/>
      <c r="N396" s="86">
        <f>Parameters!$C$13</f>
        <v>2200</v>
      </c>
      <c r="O396" s="86">
        <f>Parameters!$C$14</f>
        <v>2000</v>
      </c>
    </row>
    <row r="397" spans="1:15">
      <c r="A397" s="75">
        <f t="shared" si="308"/>
        <v>44257</v>
      </c>
      <c r="B397" s="91" t="e">
        <f t="shared" si="320"/>
        <v>#N/A</v>
      </c>
      <c r="C397" s="91" t="e">
        <f t="shared" si="321"/>
        <v>#N/A</v>
      </c>
      <c r="D397" s="91" t="e">
        <f t="shared" si="322"/>
        <v>#N/A</v>
      </c>
      <c r="E397" s="91" t="e">
        <f t="shared" si="323"/>
        <v>#N/A</v>
      </c>
      <c r="F397" s="91" t="e">
        <f t="shared" si="324"/>
        <v>#N/A</v>
      </c>
      <c r="G397" s="77" t="e">
        <f t="shared" si="314"/>
        <v>#N/A</v>
      </c>
      <c r="H397" s="91" t="e">
        <f t="shared" si="325"/>
        <v>#N/A</v>
      </c>
      <c r="I397" s="84" t="e">
        <f t="shared" si="316"/>
        <v>#N/A</v>
      </c>
      <c r="J397" s="91" t="e">
        <f t="shared" si="326"/>
        <v>#N/A</v>
      </c>
      <c r="K397" s="91" t="e">
        <f t="shared" si="327"/>
        <v>#N/A</v>
      </c>
      <c r="L397" s="91" t="e">
        <f t="shared" si="328"/>
        <v>#N/A</v>
      </c>
      <c r="M397" s="85"/>
      <c r="N397" s="86">
        <f>Parameters!$C$13</f>
        <v>2200</v>
      </c>
      <c r="O397" s="86">
        <f>Parameters!$C$14</f>
        <v>2000</v>
      </c>
    </row>
    <row r="398" spans="1:15">
      <c r="A398" s="75">
        <f t="shared" si="308"/>
        <v>44258</v>
      </c>
      <c r="B398" s="91" t="e">
        <f t="shared" si="320"/>
        <v>#N/A</v>
      </c>
      <c r="C398" s="91" t="e">
        <f t="shared" si="321"/>
        <v>#N/A</v>
      </c>
      <c r="D398" s="91" t="e">
        <f t="shared" si="322"/>
        <v>#N/A</v>
      </c>
      <c r="E398" s="91" t="e">
        <f t="shared" si="323"/>
        <v>#N/A</v>
      </c>
      <c r="F398" s="91" t="e">
        <f t="shared" si="324"/>
        <v>#N/A</v>
      </c>
      <c r="G398" s="77" t="e">
        <f t="shared" si="314"/>
        <v>#N/A</v>
      </c>
      <c r="H398" s="91" t="e">
        <f t="shared" si="325"/>
        <v>#N/A</v>
      </c>
      <c r="I398" s="84" t="e">
        <f t="shared" si="316"/>
        <v>#N/A</v>
      </c>
      <c r="J398" s="91" t="e">
        <f t="shared" si="326"/>
        <v>#N/A</v>
      </c>
      <c r="K398" s="91" t="e">
        <f t="shared" si="327"/>
        <v>#N/A</v>
      </c>
      <c r="L398" s="91" t="e">
        <f t="shared" si="328"/>
        <v>#N/A</v>
      </c>
      <c r="M398" s="85"/>
      <c r="N398" s="86">
        <f>Parameters!$C$13</f>
        <v>2200</v>
      </c>
      <c r="O398" s="86">
        <f>Parameters!$C$14</f>
        <v>2000</v>
      </c>
    </row>
    <row r="399" spans="1:15">
      <c r="A399" s="75">
        <f t="shared" si="308"/>
        <v>44259</v>
      </c>
      <c r="B399" s="91" t="e">
        <f t="shared" si="320"/>
        <v>#N/A</v>
      </c>
      <c r="C399" s="91" t="e">
        <f t="shared" si="321"/>
        <v>#N/A</v>
      </c>
      <c r="D399" s="91" t="e">
        <f t="shared" si="322"/>
        <v>#N/A</v>
      </c>
      <c r="E399" s="91" t="e">
        <f t="shared" si="323"/>
        <v>#N/A</v>
      </c>
      <c r="F399" s="91" t="e">
        <f t="shared" si="324"/>
        <v>#N/A</v>
      </c>
      <c r="G399" s="77" t="e">
        <f t="shared" si="314"/>
        <v>#N/A</v>
      </c>
      <c r="H399" s="91" t="e">
        <f t="shared" si="325"/>
        <v>#N/A</v>
      </c>
      <c r="I399" s="84" t="e">
        <f t="shared" si="316"/>
        <v>#N/A</v>
      </c>
      <c r="J399" s="91" t="e">
        <f t="shared" si="326"/>
        <v>#N/A</v>
      </c>
      <c r="K399" s="91" t="e">
        <f t="shared" si="327"/>
        <v>#N/A</v>
      </c>
      <c r="L399" s="91" t="e">
        <f t="shared" si="328"/>
        <v>#N/A</v>
      </c>
      <c r="M399" s="85"/>
      <c r="N399" s="86">
        <f>Parameters!$C$13</f>
        <v>2200</v>
      </c>
      <c r="O399" s="86">
        <f>Parameters!$C$14</f>
        <v>2000</v>
      </c>
    </row>
    <row r="400" spans="1:15">
      <c r="A400" s="75">
        <f t="shared" si="308"/>
        <v>44260</v>
      </c>
      <c r="B400" s="91" t="e">
        <f t="shared" si="320"/>
        <v>#N/A</v>
      </c>
      <c r="C400" s="91" t="e">
        <f t="shared" si="321"/>
        <v>#N/A</v>
      </c>
      <c r="D400" s="91" t="e">
        <f t="shared" si="322"/>
        <v>#N/A</v>
      </c>
      <c r="E400" s="91" t="e">
        <f t="shared" si="323"/>
        <v>#N/A</v>
      </c>
      <c r="F400" s="91" t="e">
        <f t="shared" si="324"/>
        <v>#N/A</v>
      </c>
      <c r="G400" s="77" t="e">
        <f t="shared" si="314"/>
        <v>#N/A</v>
      </c>
      <c r="H400" s="91" t="e">
        <f t="shared" si="325"/>
        <v>#N/A</v>
      </c>
      <c r="I400" s="84" t="e">
        <f t="shared" si="316"/>
        <v>#N/A</v>
      </c>
      <c r="J400" s="91" t="e">
        <f t="shared" si="326"/>
        <v>#N/A</v>
      </c>
      <c r="K400" s="91" t="e">
        <f t="shared" si="327"/>
        <v>#N/A</v>
      </c>
      <c r="L400" s="91" t="e">
        <f t="shared" si="328"/>
        <v>#N/A</v>
      </c>
      <c r="M400" s="85"/>
      <c r="N400" s="86">
        <f>Parameters!$C$13</f>
        <v>2200</v>
      </c>
      <c r="O400" s="86">
        <f>Parameters!$C$14</f>
        <v>2000</v>
      </c>
    </row>
    <row r="401" spans="1:15">
      <c r="A401" s="75">
        <f t="shared" si="308"/>
        <v>44261</v>
      </c>
      <c r="B401" s="91" t="e">
        <f t="shared" si="320"/>
        <v>#N/A</v>
      </c>
      <c r="C401" s="91" t="e">
        <f t="shared" si="321"/>
        <v>#N/A</v>
      </c>
      <c r="D401" s="91" t="e">
        <f t="shared" si="322"/>
        <v>#N/A</v>
      </c>
      <c r="E401" s="91" t="e">
        <f t="shared" si="323"/>
        <v>#N/A</v>
      </c>
      <c r="F401" s="91" t="e">
        <f t="shared" si="324"/>
        <v>#N/A</v>
      </c>
      <c r="G401" s="77" t="e">
        <f t="shared" si="314"/>
        <v>#N/A</v>
      </c>
      <c r="H401" s="91" t="e">
        <f t="shared" si="325"/>
        <v>#N/A</v>
      </c>
      <c r="I401" s="84" t="e">
        <f t="shared" si="316"/>
        <v>#N/A</v>
      </c>
      <c r="J401" s="91" t="e">
        <f t="shared" si="326"/>
        <v>#N/A</v>
      </c>
      <c r="K401" s="91" t="e">
        <f t="shared" si="327"/>
        <v>#N/A</v>
      </c>
      <c r="L401" s="91" t="e">
        <f t="shared" si="328"/>
        <v>#N/A</v>
      </c>
      <c r="M401" s="85"/>
      <c r="N401" s="86">
        <f>Parameters!$C$13</f>
        <v>2200</v>
      </c>
      <c r="O401" s="86">
        <f>Parameters!$C$14</f>
        <v>2000</v>
      </c>
    </row>
    <row r="402" spans="1:15">
      <c r="A402" s="75">
        <f t="shared" si="308"/>
        <v>44262</v>
      </c>
      <c r="B402" s="91" t="e">
        <f t="shared" si="320"/>
        <v>#N/A</v>
      </c>
      <c r="C402" s="91" t="e">
        <f t="shared" si="321"/>
        <v>#N/A</v>
      </c>
      <c r="D402" s="91" t="e">
        <f t="shared" si="322"/>
        <v>#N/A</v>
      </c>
      <c r="E402" s="91" t="e">
        <f t="shared" si="323"/>
        <v>#N/A</v>
      </c>
      <c r="F402" s="91" t="e">
        <f t="shared" si="324"/>
        <v>#N/A</v>
      </c>
      <c r="G402" s="77" t="e">
        <f t="shared" si="314"/>
        <v>#N/A</v>
      </c>
      <c r="H402" s="91" t="e">
        <f t="shared" si="325"/>
        <v>#N/A</v>
      </c>
      <c r="I402" s="84" t="e">
        <f t="shared" si="316"/>
        <v>#N/A</v>
      </c>
      <c r="J402" s="91" t="e">
        <f t="shared" si="326"/>
        <v>#N/A</v>
      </c>
      <c r="K402" s="91" t="e">
        <f t="shared" si="327"/>
        <v>#N/A</v>
      </c>
      <c r="L402" s="91" t="e">
        <f t="shared" si="328"/>
        <v>#N/A</v>
      </c>
      <c r="M402" s="85"/>
      <c r="N402" s="86">
        <f>Parameters!$C$13</f>
        <v>2200</v>
      </c>
      <c r="O402" s="86">
        <f>Parameters!$C$14</f>
        <v>2000</v>
      </c>
    </row>
    <row r="403" spans="1:15">
      <c r="A403" s="75">
        <f t="shared" si="308"/>
        <v>44263</v>
      </c>
      <c r="B403" s="91" t="e">
        <f t="shared" si="320"/>
        <v>#N/A</v>
      </c>
      <c r="C403" s="91" t="e">
        <f t="shared" si="321"/>
        <v>#N/A</v>
      </c>
      <c r="D403" s="91" t="e">
        <f t="shared" si="322"/>
        <v>#N/A</v>
      </c>
      <c r="E403" s="91" t="e">
        <f t="shared" si="323"/>
        <v>#N/A</v>
      </c>
      <c r="F403" s="91" t="e">
        <f t="shared" si="324"/>
        <v>#N/A</v>
      </c>
      <c r="G403" s="77" t="e">
        <f t="shared" si="314"/>
        <v>#N/A</v>
      </c>
      <c r="H403" s="91" t="e">
        <f t="shared" si="325"/>
        <v>#N/A</v>
      </c>
      <c r="I403" s="84" t="e">
        <f t="shared" si="316"/>
        <v>#N/A</v>
      </c>
      <c r="J403" s="91" t="e">
        <f t="shared" si="326"/>
        <v>#N/A</v>
      </c>
      <c r="K403" s="91" t="e">
        <f t="shared" si="327"/>
        <v>#N/A</v>
      </c>
      <c r="L403" s="91" t="e">
        <f t="shared" si="328"/>
        <v>#N/A</v>
      </c>
      <c r="M403" s="85"/>
      <c r="N403" s="86">
        <f>Parameters!$C$13</f>
        <v>2200</v>
      </c>
      <c r="O403" s="86">
        <f>Parameters!$C$14</f>
        <v>2000</v>
      </c>
    </row>
    <row r="404" spans="1:15">
      <c r="A404" s="75">
        <f t="shared" si="308"/>
        <v>44264</v>
      </c>
      <c r="B404" s="91" t="e">
        <f t="shared" si="320"/>
        <v>#N/A</v>
      </c>
      <c r="C404" s="91" t="e">
        <f t="shared" si="321"/>
        <v>#N/A</v>
      </c>
      <c r="D404" s="91" t="e">
        <f t="shared" si="322"/>
        <v>#N/A</v>
      </c>
      <c r="E404" s="91" t="e">
        <f t="shared" si="323"/>
        <v>#N/A</v>
      </c>
      <c r="F404" s="91" t="e">
        <f t="shared" si="324"/>
        <v>#N/A</v>
      </c>
      <c r="G404" s="77" t="e">
        <f t="shared" si="314"/>
        <v>#N/A</v>
      </c>
      <c r="H404" s="91" t="e">
        <f t="shared" si="325"/>
        <v>#N/A</v>
      </c>
      <c r="I404" s="84" t="e">
        <f t="shared" si="316"/>
        <v>#N/A</v>
      </c>
      <c r="J404" s="91" t="e">
        <f t="shared" si="326"/>
        <v>#N/A</v>
      </c>
      <c r="K404" s="91" t="e">
        <f t="shared" si="327"/>
        <v>#N/A</v>
      </c>
      <c r="L404" s="91" t="e">
        <f t="shared" si="328"/>
        <v>#N/A</v>
      </c>
      <c r="M404" s="85"/>
      <c r="N404" s="86">
        <f>Parameters!$C$13</f>
        <v>2200</v>
      </c>
      <c r="O404" s="86">
        <f>Parameters!$C$14</f>
        <v>2000</v>
      </c>
    </row>
    <row r="405" spans="1:15">
      <c r="A405" s="75">
        <f t="shared" si="308"/>
        <v>44265</v>
      </c>
      <c r="B405" s="91" t="e">
        <f t="shared" si="320"/>
        <v>#N/A</v>
      </c>
      <c r="C405" s="91" t="e">
        <f t="shared" si="321"/>
        <v>#N/A</v>
      </c>
      <c r="D405" s="91" t="e">
        <f t="shared" si="322"/>
        <v>#N/A</v>
      </c>
      <c r="E405" s="91" t="e">
        <f t="shared" si="323"/>
        <v>#N/A</v>
      </c>
      <c r="F405" s="91" t="e">
        <f t="shared" si="324"/>
        <v>#N/A</v>
      </c>
      <c r="G405" s="77" t="e">
        <f t="shared" si="314"/>
        <v>#N/A</v>
      </c>
      <c r="H405" s="91" t="e">
        <f t="shared" si="325"/>
        <v>#N/A</v>
      </c>
      <c r="I405" s="84" t="e">
        <f t="shared" si="316"/>
        <v>#N/A</v>
      </c>
      <c r="J405" s="91" t="e">
        <f t="shared" si="326"/>
        <v>#N/A</v>
      </c>
      <c r="K405" s="91" t="e">
        <f t="shared" si="327"/>
        <v>#N/A</v>
      </c>
      <c r="L405" s="91" t="e">
        <f t="shared" si="328"/>
        <v>#N/A</v>
      </c>
      <c r="M405" s="85"/>
      <c r="N405" s="86">
        <f>Parameters!$C$13</f>
        <v>2200</v>
      </c>
      <c r="O405" s="86">
        <f>Parameters!$C$14</f>
        <v>2000</v>
      </c>
    </row>
    <row r="406" spans="1:15">
      <c r="A406" s="75">
        <f t="shared" si="308"/>
        <v>44266</v>
      </c>
      <c r="B406" s="91" t="e">
        <f t="shared" ref="B406:B415" si="329">NA()</f>
        <v>#N/A</v>
      </c>
      <c r="C406" s="91" t="e">
        <f t="shared" ref="C406:C415" si="330">NA()</f>
        <v>#N/A</v>
      </c>
      <c r="D406" s="91" t="e">
        <f t="shared" ref="D406:D415" si="331">NA()</f>
        <v>#N/A</v>
      </c>
      <c r="E406" s="91" t="e">
        <f t="shared" ref="E406:E415" si="332">NA()</f>
        <v>#N/A</v>
      </c>
      <c r="F406" s="91" t="e">
        <f t="shared" ref="F406:F415" si="333">NA()</f>
        <v>#N/A</v>
      </c>
      <c r="G406" s="77" t="e">
        <f t="shared" si="314"/>
        <v>#N/A</v>
      </c>
      <c r="H406" s="91" t="e">
        <f t="shared" ref="H406:H415" si="334">NA()</f>
        <v>#N/A</v>
      </c>
      <c r="I406" s="84" t="e">
        <f t="shared" si="316"/>
        <v>#N/A</v>
      </c>
      <c r="J406" s="91" t="e">
        <f t="shared" ref="J406:J415" si="335">NA()</f>
        <v>#N/A</v>
      </c>
      <c r="K406" s="91" t="e">
        <f t="shared" ref="K406:K415" si="336">NA()</f>
        <v>#N/A</v>
      </c>
      <c r="L406" s="91" t="e">
        <f t="shared" ref="L406:L415" si="337">NA()</f>
        <v>#N/A</v>
      </c>
      <c r="M406" s="85"/>
      <c r="N406" s="86">
        <f>Parameters!$C$13</f>
        <v>2200</v>
      </c>
      <c r="O406" s="86">
        <f>Parameters!$C$14</f>
        <v>2000</v>
      </c>
    </row>
    <row r="407" spans="1:15">
      <c r="A407" s="75">
        <f t="shared" si="308"/>
        <v>44267</v>
      </c>
      <c r="B407" s="91" t="e">
        <f t="shared" si="329"/>
        <v>#N/A</v>
      </c>
      <c r="C407" s="91" t="e">
        <f t="shared" si="330"/>
        <v>#N/A</v>
      </c>
      <c r="D407" s="91" t="e">
        <f t="shared" si="331"/>
        <v>#N/A</v>
      </c>
      <c r="E407" s="91" t="e">
        <f t="shared" si="332"/>
        <v>#N/A</v>
      </c>
      <c r="F407" s="91" t="e">
        <f t="shared" si="333"/>
        <v>#N/A</v>
      </c>
      <c r="G407" s="77" t="e">
        <f t="shared" si="314"/>
        <v>#N/A</v>
      </c>
      <c r="H407" s="91" t="e">
        <f t="shared" si="334"/>
        <v>#N/A</v>
      </c>
      <c r="I407" s="84" t="e">
        <f t="shared" si="316"/>
        <v>#N/A</v>
      </c>
      <c r="J407" s="91" t="e">
        <f t="shared" si="335"/>
        <v>#N/A</v>
      </c>
      <c r="K407" s="91" t="e">
        <f t="shared" si="336"/>
        <v>#N/A</v>
      </c>
      <c r="L407" s="91" t="e">
        <f t="shared" si="337"/>
        <v>#N/A</v>
      </c>
      <c r="M407" s="85"/>
      <c r="N407" s="86">
        <f>Parameters!$C$13</f>
        <v>2200</v>
      </c>
      <c r="O407" s="86">
        <f>Parameters!$C$14</f>
        <v>2000</v>
      </c>
    </row>
    <row r="408" spans="1:15">
      <c r="A408" s="75">
        <f t="shared" si="308"/>
        <v>44268</v>
      </c>
      <c r="B408" s="91" t="e">
        <f t="shared" si="329"/>
        <v>#N/A</v>
      </c>
      <c r="C408" s="91" t="e">
        <f t="shared" si="330"/>
        <v>#N/A</v>
      </c>
      <c r="D408" s="91" t="e">
        <f t="shared" si="331"/>
        <v>#N/A</v>
      </c>
      <c r="E408" s="91" t="e">
        <f t="shared" si="332"/>
        <v>#N/A</v>
      </c>
      <c r="F408" s="91" t="e">
        <f t="shared" si="333"/>
        <v>#N/A</v>
      </c>
      <c r="G408" s="77" t="e">
        <f t="shared" si="314"/>
        <v>#N/A</v>
      </c>
      <c r="H408" s="91" t="e">
        <f t="shared" si="334"/>
        <v>#N/A</v>
      </c>
      <c r="I408" s="84" t="e">
        <f t="shared" si="316"/>
        <v>#N/A</v>
      </c>
      <c r="J408" s="91" t="e">
        <f t="shared" si="335"/>
        <v>#N/A</v>
      </c>
      <c r="K408" s="91" t="e">
        <f t="shared" si="336"/>
        <v>#N/A</v>
      </c>
      <c r="L408" s="91" t="e">
        <f t="shared" si="337"/>
        <v>#N/A</v>
      </c>
      <c r="M408" s="85"/>
      <c r="N408" s="86">
        <f>Parameters!$C$13</f>
        <v>2200</v>
      </c>
      <c r="O408" s="86">
        <f>Parameters!$C$14</f>
        <v>2000</v>
      </c>
    </row>
    <row r="409" spans="1:15">
      <c r="A409" s="75">
        <f t="shared" si="308"/>
        <v>44269</v>
      </c>
      <c r="B409" s="91" t="e">
        <f t="shared" si="329"/>
        <v>#N/A</v>
      </c>
      <c r="C409" s="91" t="e">
        <f t="shared" si="330"/>
        <v>#N/A</v>
      </c>
      <c r="D409" s="91" t="e">
        <f t="shared" si="331"/>
        <v>#N/A</v>
      </c>
      <c r="E409" s="91" t="e">
        <f t="shared" si="332"/>
        <v>#N/A</v>
      </c>
      <c r="F409" s="91" t="e">
        <f t="shared" si="333"/>
        <v>#N/A</v>
      </c>
      <c r="G409" s="77" t="e">
        <f t="shared" si="314"/>
        <v>#N/A</v>
      </c>
      <c r="H409" s="91" t="e">
        <f t="shared" si="334"/>
        <v>#N/A</v>
      </c>
      <c r="I409" s="84" t="e">
        <f t="shared" si="316"/>
        <v>#N/A</v>
      </c>
      <c r="J409" s="91" t="e">
        <f t="shared" si="335"/>
        <v>#N/A</v>
      </c>
      <c r="K409" s="91" t="e">
        <f t="shared" si="336"/>
        <v>#N/A</v>
      </c>
      <c r="L409" s="91" t="e">
        <f t="shared" si="337"/>
        <v>#N/A</v>
      </c>
      <c r="M409" s="85"/>
      <c r="N409" s="86">
        <f>Parameters!$C$13</f>
        <v>2200</v>
      </c>
      <c r="O409" s="86">
        <f>Parameters!$C$14</f>
        <v>2000</v>
      </c>
    </row>
    <row r="410" spans="1:15">
      <c r="A410" s="75">
        <f t="shared" si="308"/>
        <v>44270</v>
      </c>
      <c r="B410" s="91" t="e">
        <f t="shared" si="329"/>
        <v>#N/A</v>
      </c>
      <c r="C410" s="91" t="e">
        <f t="shared" si="330"/>
        <v>#N/A</v>
      </c>
      <c r="D410" s="91" t="e">
        <f t="shared" si="331"/>
        <v>#N/A</v>
      </c>
      <c r="E410" s="91" t="e">
        <f t="shared" si="332"/>
        <v>#N/A</v>
      </c>
      <c r="F410" s="91" t="e">
        <f t="shared" si="333"/>
        <v>#N/A</v>
      </c>
      <c r="G410" s="77" t="e">
        <f t="shared" si="314"/>
        <v>#N/A</v>
      </c>
      <c r="H410" s="91" t="e">
        <f t="shared" si="334"/>
        <v>#N/A</v>
      </c>
      <c r="I410" s="84" t="e">
        <f t="shared" si="316"/>
        <v>#N/A</v>
      </c>
      <c r="J410" s="91" t="e">
        <f t="shared" si="335"/>
        <v>#N/A</v>
      </c>
      <c r="K410" s="91" t="e">
        <f t="shared" si="336"/>
        <v>#N/A</v>
      </c>
      <c r="L410" s="91" t="e">
        <f t="shared" si="337"/>
        <v>#N/A</v>
      </c>
      <c r="M410" s="85"/>
      <c r="N410" s="86">
        <f>Parameters!$C$13</f>
        <v>2200</v>
      </c>
      <c r="O410" s="86">
        <f>Parameters!$C$14</f>
        <v>2000</v>
      </c>
    </row>
    <row r="411" spans="1:15">
      <c r="A411" s="75">
        <f t="shared" si="308"/>
        <v>44271</v>
      </c>
      <c r="B411" s="91" t="e">
        <f t="shared" si="329"/>
        <v>#N/A</v>
      </c>
      <c r="C411" s="91" t="e">
        <f t="shared" si="330"/>
        <v>#N/A</v>
      </c>
      <c r="D411" s="91" t="e">
        <f t="shared" si="331"/>
        <v>#N/A</v>
      </c>
      <c r="E411" s="91" t="e">
        <f t="shared" si="332"/>
        <v>#N/A</v>
      </c>
      <c r="F411" s="91" t="e">
        <f t="shared" si="333"/>
        <v>#N/A</v>
      </c>
      <c r="G411" s="77" t="e">
        <f t="shared" si="314"/>
        <v>#N/A</v>
      </c>
      <c r="H411" s="91" t="e">
        <f t="shared" si="334"/>
        <v>#N/A</v>
      </c>
      <c r="I411" s="84" t="e">
        <f t="shared" si="316"/>
        <v>#N/A</v>
      </c>
      <c r="J411" s="91" t="e">
        <f t="shared" si="335"/>
        <v>#N/A</v>
      </c>
      <c r="K411" s="91" t="e">
        <f t="shared" si="336"/>
        <v>#N/A</v>
      </c>
      <c r="L411" s="91" t="e">
        <f t="shared" si="337"/>
        <v>#N/A</v>
      </c>
      <c r="M411" s="85"/>
      <c r="N411" s="86">
        <f>Parameters!$C$13</f>
        <v>2200</v>
      </c>
      <c r="O411" s="86">
        <f>Parameters!$C$14</f>
        <v>2000</v>
      </c>
    </row>
    <row r="412" spans="1:15">
      <c r="A412" s="75">
        <f t="shared" si="308"/>
        <v>44272</v>
      </c>
      <c r="B412" s="91" t="e">
        <f t="shared" si="329"/>
        <v>#N/A</v>
      </c>
      <c r="C412" s="91" t="e">
        <f t="shared" si="330"/>
        <v>#N/A</v>
      </c>
      <c r="D412" s="91" t="e">
        <f t="shared" si="331"/>
        <v>#N/A</v>
      </c>
      <c r="E412" s="91" t="e">
        <f t="shared" si="332"/>
        <v>#N/A</v>
      </c>
      <c r="F412" s="91" t="e">
        <f t="shared" si="333"/>
        <v>#N/A</v>
      </c>
      <c r="G412" s="77" t="e">
        <f t="shared" si="314"/>
        <v>#N/A</v>
      </c>
      <c r="H412" s="91" t="e">
        <f t="shared" si="334"/>
        <v>#N/A</v>
      </c>
      <c r="I412" s="84" t="e">
        <f t="shared" si="316"/>
        <v>#N/A</v>
      </c>
      <c r="J412" s="91" t="e">
        <f t="shared" si="335"/>
        <v>#N/A</v>
      </c>
      <c r="K412" s="91" t="e">
        <f t="shared" si="336"/>
        <v>#N/A</v>
      </c>
      <c r="L412" s="91" t="e">
        <f t="shared" si="337"/>
        <v>#N/A</v>
      </c>
      <c r="M412" s="85"/>
      <c r="N412" s="86">
        <f>Parameters!$C$13</f>
        <v>2200</v>
      </c>
      <c r="O412" s="86">
        <f>Parameters!$C$14</f>
        <v>2000</v>
      </c>
    </row>
    <row r="413" spans="1:15">
      <c r="A413" s="75">
        <f t="shared" si="308"/>
        <v>44273</v>
      </c>
      <c r="B413" s="91" t="e">
        <f t="shared" si="329"/>
        <v>#N/A</v>
      </c>
      <c r="C413" s="91" t="e">
        <f t="shared" si="330"/>
        <v>#N/A</v>
      </c>
      <c r="D413" s="91" t="e">
        <f t="shared" si="331"/>
        <v>#N/A</v>
      </c>
      <c r="E413" s="91" t="e">
        <f t="shared" si="332"/>
        <v>#N/A</v>
      </c>
      <c r="F413" s="91" t="e">
        <f t="shared" si="333"/>
        <v>#N/A</v>
      </c>
      <c r="G413" s="77" t="e">
        <f t="shared" si="314"/>
        <v>#N/A</v>
      </c>
      <c r="H413" s="91" t="e">
        <f t="shared" si="334"/>
        <v>#N/A</v>
      </c>
      <c r="I413" s="84" t="e">
        <f t="shared" si="316"/>
        <v>#N/A</v>
      </c>
      <c r="J413" s="91" t="e">
        <f t="shared" si="335"/>
        <v>#N/A</v>
      </c>
      <c r="K413" s="91" t="e">
        <f t="shared" si="336"/>
        <v>#N/A</v>
      </c>
      <c r="L413" s="91" t="e">
        <f t="shared" si="337"/>
        <v>#N/A</v>
      </c>
      <c r="M413" s="85"/>
      <c r="N413" s="86">
        <f>Parameters!$C$13</f>
        <v>2200</v>
      </c>
      <c r="O413" s="86">
        <f>Parameters!$C$14</f>
        <v>2000</v>
      </c>
    </row>
    <row r="414" spans="1:15">
      <c r="A414" s="75">
        <f t="shared" si="308"/>
        <v>44274</v>
      </c>
      <c r="B414" s="91" t="e">
        <f t="shared" si="329"/>
        <v>#N/A</v>
      </c>
      <c r="C414" s="91" t="e">
        <f t="shared" si="330"/>
        <v>#N/A</v>
      </c>
      <c r="D414" s="91" t="e">
        <f t="shared" si="331"/>
        <v>#N/A</v>
      </c>
      <c r="E414" s="91" t="e">
        <f t="shared" si="332"/>
        <v>#N/A</v>
      </c>
      <c r="F414" s="91" t="e">
        <f t="shared" si="333"/>
        <v>#N/A</v>
      </c>
      <c r="G414" s="77" t="e">
        <f t="shared" si="314"/>
        <v>#N/A</v>
      </c>
      <c r="H414" s="91" t="e">
        <f t="shared" si="334"/>
        <v>#N/A</v>
      </c>
      <c r="I414" s="84" t="e">
        <f t="shared" si="316"/>
        <v>#N/A</v>
      </c>
      <c r="J414" s="91" t="e">
        <f t="shared" si="335"/>
        <v>#N/A</v>
      </c>
      <c r="K414" s="91" t="e">
        <f t="shared" si="336"/>
        <v>#N/A</v>
      </c>
      <c r="L414" s="91" t="e">
        <f t="shared" si="337"/>
        <v>#N/A</v>
      </c>
      <c r="M414" s="85"/>
      <c r="N414" s="86">
        <f>Parameters!$C$13</f>
        <v>2200</v>
      </c>
      <c r="O414" s="86">
        <f>Parameters!$C$14</f>
        <v>2000</v>
      </c>
    </row>
    <row r="415" spans="1:15">
      <c r="A415" s="75">
        <f t="shared" si="308"/>
        <v>44275</v>
      </c>
      <c r="B415" s="91" t="e">
        <f t="shared" si="329"/>
        <v>#N/A</v>
      </c>
      <c r="C415" s="91" t="e">
        <f t="shared" si="330"/>
        <v>#N/A</v>
      </c>
      <c r="D415" s="91" t="e">
        <f t="shared" si="331"/>
        <v>#N/A</v>
      </c>
      <c r="E415" s="91" t="e">
        <f t="shared" si="332"/>
        <v>#N/A</v>
      </c>
      <c r="F415" s="91" t="e">
        <f t="shared" si="333"/>
        <v>#N/A</v>
      </c>
      <c r="G415" s="77" t="e">
        <f t="shared" si="314"/>
        <v>#N/A</v>
      </c>
      <c r="H415" s="91" t="e">
        <f t="shared" si="334"/>
        <v>#N/A</v>
      </c>
      <c r="I415" s="84" t="e">
        <f t="shared" si="316"/>
        <v>#N/A</v>
      </c>
      <c r="J415" s="91" t="e">
        <f t="shared" si="335"/>
        <v>#N/A</v>
      </c>
      <c r="K415" s="91" t="e">
        <f t="shared" si="336"/>
        <v>#N/A</v>
      </c>
      <c r="L415" s="91" t="e">
        <f t="shared" si="337"/>
        <v>#N/A</v>
      </c>
      <c r="M415" s="85"/>
      <c r="N415" s="86">
        <f>Parameters!$C$13</f>
        <v>2200</v>
      </c>
      <c r="O415" s="86">
        <f>Parameters!$C$14</f>
        <v>2000</v>
      </c>
    </row>
    <row r="416" spans="1:15">
      <c r="A416" s="75">
        <f t="shared" si="308"/>
        <v>44276</v>
      </c>
      <c r="B416" s="91" t="e">
        <f t="shared" ref="B416:B425" si="338">NA()</f>
        <v>#N/A</v>
      </c>
      <c r="C416" s="91" t="e">
        <f t="shared" ref="C416:C425" si="339">NA()</f>
        <v>#N/A</v>
      </c>
      <c r="D416" s="91" t="e">
        <f t="shared" ref="D416:D425" si="340">NA()</f>
        <v>#N/A</v>
      </c>
      <c r="E416" s="91" t="e">
        <f t="shared" ref="E416:E425" si="341">NA()</f>
        <v>#N/A</v>
      </c>
      <c r="F416" s="91" t="e">
        <f t="shared" ref="F416:F425" si="342">NA()</f>
        <v>#N/A</v>
      </c>
      <c r="G416" s="77" t="e">
        <f t="shared" si="314"/>
        <v>#N/A</v>
      </c>
      <c r="H416" s="91" t="e">
        <f t="shared" ref="H416:H425" si="343">NA()</f>
        <v>#N/A</v>
      </c>
      <c r="I416" s="84" t="e">
        <f t="shared" si="316"/>
        <v>#N/A</v>
      </c>
      <c r="J416" s="91" t="e">
        <f t="shared" ref="J416:J425" si="344">NA()</f>
        <v>#N/A</v>
      </c>
      <c r="K416" s="91" t="e">
        <f t="shared" ref="K416:K425" si="345">NA()</f>
        <v>#N/A</v>
      </c>
      <c r="L416" s="91" t="e">
        <f t="shared" ref="L416:L425" si="346">NA()</f>
        <v>#N/A</v>
      </c>
      <c r="M416" s="85"/>
      <c r="N416" s="86">
        <f>Parameters!$C$13</f>
        <v>2200</v>
      </c>
      <c r="O416" s="86">
        <f>Parameters!$C$14</f>
        <v>2000</v>
      </c>
    </row>
    <row r="417" spans="1:15">
      <c r="A417" s="75">
        <f t="shared" si="308"/>
        <v>44277</v>
      </c>
      <c r="B417" s="91" t="e">
        <f t="shared" si="338"/>
        <v>#N/A</v>
      </c>
      <c r="C417" s="91" t="e">
        <f t="shared" si="339"/>
        <v>#N/A</v>
      </c>
      <c r="D417" s="91" t="e">
        <f t="shared" si="340"/>
        <v>#N/A</v>
      </c>
      <c r="E417" s="91" t="e">
        <f t="shared" si="341"/>
        <v>#N/A</v>
      </c>
      <c r="F417" s="91" t="e">
        <f t="shared" si="342"/>
        <v>#N/A</v>
      </c>
      <c r="G417" s="77" t="e">
        <f t="shared" si="314"/>
        <v>#N/A</v>
      </c>
      <c r="H417" s="91" t="e">
        <f t="shared" si="343"/>
        <v>#N/A</v>
      </c>
      <c r="I417" s="84" t="e">
        <f t="shared" si="316"/>
        <v>#N/A</v>
      </c>
      <c r="J417" s="91" t="e">
        <f t="shared" si="344"/>
        <v>#N/A</v>
      </c>
      <c r="K417" s="91" t="e">
        <f t="shared" si="345"/>
        <v>#N/A</v>
      </c>
      <c r="L417" s="91" t="e">
        <f t="shared" si="346"/>
        <v>#N/A</v>
      </c>
      <c r="M417" s="85"/>
      <c r="N417" s="86">
        <f>Parameters!$C$13</f>
        <v>2200</v>
      </c>
      <c r="O417" s="86">
        <f>Parameters!$C$14</f>
        <v>2000</v>
      </c>
    </row>
    <row r="418" spans="1:15">
      <c r="A418" s="75">
        <f t="shared" si="308"/>
        <v>44278</v>
      </c>
      <c r="B418" s="91" t="e">
        <f t="shared" si="338"/>
        <v>#N/A</v>
      </c>
      <c r="C418" s="91" t="e">
        <f t="shared" si="339"/>
        <v>#N/A</v>
      </c>
      <c r="D418" s="91" t="e">
        <f t="shared" si="340"/>
        <v>#N/A</v>
      </c>
      <c r="E418" s="91" t="e">
        <f t="shared" si="341"/>
        <v>#N/A</v>
      </c>
      <c r="F418" s="91" t="e">
        <f t="shared" si="342"/>
        <v>#N/A</v>
      </c>
      <c r="G418" s="77" t="e">
        <f t="shared" si="314"/>
        <v>#N/A</v>
      </c>
      <c r="H418" s="91" t="e">
        <f t="shared" si="343"/>
        <v>#N/A</v>
      </c>
      <c r="I418" s="84" t="e">
        <f t="shared" si="316"/>
        <v>#N/A</v>
      </c>
      <c r="J418" s="91" t="e">
        <f t="shared" si="344"/>
        <v>#N/A</v>
      </c>
      <c r="K418" s="91" t="e">
        <f t="shared" si="345"/>
        <v>#N/A</v>
      </c>
      <c r="L418" s="91" t="e">
        <f t="shared" si="346"/>
        <v>#N/A</v>
      </c>
      <c r="M418" s="85"/>
      <c r="N418" s="86">
        <f>Parameters!$C$13</f>
        <v>2200</v>
      </c>
      <c r="O418" s="86">
        <f>Parameters!$C$14</f>
        <v>2000</v>
      </c>
    </row>
    <row r="419" spans="1:15">
      <c r="A419" s="75">
        <f t="shared" si="308"/>
        <v>44279</v>
      </c>
      <c r="B419" s="91" t="e">
        <f t="shared" si="338"/>
        <v>#N/A</v>
      </c>
      <c r="C419" s="91" t="e">
        <f t="shared" si="339"/>
        <v>#N/A</v>
      </c>
      <c r="D419" s="91" t="e">
        <f t="shared" si="340"/>
        <v>#N/A</v>
      </c>
      <c r="E419" s="91" t="e">
        <f t="shared" si="341"/>
        <v>#N/A</v>
      </c>
      <c r="F419" s="91" t="e">
        <f t="shared" si="342"/>
        <v>#N/A</v>
      </c>
      <c r="G419" s="77" t="e">
        <f t="shared" si="314"/>
        <v>#N/A</v>
      </c>
      <c r="H419" s="91" t="e">
        <f t="shared" si="343"/>
        <v>#N/A</v>
      </c>
      <c r="I419" s="84" t="e">
        <f t="shared" si="316"/>
        <v>#N/A</v>
      </c>
      <c r="J419" s="91" t="e">
        <f t="shared" si="344"/>
        <v>#N/A</v>
      </c>
      <c r="K419" s="91" t="e">
        <f t="shared" si="345"/>
        <v>#N/A</v>
      </c>
      <c r="L419" s="91" t="e">
        <f t="shared" si="346"/>
        <v>#N/A</v>
      </c>
      <c r="M419" s="85"/>
      <c r="N419" s="86">
        <f>Parameters!$C$13</f>
        <v>2200</v>
      </c>
      <c r="O419" s="86">
        <f>Parameters!$C$14</f>
        <v>2000</v>
      </c>
    </row>
    <row r="420" spans="1:15">
      <c r="A420" s="75">
        <f t="shared" si="308"/>
        <v>44280</v>
      </c>
      <c r="B420" s="91" t="e">
        <f t="shared" si="338"/>
        <v>#N/A</v>
      </c>
      <c r="C420" s="91" t="e">
        <f t="shared" si="339"/>
        <v>#N/A</v>
      </c>
      <c r="D420" s="91" t="e">
        <f t="shared" si="340"/>
        <v>#N/A</v>
      </c>
      <c r="E420" s="91" t="e">
        <f t="shared" si="341"/>
        <v>#N/A</v>
      </c>
      <c r="F420" s="91" t="e">
        <f t="shared" si="342"/>
        <v>#N/A</v>
      </c>
      <c r="G420" s="77" t="e">
        <f t="shared" si="314"/>
        <v>#N/A</v>
      </c>
      <c r="H420" s="91" t="e">
        <f t="shared" si="343"/>
        <v>#N/A</v>
      </c>
      <c r="I420" s="84" t="e">
        <f t="shared" si="316"/>
        <v>#N/A</v>
      </c>
      <c r="J420" s="91" t="e">
        <f t="shared" si="344"/>
        <v>#N/A</v>
      </c>
      <c r="K420" s="91" t="e">
        <f t="shared" si="345"/>
        <v>#N/A</v>
      </c>
      <c r="L420" s="91" t="e">
        <f t="shared" si="346"/>
        <v>#N/A</v>
      </c>
      <c r="M420" s="85"/>
      <c r="N420" s="86">
        <f>Parameters!$C$13</f>
        <v>2200</v>
      </c>
      <c r="O420" s="86">
        <f>Parameters!$C$14</f>
        <v>2000</v>
      </c>
    </row>
    <row r="421" spans="1:15">
      <c r="A421" s="75">
        <f t="shared" si="308"/>
        <v>44281</v>
      </c>
      <c r="B421" s="91" t="e">
        <f t="shared" si="338"/>
        <v>#N/A</v>
      </c>
      <c r="C421" s="91" t="e">
        <f t="shared" si="339"/>
        <v>#N/A</v>
      </c>
      <c r="D421" s="91" t="e">
        <f t="shared" si="340"/>
        <v>#N/A</v>
      </c>
      <c r="E421" s="91" t="e">
        <f t="shared" si="341"/>
        <v>#N/A</v>
      </c>
      <c r="F421" s="91" t="e">
        <f t="shared" si="342"/>
        <v>#N/A</v>
      </c>
      <c r="G421" s="77" t="e">
        <f t="shared" si="314"/>
        <v>#N/A</v>
      </c>
      <c r="H421" s="91" t="e">
        <f t="shared" si="343"/>
        <v>#N/A</v>
      </c>
      <c r="I421" s="84" t="e">
        <f t="shared" si="316"/>
        <v>#N/A</v>
      </c>
      <c r="J421" s="91" t="e">
        <f t="shared" si="344"/>
        <v>#N/A</v>
      </c>
      <c r="K421" s="91" t="e">
        <f t="shared" si="345"/>
        <v>#N/A</v>
      </c>
      <c r="L421" s="91" t="e">
        <f t="shared" si="346"/>
        <v>#N/A</v>
      </c>
      <c r="M421" s="85"/>
      <c r="N421" s="86">
        <f>Parameters!$C$13</f>
        <v>2200</v>
      </c>
      <c r="O421" s="86">
        <f>Parameters!$C$14</f>
        <v>2000</v>
      </c>
    </row>
    <row r="422" spans="1:15">
      <c r="A422" s="75">
        <f t="shared" si="308"/>
        <v>44282</v>
      </c>
      <c r="B422" s="91" t="e">
        <f t="shared" si="338"/>
        <v>#N/A</v>
      </c>
      <c r="C422" s="91" t="e">
        <f t="shared" si="339"/>
        <v>#N/A</v>
      </c>
      <c r="D422" s="91" t="e">
        <f t="shared" si="340"/>
        <v>#N/A</v>
      </c>
      <c r="E422" s="91" t="e">
        <f t="shared" si="341"/>
        <v>#N/A</v>
      </c>
      <c r="F422" s="91" t="e">
        <f t="shared" si="342"/>
        <v>#N/A</v>
      </c>
      <c r="G422" s="77" t="e">
        <f t="shared" si="314"/>
        <v>#N/A</v>
      </c>
      <c r="H422" s="91" t="e">
        <f t="shared" si="343"/>
        <v>#N/A</v>
      </c>
      <c r="I422" s="84" t="e">
        <f t="shared" si="316"/>
        <v>#N/A</v>
      </c>
      <c r="J422" s="91" t="e">
        <f t="shared" si="344"/>
        <v>#N/A</v>
      </c>
      <c r="K422" s="91" t="e">
        <f t="shared" si="345"/>
        <v>#N/A</v>
      </c>
      <c r="L422" s="91" t="e">
        <f t="shared" si="346"/>
        <v>#N/A</v>
      </c>
      <c r="M422" s="85"/>
      <c r="N422" s="86">
        <f>Parameters!$C$13</f>
        <v>2200</v>
      </c>
      <c r="O422" s="86">
        <f>Parameters!$C$14</f>
        <v>2000</v>
      </c>
    </row>
    <row r="423" spans="1:15">
      <c r="A423" s="75">
        <f t="shared" si="308"/>
        <v>44283</v>
      </c>
      <c r="B423" s="91" t="e">
        <f t="shared" si="338"/>
        <v>#N/A</v>
      </c>
      <c r="C423" s="91" t="e">
        <f t="shared" si="339"/>
        <v>#N/A</v>
      </c>
      <c r="D423" s="91" t="e">
        <f t="shared" si="340"/>
        <v>#N/A</v>
      </c>
      <c r="E423" s="91" t="e">
        <f t="shared" si="341"/>
        <v>#N/A</v>
      </c>
      <c r="F423" s="91" t="e">
        <f t="shared" si="342"/>
        <v>#N/A</v>
      </c>
      <c r="G423" s="77" t="e">
        <f t="shared" si="314"/>
        <v>#N/A</v>
      </c>
      <c r="H423" s="91" t="e">
        <f t="shared" si="343"/>
        <v>#N/A</v>
      </c>
      <c r="I423" s="84" t="e">
        <f t="shared" si="316"/>
        <v>#N/A</v>
      </c>
      <c r="J423" s="91" t="e">
        <f t="shared" si="344"/>
        <v>#N/A</v>
      </c>
      <c r="K423" s="91" t="e">
        <f t="shared" si="345"/>
        <v>#N/A</v>
      </c>
      <c r="L423" s="91" t="e">
        <f t="shared" si="346"/>
        <v>#N/A</v>
      </c>
      <c r="M423" s="85"/>
      <c r="N423" s="86">
        <f>Parameters!$C$13</f>
        <v>2200</v>
      </c>
      <c r="O423" s="86">
        <f>Parameters!$C$14</f>
        <v>2000</v>
      </c>
    </row>
    <row r="424" spans="1:15">
      <c r="A424" s="75">
        <f t="shared" si="308"/>
        <v>44284</v>
      </c>
      <c r="B424" s="91" t="e">
        <f t="shared" si="338"/>
        <v>#N/A</v>
      </c>
      <c r="C424" s="91" t="e">
        <f t="shared" si="339"/>
        <v>#N/A</v>
      </c>
      <c r="D424" s="91" t="e">
        <f t="shared" si="340"/>
        <v>#N/A</v>
      </c>
      <c r="E424" s="91" t="e">
        <f t="shared" si="341"/>
        <v>#N/A</v>
      </c>
      <c r="F424" s="91" t="e">
        <f t="shared" si="342"/>
        <v>#N/A</v>
      </c>
      <c r="G424" s="77" t="e">
        <f t="shared" si="314"/>
        <v>#N/A</v>
      </c>
      <c r="H424" s="91" t="e">
        <f t="shared" si="343"/>
        <v>#N/A</v>
      </c>
      <c r="I424" s="84" t="e">
        <f t="shared" si="316"/>
        <v>#N/A</v>
      </c>
      <c r="J424" s="91" t="e">
        <f t="shared" si="344"/>
        <v>#N/A</v>
      </c>
      <c r="K424" s="91" t="e">
        <f t="shared" si="345"/>
        <v>#N/A</v>
      </c>
      <c r="L424" s="91" t="e">
        <f t="shared" si="346"/>
        <v>#N/A</v>
      </c>
      <c r="M424" s="85"/>
      <c r="N424" s="86">
        <f>Parameters!$C$13</f>
        <v>2200</v>
      </c>
      <c r="O424" s="86">
        <f>Parameters!$C$14</f>
        <v>2000</v>
      </c>
    </row>
    <row r="425" spans="1:15">
      <c r="A425" s="75">
        <f t="shared" si="308"/>
        <v>44285</v>
      </c>
      <c r="B425" s="91" t="e">
        <f t="shared" si="338"/>
        <v>#N/A</v>
      </c>
      <c r="C425" s="91" t="e">
        <f t="shared" si="339"/>
        <v>#N/A</v>
      </c>
      <c r="D425" s="91" t="e">
        <f t="shared" si="340"/>
        <v>#N/A</v>
      </c>
      <c r="E425" s="91" t="e">
        <f t="shared" si="341"/>
        <v>#N/A</v>
      </c>
      <c r="F425" s="91" t="e">
        <f t="shared" si="342"/>
        <v>#N/A</v>
      </c>
      <c r="G425" s="77" t="e">
        <f t="shared" si="314"/>
        <v>#N/A</v>
      </c>
      <c r="H425" s="91" t="e">
        <f t="shared" si="343"/>
        <v>#N/A</v>
      </c>
      <c r="I425" s="84" t="e">
        <f t="shared" si="316"/>
        <v>#N/A</v>
      </c>
      <c r="J425" s="91" t="e">
        <f t="shared" si="344"/>
        <v>#N/A</v>
      </c>
      <c r="K425" s="91" t="e">
        <f t="shared" si="345"/>
        <v>#N/A</v>
      </c>
      <c r="L425" s="91" t="e">
        <f t="shared" si="346"/>
        <v>#N/A</v>
      </c>
      <c r="M425" s="85"/>
      <c r="N425" s="86">
        <f>Parameters!$C$13</f>
        <v>2200</v>
      </c>
      <c r="O425" s="86">
        <f>Parameters!$C$14</f>
        <v>2000</v>
      </c>
    </row>
    <row r="426" spans="1:15">
      <c r="A426" s="75">
        <f t="shared" si="308"/>
        <v>44286</v>
      </c>
      <c r="B426" s="91" t="e">
        <f t="shared" ref="B426:B438" si="347">NA()</f>
        <v>#N/A</v>
      </c>
      <c r="C426" s="91" t="e">
        <f t="shared" ref="C426:C438" si="348">NA()</f>
        <v>#N/A</v>
      </c>
      <c r="D426" s="91" t="e">
        <f t="shared" ref="D426:D438" si="349">NA()</f>
        <v>#N/A</v>
      </c>
      <c r="E426" s="91" t="e">
        <f t="shared" ref="E426:E438" si="350">NA()</f>
        <v>#N/A</v>
      </c>
      <c r="F426" s="91" t="e">
        <f t="shared" ref="F426:F438" si="351">NA()</f>
        <v>#N/A</v>
      </c>
      <c r="G426" s="77" t="e">
        <f t="shared" si="314"/>
        <v>#N/A</v>
      </c>
      <c r="H426" s="91" t="e">
        <f t="shared" ref="H426:H438" si="352">NA()</f>
        <v>#N/A</v>
      </c>
      <c r="I426" s="84" t="e">
        <f t="shared" si="316"/>
        <v>#N/A</v>
      </c>
      <c r="J426" s="91" t="e">
        <f t="shared" ref="J426:J438" si="353">NA()</f>
        <v>#N/A</v>
      </c>
      <c r="K426" s="91" t="e">
        <f t="shared" ref="K426:K438" si="354">NA()</f>
        <v>#N/A</v>
      </c>
      <c r="L426" s="91" t="e">
        <f t="shared" ref="L426:L438" si="355">NA()</f>
        <v>#N/A</v>
      </c>
      <c r="M426" s="85"/>
      <c r="N426" s="86">
        <f>Parameters!$C$13</f>
        <v>2200</v>
      </c>
      <c r="O426" s="86">
        <f>Parameters!$C$14</f>
        <v>2000</v>
      </c>
    </row>
    <row r="427" spans="1:15">
      <c r="A427" s="75">
        <f t="shared" si="308"/>
        <v>44287</v>
      </c>
      <c r="B427" s="91" t="e">
        <f t="shared" si="347"/>
        <v>#N/A</v>
      </c>
      <c r="C427" s="91" t="e">
        <f t="shared" si="348"/>
        <v>#N/A</v>
      </c>
      <c r="D427" s="91" t="e">
        <f t="shared" si="349"/>
        <v>#N/A</v>
      </c>
      <c r="E427" s="91" t="e">
        <f t="shared" si="350"/>
        <v>#N/A</v>
      </c>
      <c r="F427" s="91" t="e">
        <f t="shared" si="351"/>
        <v>#N/A</v>
      </c>
      <c r="G427" s="77" t="e">
        <f t="shared" si="314"/>
        <v>#N/A</v>
      </c>
      <c r="H427" s="91" t="e">
        <f t="shared" si="352"/>
        <v>#N/A</v>
      </c>
      <c r="I427" s="84" t="e">
        <f t="shared" si="316"/>
        <v>#N/A</v>
      </c>
      <c r="J427" s="91" t="e">
        <f t="shared" si="353"/>
        <v>#N/A</v>
      </c>
      <c r="K427" s="91" t="e">
        <f t="shared" si="354"/>
        <v>#N/A</v>
      </c>
      <c r="L427" s="91" t="e">
        <f t="shared" si="355"/>
        <v>#N/A</v>
      </c>
      <c r="M427" s="85"/>
      <c r="N427" s="86">
        <f>Parameters!$C$13</f>
        <v>2200</v>
      </c>
      <c r="O427" s="86">
        <f>Parameters!$C$14</f>
        <v>2000</v>
      </c>
    </row>
    <row r="428" spans="1:15">
      <c r="A428" s="75">
        <f t="shared" si="308"/>
        <v>44288</v>
      </c>
      <c r="B428" s="91" t="e">
        <f t="shared" si="347"/>
        <v>#N/A</v>
      </c>
      <c r="C428" s="91" t="e">
        <f t="shared" si="348"/>
        <v>#N/A</v>
      </c>
      <c r="D428" s="91" t="e">
        <f t="shared" si="349"/>
        <v>#N/A</v>
      </c>
      <c r="E428" s="91" t="e">
        <f t="shared" si="350"/>
        <v>#N/A</v>
      </c>
      <c r="F428" s="91" t="e">
        <f t="shared" si="351"/>
        <v>#N/A</v>
      </c>
      <c r="G428" s="77" t="e">
        <f t="shared" si="314"/>
        <v>#N/A</v>
      </c>
      <c r="H428" s="91" t="e">
        <f t="shared" si="352"/>
        <v>#N/A</v>
      </c>
      <c r="I428" s="84" t="e">
        <f t="shared" si="316"/>
        <v>#N/A</v>
      </c>
      <c r="J428" s="91" t="e">
        <f t="shared" si="353"/>
        <v>#N/A</v>
      </c>
      <c r="K428" s="91" t="e">
        <f t="shared" si="354"/>
        <v>#N/A</v>
      </c>
      <c r="L428" s="91" t="e">
        <f t="shared" si="355"/>
        <v>#N/A</v>
      </c>
      <c r="M428" s="85"/>
      <c r="N428" s="86">
        <f>Parameters!$C$13</f>
        <v>2200</v>
      </c>
      <c r="O428" s="86">
        <f>Parameters!$C$14</f>
        <v>2000</v>
      </c>
    </row>
    <row r="429" spans="1:15">
      <c r="A429" s="75">
        <f t="shared" si="308"/>
        <v>44289</v>
      </c>
      <c r="B429" s="91" t="e">
        <f t="shared" si="347"/>
        <v>#N/A</v>
      </c>
      <c r="C429" s="91" t="e">
        <f t="shared" si="348"/>
        <v>#N/A</v>
      </c>
      <c r="D429" s="91" t="e">
        <f t="shared" si="349"/>
        <v>#N/A</v>
      </c>
      <c r="E429" s="91" t="e">
        <f t="shared" si="350"/>
        <v>#N/A</v>
      </c>
      <c r="F429" s="91" t="e">
        <f t="shared" si="351"/>
        <v>#N/A</v>
      </c>
      <c r="G429" s="77" t="e">
        <f t="shared" si="314"/>
        <v>#N/A</v>
      </c>
      <c r="H429" s="91" t="e">
        <f t="shared" si="352"/>
        <v>#N/A</v>
      </c>
      <c r="I429" s="84" t="e">
        <f t="shared" si="316"/>
        <v>#N/A</v>
      </c>
      <c r="J429" s="91" t="e">
        <f t="shared" si="353"/>
        <v>#N/A</v>
      </c>
      <c r="K429" s="91" t="e">
        <f t="shared" si="354"/>
        <v>#N/A</v>
      </c>
      <c r="L429" s="91" t="e">
        <f t="shared" si="355"/>
        <v>#N/A</v>
      </c>
      <c r="M429" s="85"/>
      <c r="N429" s="86">
        <f>Parameters!$C$13</f>
        <v>2200</v>
      </c>
      <c r="O429" s="86">
        <f>Parameters!$C$14</f>
        <v>2000</v>
      </c>
    </row>
    <row r="430" spans="1:15">
      <c r="A430" s="75">
        <f t="shared" si="308"/>
        <v>44290</v>
      </c>
      <c r="B430" s="91" t="e">
        <f t="shared" si="347"/>
        <v>#N/A</v>
      </c>
      <c r="C430" s="91" t="e">
        <f t="shared" si="348"/>
        <v>#N/A</v>
      </c>
      <c r="D430" s="91" t="e">
        <f t="shared" si="349"/>
        <v>#N/A</v>
      </c>
      <c r="E430" s="91" t="e">
        <f t="shared" si="350"/>
        <v>#N/A</v>
      </c>
      <c r="F430" s="91" t="e">
        <f t="shared" si="351"/>
        <v>#N/A</v>
      </c>
      <c r="G430" s="77" t="e">
        <f t="shared" si="314"/>
        <v>#N/A</v>
      </c>
      <c r="H430" s="91" t="e">
        <f t="shared" si="352"/>
        <v>#N/A</v>
      </c>
      <c r="I430" s="84" t="e">
        <f t="shared" si="316"/>
        <v>#N/A</v>
      </c>
      <c r="J430" s="91" t="e">
        <f t="shared" si="353"/>
        <v>#N/A</v>
      </c>
      <c r="K430" s="91" t="e">
        <f t="shared" si="354"/>
        <v>#N/A</v>
      </c>
      <c r="L430" s="91" t="e">
        <f t="shared" si="355"/>
        <v>#N/A</v>
      </c>
      <c r="M430" s="85"/>
      <c r="N430" s="86">
        <f>Parameters!$C$13</f>
        <v>2200</v>
      </c>
      <c r="O430" s="86">
        <f>Parameters!$C$14</f>
        <v>2000</v>
      </c>
    </row>
    <row r="431" spans="1:15">
      <c r="A431" s="75">
        <f t="shared" si="308"/>
        <v>44291</v>
      </c>
      <c r="B431" s="91" t="e">
        <f t="shared" si="347"/>
        <v>#N/A</v>
      </c>
      <c r="C431" s="91" t="e">
        <f t="shared" si="348"/>
        <v>#N/A</v>
      </c>
      <c r="D431" s="91" t="e">
        <f t="shared" si="349"/>
        <v>#N/A</v>
      </c>
      <c r="E431" s="91" t="e">
        <f t="shared" si="350"/>
        <v>#N/A</v>
      </c>
      <c r="F431" s="91" t="e">
        <f t="shared" si="351"/>
        <v>#N/A</v>
      </c>
      <c r="G431" s="77" t="e">
        <f t="shared" si="314"/>
        <v>#N/A</v>
      </c>
      <c r="H431" s="91" t="e">
        <f t="shared" si="352"/>
        <v>#N/A</v>
      </c>
      <c r="I431" s="84" t="e">
        <f t="shared" si="316"/>
        <v>#N/A</v>
      </c>
      <c r="J431" s="91" t="e">
        <f t="shared" si="353"/>
        <v>#N/A</v>
      </c>
      <c r="K431" s="91" t="e">
        <f t="shared" si="354"/>
        <v>#N/A</v>
      </c>
      <c r="L431" s="91" t="e">
        <f t="shared" si="355"/>
        <v>#N/A</v>
      </c>
      <c r="M431" s="85"/>
      <c r="N431" s="86">
        <f>Parameters!$C$13</f>
        <v>2200</v>
      </c>
      <c r="O431" s="86">
        <f>Parameters!$C$14</f>
        <v>2000</v>
      </c>
    </row>
    <row r="432" spans="1:15">
      <c r="A432" s="75">
        <f t="shared" si="308"/>
        <v>44292</v>
      </c>
      <c r="B432" s="91" t="e">
        <f t="shared" si="347"/>
        <v>#N/A</v>
      </c>
      <c r="C432" s="91" t="e">
        <f t="shared" si="348"/>
        <v>#N/A</v>
      </c>
      <c r="D432" s="91" t="e">
        <f t="shared" si="349"/>
        <v>#N/A</v>
      </c>
      <c r="E432" s="91" t="e">
        <f t="shared" si="350"/>
        <v>#N/A</v>
      </c>
      <c r="F432" s="91" t="e">
        <f t="shared" si="351"/>
        <v>#N/A</v>
      </c>
      <c r="G432" s="77" t="e">
        <f t="shared" si="314"/>
        <v>#N/A</v>
      </c>
      <c r="H432" s="91" t="e">
        <f t="shared" si="352"/>
        <v>#N/A</v>
      </c>
      <c r="I432" s="84" t="e">
        <f t="shared" si="316"/>
        <v>#N/A</v>
      </c>
      <c r="J432" s="91" t="e">
        <f t="shared" si="353"/>
        <v>#N/A</v>
      </c>
      <c r="K432" s="91" t="e">
        <f t="shared" si="354"/>
        <v>#N/A</v>
      </c>
      <c r="L432" s="91" t="e">
        <f t="shared" si="355"/>
        <v>#N/A</v>
      </c>
      <c r="M432" s="85"/>
      <c r="N432" s="86">
        <f>Parameters!$C$13</f>
        <v>2200</v>
      </c>
      <c r="O432" s="86">
        <f>Parameters!$C$14</f>
        <v>2000</v>
      </c>
    </row>
    <row r="433" spans="1:15">
      <c r="A433" s="75">
        <f t="shared" si="308"/>
        <v>44293</v>
      </c>
      <c r="B433" s="91" t="e">
        <f t="shared" si="347"/>
        <v>#N/A</v>
      </c>
      <c r="C433" s="91" t="e">
        <f t="shared" si="348"/>
        <v>#N/A</v>
      </c>
      <c r="D433" s="91" t="e">
        <f t="shared" si="349"/>
        <v>#N/A</v>
      </c>
      <c r="E433" s="91" t="e">
        <f t="shared" si="350"/>
        <v>#N/A</v>
      </c>
      <c r="F433" s="91" t="e">
        <f t="shared" si="351"/>
        <v>#N/A</v>
      </c>
      <c r="G433" s="77" t="e">
        <f t="shared" si="314"/>
        <v>#N/A</v>
      </c>
      <c r="H433" s="91" t="e">
        <f t="shared" si="352"/>
        <v>#N/A</v>
      </c>
      <c r="I433" s="84" t="e">
        <f t="shared" si="316"/>
        <v>#N/A</v>
      </c>
      <c r="J433" s="91" t="e">
        <f t="shared" si="353"/>
        <v>#N/A</v>
      </c>
      <c r="K433" s="91" t="e">
        <f t="shared" si="354"/>
        <v>#N/A</v>
      </c>
      <c r="L433" s="91" t="e">
        <f t="shared" si="355"/>
        <v>#N/A</v>
      </c>
      <c r="M433" s="85"/>
      <c r="N433" s="86">
        <f>Parameters!$C$13</f>
        <v>2200</v>
      </c>
      <c r="O433" s="86">
        <f>Parameters!$C$14</f>
        <v>2000</v>
      </c>
    </row>
    <row r="434" spans="1:15">
      <c r="A434" s="75">
        <f t="shared" si="308"/>
        <v>44294</v>
      </c>
      <c r="B434" s="91" t="e">
        <f t="shared" si="347"/>
        <v>#N/A</v>
      </c>
      <c r="C434" s="91" t="e">
        <f t="shared" si="348"/>
        <v>#N/A</v>
      </c>
      <c r="D434" s="91" t="e">
        <f t="shared" si="349"/>
        <v>#N/A</v>
      </c>
      <c r="E434" s="91" t="e">
        <f t="shared" si="350"/>
        <v>#N/A</v>
      </c>
      <c r="F434" s="91" t="e">
        <f t="shared" si="351"/>
        <v>#N/A</v>
      </c>
      <c r="G434" s="77" t="e">
        <f t="shared" si="314"/>
        <v>#N/A</v>
      </c>
      <c r="H434" s="91" t="e">
        <f t="shared" si="352"/>
        <v>#N/A</v>
      </c>
      <c r="I434" s="84" t="e">
        <f t="shared" si="316"/>
        <v>#N/A</v>
      </c>
      <c r="J434" s="91" t="e">
        <f t="shared" si="353"/>
        <v>#N/A</v>
      </c>
      <c r="K434" s="91" t="e">
        <f t="shared" si="354"/>
        <v>#N/A</v>
      </c>
      <c r="L434" s="91" t="e">
        <f t="shared" si="355"/>
        <v>#N/A</v>
      </c>
      <c r="M434" s="85"/>
      <c r="N434" s="86">
        <f>Parameters!$C$13</f>
        <v>2200</v>
      </c>
      <c r="O434" s="86">
        <f>Parameters!$C$14</f>
        <v>2000</v>
      </c>
    </row>
    <row r="435" spans="1:15">
      <c r="A435" s="75">
        <f t="shared" si="308"/>
        <v>44295</v>
      </c>
      <c r="B435" s="91" t="e">
        <f t="shared" si="347"/>
        <v>#N/A</v>
      </c>
      <c r="C435" s="91" t="e">
        <f t="shared" si="348"/>
        <v>#N/A</v>
      </c>
      <c r="D435" s="91" t="e">
        <f t="shared" si="349"/>
        <v>#N/A</v>
      </c>
      <c r="E435" s="91" t="e">
        <f t="shared" si="350"/>
        <v>#N/A</v>
      </c>
      <c r="F435" s="91" t="e">
        <f t="shared" si="351"/>
        <v>#N/A</v>
      </c>
      <c r="G435" s="77" t="e">
        <f t="shared" si="314"/>
        <v>#N/A</v>
      </c>
      <c r="H435" s="91" t="e">
        <f t="shared" si="352"/>
        <v>#N/A</v>
      </c>
      <c r="I435" s="84" t="e">
        <f t="shared" si="316"/>
        <v>#N/A</v>
      </c>
      <c r="J435" s="91" t="e">
        <f t="shared" si="353"/>
        <v>#N/A</v>
      </c>
      <c r="K435" s="91" t="e">
        <f t="shared" si="354"/>
        <v>#N/A</v>
      </c>
      <c r="L435" s="91" t="e">
        <f t="shared" si="355"/>
        <v>#N/A</v>
      </c>
      <c r="M435" s="85"/>
      <c r="N435" s="86">
        <f>Parameters!$C$13</f>
        <v>2200</v>
      </c>
      <c r="O435" s="86">
        <f>Parameters!$C$14</f>
        <v>2000</v>
      </c>
    </row>
    <row r="436" spans="1:15">
      <c r="A436" s="75">
        <f t="shared" si="308"/>
        <v>44296</v>
      </c>
      <c r="B436" s="91" t="e">
        <f t="shared" si="347"/>
        <v>#N/A</v>
      </c>
      <c r="C436" s="91" t="e">
        <f t="shared" si="348"/>
        <v>#N/A</v>
      </c>
      <c r="D436" s="91" t="e">
        <f t="shared" si="349"/>
        <v>#N/A</v>
      </c>
      <c r="E436" s="91" t="e">
        <f t="shared" si="350"/>
        <v>#N/A</v>
      </c>
      <c r="F436" s="91" t="e">
        <f t="shared" si="351"/>
        <v>#N/A</v>
      </c>
      <c r="G436" s="77" t="e">
        <f t="shared" si="314"/>
        <v>#N/A</v>
      </c>
      <c r="H436" s="91" t="e">
        <f t="shared" si="352"/>
        <v>#N/A</v>
      </c>
      <c r="I436" s="84" t="e">
        <f t="shared" si="316"/>
        <v>#N/A</v>
      </c>
      <c r="J436" s="91" t="e">
        <f t="shared" si="353"/>
        <v>#N/A</v>
      </c>
      <c r="K436" s="91" t="e">
        <f t="shared" si="354"/>
        <v>#N/A</v>
      </c>
      <c r="L436" s="91" t="e">
        <f t="shared" si="355"/>
        <v>#N/A</v>
      </c>
      <c r="M436" s="85"/>
      <c r="N436" s="86">
        <f>Parameters!$C$13</f>
        <v>2200</v>
      </c>
      <c r="O436" s="86">
        <f>Parameters!$C$14</f>
        <v>2000</v>
      </c>
    </row>
    <row r="437" spans="1:15">
      <c r="A437" s="75">
        <f t="shared" si="308"/>
        <v>44297</v>
      </c>
      <c r="B437" s="91" t="e">
        <f t="shared" si="347"/>
        <v>#N/A</v>
      </c>
      <c r="C437" s="91" t="e">
        <f t="shared" si="348"/>
        <v>#N/A</v>
      </c>
      <c r="D437" s="91" t="e">
        <f t="shared" si="349"/>
        <v>#N/A</v>
      </c>
      <c r="E437" s="91" t="e">
        <f t="shared" si="350"/>
        <v>#N/A</v>
      </c>
      <c r="F437" s="91" t="e">
        <f t="shared" si="351"/>
        <v>#N/A</v>
      </c>
      <c r="G437" s="77" t="e">
        <f t="shared" si="314"/>
        <v>#N/A</v>
      </c>
      <c r="H437" s="91" t="e">
        <f t="shared" si="352"/>
        <v>#N/A</v>
      </c>
      <c r="I437" s="84" t="e">
        <f t="shared" si="316"/>
        <v>#N/A</v>
      </c>
      <c r="J437" s="91" t="e">
        <f t="shared" si="353"/>
        <v>#N/A</v>
      </c>
      <c r="K437" s="91" t="e">
        <f t="shared" si="354"/>
        <v>#N/A</v>
      </c>
      <c r="L437" s="91" t="e">
        <f t="shared" si="355"/>
        <v>#N/A</v>
      </c>
      <c r="M437" s="85"/>
      <c r="N437" s="86">
        <f>Parameters!$C$13</f>
        <v>2200</v>
      </c>
      <c r="O437" s="86">
        <f>Parameters!$C$14</f>
        <v>2000</v>
      </c>
    </row>
    <row r="438" spans="1:15">
      <c r="A438" s="75">
        <f t="shared" si="308"/>
        <v>44298</v>
      </c>
      <c r="B438" s="91" t="e">
        <f t="shared" si="347"/>
        <v>#N/A</v>
      </c>
      <c r="C438" s="91" t="e">
        <f t="shared" si="348"/>
        <v>#N/A</v>
      </c>
      <c r="D438" s="91" t="e">
        <f t="shared" si="349"/>
        <v>#N/A</v>
      </c>
      <c r="E438" s="91" t="e">
        <f t="shared" si="350"/>
        <v>#N/A</v>
      </c>
      <c r="F438" s="91" t="e">
        <f t="shared" si="351"/>
        <v>#N/A</v>
      </c>
      <c r="G438" s="77" t="e">
        <f t="shared" si="314"/>
        <v>#N/A</v>
      </c>
      <c r="H438" s="91" t="e">
        <f t="shared" si="352"/>
        <v>#N/A</v>
      </c>
      <c r="I438" s="84" t="e">
        <f t="shared" si="316"/>
        <v>#N/A</v>
      </c>
      <c r="J438" s="91" t="e">
        <f t="shared" si="353"/>
        <v>#N/A</v>
      </c>
      <c r="K438" s="91" t="e">
        <f t="shared" si="354"/>
        <v>#N/A</v>
      </c>
      <c r="L438" s="91" t="e">
        <f t="shared" si="355"/>
        <v>#N/A</v>
      </c>
      <c r="M438" s="85"/>
      <c r="N438" s="86">
        <f>Parameters!$C$13</f>
        <v>2200</v>
      </c>
      <c r="O438" s="86">
        <f>Parameters!$C$14</f>
        <v>2000</v>
      </c>
    </row>
    <row r="439" spans="1:15">
      <c r="A439" s="75">
        <f t="shared" si="308"/>
        <v>44299</v>
      </c>
      <c r="B439" s="76"/>
      <c r="C439" s="76"/>
      <c r="D439" s="76"/>
      <c r="E439" s="76"/>
      <c r="F439" s="76"/>
      <c r="G439" s="77" t="e">
        <f t="shared" si="314"/>
        <v>#N/A</v>
      </c>
      <c r="H439" s="76"/>
      <c r="I439" s="84" t="e">
        <f t="shared" si="316"/>
        <v>#N/A</v>
      </c>
      <c r="J439" s="76"/>
      <c r="K439" s="76"/>
      <c r="L439" s="76"/>
      <c r="M439" s="85"/>
      <c r="N439" s="86">
        <f>Parameters!$C$13</f>
        <v>2200</v>
      </c>
      <c r="O439" s="86">
        <f>Parameters!$C$14</f>
        <v>2000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61"/>
  <sheetViews>
    <sheetView workbookViewId="0">
      <pane xSplit="1" ySplit="1" topLeftCell="J53" activePane="bottomRight" state="frozen"/>
      <selection/>
      <selection pane="topRight"/>
      <selection pane="bottomLeft"/>
      <selection pane="bottomRight" activeCell="Q66" sqref="Q66"/>
    </sheetView>
  </sheetViews>
  <sheetFormatPr defaultColWidth="9.14545454545454" defaultRowHeight="12.5"/>
  <cols>
    <col min="1" max="1" width="11.2818181818182" customWidth="1"/>
    <col min="3" max="3" width="10" customWidth="1"/>
    <col min="4" max="4" width="12.8181818181818"/>
    <col min="7" max="7" width="13.5727272727273" style="33"/>
    <col min="8" max="8" width="13.5727272727273" style="34"/>
    <col min="9" max="12" width="13.5727272727273" style="33"/>
    <col min="13" max="14" width="13.5727272727273" style="35"/>
    <col min="16" max="16" width="11.2818181818182" customWidth="1"/>
    <col min="17" max="18" width="12.8545454545455" style="12"/>
    <col min="19" max="19" width="12.8545454545455" style="36"/>
    <col min="20" max="20" width="12.8545454545455"/>
    <col min="21" max="21" width="12.8545454545455" style="37"/>
    <col min="22" max="22" width="12.8545454545455" style="10"/>
    <col min="23" max="23" width="12.8545454545455"/>
    <col min="24" max="24" width="10.5727272727273" style="37" customWidth="1"/>
    <col min="25" max="25" width="9.85454545454546" style="10" customWidth="1"/>
    <col min="26" max="27" width="9.85454545454546" customWidth="1"/>
    <col min="28" max="28" width="12.8545454545455" style="10"/>
    <col min="30" max="30" width="9.14545454545454" style="10"/>
    <col min="31" max="31" width="12.8545454545455" style="37"/>
    <col min="32" max="32" width="12.8545454545455" style="38"/>
    <col min="33" max="34" width="12.8545454545455" style="39"/>
    <col min="36" max="37" width="12.8545454545455" style="40"/>
    <col min="39" max="40" width="12.8545454545455"/>
  </cols>
  <sheetData>
    <row r="1" s="32" customFormat="1" ht="57.5" spans="1:39">
      <c r="A1" s="5" t="s">
        <v>49</v>
      </c>
      <c r="B1" s="5" t="s">
        <v>76</v>
      </c>
      <c r="C1" s="41" t="s">
        <v>77</v>
      </c>
      <c r="D1" s="42" t="s">
        <v>78</v>
      </c>
      <c r="E1" s="5" t="s">
        <v>79</v>
      </c>
      <c r="F1" s="42" t="s">
        <v>80</v>
      </c>
      <c r="G1" s="43" t="s">
        <v>81</v>
      </c>
      <c r="H1" s="44" t="s">
        <v>82</v>
      </c>
      <c r="I1" s="43" t="s">
        <v>83</v>
      </c>
      <c r="J1" s="43"/>
      <c r="K1" s="43" t="s">
        <v>84</v>
      </c>
      <c r="L1" s="43" t="s">
        <v>85</v>
      </c>
      <c r="M1" s="52" t="s">
        <v>86</v>
      </c>
      <c r="N1" s="52" t="s">
        <v>87</v>
      </c>
      <c r="O1" s="5" t="s">
        <v>88</v>
      </c>
      <c r="P1" s="5" t="s">
        <v>53</v>
      </c>
      <c r="Q1" s="54" t="s">
        <v>89</v>
      </c>
      <c r="R1" s="55"/>
      <c r="S1" s="56" t="s">
        <v>90</v>
      </c>
      <c r="T1" s="5" t="s">
        <v>54</v>
      </c>
      <c r="U1" s="57" t="s">
        <v>55</v>
      </c>
      <c r="V1" s="54" t="s">
        <v>91</v>
      </c>
      <c r="W1" s="5" t="s">
        <v>56</v>
      </c>
      <c r="X1" s="57" t="s">
        <v>92</v>
      </c>
      <c r="Y1" s="54" t="s">
        <v>93</v>
      </c>
      <c r="Z1" s="5" t="s">
        <v>58</v>
      </c>
      <c r="AA1" s="5" t="s">
        <v>59</v>
      </c>
      <c r="AB1" s="58" t="s">
        <v>94</v>
      </c>
      <c r="AC1" s="5" t="s">
        <v>60</v>
      </c>
      <c r="AD1" s="54" t="s">
        <v>95</v>
      </c>
      <c r="AE1" s="59" t="s">
        <v>96</v>
      </c>
      <c r="AF1" s="60"/>
      <c r="AG1" s="62" t="s">
        <v>97</v>
      </c>
      <c r="AH1" s="62" t="s">
        <v>98</v>
      </c>
      <c r="AJ1" s="63" t="s">
        <v>99</v>
      </c>
      <c r="AK1" s="63" t="s">
        <v>100</v>
      </c>
      <c r="AL1" s="64" t="s">
        <v>62</v>
      </c>
      <c r="AM1" s="64" t="s">
        <v>63</v>
      </c>
    </row>
    <row r="2" spans="1:39">
      <c r="A2" s="45">
        <f t="shared" ref="A2:A14" si="0">A3-1</f>
        <v>43862</v>
      </c>
      <c r="B2">
        <f>'Actual Situation'!B2</f>
        <v>0</v>
      </c>
      <c r="C2" s="46">
        <f>VLOOKUP(A2,Measures!$D$15:$H$67,4,FALSE)</f>
        <v>0.66</v>
      </c>
      <c r="D2" s="2"/>
      <c r="E2">
        <f>'Actual Situation'!C2</f>
        <v>0</v>
      </c>
      <c r="F2" s="2"/>
      <c r="G2" s="47">
        <f ca="1">IF(A2&lt;(A$39-Parameters!C$18),G3/(1+H3),IF(A2&gt;(A$39-Parameters!C$18),I1*$AH1*C2,$AG$2*$D$39))</f>
        <v>0.00254319362915465</v>
      </c>
      <c r="I2" s="47">
        <f ca="1">IF(A2&lt;(A$39-Parameters!C$18-2),I3/(1+$AG$8-$AG$5),IF(A2&gt;(A$39-Parameters!C$18-2),I1*(1+H1-$AG$5),G4/$AG$8))</f>
        <v>1.95043370001555e-10</v>
      </c>
      <c r="J2" s="47"/>
      <c r="K2" s="35"/>
      <c r="L2" s="47">
        <f ca="1">IF(A2&lt;(A$39-Parameters!C$18),L3-G3,IF(A2=(A$39-Parameters!C$18),OFFSET(F2,Parameters!C$18,0)*$AG$2,$L1+G2))</f>
        <v>4507.29340255051</v>
      </c>
      <c r="M2" s="35">
        <f ca="1">L2/Parameters!$C$10</f>
        <v>0.000395376614258817</v>
      </c>
      <c r="N2" s="35">
        <f ca="1">1-M2</f>
        <v>0.999604623385741</v>
      </c>
      <c r="O2">
        <f>'Actual Situation'!D2</f>
        <v>0</v>
      </c>
      <c r="P2">
        <f>'Actual Situation'!E2</f>
        <v>0</v>
      </c>
      <c r="T2">
        <f>'Actual Situation'!F2</f>
        <v>0</v>
      </c>
      <c r="U2" s="36"/>
      <c r="V2" s="12"/>
      <c r="W2">
        <f>'Actual Situation'!H2</f>
        <v>0</v>
      </c>
      <c r="X2" s="36"/>
      <c r="Y2" s="12"/>
      <c r="Z2">
        <f>'Actual Situation'!J2</f>
        <v>0</v>
      </c>
      <c r="AA2">
        <f>'Actual Situation'!K2</f>
        <v>0</v>
      </c>
      <c r="AB2" s="12"/>
      <c r="AC2">
        <f>'Actual Situation'!L2</f>
        <v>0</v>
      </c>
      <c r="AD2" s="12"/>
      <c r="AE2" s="61">
        <f t="shared" ref="AE2:AE65" si="1">IF(E2&gt;0,AA2/E2,0)</f>
        <v>0</v>
      </c>
      <c r="AG2" s="65">
        <f>Parameters!$C$12*Parameters!$C$10/LOOKUP(Parameters!$C$11+Parameters!$C$18,'Actual Situation'!A:A,'Actual Situation'!C:C)</f>
        <v>21.7834394904459</v>
      </c>
      <c r="AH2" s="39">
        <f ca="1">IF(ISNA((Parameters!$C$10-L2)/Parameters!$C$10),1,(Parameters!$C$10-L2)/Parameters!$C$10)</f>
        <v>0.999604623385741</v>
      </c>
      <c r="AJ2" s="66"/>
      <c r="AK2" s="66"/>
      <c r="AL2" s="67">
        <f>Parameters!$C$13</f>
        <v>2200</v>
      </c>
      <c r="AM2" s="67">
        <f>Parameters!$C$14</f>
        <v>2000</v>
      </c>
    </row>
    <row r="3" spans="1:39">
      <c r="A3" s="45">
        <f t="shared" si="0"/>
        <v>43863</v>
      </c>
      <c r="B3">
        <f>'Actual Situation'!B3</f>
        <v>0</v>
      </c>
      <c r="C3" s="46">
        <f>_xlfn.IFNA(VLOOKUP(A3,Measures!$D$15:$H$67,4,FALSE),C2)</f>
        <v>0.66</v>
      </c>
      <c r="D3" s="2"/>
      <c r="E3">
        <f>'Actual Situation'!C3</f>
        <v>0</v>
      </c>
      <c r="F3" s="17">
        <f t="shared" ref="F3:F66" si="2">D3+F2</f>
        <v>0</v>
      </c>
      <c r="G3" s="47">
        <f ca="1">IF(A3&lt;(A$39-Parameters!C$18),G4/(1+H4),IF(A3&gt;(A$39-Parameters!C$18),I2*$AH2*C3,$AG$2*$D$39))</f>
        <v>0.00422103778166763</v>
      </c>
      <c r="H3" s="34">
        <f ca="1">AH2*C3</f>
        <v>0.659739051434589</v>
      </c>
      <c r="I3" s="47">
        <f ca="1">IF(A3&lt;(A$39-Parameters!C$18-2),I4/(1+$AG$8-$AG$5),IF(A3&gt;(A$39-Parameters!C$18-2),I2*(1+H2-$AG$5),G5/$AG$8))</f>
        <v>6.61197024305273e-10</v>
      </c>
      <c r="J3" s="47"/>
      <c r="K3" s="35"/>
      <c r="L3" s="47">
        <f ca="1">IF(A3&lt;(A$39-Parameters!C$18),L4-G4,IF(A3=(A$39-Parameters!C$18),OFFSET(F3,Parameters!C$18,0)*$AG$2,$L2+G3))</f>
        <v>4507.2976235883</v>
      </c>
      <c r="M3" s="35">
        <f ca="1">L3/Parameters!$C$10</f>
        <v>0.000395376984525289</v>
      </c>
      <c r="N3" s="35">
        <f ca="1" t="shared" ref="N3:N33" si="3">1-M3</f>
        <v>0.999604623015475</v>
      </c>
      <c r="O3">
        <f>'Actual Situation'!D3</f>
        <v>0</v>
      </c>
      <c r="P3">
        <f>'Actual Situation'!E3</f>
        <v>0</v>
      </c>
      <c r="T3">
        <f>'Actual Situation'!F3</f>
        <v>0</v>
      </c>
      <c r="U3" s="36"/>
      <c r="V3" s="12"/>
      <c r="W3">
        <f>'Actual Situation'!H3</f>
        <v>0</v>
      </c>
      <c r="X3" s="36"/>
      <c r="Y3" s="12"/>
      <c r="Z3">
        <f>'Actual Situation'!J3</f>
        <v>0</v>
      </c>
      <c r="AA3">
        <f>'Actual Situation'!K3</f>
        <v>0</v>
      </c>
      <c r="AB3" s="12"/>
      <c r="AC3">
        <f>'Actual Situation'!L3</f>
        <v>0</v>
      </c>
      <c r="AD3" s="12">
        <f t="shared" ref="AD3:AD66" si="4">AD2+AB3</f>
        <v>0</v>
      </c>
      <c r="AE3" s="61">
        <f t="shared" si="1"/>
        <v>0</v>
      </c>
      <c r="AH3" s="39">
        <f ca="1">IF(ISNA((Parameters!$C$10-L3)/Parameters!$C$10),1,(Parameters!$C$10-L3)/Parameters!$C$10)</f>
        <v>0.999604623015475</v>
      </c>
      <c r="AJ3" s="66"/>
      <c r="AK3" s="66"/>
      <c r="AL3" s="67">
        <f>Parameters!$C$13</f>
        <v>2200</v>
      </c>
      <c r="AM3" s="67">
        <f>Parameters!$C$14</f>
        <v>2000</v>
      </c>
    </row>
    <row r="4" ht="13" spans="1:39">
      <c r="A4" s="45">
        <f t="shared" si="0"/>
        <v>43864</v>
      </c>
      <c r="B4">
        <f>'Actual Situation'!B4</f>
        <v>0</v>
      </c>
      <c r="C4" s="46">
        <f>_xlfn.IFNA(VLOOKUP(A4,Measures!$D$15:$H$67,4,FALSE),C3)</f>
        <v>0.66</v>
      </c>
      <c r="D4" s="2"/>
      <c r="E4">
        <f>'Actual Situation'!C4</f>
        <v>0</v>
      </c>
      <c r="F4" s="17">
        <f t="shared" si="2"/>
        <v>0</v>
      </c>
      <c r="G4" s="47">
        <f ca="1">IF(A4&lt;(A$39-Parameters!C$18),G5/(1+H5),IF(A4&gt;(A$39-Parameters!C$18),I3*$AH3*C4,$AG$2*$D$39))</f>
        <v>0.00700582124278308</v>
      </c>
      <c r="H4" s="34">
        <f ca="1">Projection!$AH3*Projection!C4</f>
        <v>0.659739051190213</v>
      </c>
      <c r="I4" s="47">
        <f ca="1">IF(A4&lt;(A$39-Parameters!C$18-2),I5/(1+$AG$8-$AG$5),IF(A4&gt;(A$39-Parameters!C$18-2),I3*(1+H3-$AG$5),G6/$AG$8))</f>
        <v>2.24145791239487e-9</v>
      </c>
      <c r="J4" s="47"/>
      <c r="K4" s="35"/>
      <c r="L4" s="47">
        <f ca="1">IF(A4&lt;(A$39-Parameters!C$18),L5-G5,IF(A4=(A$39-Parameters!C$18),OFFSET(F4,Parameters!C$18,0)*$AG$2,$L3+G4))</f>
        <v>4507.30462940954</v>
      </c>
      <c r="M4" s="35">
        <f ca="1">L4/Parameters!$C$10</f>
        <v>0.000395377599071012</v>
      </c>
      <c r="N4" s="35">
        <f ca="1" t="shared" si="3"/>
        <v>0.999604622400929</v>
      </c>
      <c r="O4">
        <f>'Actual Situation'!D4</f>
        <v>0</v>
      </c>
      <c r="P4">
        <f>'Actual Situation'!E4</f>
        <v>0</v>
      </c>
      <c r="T4">
        <f>'Actual Situation'!F4</f>
        <v>0</v>
      </c>
      <c r="U4" s="36"/>
      <c r="V4" s="12"/>
      <c r="W4">
        <f>'Actual Situation'!H4</f>
        <v>0</v>
      </c>
      <c r="X4" s="36"/>
      <c r="Y4" s="12"/>
      <c r="Z4">
        <f>'Actual Situation'!J4</f>
        <v>0</v>
      </c>
      <c r="AA4">
        <f>'Actual Situation'!K4</f>
        <v>0</v>
      </c>
      <c r="AB4" s="12"/>
      <c r="AC4">
        <f>'Actual Situation'!L4</f>
        <v>0</v>
      </c>
      <c r="AD4" s="12">
        <f t="shared" si="4"/>
        <v>0</v>
      </c>
      <c r="AE4" s="61">
        <f t="shared" si="1"/>
        <v>0</v>
      </c>
      <c r="AG4" s="68" t="s">
        <v>101</v>
      </c>
      <c r="AH4" s="39">
        <f ca="1">IF(ISNA((Parameters!$C$10-L4)/Parameters!$C$10),1,(Parameters!$C$10-L4)/Parameters!$C$10)</f>
        <v>0.999604622400929</v>
      </c>
      <c r="AJ4" s="66"/>
      <c r="AK4" s="66"/>
      <c r="AL4" s="67">
        <f>Parameters!$C$13</f>
        <v>2200</v>
      </c>
      <c r="AM4" s="67">
        <f>Parameters!$C$14</f>
        <v>2000</v>
      </c>
    </row>
    <row r="5" spans="1:39">
      <c r="A5" s="45">
        <f t="shared" si="0"/>
        <v>43865</v>
      </c>
      <c r="B5">
        <f>'Actual Situation'!B5</f>
        <v>0</v>
      </c>
      <c r="C5" s="46">
        <f>_xlfn.IFNA(VLOOKUP(A5,Measures!$D$15:$H$67,4,FALSE),C4)</f>
        <v>0.66</v>
      </c>
      <c r="D5" s="2"/>
      <c r="E5">
        <f>'Actual Situation'!C5</f>
        <v>0</v>
      </c>
      <c r="F5" s="17">
        <f t="shared" si="2"/>
        <v>0</v>
      </c>
      <c r="G5" s="47">
        <f ca="1">IF(A5&lt;(A$39-Parameters!C$18),G6/(1+H6),IF(A5&gt;(A$39-Parameters!C$18),I4*$AH4*C5,$AG$2*$D$39))</f>
        <v>0.0116278350994635</v>
      </c>
      <c r="H5" s="34">
        <f ca="1">Projection!$AH4*Projection!C5</f>
        <v>0.659739050784613</v>
      </c>
      <c r="I5" s="47">
        <f ca="1">IF(A5&lt;(A$39-Parameters!C$18-2),I6/(1+$AG$8-$AG$5),IF(A5&gt;(A$39-Parameters!C$18-2),I4*(1+H4-$AG$5),G7/$AG$8))</f>
        <v>7.59854232301863e-9</v>
      </c>
      <c r="J5" s="47"/>
      <c r="K5" s="35"/>
      <c r="L5" s="47">
        <f ca="1">IF(A5&lt;(A$39-Parameters!C$18),L6-G6,IF(A5=(A$39-Parameters!C$18),OFFSET(F5,Parameters!C$18,0)*$AG$2,$L4+G5))</f>
        <v>4507.31625724464</v>
      </c>
      <c r="M5" s="35">
        <f ca="1">L5/Parameters!$C$10</f>
        <v>0.000395378619056547</v>
      </c>
      <c r="N5" s="35">
        <f ca="1" t="shared" si="3"/>
        <v>0.999604621380943</v>
      </c>
      <c r="O5">
        <f>'Actual Situation'!D5</f>
        <v>0</v>
      </c>
      <c r="P5">
        <f>'Actual Situation'!E5</f>
        <v>0</v>
      </c>
      <c r="T5">
        <f>'Actual Situation'!F5</f>
        <v>0</v>
      </c>
      <c r="U5" s="36"/>
      <c r="V5" s="12"/>
      <c r="W5">
        <f>'Actual Situation'!H5</f>
        <v>0</v>
      </c>
      <c r="X5" s="36"/>
      <c r="Y5" s="12"/>
      <c r="Z5">
        <f>'Actual Situation'!J5</f>
        <v>0</v>
      </c>
      <c r="AA5">
        <f>'Actual Situation'!K5</f>
        <v>0</v>
      </c>
      <c r="AB5" s="12"/>
      <c r="AC5">
        <f>'Actual Situation'!L5</f>
        <v>0</v>
      </c>
      <c r="AD5" s="12">
        <f t="shared" si="4"/>
        <v>0</v>
      </c>
      <c r="AE5" s="61">
        <f t="shared" si="1"/>
        <v>0</v>
      </c>
      <c r="AG5" s="39">
        <f>1/Parameters!C19</f>
        <v>0.25</v>
      </c>
      <c r="AH5" s="39">
        <f ca="1">IF(ISNA((Parameters!$C$10-L5)/Parameters!$C$10),1,(Parameters!$C$10-L5)/Parameters!$C$10)</f>
        <v>0.999604621380944</v>
      </c>
      <c r="AJ5" s="66"/>
      <c r="AK5" s="66"/>
      <c r="AL5" s="67">
        <f>Parameters!$C$13</f>
        <v>2200</v>
      </c>
      <c r="AM5" s="67">
        <f>Parameters!$C$14</f>
        <v>2000</v>
      </c>
    </row>
    <row r="6" spans="1:39">
      <c r="A6" s="45">
        <f t="shared" si="0"/>
        <v>43866</v>
      </c>
      <c r="B6">
        <f>'Actual Situation'!B6</f>
        <v>0</v>
      </c>
      <c r="C6" s="46">
        <f>_xlfn.IFNA(VLOOKUP(A6,Measures!$D$15:$H$67,4,FALSE),C5)</f>
        <v>0.66</v>
      </c>
      <c r="D6" s="2"/>
      <c r="E6">
        <f>'Actual Situation'!C6</f>
        <v>0</v>
      </c>
      <c r="F6" s="17">
        <f t="shared" si="2"/>
        <v>0</v>
      </c>
      <c r="G6" s="47">
        <f ca="1">IF(A6&lt;(A$39-Parameters!C$18),G7/(1+H7),IF(A6&gt;(A$39-Parameters!C$18),I5*$AH5*C6,$AG$2*$D$39))</f>
        <v>0.0192991719828357</v>
      </c>
      <c r="H6" s="34">
        <f ca="1">Projection!$AH5*Projection!C6</f>
        <v>0.659739050111423</v>
      </c>
      <c r="I6" s="47">
        <f ca="1">IF(A6&lt;(A$39-Parameters!C$18-2),I7/(1+$AG$8-$AG$5),IF(A6&gt;(A$39-Parameters!C$18-2),I5*(1+H5-$AG$5),G8/$AG$8))</f>
        <v>2.57590584750331e-8</v>
      </c>
      <c r="J6" s="47"/>
      <c r="K6" s="35"/>
      <c r="L6" s="47">
        <f ca="1">IF(A6&lt;(A$39-Parameters!C$18),L7-G7,IF(A6=(A$39-Parameters!C$18),OFFSET(F6,Parameters!C$18,0)*$AG$2,$L5+G6))</f>
        <v>4507.33555641662</v>
      </c>
      <c r="M6" s="35">
        <f ca="1">L6/Parameters!$C$10</f>
        <v>0.00039538031196637</v>
      </c>
      <c r="N6" s="35">
        <f ca="1" t="shared" si="3"/>
        <v>0.999604619688034</v>
      </c>
      <c r="O6">
        <f>'Actual Situation'!D6</f>
        <v>0</v>
      </c>
      <c r="P6">
        <f>'Actual Situation'!E6</f>
        <v>0</v>
      </c>
      <c r="T6">
        <f>'Actual Situation'!F6</f>
        <v>0</v>
      </c>
      <c r="U6" s="36"/>
      <c r="V6" s="12"/>
      <c r="W6">
        <f>'Actual Situation'!H6</f>
        <v>0</v>
      </c>
      <c r="X6" s="36"/>
      <c r="Y6" s="12"/>
      <c r="Z6">
        <f>'Actual Situation'!J6</f>
        <v>0</v>
      </c>
      <c r="AA6">
        <f>'Actual Situation'!K6</f>
        <v>0</v>
      </c>
      <c r="AB6" s="12"/>
      <c r="AC6">
        <f>'Actual Situation'!L6</f>
        <v>0</v>
      </c>
      <c r="AD6" s="12">
        <f t="shared" si="4"/>
        <v>0</v>
      </c>
      <c r="AE6" s="61">
        <f t="shared" si="1"/>
        <v>0</v>
      </c>
      <c r="AH6" s="39">
        <f ca="1">IF(ISNA((Parameters!$C$10-L6)/Parameters!$C$10),1,(Parameters!$C$10-L6)/Parameters!$C$10)</f>
        <v>0.999604619688034</v>
      </c>
      <c r="AJ6" s="66"/>
      <c r="AK6" s="66"/>
      <c r="AL6" s="67">
        <f>Parameters!$C$13</f>
        <v>2200</v>
      </c>
      <c r="AM6" s="67">
        <f>Parameters!$C$14</f>
        <v>2000</v>
      </c>
    </row>
    <row r="7" ht="13" spans="1:39">
      <c r="A7" s="45">
        <f t="shared" si="0"/>
        <v>43867</v>
      </c>
      <c r="B7">
        <f>'Actual Situation'!B7</f>
        <v>0</v>
      </c>
      <c r="C7" s="46">
        <f>_xlfn.IFNA(VLOOKUP(A7,Measures!$D$15:$H$67,4,FALSE),C6)</f>
        <v>0.66</v>
      </c>
      <c r="D7" s="2"/>
      <c r="E7">
        <f>'Actual Situation'!C7</f>
        <v>0</v>
      </c>
      <c r="F7" s="17">
        <f t="shared" si="2"/>
        <v>0</v>
      </c>
      <c r="G7" s="47">
        <f ca="1">IF(A7&lt;(A$39-Parameters!C$18),G8/(1+H8),IF(A7&gt;(A$39-Parameters!C$18),I6*$AH6*C7,$AG$2*$D$39))</f>
        <v>0.0320315893531654</v>
      </c>
      <c r="H7" s="34">
        <f ca="1">Projection!$AH6*Projection!C7</f>
        <v>0.659739048994102</v>
      </c>
      <c r="I7" s="47">
        <f ca="1">IF(A7&lt;(A$39-Parameters!C$18-2),I8/(1+$AG$8-$AG$5),IF(A7&gt;(A$39-Parameters!C$18-2),I6*(1+H6-$AG$5),G9/$AG$8))</f>
        <v>8.73232082303624e-8</v>
      </c>
      <c r="J7" s="47"/>
      <c r="K7" s="35"/>
      <c r="L7" s="47">
        <f ca="1">IF(A7&lt;(A$39-Parameters!C$18),L8-G8,IF(A7=(A$39-Parameters!C$18),OFFSET(F7,Parameters!C$18,0)*$AG$2,$L6+G7))</f>
        <v>4507.36758800597</v>
      </c>
      <c r="M7" s="35">
        <f ca="1">L7/Parameters!$C$10</f>
        <v>0.00039538312175491</v>
      </c>
      <c r="N7" s="35">
        <f ca="1" t="shared" si="3"/>
        <v>0.999604616878245</v>
      </c>
      <c r="O7">
        <f>'Actual Situation'!D7</f>
        <v>0</v>
      </c>
      <c r="P7">
        <f>'Actual Situation'!E7</f>
        <v>0</v>
      </c>
      <c r="T7">
        <f>'Actual Situation'!F7</f>
        <v>0</v>
      </c>
      <c r="U7" s="36"/>
      <c r="V7" s="12"/>
      <c r="W7">
        <f>'Actual Situation'!H7</f>
        <v>0</v>
      </c>
      <c r="X7" s="36"/>
      <c r="Y7" s="12"/>
      <c r="Z7">
        <f>'Actual Situation'!J7</f>
        <v>0</v>
      </c>
      <c r="AA7">
        <f>'Actual Situation'!K7</f>
        <v>0</v>
      </c>
      <c r="AB7" s="12"/>
      <c r="AC7">
        <f>'Actual Situation'!L7</f>
        <v>0</v>
      </c>
      <c r="AD7" s="12">
        <f t="shared" si="4"/>
        <v>0</v>
      </c>
      <c r="AE7" s="61">
        <f t="shared" si="1"/>
        <v>0</v>
      </c>
      <c r="AG7" s="68" t="s">
        <v>102</v>
      </c>
      <c r="AH7" s="39">
        <f ca="1">IF(ISNA((Parameters!$C$10-L7)/Parameters!$C$10),1,(Parameters!$C$10-L7)/Parameters!$C$10)</f>
        <v>0.999604616878245</v>
      </c>
      <c r="AJ7" s="66"/>
      <c r="AK7" s="66"/>
      <c r="AL7" s="67">
        <f>Parameters!$C$13</f>
        <v>2200</v>
      </c>
      <c r="AM7" s="67">
        <f>Parameters!$C$14</f>
        <v>2000</v>
      </c>
    </row>
    <row r="8" spans="1:39">
      <c r="A8" s="45">
        <f t="shared" si="0"/>
        <v>43868</v>
      </c>
      <c r="B8">
        <f>'Actual Situation'!B8</f>
        <v>0</v>
      </c>
      <c r="C8" s="46">
        <f>_xlfn.IFNA(VLOOKUP(A8,Measures!$D$15:$H$67,4,FALSE),C7)</f>
        <v>0.66</v>
      </c>
      <c r="D8" s="2"/>
      <c r="E8">
        <f>'Actual Situation'!C8</f>
        <v>0</v>
      </c>
      <c r="F8" s="17">
        <f t="shared" si="2"/>
        <v>0</v>
      </c>
      <c r="G8" s="47">
        <f ca="1">IF(A8&lt;(A$39-Parameters!C$18),G9/(1+H9),IF(A8&gt;(A$39-Parameters!C$18),I7*$AH7*C8,$AG$2*$D$39))</f>
        <v>0.0531640795913911</v>
      </c>
      <c r="H8" s="34">
        <f ca="1">Projection!$AH7*Projection!C8</f>
        <v>0.659739047139642</v>
      </c>
      <c r="I8" s="47">
        <f ca="1">IF(A8&lt;(A$39-Parameters!C$18-2),I9/(1+$AG$8-$AG$5),IF(A8&gt;(A$39-Parameters!C$18-2),I7*(1+H7-$AG$5),G10/$AG$8))</f>
        <v>2.96025675900928e-7</v>
      </c>
      <c r="J8" s="47"/>
      <c r="K8" s="35"/>
      <c r="L8" s="47">
        <f ca="1">IF(A8&lt;(A$39-Parameters!C$18),L9-G9,IF(A8=(A$39-Parameters!C$18),OFFSET(F8,Parameters!C$18,0)*$AG$2,$L7+G8))</f>
        <v>4507.42075208557</v>
      </c>
      <c r="M8" s="35">
        <f ca="1">L8/Parameters!$C$10</f>
        <v>0.000395387785270664</v>
      </c>
      <c r="N8" s="35">
        <f ca="1" t="shared" si="3"/>
        <v>0.999604612214729</v>
      </c>
      <c r="O8">
        <f>'Actual Situation'!D8</f>
        <v>0</v>
      </c>
      <c r="P8">
        <f>'Actual Situation'!E8</f>
        <v>0</v>
      </c>
      <c r="T8">
        <f>'Actual Situation'!F8</f>
        <v>0</v>
      </c>
      <c r="U8" s="36"/>
      <c r="V8" s="12"/>
      <c r="W8">
        <f>'Actual Situation'!H8</f>
        <v>0</v>
      </c>
      <c r="X8" s="36"/>
      <c r="Y8" s="12"/>
      <c r="Z8">
        <f>'Actual Situation'!J8</f>
        <v>0</v>
      </c>
      <c r="AA8">
        <f>'Actual Situation'!K8</f>
        <v>0</v>
      </c>
      <c r="AB8" s="12"/>
      <c r="AC8">
        <f>'Actual Situation'!L8</f>
        <v>0</v>
      </c>
      <c r="AD8" s="12">
        <f t="shared" si="4"/>
        <v>0</v>
      </c>
      <c r="AE8" s="61">
        <f t="shared" si="1"/>
        <v>0</v>
      </c>
      <c r="AG8" s="39">
        <f>Measures!$H$16</f>
        <v>2.64</v>
      </c>
      <c r="AH8" s="39">
        <f ca="1">IF(ISNA((Parameters!$C$10-L8)/Parameters!$C$10),1,(Parameters!$C$10-L8)/Parameters!$C$10)</f>
        <v>0.999604612214729</v>
      </c>
      <c r="AJ8" s="66"/>
      <c r="AK8" s="66"/>
      <c r="AL8" s="67">
        <f>Parameters!$C$13</f>
        <v>2200</v>
      </c>
      <c r="AM8" s="67">
        <f>Parameters!$C$14</f>
        <v>2000</v>
      </c>
    </row>
    <row r="9" spans="1:39">
      <c r="A9" s="45">
        <f t="shared" si="0"/>
        <v>43869</v>
      </c>
      <c r="B9">
        <f>'Actual Situation'!B9</f>
        <v>0</v>
      </c>
      <c r="C9" s="46">
        <f>_xlfn.IFNA(VLOOKUP(A9,Measures!$D$15:$H$67,4,FALSE),C8)</f>
        <v>0.66</v>
      </c>
      <c r="D9" s="2"/>
      <c r="E9">
        <f>'Actual Situation'!C9</f>
        <v>0</v>
      </c>
      <c r="F9" s="17">
        <f t="shared" si="2"/>
        <v>0</v>
      </c>
      <c r="G9" s="47">
        <f ca="1">IF(A9&lt;(A$39-Parameters!C$18),G10/(1+H10),IF(A9&gt;(A$39-Parameters!C$18),I8*$AH8*C9,$AG$2*$D$39))</f>
        <v>0.0882384986394367</v>
      </c>
      <c r="H9" s="34">
        <f ca="1">Projection!$AH8*Projection!C9</f>
        <v>0.659739044061721</v>
      </c>
      <c r="I9" s="47">
        <f ca="1">IF(A9&lt;(A$39-Parameters!C$18-2),I10/(1+$AG$8-$AG$5),IF(A9&gt;(A$39-Parameters!C$18-2),I8*(1+H8-$AG$5),G11/$AG$8))</f>
        <v>1.00352704130415e-6</v>
      </c>
      <c r="J9" s="47"/>
      <c r="K9" s="35"/>
      <c r="L9" s="47">
        <f ca="1">IF(A9&lt;(A$39-Parameters!C$18),L10-G10,IF(A9=(A$39-Parameters!C$18),OFFSET(F9,Parameters!C$18,0)*$AG$2,$L8+G9))</f>
        <v>4507.50899058421</v>
      </c>
      <c r="M9" s="35">
        <f ca="1">L9/Parameters!$C$10</f>
        <v>0.000395395525489843</v>
      </c>
      <c r="N9" s="35">
        <f ca="1" t="shared" si="3"/>
        <v>0.99960460447451</v>
      </c>
      <c r="O9">
        <f>'Actual Situation'!D9</f>
        <v>0</v>
      </c>
      <c r="P9">
        <f>'Actual Situation'!E9</f>
        <v>0</v>
      </c>
      <c r="T9">
        <f>'Actual Situation'!F9</f>
        <v>0</v>
      </c>
      <c r="U9" s="36"/>
      <c r="V9" s="12"/>
      <c r="W9">
        <f>'Actual Situation'!H9</f>
        <v>0</v>
      </c>
      <c r="X9" s="36"/>
      <c r="Y9" s="12"/>
      <c r="Z9">
        <f>'Actual Situation'!J9</f>
        <v>0</v>
      </c>
      <c r="AA9">
        <f>'Actual Situation'!K9</f>
        <v>0</v>
      </c>
      <c r="AB9" s="12"/>
      <c r="AC9">
        <f>'Actual Situation'!L9</f>
        <v>0</v>
      </c>
      <c r="AD9" s="12">
        <f t="shared" si="4"/>
        <v>0</v>
      </c>
      <c r="AE9" s="61">
        <f t="shared" si="1"/>
        <v>0</v>
      </c>
      <c r="AH9" s="39">
        <f ca="1">IF(ISNA((Parameters!$C$10-L9)/Parameters!$C$10),1,(Parameters!$C$10-L9)/Parameters!$C$10)</f>
        <v>0.99960460447451</v>
      </c>
      <c r="AJ9" s="66"/>
      <c r="AK9" s="66"/>
      <c r="AL9" s="67">
        <f>Parameters!$C$13</f>
        <v>2200</v>
      </c>
      <c r="AM9" s="67">
        <f>Parameters!$C$14</f>
        <v>2000</v>
      </c>
    </row>
    <row r="10" spans="1:39">
      <c r="A10" s="45">
        <f t="shared" si="0"/>
        <v>43870</v>
      </c>
      <c r="B10">
        <f>'Actual Situation'!B10</f>
        <v>0</v>
      </c>
      <c r="C10" s="46">
        <f>_xlfn.IFNA(VLOOKUP(A10,Measures!$D$15:$H$67,4,FALSE),C9)</f>
        <v>0.66</v>
      </c>
      <c r="D10" s="2"/>
      <c r="E10">
        <f>'Actual Situation'!C10</f>
        <v>0</v>
      </c>
      <c r="F10" s="17">
        <f t="shared" si="2"/>
        <v>0</v>
      </c>
      <c r="G10" s="47">
        <f ca="1">IF(A10&lt;(A$39-Parameters!C$18),G11/(1+H11),IF(A10&gt;(A$39-Parameters!C$18),I9*$AH9*C10,$AG$2*$D$39))</f>
        <v>0.14645288093049</v>
      </c>
      <c r="H10" s="34">
        <f ca="1">Projection!$AH9*Projection!C10</f>
        <v>0.659739038953177</v>
      </c>
      <c r="I10" s="47">
        <f ca="1">IF(A10&lt;(A$39-Parameters!C$18-2),I11/(1+$AG$8-$AG$5),IF(A10&gt;(A$39-Parameters!C$18-2),I9*(1+H9-$AG$5),G12/$AG$8))</f>
        <v>3.40195667002106e-6</v>
      </c>
      <c r="J10" s="47"/>
      <c r="K10" s="35"/>
      <c r="L10" s="47">
        <f ca="1">IF(A10&lt;(A$39-Parameters!C$18),L11-G11,IF(A10=(A$39-Parameters!C$18),OFFSET(F10,Parameters!C$18,0)*$AG$2,$L9+G10))</f>
        <v>4507.65544346514</v>
      </c>
      <c r="M10" s="35">
        <f ca="1">L10/Parameters!$C$10</f>
        <v>0.000395408372233784</v>
      </c>
      <c r="N10" s="35">
        <f ca="1" t="shared" si="3"/>
        <v>0.999604591627766</v>
      </c>
      <c r="O10">
        <f>'Actual Situation'!D10</f>
        <v>0</v>
      </c>
      <c r="P10">
        <f>'Actual Situation'!E10</f>
        <v>0</v>
      </c>
      <c r="T10">
        <f>'Actual Situation'!F10</f>
        <v>0</v>
      </c>
      <c r="U10" s="36"/>
      <c r="V10" s="12"/>
      <c r="W10">
        <f>'Actual Situation'!H10</f>
        <v>0</v>
      </c>
      <c r="X10" s="36"/>
      <c r="Y10" s="12"/>
      <c r="Z10">
        <f>'Actual Situation'!J10</f>
        <v>0</v>
      </c>
      <c r="AA10">
        <f>'Actual Situation'!K10</f>
        <v>0</v>
      </c>
      <c r="AB10" s="12"/>
      <c r="AC10">
        <f>'Actual Situation'!L10</f>
        <v>0</v>
      </c>
      <c r="AD10" s="12">
        <f t="shared" si="4"/>
        <v>0</v>
      </c>
      <c r="AE10" s="61">
        <f t="shared" si="1"/>
        <v>0</v>
      </c>
      <c r="AH10" s="39">
        <f ca="1">IF(ISNA((Parameters!$C$10-L10)/Parameters!$C$10),1,(Parameters!$C$10-L10)/Parameters!$C$10)</f>
        <v>0.999604591627766</v>
      </c>
      <c r="AJ10" s="66"/>
      <c r="AK10" s="66"/>
      <c r="AL10" s="67">
        <f>Parameters!$C$13</f>
        <v>2200</v>
      </c>
      <c r="AM10" s="67">
        <f>Parameters!$C$14</f>
        <v>2000</v>
      </c>
    </row>
    <row r="11" spans="1:39">
      <c r="A11" s="45">
        <f t="shared" si="0"/>
        <v>43871</v>
      </c>
      <c r="B11">
        <f>'Actual Situation'!B11</f>
        <v>0</v>
      </c>
      <c r="C11" s="46">
        <f>_xlfn.IFNA(VLOOKUP(A11,Measures!$D$15:$H$67,4,FALSE),C10)</f>
        <v>0.66</v>
      </c>
      <c r="D11" s="2"/>
      <c r="E11">
        <f>'Actual Situation'!C11</f>
        <v>0</v>
      </c>
      <c r="F11" s="17">
        <f t="shared" si="2"/>
        <v>0</v>
      </c>
      <c r="G11" s="47">
        <f ca="1">IF(A11&lt;(A$39-Parameters!C$18),G12/(1+H12),IF(A11&gt;(A$39-Parameters!C$18),I10*$AH10*C11,$AG$2*$D$39))</f>
        <v>0.243073562605743</v>
      </c>
      <c r="H11" s="34">
        <f ca="1">Projection!$AH10*Projection!C11</f>
        <v>0.659739030474326</v>
      </c>
      <c r="I11" s="47">
        <f ca="1">IF(A11&lt;(A$39-Parameters!C$18-2),I12/(1+$AG$8-$AG$5),IF(A11&gt;(A$39-Parameters!C$18-2),I10*(1+H10-$AG$5),G13/$AG$8))</f>
        <v>1.15326331113714e-5</v>
      </c>
      <c r="J11" s="47"/>
      <c r="K11" s="35"/>
      <c r="L11" s="47">
        <f ca="1">IF(A11&lt;(A$39-Parameters!C$18),L12-G12,IF(A11=(A$39-Parameters!C$18),OFFSET(F11,Parameters!C$18,0)*$AG$2,$L10+G11))</f>
        <v>4507.89851702774</v>
      </c>
      <c r="M11" s="35">
        <f ca="1">L11/Parameters!$C$10</f>
        <v>0.000395429694476118</v>
      </c>
      <c r="N11" s="35">
        <f ca="1" t="shared" si="3"/>
        <v>0.999604570305524</v>
      </c>
      <c r="O11">
        <f>'Actual Situation'!D11</f>
        <v>0</v>
      </c>
      <c r="P11">
        <f>'Actual Situation'!E11</f>
        <v>0</v>
      </c>
      <c r="T11">
        <f>'Actual Situation'!F11</f>
        <v>0</v>
      </c>
      <c r="U11" s="36"/>
      <c r="V11" s="12"/>
      <c r="W11">
        <f>'Actual Situation'!H11</f>
        <v>0</v>
      </c>
      <c r="X11" s="36"/>
      <c r="Y11" s="12"/>
      <c r="Z11">
        <f>'Actual Situation'!J11</f>
        <v>0</v>
      </c>
      <c r="AA11">
        <f>'Actual Situation'!K11</f>
        <v>0</v>
      </c>
      <c r="AB11" s="12"/>
      <c r="AC11">
        <f>'Actual Situation'!L11</f>
        <v>0</v>
      </c>
      <c r="AD11" s="12">
        <f t="shared" si="4"/>
        <v>0</v>
      </c>
      <c r="AE11" s="61">
        <f t="shared" si="1"/>
        <v>0</v>
      </c>
      <c r="AH11" s="39">
        <f ca="1">IF(ISNA((Parameters!$C$10-L11)/Parameters!$C$10),1,(Parameters!$C$10-L11)/Parameters!$C$10)</f>
        <v>0.999604570305524</v>
      </c>
      <c r="AJ11" s="66"/>
      <c r="AK11" s="66"/>
      <c r="AL11" s="67">
        <f>Parameters!$C$13</f>
        <v>2200</v>
      </c>
      <c r="AM11" s="67">
        <f>Parameters!$C$14</f>
        <v>2000</v>
      </c>
    </row>
    <row r="12" spans="1:39">
      <c r="A12" s="45">
        <f t="shared" si="0"/>
        <v>43872</v>
      </c>
      <c r="B12">
        <f>'Actual Situation'!B12</f>
        <v>0</v>
      </c>
      <c r="C12" s="46">
        <f>_xlfn.IFNA(VLOOKUP(A12,Measures!$D$15:$H$67,4,FALSE),C11)</f>
        <v>0.66</v>
      </c>
      <c r="D12" s="2"/>
      <c r="E12">
        <f>'Actual Situation'!C12</f>
        <v>0</v>
      </c>
      <c r="F12" s="17">
        <f t="shared" si="2"/>
        <v>0</v>
      </c>
      <c r="G12" s="47">
        <f ca="1">IF(A12&lt;(A$39-Parameters!C$18),G13/(1+H13),IF(A12&gt;(A$39-Parameters!C$18),I11*$AH11*C12,$AG$2*$D$39))</f>
        <v>0.4034386757125</v>
      </c>
      <c r="H12" s="34">
        <f ca="1">Projection!$AH11*Projection!C12</f>
        <v>0.659739016401646</v>
      </c>
      <c r="I12" s="47">
        <f ca="1">IF(A12&lt;(A$39-Parameters!C$18-2),I13/(1+$AG$8-$AG$5),IF(A12&gt;(A$39-Parameters!C$18-2),I11*(1+H11-$AG$5),G14/$AG$8))</f>
        <v>3.9095626247549e-5</v>
      </c>
      <c r="J12" s="47"/>
      <c r="K12" s="35"/>
      <c r="L12" s="47">
        <f ca="1">IF(A12&lt;(A$39-Parameters!C$18),L13-G13,IF(A12=(A$39-Parameters!C$18),OFFSET(F12,Parameters!C$18,0)*$AG$2,$L11+G12))</f>
        <v>4508.30195570345</v>
      </c>
      <c r="M12" s="35">
        <f ca="1">L12/Parameters!$C$10</f>
        <v>0.000395465083833636</v>
      </c>
      <c r="N12" s="35">
        <f ca="1" t="shared" si="3"/>
        <v>0.999604534916166</v>
      </c>
      <c r="O12">
        <f>'Actual Situation'!D12</f>
        <v>0</v>
      </c>
      <c r="P12">
        <f>'Actual Situation'!E12</f>
        <v>0</v>
      </c>
      <c r="T12">
        <f>'Actual Situation'!F12</f>
        <v>0</v>
      </c>
      <c r="U12" s="36"/>
      <c r="V12" s="12"/>
      <c r="W12">
        <f>'Actual Situation'!H12</f>
        <v>0</v>
      </c>
      <c r="X12" s="36"/>
      <c r="Y12" s="12"/>
      <c r="Z12">
        <f>'Actual Situation'!J12</f>
        <v>0</v>
      </c>
      <c r="AA12">
        <f>'Actual Situation'!K12</f>
        <v>0</v>
      </c>
      <c r="AB12" s="12"/>
      <c r="AC12">
        <f>'Actual Situation'!L12</f>
        <v>0</v>
      </c>
      <c r="AD12" s="12">
        <f t="shared" si="4"/>
        <v>0</v>
      </c>
      <c r="AE12" s="61">
        <f t="shared" si="1"/>
        <v>0</v>
      </c>
      <c r="AH12" s="39">
        <f ca="1">IF(ISNA((Parameters!$C$10-L12)/Parameters!$C$10),1,(Parameters!$C$10-L12)/Parameters!$C$10)</f>
        <v>0.999604534916166</v>
      </c>
      <c r="AJ12" s="66"/>
      <c r="AK12" s="66"/>
      <c r="AL12" s="67">
        <f>Parameters!$C$13</f>
        <v>2200</v>
      </c>
      <c r="AM12" s="67">
        <f>Parameters!$C$14</f>
        <v>2000</v>
      </c>
    </row>
    <row r="13" spans="1:39">
      <c r="A13" s="45">
        <f t="shared" si="0"/>
        <v>43873</v>
      </c>
      <c r="B13">
        <f>'Actual Situation'!B13</f>
        <v>0</v>
      </c>
      <c r="C13" s="46">
        <f>_xlfn.IFNA(VLOOKUP(A13,Measures!$D$15:$H$67,4,FALSE),C12)</f>
        <v>0.66</v>
      </c>
      <c r="D13" s="2"/>
      <c r="E13">
        <f>'Actual Situation'!C13</f>
        <v>0</v>
      </c>
      <c r="F13" s="17">
        <f t="shared" si="2"/>
        <v>0</v>
      </c>
      <c r="G13" s="47">
        <f ca="1">IF(A13&lt;(A$39-Parameters!C$18),G14/(1+H14),IF(A13&gt;(A$39-Parameters!C$18),I12*$AH12*C13,$AG$2*$D$39))</f>
        <v>0.66960290138234</v>
      </c>
      <c r="H13" s="34">
        <f ca="1">Projection!$AH12*Projection!C13</f>
        <v>0.65973899304467</v>
      </c>
      <c r="I13" s="47">
        <f ca="1">IF(A13&lt;(A$39-Parameters!C$18-2),I14/(1+$AG$8-$AG$5),IF(A13&gt;(A$39-Parameters!C$18-2),I12*(1+H12-$AG$5),G15/$AG$8))</f>
        <v>0.000132534172979191</v>
      </c>
      <c r="J13" s="47">
        <f ca="1">IF(A13&gt;(A$39-Parameters!C$18-1),I12*(1+H12-$AG$5),G15/$AG$8)</f>
        <v>0.698703561826502</v>
      </c>
      <c r="K13" s="35"/>
      <c r="L13" s="47">
        <f ca="1">IF(A13&lt;(A$39-Parameters!C$18),L14-G14,IF(A13=(A$39-Parameters!C$18),OFFSET(F13,Parameters!C$18,0)*$AG$2,$L12+G13))</f>
        <v>4508.97155860484</v>
      </c>
      <c r="M13" s="35">
        <f ca="1">L13/Parameters!$C$10</f>
        <v>0.000395523820930249</v>
      </c>
      <c r="N13" s="35">
        <f ca="1" t="shared" si="3"/>
        <v>0.99960447617907</v>
      </c>
      <c r="O13">
        <f>'Actual Situation'!D13</f>
        <v>0</v>
      </c>
      <c r="P13">
        <f>'Actual Situation'!E13</f>
        <v>0</v>
      </c>
      <c r="T13">
        <f>'Actual Situation'!F13</f>
        <v>0</v>
      </c>
      <c r="U13" s="36"/>
      <c r="V13" s="12"/>
      <c r="W13">
        <f>'Actual Situation'!H13</f>
        <v>0</v>
      </c>
      <c r="X13" s="36"/>
      <c r="Y13" s="12"/>
      <c r="Z13">
        <f>'Actual Situation'!J13</f>
        <v>0</v>
      </c>
      <c r="AA13">
        <f>'Actual Situation'!K13</f>
        <v>0</v>
      </c>
      <c r="AB13" s="12"/>
      <c r="AC13">
        <f>'Actual Situation'!L13</f>
        <v>0</v>
      </c>
      <c r="AD13" s="12">
        <f t="shared" si="4"/>
        <v>0</v>
      </c>
      <c r="AE13" s="61">
        <f t="shared" si="1"/>
        <v>0</v>
      </c>
      <c r="AH13" s="39">
        <f ca="1">IF(ISNA((Parameters!$C$10-L13)/Parameters!$C$10),1,(Parameters!$C$10-L13)/Parameters!$C$10)</f>
        <v>0.99960447617907</v>
      </c>
      <c r="AJ13" s="66"/>
      <c r="AK13" s="66"/>
      <c r="AL13" s="67">
        <f>Parameters!$C$13</f>
        <v>2200</v>
      </c>
      <c r="AM13" s="67">
        <f>Parameters!$C$14</f>
        <v>2000</v>
      </c>
    </row>
    <row r="14" spans="1:39">
      <c r="A14" s="45">
        <f t="shared" si="0"/>
        <v>43874</v>
      </c>
      <c r="B14">
        <f>'Actual Situation'!B14</f>
        <v>0</v>
      </c>
      <c r="C14" s="46">
        <f>_xlfn.IFNA(VLOOKUP(A14,Measures!$D$15:$H$67,4,FALSE),C13)</f>
        <v>0.66</v>
      </c>
      <c r="D14" s="2"/>
      <c r="E14">
        <f>'Actual Situation'!C14</f>
        <v>0</v>
      </c>
      <c r="F14" s="17">
        <f t="shared" si="2"/>
        <v>0</v>
      </c>
      <c r="G14" s="47">
        <f ca="1">IF(A14&lt;(A$39-Parameters!C$18),G15/(1+H15),IF(A14&gt;(A$39-Parameters!C$18),I13*$AH13*C14,$AG$2*$D$39))</f>
        <v>1.11136601932196</v>
      </c>
      <c r="H14" s="34">
        <f ca="1">Projection!$AH13*Projection!C14</f>
        <v>0.659738954278186</v>
      </c>
      <c r="I14" s="47">
        <f ca="1">IF(A14&lt;(A$39-Parameters!C$18-2),I15/(1+$AG$8-$AG$5),IF(A14&gt;(A$39-Parameters!C$18-2),I13*(1+H13-$AG$5),G16/$AG$8))</f>
        <v>0.000449290846399458</v>
      </c>
      <c r="J14" s="47">
        <f ca="1">IF(A14&gt;(A$39-Parameters!C$18-1),I13*(1+H13-$AG$5),G16/$AG$8)</f>
        <v>1.15966539948473</v>
      </c>
      <c r="K14" s="35"/>
      <c r="L14" s="47">
        <f ca="1">IF(A14&lt;(A$39-Parameters!C$18),L15-G15,IF(A14=(A$39-Parameters!C$18),OFFSET(F14,Parameters!C$18,0)*$AG$2,$L13+G14))</f>
        <v>4510.08292462416</v>
      </c>
      <c r="M14" s="35">
        <f ca="1">L14/Parameters!$C$10</f>
        <v>0.000395621309177558</v>
      </c>
      <c r="N14" s="35">
        <f ca="1" t="shared" si="3"/>
        <v>0.999604378690822</v>
      </c>
      <c r="O14">
        <f>'Actual Situation'!D14</f>
        <v>0</v>
      </c>
      <c r="P14">
        <f>'Actual Situation'!E14</f>
        <v>0</v>
      </c>
      <c r="T14">
        <f>'Actual Situation'!F14</f>
        <v>0</v>
      </c>
      <c r="U14" s="36"/>
      <c r="V14" s="12"/>
      <c r="W14">
        <f>'Actual Situation'!H14</f>
        <v>0</v>
      </c>
      <c r="X14" s="36"/>
      <c r="Y14" s="12"/>
      <c r="Z14">
        <f>'Actual Situation'!J14</f>
        <v>0</v>
      </c>
      <c r="AA14">
        <f>'Actual Situation'!K14</f>
        <v>0</v>
      </c>
      <c r="AB14" s="12"/>
      <c r="AC14">
        <f>'Actual Situation'!L14</f>
        <v>0</v>
      </c>
      <c r="AD14" s="12">
        <f t="shared" si="4"/>
        <v>0</v>
      </c>
      <c r="AE14" s="61">
        <f t="shared" si="1"/>
        <v>0</v>
      </c>
      <c r="AH14" s="39">
        <f ca="1">IF(ISNA((Parameters!$C$10-L14)/Parameters!$C$10),1,(Parameters!$C$10-L14)/Parameters!$C$10)</f>
        <v>0.999604378690822</v>
      </c>
      <c r="AJ14" s="66"/>
      <c r="AK14" s="66"/>
      <c r="AL14" s="67">
        <f>Parameters!$C$13</f>
        <v>2200</v>
      </c>
      <c r="AM14" s="67">
        <f>Parameters!$C$14</f>
        <v>2000</v>
      </c>
    </row>
    <row r="15" spans="1:39">
      <c r="A15" s="45">
        <f t="shared" ref="A15:A48" si="5">A16-1</f>
        <v>43875</v>
      </c>
      <c r="B15">
        <f>'Actual Situation'!B15</f>
        <v>0</v>
      </c>
      <c r="C15" s="46">
        <f>_xlfn.IFNA(VLOOKUP(A15,Measures!$D$15:$H$67,4,FALSE),C14)</f>
        <v>0.66</v>
      </c>
      <c r="D15" s="2"/>
      <c r="E15">
        <f>'Actual Situation'!C15</f>
        <v>0</v>
      </c>
      <c r="F15" s="17">
        <f t="shared" si="2"/>
        <v>0</v>
      </c>
      <c r="G15" s="47">
        <f ca="1">IF(A15&lt;(A$39-Parameters!C$18),G16/(1+H16),IF(A15&gt;(A$39-Parameters!C$18),I14*$AH14*C15,$AG$2*$D$39))</f>
        <v>1.84457740322196</v>
      </c>
      <c r="H15" s="34">
        <f ca="1">Projection!$AH14*Projection!C15</f>
        <v>0.659738889935943</v>
      </c>
      <c r="I15" s="47">
        <f ca="1">IF(A15&lt;(A$39-Parameters!C$18-2),I16/(1+$AG$8-$AG$5),IF(A15&gt;(A$39-Parameters!C$18-2),I14*(1+H14-$AG$5),G17/$AG$8))</f>
        <v>0.00152309596929416</v>
      </c>
      <c r="J15" s="47">
        <f ca="1">IF(A15&gt;(A$39-Parameters!C$18-1),I14*(1+H14-$AG$5),G17/$AG$8)</f>
        <v>1.92474143345</v>
      </c>
      <c r="K15" s="35"/>
      <c r="L15" s="47">
        <f ca="1">IF(A15&lt;(A$39-Parameters!C$18),L16-G16,IF(A15=(A$39-Parameters!C$18),OFFSET(F15,Parameters!C$18,0)*$AG$2,$L14+G15))</f>
        <v>4511.92750202738</v>
      </c>
      <c r="M15" s="35">
        <f ca="1">L15/Parameters!$C$10</f>
        <v>0.000395783114212928</v>
      </c>
      <c r="N15" s="35">
        <f ca="1" t="shared" si="3"/>
        <v>0.999604216885787</v>
      </c>
      <c r="O15">
        <f>'Actual Situation'!D15</f>
        <v>0</v>
      </c>
      <c r="P15">
        <f>'Actual Situation'!E15</f>
        <v>0</v>
      </c>
      <c r="T15">
        <f>'Actual Situation'!F15</f>
        <v>0</v>
      </c>
      <c r="U15" s="36"/>
      <c r="V15" s="12"/>
      <c r="W15">
        <f>'Actual Situation'!H15</f>
        <v>0</v>
      </c>
      <c r="X15" s="36"/>
      <c r="Y15" s="12"/>
      <c r="Z15">
        <f>'Actual Situation'!J15</f>
        <v>0</v>
      </c>
      <c r="AA15">
        <f>'Actual Situation'!K15</f>
        <v>0</v>
      </c>
      <c r="AB15" s="12"/>
      <c r="AC15">
        <f>'Actual Situation'!L15</f>
        <v>0</v>
      </c>
      <c r="AD15" s="12">
        <f t="shared" si="4"/>
        <v>0</v>
      </c>
      <c r="AE15" s="61">
        <f t="shared" si="1"/>
        <v>0</v>
      </c>
      <c r="AH15" s="39">
        <f ca="1">IF(ISNA((Parameters!$C$10-L15)/Parameters!$C$10),1,(Parameters!$C$10-L15)/Parameters!$C$10)</f>
        <v>0.999604216885787</v>
      </c>
      <c r="AJ15" s="66"/>
      <c r="AK15" s="66"/>
      <c r="AL15" s="67">
        <f>Parameters!$C$13</f>
        <v>2200</v>
      </c>
      <c r="AM15" s="67">
        <f>Parameters!$C$14</f>
        <v>2000</v>
      </c>
    </row>
    <row r="16" spans="1:39">
      <c r="A16" s="45">
        <f t="shared" si="5"/>
        <v>43876</v>
      </c>
      <c r="B16">
        <f>'Actual Situation'!B16</f>
        <v>0</v>
      </c>
      <c r="C16" s="46">
        <f>_xlfn.IFNA(VLOOKUP(A16,Measures!$D$15:$H$67,4,FALSE),C15)</f>
        <v>0.66</v>
      </c>
      <c r="D16" s="2"/>
      <c r="E16">
        <f>'Actual Situation'!C16</f>
        <v>0</v>
      </c>
      <c r="F16" s="17">
        <f t="shared" si="2"/>
        <v>0</v>
      </c>
      <c r="G16" s="47">
        <f ca="1">IF(A16&lt;(A$39-Parameters!C$18),G17/(1+H17),IF(A16&gt;(A$39-Parameters!C$18),I15*$AH15*C16,$AG$2*$D$39))</f>
        <v>3.06151665463969</v>
      </c>
      <c r="H16" s="34">
        <f ca="1">Projection!$AH15*Projection!C16</f>
        <v>0.65973878314462</v>
      </c>
      <c r="I16" s="47">
        <f ca="1">IF(A16&lt;(A$39-Parameters!C$18-2),I17/(1+$AG$8-$AG$5),IF(A16&gt;(A$39-Parameters!C$18-2),I15*(1+H15-$AG$5),G18/$AG$8))</f>
        <v>0.00516329533590721</v>
      </c>
      <c r="J16" s="47">
        <f ca="1">IF(A16&gt;(A$39-Parameters!C$18-1),I15*(1+H15-$AG$5),G18/$AG$8)</f>
        <v>3.1945670972468</v>
      </c>
      <c r="K16" s="35">
        <f ca="1">I16/Parameters!$C$10</f>
        <v>4.52920643500633e-10</v>
      </c>
      <c r="L16" s="47">
        <f ca="1">IF(A16&lt;(A$39-Parameters!C$18),L17-G17,IF(A16=(A$39-Parameters!C$18),OFFSET(F16,Parameters!C$18,0)*$AG$2,$L15+G16))</f>
        <v>4514.98901868202</v>
      </c>
      <c r="M16" s="35">
        <f ca="1">L16/Parameters!$C$10</f>
        <v>0.00039605166830544</v>
      </c>
      <c r="N16" s="35">
        <f ca="1" t="shared" si="3"/>
        <v>0.999603948331695</v>
      </c>
      <c r="O16">
        <f>'Actual Situation'!D16</f>
        <v>0</v>
      </c>
      <c r="P16">
        <f>'Actual Situation'!E16</f>
        <v>0</v>
      </c>
      <c r="Q16" s="12">
        <f ca="1">ROUND(SUM(OFFSET(D16,(Parameters!$C$9*-1),0,(Parameters!$C$8*-1),1))*Parameters!$C$6,0)</f>
        <v>0</v>
      </c>
      <c r="R16" s="12">
        <f ca="1">VALUE(Q16)</f>
        <v>0</v>
      </c>
      <c r="S16" s="36" t="e">
        <f ca="1">IF(P16=0,NA(),ABS(Q16-P16)/Q16*100)</f>
        <v>#N/A</v>
      </c>
      <c r="T16">
        <f>'Actual Situation'!F16</f>
        <v>0</v>
      </c>
      <c r="U16" s="36" t="e">
        <f>'Actual Situation'!G16</f>
        <v>#N/A</v>
      </c>
      <c r="V16" s="12">
        <f ca="1">Q16*Parameters!$C$4</f>
        <v>0</v>
      </c>
      <c r="W16">
        <f>'Actual Situation'!H16</f>
        <v>0</v>
      </c>
      <c r="X16" s="36" t="e">
        <f>'Actual Situation'!I16</f>
        <v>#N/A</v>
      </c>
      <c r="Y16" s="12">
        <f ca="1">Q16*Parameters!$C$5</f>
        <v>0</v>
      </c>
      <c r="Z16">
        <f>'Actual Situation'!J16</f>
        <v>0</v>
      </c>
      <c r="AA16">
        <f>'Actual Situation'!K16</f>
        <v>0</v>
      </c>
      <c r="AB16" s="12"/>
      <c r="AC16">
        <f>'Actual Situation'!L16</f>
        <v>0</v>
      </c>
      <c r="AD16" s="12">
        <f t="shared" si="4"/>
        <v>0</v>
      </c>
      <c r="AE16" s="61">
        <f t="shared" si="1"/>
        <v>0</v>
      </c>
      <c r="AH16" s="39">
        <f ca="1">IF(ISNA((Parameters!$C$10-L16)/Parameters!$C$10),1,(Parameters!$C$10-L16)/Parameters!$C$10)</f>
        <v>0.999603948331695</v>
      </c>
      <c r="AJ16" s="66">
        <f ca="1" t="shared" ref="AJ16:AJ79" si="6">IF(Q15&gt;0,Q16/Q15,0)</f>
        <v>0</v>
      </c>
      <c r="AK16" s="66">
        <f t="shared" ref="AK16:AK79" si="7">IF(E16&gt;0,F16/E16,0)</f>
        <v>0</v>
      </c>
      <c r="AL16" s="67">
        <f>Parameters!$C$13</f>
        <v>2200</v>
      </c>
      <c r="AM16" s="67">
        <f>Parameters!$C$14</f>
        <v>2000</v>
      </c>
    </row>
    <row r="17" spans="1:39">
      <c r="A17" s="45">
        <f t="shared" si="5"/>
        <v>43877</v>
      </c>
      <c r="B17">
        <f>'Actual Situation'!B17</f>
        <v>0</v>
      </c>
      <c r="C17" s="46">
        <f>_xlfn.IFNA(VLOOKUP(A17,Measures!$D$15:$H$67,4,FALSE),C16)</f>
        <v>0.66</v>
      </c>
      <c r="D17" s="2"/>
      <c r="E17">
        <f>'Actual Situation'!C17</f>
        <v>0</v>
      </c>
      <c r="F17" s="17">
        <f t="shared" si="2"/>
        <v>0</v>
      </c>
      <c r="G17" s="47">
        <f ca="1">IF(A17&lt;(A$39-Parameters!C$18),G18/(1+H18),IF(A17&gt;(A$39-Parameters!C$18),I16*$AH16*C17,$AG$2*$D$39))</f>
        <v>5.08131738430799</v>
      </c>
      <c r="H17" s="34">
        <f ca="1">Projection!$AH16*Projection!C17</f>
        <v>0.659738605898918</v>
      </c>
      <c r="I17" s="47">
        <f ca="1">IF(A17&lt;(A$39-Parameters!C$18-2),I18/(1+$AG$8-$AG$5),IF(A17&gt;(A$39-Parameters!C$18-2),I16*(1+H16-$AG$5),G19/$AG$8))</f>
        <v>0.0175035711887254</v>
      </c>
      <c r="J17" s="47">
        <f ca="1">IF(A17&gt;(A$39-Parameters!C$18-1),I16*(1+H16-$AG$5),G19/$AG$8)</f>
        <v>5.30214384085905</v>
      </c>
      <c r="K17" s="35">
        <f ca="1">I17/Parameters!$C$10</f>
        <v>1.53540098146714e-9</v>
      </c>
      <c r="L17" s="47">
        <f ca="1">IF(A17&lt;(A$39-Parameters!C$18),L18-G18,IF(A17=(A$39-Parameters!C$18),OFFSET(F17,Parameters!C$18,0)*$AG$2,$L16+G17))</f>
        <v>4520.07033606633</v>
      </c>
      <c r="M17" s="35">
        <f ca="1">L17/Parameters!$C$10</f>
        <v>0.000396497397900555</v>
      </c>
      <c r="N17" s="35">
        <f ca="1" t="shared" si="3"/>
        <v>0.999603502602099</v>
      </c>
      <c r="O17">
        <f>'Actual Situation'!D17</f>
        <v>0</v>
      </c>
      <c r="P17">
        <f>'Actual Situation'!E17</f>
        <v>0</v>
      </c>
      <c r="Q17" s="12">
        <f ca="1">ROUND(SUM(OFFSET(D17,(Parameters!$C$9*-1),0,(Parameters!$C$8*-1),1))*Parameters!$C$6,0)</f>
        <v>0</v>
      </c>
      <c r="R17" s="12">
        <f ca="1" t="shared" ref="R17:R80" si="8">VALUE(Q17)</f>
        <v>0</v>
      </c>
      <c r="S17" s="36" t="e">
        <f ca="1" t="shared" ref="S17:S52" si="9">IF(P17=0,NA(),ABS(Q17-P17)/Q17*100)</f>
        <v>#N/A</v>
      </c>
      <c r="T17">
        <f>'Actual Situation'!F17</f>
        <v>0</v>
      </c>
      <c r="U17" s="36" t="e">
        <f>'Actual Situation'!G17</f>
        <v>#N/A</v>
      </c>
      <c r="V17" s="12">
        <f ca="1">Q17*Parameters!$C$4</f>
        <v>0</v>
      </c>
      <c r="W17">
        <f>'Actual Situation'!H17</f>
        <v>0</v>
      </c>
      <c r="X17" s="36" t="e">
        <f>'Actual Situation'!I17</f>
        <v>#N/A</v>
      </c>
      <c r="Y17" s="12">
        <f ca="1">Q17*Parameters!$C$5</f>
        <v>0</v>
      </c>
      <c r="Z17">
        <f>'Actual Situation'!J17</f>
        <v>0</v>
      </c>
      <c r="AA17">
        <f>'Actual Situation'!K17</f>
        <v>0</v>
      </c>
      <c r="AB17" s="12"/>
      <c r="AC17">
        <f>'Actual Situation'!L17</f>
        <v>0</v>
      </c>
      <c r="AD17" s="12">
        <f t="shared" si="4"/>
        <v>0</v>
      </c>
      <c r="AE17" s="61">
        <f t="shared" si="1"/>
        <v>0</v>
      </c>
      <c r="AH17" s="39">
        <f ca="1">IF(ISNA((Parameters!$C$10-L17)/Parameters!$C$10),1,(Parameters!$C$10-L17)/Parameters!$C$10)</f>
        <v>0.999603502602099</v>
      </c>
      <c r="AJ17" s="66">
        <f ca="1" t="shared" si="6"/>
        <v>0</v>
      </c>
      <c r="AK17" s="66">
        <f t="shared" si="7"/>
        <v>0</v>
      </c>
      <c r="AL17" s="67">
        <f>Parameters!$C$13</f>
        <v>2200</v>
      </c>
      <c r="AM17" s="67">
        <f>Parameters!$C$14</f>
        <v>2000</v>
      </c>
    </row>
    <row r="18" spans="1:39">
      <c r="A18" s="45">
        <f t="shared" si="5"/>
        <v>43878</v>
      </c>
      <c r="B18">
        <f>'Actual Situation'!B18</f>
        <v>0</v>
      </c>
      <c r="C18" s="46">
        <f>_xlfn.IFNA(VLOOKUP(A18,Measures!$D$15:$H$67,4,FALSE),C17)</f>
        <v>0.66</v>
      </c>
      <c r="D18" s="2"/>
      <c r="E18">
        <f>'Actual Situation'!C18</f>
        <v>0</v>
      </c>
      <c r="F18" s="17">
        <f t="shared" si="2"/>
        <v>0</v>
      </c>
      <c r="G18" s="47">
        <f ca="1">IF(A18&lt;(A$39-Parameters!C$18),G19/(1+H19),IF(A18&gt;(A$39-Parameters!C$18),I17*$AH17*C18,$AG$2*$D$39))</f>
        <v>8.43365713673155</v>
      </c>
      <c r="H18" s="34">
        <f ca="1">Projection!$AH17*Projection!C18</f>
        <v>0.659738311717386</v>
      </c>
      <c r="I18" s="47">
        <f ca="1">IF(A18&lt;(A$39-Parameters!C$18-2),I19/(1+$AG$8-$AG$5),IF(A18&gt;(A$39-Parameters!C$18-2),I17*(1+H17-$AG$5),G20/$AG$8))</f>
        <v>0.0593371063297793</v>
      </c>
      <c r="J18" s="47">
        <f ca="1">IF(A18&gt;(A$39-Parameters!C$18-1),I17*(1+H17-$AG$5),G20/$AG$8)</f>
        <v>8.80016438125353</v>
      </c>
      <c r="K18" s="35">
        <f ca="1">I18/Parameters!$C$10</f>
        <v>5.20500932717362e-9</v>
      </c>
      <c r="L18" s="47">
        <f ca="1">IF(A18&lt;(A$39-Parameters!C$18),L19-G19,IF(A18=(A$39-Parameters!C$18),OFFSET(F18,Parameters!C$18,0)*$AG$2,$L17+G18))</f>
        <v>4528.50399320306</v>
      </c>
      <c r="M18" s="35">
        <f ca="1">L18/Parameters!$C$10</f>
        <v>0.000397237192386233</v>
      </c>
      <c r="N18" s="35">
        <f ca="1" t="shared" si="3"/>
        <v>0.999602762807614</v>
      </c>
      <c r="O18">
        <f>'Actual Situation'!D18</f>
        <v>0</v>
      </c>
      <c r="P18">
        <f>'Actual Situation'!E18</f>
        <v>0</v>
      </c>
      <c r="Q18" s="12">
        <f ca="1">ROUND(SUM(OFFSET(D18,(Parameters!$C$9*-1),0,(Parameters!$C$8*-1),1))*Parameters!$C$6,0)</f>
        <v>0</v>
      </c>
      <c r="R18" s="12">
        <f ca="1" t="shared" si="8"/>
        <v>0</v>
      </c>
      <c r="S18" s="36" t="e">
        <f ca="1" t="shared" si="9"/>
        <v>#N/A</v>
      </c>
      <c r="T18">
        <f>'Actual Situation'!F18</f>
        <v>0</v>
      </c>
      <c r="U18" s="36" t="e">
        <f>'Actual Situation'!G18</f>
        <v>#N/A</v>
      </c>
      <c r="V18" s="12">
        <f ca="1">Q18*Parameters!$C$4</f>
        <v>0</v>
      </c>
      <c r="W18">
        <f>'Actual Situation'!H18</f>
        <v>0</v>
      </c>
      <c r="X18" s="36" t="e">
        <f>'Actual Situation'!I18</f>
        <v>#N/A</v>
      </c>
      <c r="Y18" s="12">
        <f ca="1">Q18*Parameters!$C$5</f>
        <v>0</v>
      </c>
      <c r="Z18">
        <f>'Actual Situation'!J18</f>
        <v>0</v>
      </c>
      <c r="AA18">
        <f>'Actual Situation'!K18</f>
        <v>0</v>
      </c>
      <c r="AB18" s="12"/>
      <c r="AC18">
        <f>'Actual Situation'!L18</f>
        <v>0</v>
      </c>
      <c r="AD18" s="12">
        <f t="shared" si="4"/>
        <v>0</v>
      </c>
      <c r="AE18" s="61">
        <f t="shared" si="1"/>
        <v>0</v>
      </c>
      <c r="AH18" s="39">
        <f ca="1">IF(ISNA((Parameters!$C$10-L18)/Parameters!$C$10),1,(Parameters!$C$10-L18)/Parameters!$C$10)</f>
        <v>0.999602762807614</v>
      </c>
      <c r="AJ18" s="66">
        <f ca="1" t="shared" si="6"/>
        <v>0</v>
      </c>
      <c r="AK18" s="66">
        <f t="shared" si="7"/>
        <v>0</v>
      </c>
      <c r="AL18" s="67">
        <f>Parameters!$C$13</f>
        <v>2200</v>
      </c>
      <c r="AM18" s="67">
        <f>Parameters!$C$14</f>
        <v>2000</v>
      </c>
    </row>
    <row r="19" spans="1:39">
      <c r="A19" s="45">
        <f t="shared" si="5"/>
        <v>43879</v>
      </c>
      <c r="B19">
        <f>'Actual Situation'!B19</f>
        <v>0</v>
      </c>
      <c r="C19" s="46">
        <f>_xlfn.IFNA(VLOOKUP(A19,Measures!$D$15:$H$67,4,FALSE),C18)</f>
        <v>0.66</v>
      </c>
      <c r="D19" s="2"/>
      <c r="E19">
        <f>'Actual Situation'!C19</f>
        <v>0</v>
      </c>
      <c r="F19" s="17">
        <f t="shared" si="2"/>
        <v>0</v>
      </c>
      <c r="G19" s="47">
        <f ca="1">IF(A19&lt;(A$39-Parameters!C$18),G20/(1+H20),IF(A19&gt;(A$39-Parameters!C$18),I18*$AH18*C19,$AG$2*$D$39))</f>
        <v>13.9976597398679</v>
      </c>
      <c r="H19" s="34">
        <f ca="1">Projection!$AH18*Projection!C19</f>
        <v>0.659737823453025</v>
      </c>
      <c r="I19" s="47">
        <f ca="1">IF(A19&lt;(A$39-Parameters!C$18-2),I20/(1+$AG$8-$AG$5),IF(A19&gt;(A$39-Parameters!C$18-2),I18*(1+H18-$AG$5),G21/$AG$8))</f>
        <v>0.201152790457952</v>
      </c>
      <c r="J19" s="47">
        <f ca="1">IF(A19&gt;(A$39-Parameters!C$18-1),I18*(1+H18-$AG$5),G21/$AG$8)</f>
        <v>14.6059467080633</v>
      </c>
      <c r="K19" s="35">
        <f ca="1">I19/Parameters!$C$10</f>
        <v>1.76449816191186e-8</v>
      </c>
      <c r="L19" s="47">
        <f ca="1">IF(A19&lt;(A$39-Parameters!C$18),L20-G20,IF(A19=(A$39-Parameters!C$18),OFFSET(F19,Parameters!C$18,0)*$AG$2,$L18+G19))</f>
        <v>4542.50165294293</v>
      </c>
      <c r="M19" s="35">
        <f ca="1">L19/Parameters!$C$10</f>
        <v>0.000398465057275695</v>
      </c>
      <c r="N19" s="35">
        <f ca="1" t="shared" si="3"/>
        <v>0.999601534942724</v>
      </c>
      <c r="O19">
        <f>'Actual Situation'!D19</f>
        <v>0</v>
      </c>
      <c r="P19">
        <f>'Actual Situation'!E19</f>
        <v>0</v>
      </c>
      <c r="Q19" s="12">
        <f ca="1">ROUND(SUM(OFFSET(D19,(Parameters!$C$9*-1),0,(Parameters!$C$8*-1),1))*Parameters!$C$6,0)</f>
        <v>0</v>
      </c>
      <c r="R19" s="12">
        <f ca="1" t="shared" si="8"/>
        <v>0</v>
      </c>
      <c r="S19" s="36" t="e">
        <f ca="1" t="shared" si="9"/>
        <v>#N/A</v>
      </c>
      <c r="T19">
        <f>'Actual Situation'!F19</f>
        <v>0</v>
      </c>
      <c r="U19" s="36" t="e">
        <f>'Actual Situation'!G19</f>
        <v>#N/A</v>
      </c>
      <c r="V19" s="12">
        <f ca="1">Q19*Parameters!$C$4</f>
        <v>0</v>
      </c>
      <c r="W19">
        <f>'Actual Situation'!H19</f>
        <v>0</v>
      </c>
      <c r="X19" s="36" t="e">
        <f>'Actual Situation'!I19</f>
        <v>#N/A</v>
      </c>
      <c r="Y19" s="12">
        <f ca="1">Q19*Parameters!$C$5</f>
        <v>0</v>
      </c>
      <c r="Z19">
        <f>'Actual Situation'!J19</f>
        <v>0</v>
      </c>
      <c r="AA19">
        <f>'Actual Situation'!K19</f>
        <v>0</v>
      </c>
      <c r="AB19" s="12"/>
      <c r="AC19">
        <f>'Actual Situation'!L19</f>
        <v>0</v>
      </c>
      <c r="AD19" s="12">
        <f t="shared" si="4"/>
        <v>0</v>
      </c>
      <c r="AE19" s="61">
        <f t="shared" si="1"/>
        <v>0</v>
      </c>
      <c r="AH19" s="39">
        <f ca="1">IF(ISNA((Parameters!$C$10-L19)/Parameters!$C$10),1,(Parameters!$C$10-L19)/Parameters!$C$10)</f>
        <v>0.999601534942724</v>
      </c>
      <c r="AJ19" s="66">
        <f ca="1" t="shared" si="6"/>
        <v>0</v>
      </c>
      <c r="AK19" s="66">
        <f t="shared" si="7"/>
        <v>0</v>
      </c>
      <c r="AL19" s="67">
        <f>Parameters!$C$13</f>
        <v>2200</v>
      </c>
      <c r="AM19" s="67">
        <f>Parameters!$C$14</f>
        <v>2000</v>
      </c>
    </row>
    <row r="20" spans="1:39">
      <c r="A20" s="45">
        <f t="shared" si="5"/>
        <v>43880</v>
      </c>
      <c r="B20">
        <f>'Actual Situation'!B20</f>
        <v>0</v>
      </c>
      <c r="C20" s="46">
        <f>_xlfn.IFNA(VLOOKUP(A20,Measures!$D$15:$H$67,4,FALSE),C19)</f>
        <v>0.66</v>
      </c>
      <c r="D20" s="2"/>
      <c r="E20">
        <f>'Actual Situation'!C20</f>
        <v>0</v>
      </c>
      <c r="F20" s="17">
        <f t="shared" si="2"/>
        <v>0</v>
      </c>
      <c r="G20" s="47">
        <f ca="1">IF(A20&lt;(A$39-Parameters!C$18),G21/(1+H21),IF(A20&gt;(A$39-Parameters!C$18),I19*$AH19*C20,$AG$2*$D$39))</f>
        <v>23.2324339665093</v>
      </c>
      <c r="H20" s="34">
        <f ca="1">Projection!$AH19*Projection!C20</f>
        <v>0.659737013062198</v>
      </c>
      <c r="I20" s="47">
        <f ca="1">IF(A20&lt;(A$39-Parameters!C$18-2),I21/(1+$AG$8-$AG$5),IF(A20&gt;(A$39-Parameters!C$18-2),I19*(1+H19-$AG$5),G22/$AG$8))</f>
        <v>0.681907959652456</v>
      </c>
      <c r="J20" s="47">
        <f ca="1">IF(A20&gt;(A$39-Parameters!C$18-1),I19*(1+H19-$AG$5),G22/$AG$8)</f>
        <v>24.2419781102989</v>
      </c>
      <c r="K20" s="35">
        <f ca="1">I20/Parameters!$C$10</f>
        <v>5.9816487688812e-8</v>
      </c>
      <c r="L20" s="47">
        <f ca="1">IF(A20&lt;(A$39-Parameters!C$18),L21-G21,IF(A20=(A$39-Parameters!C$18),OFFSET(F20,Parameters!C$18,0)*$AG$2,$L19+G20))</f>
        <v>4565.73408690944</v>
      </c>
      <c r="M20" s="35">
        <f ca="1">L20/Parameters!$C$10</f>
        <v>0.000400502990079775</v>
      </c>
      <c r="N20" s="35">
        <f ca="1" t="shared" si="3"/>
        <v>0.99959949700992</v>
      </c>
      <c r="O20">
        <f>'Actual Situation'!D20</f>
        <v>0</v>
      </c>
      <c r="P20">
        <f>'Actual Situation'!E20</f>
        <v>0</v>
      </c>
      <c r="Q20" s="12">
        <f ca="1">ROUND(SUM(OFFSET(D20,(Parameters!$C$9*-1),0,(Parameters!$C$8*-1),1))*Parameters!$C$6,0)</f>
        <v>0</v>
      </c>
      <c r="R20" s="12">
        <f ca="1" t="shared" si="8"/>
        <v>0</v>
      </c>
      <c r="S20" s="36" t="e">
        <f ca="1" t="shared" si="9"/>
        <v>#N/A</v>
      </c>
      <c r="T20">
        <f>'Actual Situation'!F20</f>
        <v>0</v>
      </c>
      <c r="U20" s="36" t="e">
        <f>'Actual Situation'!G20</f>
        <v>#N/A</v>
      </c>
      <c r="V20" s="12">
        <f ca="1">Q20*Parameters!$C$4</f>
        <v>0</v>
      </c>
      <c r="W20">
        <f>'Actual Situation'!H20</f>
        <v>0</v>
      </c>
      <c r="X20" s="36" t="e">
        <f>'Actual Situation'!I20</f>
        <v>#N/A</v>
      </c>
      <c r="Y20" s="12">
        <f ca="1">Q20*Parameters!$C$5</f>
        <v>0</v>
      </c>
      <c r="Z20">
        <f>'Actual Situation'!J20</f>
        <v>0</v>
      </c>
      <c r="AA20">
        <f>'Actual Situation'!K20</f>
        <v>0</v>
      </c>
      <c r="AB20" s="12"/>
      <c r="AC20">
        <f>'Actual Situation'!L20</f>
        <v>0</v>
      </c>
      <c r="AD20" s="12">
        <f t="shared" si="4"/>
        <v>0</v>
      </c>
      <c r="AE20" s="61">
        <f t="shared" si="1"/>
        <v>0</v>
      </c>
      <c r="AH20" s="39">
        <f ca="1">IF(ISNA((Parameters!$C$10-L20)/Parameters!$C$10),1,(Parameters!$C$10-L20)/Parameters!$C$10)</f>
        <v>0.99959949700992</v>
      </c>
      <c r="AJ20" s="66">
        <f ca="1" t="shared" si="6"/>
        <v>0</v>
      </c>
      <c r="AK20" s="66">
        <f t="shared" si="7"/>
        <v>0</v>
      </c>
      <c r="AL20" s="67">
        <f>Parameters!$C$13</f>
        <v>2200</v>
      </c>
      <c r="AM20" s="67">
        <f>Parameters!$C$14</f>
        <v>2000</v>
      </c>
    </row>
    <row r="21" spans="1:39">
      <c r="A21" s="45">
        <f t="shared" si="5"/>
        <v>43881</v>
      </c>
      <c r="B21">
        <f>'Actual Situation'!B21</f>
        <v>0</v>
      </c>
      <c r="C21" s="46">
        <f>_xlfn.IFNA(VLOOKUP(A21,Measures!$D$15:$H$67,4,FALSE),C20)</f>
        <v>0.66</v>
      </c>
      <c r="D21" s="2"/>
      <c r="E21">
        <f>'Actual Situation'!C21</f>
        <v>0</v>
      </c>
      <c r="F21" s="17">
        <f t="shared" si="2"/>
        <v>0</v>
      </c>
      <c r="G21" s="47">
        <f ca="1">IF(A21&lt;(A$39-Parameters!C$18),G22/(1+H22),IF(A21&gt;(A$39-Parameters!C$18),I20*$AH20*C21,$AG$2*$D$39))</f>
        <v>38.559699309287</v>
      </c>
      <c r="H21" s="34">
        <f ca="1">Projection!$AH20*Projection!C21</f>
        <v>0.659735668026547</v>
      </c>
      <c r="I21" s="47">
        <f ca="1">IF(A21&lt;(A$39-Parameters!C$18-2),I22/(1+$AG$8-$AG$5),IF(A21&gt;(A$39-Parameters!C$18-2),I20*(1+H20-$AG$5),G23/$AG$8))</f>
        <v>2.31166798322183</v>
      </c>
      <c r="J21" s="47">
        <f ca="1">IF(A21&gt;(A$39-Parameters!C$18-1),I20*(1+H20-$AG$5),G23/$AG$8)</f>
        <v>40.2351317940462</v>
      </c>
      <c r="K21" s="35">
        <f ca="1">I21/Parameters!$C$10</f>
        <v>2.02777893265073e-7</v>
      </c>
      <c r="L21" s="47">
        <f ca="1">IF(A21&lt;(A$39-Parameters!C$18),L22-G22,IF(A21=(A$39-Parameters!C$18),OFFSET(F21,Parameters!C$18,0)*$AG$2,$L20+G21))</f>
        <v>4604.29378621872</v>
      </c>
      <c r="M21" s="35">
        <f ca="1">L21/Parameters!$C$10</f>
        <v>0.000403885419843748</v>
      </c>
      <c r="N21" s="35">
        <f ca="1" t="shared" si="3"/>
        <v>0.999596114580156</v>
      </c>
      <c r="O21">
        <f>'Actual Situation'!D21</f>
        <v>0</v>
      </c>
      <c r="P21">
        <f>'Actual Situation'!E21</f>
        <v>0</v>
      </c>
      <c r="Q21" s="12">
        <f ca="1">ROUND(SUM(OFFSET(D21,(Parameters!$C$9*-1),0,(Parameters!$C$8*-1),1))*Parameters!$C$6,0)</f>
        <v>0</v>
      </c>
      <c r="R21" s="12">
        <f ca="1" t="shared" si="8"/>
        <v>0</v>
      </c>
      <c r="S21" s="36" t="e">
        <f ca="1" t="shared" si="9"/>
        <v>#N/A</v>
      </c>
      <c r="T21">
        <f>'Actual Situation'!F21</f>
        <v>0</v>
      </c>
      <c r="U21" s="36" t="e">
        <f>'Actual Situation'!G21</f>
        <v>#N/A</v>
      </c>
      <c r="V21" s="12">
        <f ca="1">Q21*Parameters!$C$4</f>
        <v>0</v>
      </c>
      <c r="W21">
        <f>'Actual Situation'!H21</f>
        <v>0</v>
      </c>
      <c r="X21" s="36" t="e">
        <f>'Actual Situation'!I21</f>
        <v>#N/A</v>
      </c>
      <c r="Y21" s="12">
        <f ca="1">Q21*Parameters!$C$5</f>
        <v>0</v>
      </c>
      <c r="Z21">
        <f>'Actual Situation'!J21</f>
        <v>0</v>
      </c>
      <c r="AA21">
        <f>'Actual Situation'!K21</f>
        <v>0</v>
      </c>
      <c r="AB21" s="12"/>
      <c r="AC21">
        <f>'Actual Situation'!L21</f>
        <v>0</v>
      </c>
      <c r="AD21" s="12">
        <f t="shared" si="4"/>
        <v>0</v>
      </c>
      <c r="AE21" s="61">
        <f t="shared" si="1"/>
        <v>0</v>
      </c>
      <c r="AH21" s="39">
        <f ca="1">IF(ISNA((Parameters!$C$10-L21)/Parameters!$C$10),1,(Parameters!$C$10-L21)/Parameters!$C$10)</f>
        <v>0.999596114580156</v>
      </c>
      <c r="AJ21" s="66">
        <f ca="1" t="shared" si="6"/>
        <v>0</v>
      </c>
      <c r="AK21" s="66">
        <f t="shared" si="7"/>
        <v>0</v>
      </c>
      <c r="AL21" s="67">
        <f>Parameters!$C$13</f>
        <v>2200</v>
      </c>
      <c r="AM21" s="67">
        <f>Parameters!$C$14</f>
        <v>2000</v>
      </c>
    </row>
    <row r="22" spans="1:39">
      <c r="A22" s="45">
        <f t="shared" si="5"/>
        <v>43882</v>
      </c>
      <c r="B22">
        <f>'Actual Situation'!B22</f>
        <v>0</v>
      </c>
      <c r="C22" s="46">
        <f>_xlfn.IFNA(VLOOKUP(A22,Measures!$D$15:$H$67,4,FALSE),C21)</f>
        <v>0.66</v>
      </c>
      <c r="D22" s="17">
        <f ca="1">OFFSET(G22,-Parameters!C$18,0)/$AG$2</f>
        <v>0.00672312932926517</v>
      </c>
      <c r="E22">
        <f>'Actual Situation'!C22</f>
        <v>0</v>
      </c>
      <c r="F22" s="17">
        <f ca="1" t="shared" si="2"/>
        <v>0.00672312932926517</v>
      </c>
      <c r="G22" s="47">
        <f ca="1">IF(A22&lt;(A$39-Parameters!C$18),G23/(1+H23),IF(A22&gt;(A$39-Parameters!C$18),I21*$AH21*C22,$AG$2*$D$39))</f>
        <v>63.998822211189</v>
      </c>
      <c r="H22" s="34">
        <f ca="1">Projection!$AH21*Projection!C22</f>
        <v>0.659733435622903</v>
      </c>
      <c r="I22" s="47">
        <f ca="1">IF(A22&lt;(A$39-Parameters!C$18-2),I23/(1+$AG$8-$AG$5),IF(A22&gt;(A$39-Parameters!C$18-2),I21*(1+H21-$AG$5),G24/$AG$8))</f>
        <v>7.836554463122</v>
      </c>
      <c r="J22" s="47">
        <f ca="1">IF(A22&gt;(A$39-Parameters!C$18-1),I21*(1+H21-$AG$5),G24/$AG$8)</f>
        <v>66.779197015403</v>
      </c>
      <c r="K22" s="35">
        <f ca="1">I22/Parameters!$C$10</f>
        <v>6.87417058168596e-7</v>
      </c>
      <c r="L22" s="47">
        <f ca="1">IF(A22&lt;(A$39-Parameters!C$18),L23-G23,IF(A22=(A$39-Parameters!C$18),OFFSET(F22,Parameters!C$18,0)*$AG$2,$L21+G22))</f>
        <v>4668.29260842991</v>
      </c>
      <c r="M22" s="35">
        <f ca="1">L22/Parameters!$C$10</f>
        <v>0.000409499351616659</v>
      </c>
      <c r="N22" s="35">
        <f ca="1" t="shared" si="3"/>
        <v>0.999590500648383</v>
      </c>
      <c r="O22">
        <f>'Actual Situation'!D22</f>
        <v>0</v>
      </c>
      <c r="P22">
        <f>'Actual Situation'!E22</f>
        <v>0</v>
      </c>
      <c r="Q22" s="12">
        <f ca="1">ROUND(SUM(OFFSET(D22,(Parameters!$C$9*-1),0,(Parameters!$C$8*-1),1))*Parameters!$C$6,0)</f>
        <v>0</v>
      </c>
      <c r="R22" s="12">
        <f ca="1" t="shared" si="8"/>
        <v>0</v>
      </c>
      <c r="S22" s="36" t="e">
        <f ca="1" t="shared" si="9"/>
        <v>#N/A</v>
      </c>
      <c r="T22">
        <f>'Actual Situation'!F22</f>
        <v>0</v>
      </c>
      <c r="U22" s="36" t="e">
        <f>'Actual Situation'!G22</f>
        <v>#N/A</v>
      </c>
      <c r="V22" s="12">
        <f ca="1">Q22*Parameters!$C$4</f>
        <v>0</v>
      </c>
      <c r="W22">
        <f>'Actual Situation'!H22</f>
        <v>0</v>
      </c>
      <c r="X22" s="36" t="e">
        <f>'Actual Situation'!I22</f>
        <v>#N/A</v>
      </c>
      <c r="Y22" s="12">
        <f ca="1">Q22*Parameters!$C$5</f>
        <v>0</v>
      </c>
      <c r="Z22">
        <f>'Actual Situation'!J22</f>
        <v>0</v>
      </c>
      <c r="AA22">
        <f>'Actual Situation'!K22</f>
        <v>0</v>
      </c>
      <c r="AB22" s="12"/>
      <c r="AC22">
        <f>'Actual Situation'!L22</f>
        <v>0</v>
      </c>
      <c r="AD22" s="12">
        <f t="shared" si="4"/>
        <v>0</v>
      </c>
      <c r="AE22" s="61">
        <f t="shared" si="1"/>
        <v>0</v>
      </c>
      <c r="AH22" s="39">
        <f ca="1">IF(ISNA((Parameters!$C$10-L22)/Parameters!$C$10),1,(Parameters!$C$10-L22)/Parameters!$C$10)</f>
        <v>0.999590500648383</v>
      </c>
      <c r="AJ22" s="66">
        <f ca="1" t="shared" si="6"/>
        <v>0</v>
      </c>
      <c r="AK22" s="66">
        <f ca="1" t="shared" si="7"/>
        <v>0</v>
      </c>
      <c r="AL22" s="67">
        <f>Parameters!$C$13</f>
        <v>2200</v>
      </c>
      <c r="AM22" s="67">
        <f>Parameters!$C$14</f>
        <v>2000</v>
      </c>
    </row>
    <row r="23" spans="1:39">
      <c r="A23" s="45">
        <f t="shared" si="5"/>
        <v>43883</v>
      </c>
      <c r="B23">
        <f>'Actual Situation'!B23</f>
        <v>0</v>
      </c>
      <c r="C23" s="46">
        <f>_xlfn.IFNA(VLOOKUP(A23,Measures!$D$15:$H$67,4,FALSE),C22)</f>
        <v>0.66</v>
      </c>
      <c r="D23" s="17">
        <f ca="1">OFFSET(G23,-Parameters!C$18,0)/$AG$2</f>
        <v>0.0111586401547081</v>
      </c>
      <c r="E23">
        <f>'Actual Situation'!C23</f>
        <v>0</v>
      </c>
      <c r="F23" s="17">
        <f ca="1" t="shared" si="2"/>
        <v>0.0178817694839732</v>
      </c>
      <c r="G23" s="47">
        <f ca="1">IF(A23&lt;(A$39-Parameters!C$18),G24/(1+H24),IF(A23&gt;(A$39-Parameters!C$18),I22*$AH22*C23,$AG$2*$D$39))</f>
        <v>106.220747936282</v>
      </c>
      <c r="H23" s="34">
        <f ca="1">Projection!$AH22*Projection!C23</f>
        <v>0.659729730427933</v>
      </c>
      <c r="I23" s="47">
        <f ca="1">IF(A23&lt;(A$39-Parameters!C$18-2),I24/(1+$AG$8-$AG$5),IF(A23&gt;(A$39-Parameters!C$18-2),I22*(1+H22-$AG$5),G25/$AG$8))</f>
        <v>26.5659196299836</v>
      </c>
      <c r="J23" s="47">
        <f ca="1">IF(A23&gt;(A$39-Parameters!C$18-1),I22*(1+H22-$AG$5),G25/$AG$8)</f>
        <v>110.834326400302</v>
      </c>
      <c r="K23" s="35">
        <f ca="1">I23/Parameters!$C$10</f>
        <v>2.33034382719154e-6</v>
      </c>
      <c r="L23" s="47">
        <f ca="1">IF(A23&lt;(A$39-Parameters!C$18),L24-G24,IF(A23=(A$39-Parameters!C$18),OFFSET(F23,Parameters!C$18,0)*$AG$2,$L22+G23))</f>
        <v>4774.51335636619</v>
      </c>
      <c r="M23" s="35">
        <f ca="1">L23/Parameters!$C$10</f>
        <v>0.000418816961084754</v>
      </c>
      <c r="N23" s="35">
        <f ca="1" t="shared" si="3"/>
        <v>0.999581183038915</v>
      </c>
      <c r="O23">
        <f>'Actual Situation'!D23</f>
        <v>0</v>
      </c>
      <c r="P23">
        <f>'Actual Situation'!E23</f>
        <v>0</v>
      </c>
      <c r="Q23" s="12">
        <f ca="1">ROUND(SUM(OFFSET(D23,(Parameters!$C$9*-1),0,(Parameters!$C$8*-1),1))*Parameters!$C$6,0)</f>
        <v>0</v>
      </c>
      <c r="R23" s="12">
        <f ca="1" t="shared" si="8"/>
        <v>0</v>
      </c>
      <c r="S23" s="36" t="e">
        <f ca="1" t="shared" si="9"/>
        <v>#N/A</v>
      </c>
      <c r="T23">
        <f>'Actual Situation'!F23</f>
        <v>0</v>
      </c>
      <c r="U23" s="36" t="e">
        <f>'Actual Situation'!G23</f>
        <v>#N/A</v>
      </c>
      <c r="V23" s="12">
        <f ca="1">Q23*Parameters!$C$4</f>
        <v>0</v>
      </c>
      <c r="W23">
        <f>'Actual Situation'!H23</f>
        <v>0</v>
      </c>
      <c r="X23" s="36" t="e">
        <f>'Actual Situation'!I23</f>
        <v>#N/A</v>
      </c>
      <c r="Y23" s="12">
        <f ca="1">Q23*Parameters!$C$5</f>
        <v>0</v>
      </c>
      <c r="Z23">
        <f>'Actual Situation'!J23</f>
        <v>0</v>
      </c>
      <c r="AA23">
        <f>'Actual Situation'!K23</f>
        <v>0</v>
      </c>
      <c r="AB23" s="12"/>
      <c r="AC23">
        <f>'Actual Situation'!L23</f>
        <v>0</v>
      </c>
      <c r="AD23" s="12">
        <f t="shared" si="4"/>
        <v>0</v>
      </c>
      <c r="AE23" s="61">
        <f t="shared" si="1"/>
        <v>0</v>
      </c>
      <c r="AH23" s="39">
        <f ca="1">IF(ISNA((Parameters!$C$10-L23)/Parameters!$C$10),1,(Parameters!$C$10-L23)/Parameters!$C$10)</f>
        <v>0.999581183038915</v>
      </c>
      <c r="AJ23" s="66">
        <f ca="1" t="shared" si="6"/>
        <v>0</v>
      </c>
      <c r="AK23" s="66">
        <f ca="1" t="shared" si="7"/>
        <v>0</v>
      </c>
      <c r="AL23" s="67">
        <f>Parameters!$C$13</f>
        <v>2200</v>
      </c>
      <c r="AM23" s="67">
        <f>Parameters!$C$14</f>
        <v>2000</v>
      </c>
    </row>
    <row r="24" spans="1:39">
      <c r="A24" s="45">
        <f t="shared" si="5"/>
        <v>43884</v>
      </c>
      <c r="B24">
        <f>'Actual Situation'!B24</f>
        <v>0</v>
      </c>
      <c r="C24" s="46">
        <f>_xlfn.IFNA(VLOOKUP(A24,Measures!$D$15:$H$67,4,FALSE),C23)</f>
        <v>0.66</v>
      </c>
      <c r="D24" s="17">
        <f ca="1">OFFSET(G24,-Parameters!C$18,0)/$AG$2</f>
        <v>0.0185204304347551</v>
      </c>
      <c r="E24">
        <f>'Actual Situation'!C24</f>
        <v>0</v>
      </c>
      <c r="F24" s="17">
        <f ca="1" t="shared" si="2"/>
        <v>0.0364021999187283</v>
      </c>
      <c r="G24" s="47">
        <f ca="1">IF(A24&lt;(A$39-Parameters!C$18),G25/(1+H25),IF(A24&gt;(A$39-Parameters!C$18),I23*$AH23*C24,$AG$2*$D$39))</f>
        <v>176.297080120664</v>
      </c>
      <c r="H24" s="34">
        <f ca="1">Projection!$AH23*Projection!C24</f>
        <v>0.659723580805684</v>
      </c>
      <c r="I24" s="48">
        <f ca="1">IF(A24&lt;(A$39-Parameters!C$18-2),I25/(1+$AG$8-$AG$5),IF(A24&gt;(A$39-Parameters!C$18-2),I23*(1+H23-$AG$5),G26/$AG$8))</f>
        <v>90.0584675456443</v>
      </c>
      <c r="J24" s="47">
        <f ca="1">IF(A24&gt;(A$39-Parameters!C$18-1),I23*(1+H23-$AG$5),G26/$AG$8)</f>
        <v>183.951336289249</v>
      </c>
      <c r="K24" s="35">
        <f ca="1">I24/Parameters!$C$10</f>
        <v>7.89986557417932e-6</v>
      </c>
      <c r="L24" s="47">
        <f ca="1">IF(A24&lt;(A$39-Parameters!C$18),L25-G25,IF(A24=(A$39-Parameters!C$18),OFFSET(F24,Parameters!C$18,0)*$AG$2,$L23+G24))</f>
        <v>4950.81043648686</v>
      </c>
      <c r="M24" s="35">
        <f ca="1">L24/Parameters!$C$10</f>
        <v>0.000434281617235689</v>
      </c>
      <c r="N24" s="35">
        <f ca="1" t="shared" si="3"/>
        <v>0.999565718382764</v>
      </c>
      <c r="O24">
        <f>'Actual Situation'!D24</f>
        <v>0</v>
      </c>
      <c r="P24">
        <f>'Actual Situation'!E24</f>
        <v>0</v>
      </c>
      <c r="Q24" s="12">
        <f ca="1">ROUND(SUM(OFFSET(D24,(Parameters!$C$9*-1),0,(Parameters!$C$8*-1),1))*Parameters!$C$6,0)</f>
        <v>0</v>
      </c>
      <c r="R24" s="12">
        <f ca="1" t="shared" si="8"/>
        <v>0</v>
      </c>
      <c r="S24" s="36" t="e">
        <f ca="1" t="shared" si="9"/>
        <v>#N/A</v>
      </c>
      <c r="T24">
        <f>'Actual Situation'!F24</f>
        <v>0</v>
      </c>
      <c r="U24" s="36" t="e">
        <f>'Actual Situation'!G24</f>
        <v>#N/A</v>
      </c>
      <c r="V24" s="12">
        <f ca="1">Q24*Parameters!$C$4</f>
        <v>0</v>
      </c>
      <c r="W24">
        <f>'Actual Situation'!H24</f>
        <v>0</v>
      </c>
      <c r="X24" s="36" t="e">
        <f>'Actual Situation'!I24</f>
        <v>#N/A</v>
      </c>
      <c r="Y24" s="12">
        <f ca="1">Q24*Parameters!$C$5</f>
        <v>0</v>
      </c>
      <c r="Z24">
        <f>'Actual Situation'!J24</f>
        <v>0</v>
      </c>
      <c r="AA24">
        <f>'Actual Situation'!K24</f>
        <v>0</v>
      </c>
      <c r="AB24" s="12"/>
      <c r="AC24">
        <f>'Actual Situation'!L24</f>
        <v>0</v>
      </c>
      <c r="AD24" s="12">
        <f t="shared" si="4"/>
        <v>0</v>
      </c>
      <c r="AE24" s="61">
        <f t="shared" si="1"/>
        <v>0</v>
      </c>
      <c r="AH24" s="39">
        <f ca="1">IF(ISNA((Parameters!$C$10-L24)/Parameters!$C$10),1,(Parameters!$C$10-L24)/Parameters!$C$10)</f>
        <v>0.999565718382764</v>
      </c>
      <c r="AJ24" s="66">
        <f ca="1" t="shared" si="6"/>
        <v>0</v>
      </c>
      <c r="AK24" s="66">
        <f ca="1" t="shared" si="7"/>
        <v>0</v>
      </c>
      <c r="AL24" s="67">
        <f>Parameters!$C$13</f>
        <v>2200</v>
      </c>
      <c r="AM24" s="67">
        <f>Parameters!$C$14</f>
        <v>2000</v>
      </c>
    </row>
    <row r="25" spans="1:39">
      <c r="A25" s="45">
        <f t="shared" si="5"/>
        <v>43885</v>
      </c>
      <c r="B25">
        <f>'Actual Situation'!B25</f>
        <v>0</v>
      </c>
      <c r="C25" s="46">
        <f>_xlfn.IFNA(VLOOKUP(A25,Measures!$D$15:$H$67,4,FALSE),C24)</f>
        <v>0.66</v>
      </c>
      <c r="D25" s="17">
        <f ca="1">OFFSET(G25,-Parameters!C$18,0)/$AG$2</f>
        <v>0.0307390805605343</v>
      </c>
      <c r="E25">
        <f>'Actual Situation'!C25</f>
        <v>0</v>
      </c>
      <c r="F25" s="17">
        <f ca="1" t="shared" si="2"/>
        <v>0.0671412804792626</v>
      </c>
      <c r="G25" s="48">
        <f ca="1">IF(A25&lt;(A$39-Parameters!C$18),G26/(1+H26),IF(A25&gt;(A$39-Parameters!C$18),I24*$AH24*C25,$AG$2*$D$39))</f>
        <v>292.602621696797</v>
      </c>
      <c r="H25" s="49">
        <f ca="1">Projection!$AH24*Projection!C25</f>
        <v>0.659713374132624</v>
      </c>
      <c r="I25" s="47">
        <f ca="1">IF(A25&lt;(A$39-Parameters!C$18-2),I26/(1+$AG$8-$AG$5),IF(A25&gt;(A$39-Parameters!C$18-2),I24*(1+H24-$AG$5),G27/$AG$8))</f>
        <v>305.298204979734</v>
      </c>
      <c r="J25" s="47">
        <f ca="1">IF(A25&gt;(A$39-Parameters!C$18-1),I24*(1+H24-$AG$5),G27/$AG$8)</f>
        <v>305.298204979734</v>
      </c>
      <c r="K25" s="53">
        <f ca="1">I25/Parameters!$C$10</f>
        <v>2.67805442964679e-5</v>
      </c>
      <c r="L25" s="48">
        <f ca="1">IF(A25&lt;(A$39-Parameters!C$18),L26-G26,IF(A25=(A$39-Parameters!C$18),OFFSET(F25,Parameters!C$18,0)*$AG$2,$L24+G25))</f>
        <v>5243.41305818365</v>
      </c>
      <c r="M25" s="35">
        <f ca="1">L25/Parameters!$C$10</f>
        <v>0.000459948513875759</v>
      </c>
      <c r="N25" s="35">
        <f ca="1" t="shared" si="3"/>
        <v>0.999540051486124</v>
      </c>
      <c r="O25">
        <f>'Actual Situation'!D25</f>
        <v>0</v>
      </c>
      <c r="P25">
        <f>'Actual Situation'!E25</f>
        <v>0</v>
      </c>
      <c r="Q25" s="12">
        <f ca="1">ROUND(SUM(OFFSET(D25,(Parameters!$C$9*-1),0,(Parameters!$C$8*-1),1))*Parameters!$C$6,0)</f>
        <v>0</v>
      </c>
      <c r="R25" s="12">
        <f ca="1" t="shared" si="8"/>
        <v>0</v>
      </c>
      <c r="S25" s="36" t="e">
        <f ca="1" t="shared" si="9"/>
        <v>#N/A</v>
      </c>
      <c r="T25">
        <f>'Actual Situation'!F25</f>
        <v>0</v>
      </c>
      <c r="U25" s="36" t="e">
        <f>'Actual Situation'!G25</f>
        <v>#N/A</v>
      </c>
      <c r="V25" s="12">
        <f ca="1">Q25*Parameters!$C$4</f>
        <v>0</v>
      </c>
      <c r="W25">
        <f>'Actual Situation'!H25</f>
        <v>0</v>
      </c>
      <c r="X25" s="36" t="e">
        <f>'Actual Situation'!I25</f>
        <v>#N/A</v>
      </c>
      <c r="Y25" s="12">
        <f ca="1">Q25*Parameters!$C$5</f>
        <v>0</v>
      </c>
      <c r="Z25">
        <f>'Actual Situation'!J25</f>
        <v>0</v>
      </c>
      <c r="AA25">
        <f>'Actual Situation'!K25</f>
        <v>0</v>
      </c>
      <c r="AB25" s="12"/>
      <c r="AC25">
        <f>'Actual Situation'!L25</f>
        <v>0</v>
      </c>
      <c r="AD25" s="12">
        <f t="shared" si="4"/>
        <v>0</v>
      </c>
      <c r="AE25" s="61">
        <f t="shared" si="1"/>
        <v>0</v>
      </c>
      <c r="AH25" s="39">
        <f ca="1">IF(ISNA((Parameters!$C$10-L25)/Parameters!$C$10),1,(Parameters!$C$10-L25)/Parameters!$C$10)</f>
        <v>0.999540051486124</v>
      </c>
      <c r="AJ25" s="66">
        <f ca="1" t="shared" si="6"/>
        <v>0</v>
      </c>
      <c r="AK25" s="66">
        <f ca="1" t="shared" si="7"/>
        <v>0</v>
      </c>
      <c r="AL25" s="67">
        <f>Parameters!$C$13</f>
        <v>2200</v>
      </c>
      <c r="AM25" s="67">
        <f>Parameters!$C$14</f>
        <v>2000</v>
      </c>
    </row>
    <row r="26" spans="1:39">
      <c r="A26" s="45">
        <f t="shared" si="5"/>
        <v>43886</v>
      </c>
      <c r="B26">
        <f>'Actual Situation'!B26</f>
        <v>0</v>
      </c>
      <c r="C26" s="46">
        <f>_xlfn.IFNA(VLOOKUP(A26,Measures!$D$15:$H$67,4,FALSE),C25)</f>
        <v>0.66</v>
      </c>
      <c r="D26" s="17">
        <f ca="1">OFFSET(G26,-Parameters!C$18,0)/$AG$2</f>
        <v>0.051018849425014</v>
      </c>
      <c r="E26">
        <f>'Actual Situation'!C26</f>
        <v>0</v>
      </c>
      <c r="F26" s="17">
        <f ca="1" t="shared" si="2"/>
        <v>0.118160129904277</v>
      </c>
      <c r="G26" s="47">
        <f ca="1">IF(A26&lt;(A$39-Parameters!C$18),G27/(1+H27),IF(A26&gt;(A$39-Parameters!C$18),I25*$AH25*C26,$AG$2*$D$39))</f>
        <v>485.631527803619</v>
      </c>
      <c r="H26" s="34">
        <f ca="1">Projection!$AH25*Projection!C26</f>
        <v>0.659696433980842</v>
      </c>
      <c r="I26" s="47">
        <f ca="1">IF(A26&lt;(A$39-Parameters!C$18-2),I27/(1+$AG$8-$AG$5),IF(A26&gt;(A$39-Parameters!C$18-2),I25*(1+H25-$AG$5),G28/$AG$8))</f>
        <v>430.382962658615</v>
      </c>
      <c r="J26" s="47">
        <f ca="1">IF(A26&gt;(A$39-Parameters!C$18-1),I25*(1+H25-$AG$5),G28/$AG$8)</f>
        <v>151.590383137487</v>
      </c>
      <c r="K26" s="35">
        <f ca="1">I26/Parameters!$C$10</f>
        <v>3.7752891461282e-5</v>
      </c>
      <c r="L26" s="47">
        <f ca="1">IF(A26&lt;(A$39-Parameters!C$18),L27-G27,IF(A26=(A$39-Parameters!C$18),OFFSET(F26,Parameters!C$18,0)*$AG$2,$L25+G26))</f>
        <v>5729.04458598727</v>
      </c>
      <c r="M26" s="35">
        <f ca="1">L26/Parameters!$C$10</f>
        <v>0.000502547770700638</v>
      </c>
      <c r="N26" s="35">
        <f ca="1" t="shared" si="3"/>
        <v>0.999497452229299</v>
      </c>
      <c r="O26">
        <f>'Actual Situation'!D26</f>
        <v>0</v>
      </c>
      <c r="P26">
        <f>'Actual Situation'!E26</f>
        <v>0</v>
      </c>
      <c r="Q26" s="12">
        <f ca="1">ROUND(SUM(OFFSET(D26,(Parameters!$C$9*-1),0,(Parameters!$C$8*-1),1))*Parameters!$C$6,0)</f>
        <v>0</v>
      </c>
      <c r="R26" s="12">
        <f ca="1" t="shared" si="8"/>
        <v>0</v>
      </c>
      <c r="S26" s="36" t="e">
        <f ca="1" t="shared" si="9"/>
        <v>#N/A</v>
      </c>
      <c r="T26">
        <f>'Actual Situation'!F26</f>
        <v>0</v>
      </c>
      <c r="U26" s="36" t="e">
        <f>'Actual Situation'!G26</f>
        <v>#N/A</v>
      </c>
      <c r="V26" s="12">
        <f ca="1">Q26*Parameters!$C$4</f>
        <v>0</v>
      </c>
      <c r="W26">
        <f>'Actual Situation'!H26</f>
        <v>0</v>
      </c>
      <c r="X26" s="36" t="e">
        <f>'Actual Situation'!I26</f>
        <v>#N/A</v>
      </c>
      <c r="Y26" s="12">
        <f ca="1">Q26*Parameters!$C$5</f>
        <v>0</v>
      </c>
      <c r="Z26">
        <f>'Actual Situation'!J26</f>
        <v>0</v>
      </c>
      <c r="AA26">
        <f>'Actual Situation'!K26</f>
        <v>0</v>
      </c>
      <c r="AB26" s="12"/>
      <c r="AC26">
        <f>'Actual Situation'!L26</f>
        <v>0</v>
      </c>
      <c r="AD26" s="12">
        <f t="shared" si="4"/>
        <v>0</v>
      </c>
      <c r="AE26" s="61">
        <f t="shared" si="1"/>
        <v>0</v>
      </c>
      <c r="AH26" s="39">
        <f ca="1">IF(ISNA((Parameters!$C$10-L26)/Parameters!$C$10),1,(Parameters!$C$10-L26)/Parameters!$C$10)</f>
        <v>0.999497452229299</v>
      </c>
      <c r="AJ26" s="66">
        <f ca="1" t="shared" si="6"/>
        <v>0</v>
      </c>
      <c r="AK26" s="66">
        <f ca="1" t="shared" si="7"/>
        <v>0</v>
      </c>
      <c r="AL26" s="67">
        <f>Parameters!$C$13</f>
        <v>2200</v>
      </c>
      <c r="AM26" s="67">
        <f>Parameters!$C$14</f>
        <v>2000</v>
      </c>
    </row>
    <row r="27" spans="1:39">
      <c r="A27" s="45">
        <f t="shared" si="5"/>
        <v>43887</v>
      </c>
      <c r="B27">
        <f>'Actual Situation'!B27</f>
        <v>0</v>
      </c>
      <c r="C27" s="46">
        <f>_xlfn.IFNA(VLOOKUP(A27,Measures!$D$15:$H$67,4,FALSE),C26)</f>
        <v>0.66</v>
      </c>
      <c r="D27" s="17">
        <f ca="1">OFFSET(G27,-Parameters!C$18,0)/$AG$2</f>
        <v>0.0846779685104818</v>
      </c>
      <c r="E27">
        <f>'Actual Situation'!C27</f>
        <v>0</v>
      </c>
      <c r="F27" s="17">
        <f ca="1" t="shared" si="2"/>
        <v>0.202838098414758</v>
      </c>
      <c r="G27" s="47">
        <f ca="1">IF(A27&lt;(A$39-Parameters!C$18),G28/(1+H28),IF(A27&gt;(A$39-Parameters!C$18),I26*$AH26*C27,$AG$2*$D$39))</f>
        <v>805.987261146498</v>
      </c>
      <c r="H27" s="34">
        <f ca="1">Projection!$AH26*Projection!C27</f>
        <v>0.659668318471338</v>
      </c>
      <c r="I27" s="47">
        <f ca="1">IF(A27&lt;(A$39-Parameters!C$18-2),I28/(1+$AG$8-$AG$5),IF(A27&gt;(A$39-Parameters!C$18-2),I26*(1+H26-$AG$5),G29/$AG$8))</f>
        <v>606.709327705959</v>
      </c>
      <c r="J27" s="47">
        <f ca="1">IF(A27&gt;(A$39-Parameters!C$18-1),I26*(1+H26-$AG$5),G29/$AG$8)</f>
        <v>606.709327705959</v>
      </c>
      <c r="K27" s="35">
        <f ca="1">I27/Parameters!$C$10</f>
        <v>5.3220116465435e-5</v>
      </c>
      <c r="L27" s="47">
        <f ca="1">IF(A27&lt;(A$39-Parameters!C$18),L28-G28,IF(A27=(A$39-Parameters!C$18),OFFSET(F27,Parameters!C$18,0)*$AG$2,$L26+G27))</f>
        <v>6535.03184713377</v>
      </c>
      <c r="M27" s="35">
        <f ca="1">L27/Parameters!$C$10</f>
        <v>0.000573248407643313</v>
      </c>
      <c r="N27" s="35">
        <f ca="1" t="shared" si="3"/>
        <v>0.999426751592357</v>
      </c>
      <c r="O27">
        <f>'Actual Situation'!D27</f>
        <v>0</v>
      </c>
      <c r="P27">
        <f>'Actual Situation'!E27</f>
        <v>0</v>
      </c>
      <c r="Q27" s="12">
        <f ca="1">ROUND(SUM(OFFSET(D27,(Parameters!$C$9*-1),0,(Parameters!$C$8*-1),1))*Parameters!$C$6,0)</f>
        <v>0</v>
      </c>
      <c r="R27" s="12">
        <f ca="1" t="shared" si="8"/>
        <v>0</v>
      </c>
      <c r="S27" s="36" t="e">
        <f ca="1" t="shared" si="9"/>
        <v>#N/A</v>
      </c>
      <c r="T27">
        <f>'Actual Situation'!F27</f>
        <v>0</v>
      </c>
      <c r="U27" s="36" t="e">
        <f>'Actual Situation'!G27</f>
        <v>#N/A</v>
      </c>
      <c r="V27" s="12">
        <f ca="1">Q27*Parameters!$C$4</f>
        <v>0</v>
      </c>
      <c r="W27">
        <f>'Actual Situation'!H27</f>
        <v>0</v>
      </c>
      <c r="X27" s="36" t="e">
        <f>'Actual Situation'!I27</f>
        <v>#N/A</v>
      </c>
      <c r="Y27" s="12">
        <f ca="1">Q27*Parameters!$C$5</f>
        <v>0</v>
      </c>
      <c r="Z27">
        <f>'Actual Situation'!J27</f>
        <v>0</v>
      </c>
      <c r="AA27">
        <f>'Actual Situation'!K27</f>
        <v>0</v>
      </c>
      <c r="AB27" s="12"/>
      <c r="AC27">
        <f>'Actual Situation'!L27</f>
        <v>0</v>
      </c>
      <c r="AD27" s="12">
        <f t="shared" si="4"/>
        <v>0</v>
      </c>
      <c r="AE27" s="61">
        <f t="shared" si="1"/>
        <v>0</v>
      </c>
      <c r="AH27" s="39">
        <f ca="1">IF(ISNA((Parameters!$C$10-L27)/Parameters!$C$10),1,(Parameters!$C$10-L27)/Parameters!$C$10)</f>
        <v>0.999426751592357</v>
      </c>
      <c r="AJ27" s="66">
        <f ca="1" t="shared" si="6"/>
        <v>0</v>
      </c>
      <c r="AK27" s="66">
        <f ca="1" t="shared" si="7"/>
        <v>0</v>
      </c>
      <c r="AL27" s="67">
        <f>Parameters!$C$13</f>
        <v>2200</v>
      </c>
      <c r="AM27" s="67">
        <f>Parameters!$C$14</f>
        <v>2000</v>
      </c>
    </row>
    <row r="28" spans="1:39">
      <c r="A28" s="45">
        <f t="shared" si="5"/>
        <v>43888</v>
      </c>
      <c r="B28">
        <f>'Actual Situation'!B28</f>
        <v>0</v>
      </c>
      <c r="C28" s="46">
        <f>_xlfn.IFNA(VLOOKUP(A28,Measures!$D$15:$H$67,4,FALSE),C27)</f>
        <v>0.66</v>
      </c>
      <c r="D28" s="17">
        <f ca="1">OFFSET(G28,-Parameters!C$18,0)/$AG$2</f>
        <v>0.140543308414746</v>
      </c>
      <c r="E28">
        <f>'Actual Situation'!C28</f>
        <v>0</v>
      </c>
      <c r="F28" s="17">
        <f ca="1" t="shared" si="2"/>
        <v>0.343381406829504</v>
      </c>
      <c r="G28" s="47">
        <f ca="1">IF(A28&lt;(A$39-Parameters!C$18),G29/(1+H29),IF(A28&gt;(A$39-Parameters!C$18),I27*$AH27*C28,$AG$2*$D$39))</f>
        <v>400.198611482966</v>
      </c>
      <c r="H28" s="34">
        <f ca="1">Projection!$AH27*Projection!C28</f>
        <v>0.659621656050955</v>
      </c>
      <c r="I28" s="47">
        <f ca="1">IF(A28&lt;(A$39-Parameters!C$18-2),I29/(1+$AG$8-$AG$5),IF(A28&gt;(A$39-Parameters!C$18-2),I27*(1+H27-$AG$5),G30/$AG$8))</f>
        <v>855.258917788135</v>
      </c>
      <c r="J28" s="47">
        <f ca="1">IF(A28&gt;(A$39-Parameters!C$18-1),I27*(1+H27-$AG$5),G30/$AG$8)</f>
        <v>855.258917788135</v>
      </c>
      <c r="K28" s="35">
        <f ca="1">I28/Parameters!$C$10</f>
        <v>7.50227120866785e-5</v>
      </c>
      <c r="L28" s="47">
        <f ca="1">IF(A28&lt;(A$39-Parameters!C$18),L29-G29,IF(A28=(A$39-Parameters!C$18),OFFSET(F28,Parameters!C$18,0)*$AG$2,$L27+G28))</f>
        <v>6935.23045861674</v>
      </c>
      <c r="M28" s="35">
        <f ca="1">L28/Parameters!$C$10</f>
        <v>0.000608353549001468</v>
      </c>
      <c r="N28" s="35">
        <f ca="1" t="shared" si="3"/>
        <v>0.999391646450999</v>
      </c>
      <c r="O28">
        <f>'Actual Situation'!D28</f>
        <v>0</v>
      </c>
      <c r="P28">
        <f>'Actual Situation'!E28</f>
        <v>0</v>
      </c>
      <c r="Q28" s="12">
        <f ca="1">ROUND(SUM(OFFSET(D28,(Parameters!$C$9*-1),0,(Parameters!$C$8*-1),1))*Parameters!$C$6,0)</f>
        <v>0</v>
      </c>
      <c r="R28" s="12">
        <f ca="1" t="shared" si="8"/>
        <v>0</v>
      </c>
      <c r="S28" s="36" t="e">
        <f ca="1" t="shared" si="9"/>
        <v>#N/A</v>
      </c>
      <c r="T28">
        <f>'Actual Situation'!F28</f>
        <v>0</v>
      </c>
      <c r="U28" s="36" t="e">
        <f>'Actual Situation'!G28</f>
        <v>#N/A</v>
      </c>
      <c r="V28" s="12">
        <f ca="1">Q28*Parameters!$C$4</f>
        <v>0</v>
      </c>
      <c r="W28">
        <f>'Actual Situation'!H28</f>
        <v>0</v>
      </c>
      <c r="X28" s="36" t="e">
        <f>'Actual Situation'!I28</f>
        <v>#N/A</v>
      </c>
      <c r="Y28" s="12">
        <f ca="1">Q28*Parameters!$C$5</f>
        <v>0</v>
      </c>
      <c r="Z28">
        <f>'Actual Situation'!J28</f>
        <v>0</v>
      </c>
      <c r="AA28">
        <f>'Actual Situation'!K28</f>
        <v>0</v>
      </c>
      <c r="AB28" s="12"/>
      <c r="AC28">
        <f>'Actual Situation'!L28</f>
        <v>0</v>
      </c>
      <c r="AD28" s="12">
        <f t="shared" si="4"/>
        <v>0</v>
      </c>
      <c r="AE28" s="61">
        <f t="shared" si="1"/>
        <v>0</v>
      </c>
      <c r="AH28" s="39">
        <f ca="1">IF(ISNA((Parameters!$C$10-L28)/Parameters!$C$10),1,(Parameters!$C$10-L28)/Parameters!$C$10)</f>
        <v>0.999391646450999</v>
      </c>
      <c r="AJ28" s="66">
        <f ca="1" t="shared" si="6"/>
        <v>0</v>
      </c>
      <c r="AK28" s="66">
        <f ca="1" t="shared" si="7"/>
        <v>0</v>
      </c>
      <c r="AL28" s="67">
        <f>Parameters!$C$13</f>
        <v>2200</v>
      </c>
      <c r="AM28" s="67">
        <f>Parameters!$C$14</f>
        <v>2000</v>
      </c>
    </row>
    <row r="29" spans="1:39">
      <c r="A29" s="45">
        <f t="shared" si="5"/>
        <v>43889</v>
      </c>
      <c r="B29">
        <f>'Actual Situation'!B29</f>
        <v>0</v>
      </c>
      <c r="C29" s="46">
        <f>_xlfn.IFNA(VLOOKUP(A29,Measures!$D$15:$H$67,4,FALSE),C28)</f>
        <v>0.66</v>
      </c>
      <c r="D29" s="17">
        <f ca="1">OFFSET(G29,-Parameters!C$18,0)/$AG$2</f>
        <v>0.233265154776711</v>
      </c>
      <c r="E29">
        <f>'Actual Situation'!C29</f>
        <v>0</v>
      </c>
      <c r="F29" s="17">
        <f ca="1" t="shared" si="2"/>
        <v>0.576646561606216</v>
      </c>
      <c r="G29" s="47">
        <f ca="1">IF(A29&lt;(A$39-Parameters!C$18),G30/(1+H30),IF(A29&gt;(A$39-Parameters!C$18),I28*$AH28*C29,$AG$2*$D$39))</f>
        <v>564.127487873521</v>
      </c>
      <c r="H29" s="34">
        <f ca="1">Projection!$AH28*Projection!C29</f>
        <v>0.659598486657659</v>
      </c>
      <c r="I29" s="47">
        <f ca="1">IF(A29&lt;(A$39-Parameters!C$18-2),I30/(1+$AG$8-$AG$5),IF(A29&gt;(A$39-Parameters!C$18-2),I28*(1+H28-$AG$5),G31/$AG$8))</f>
        <v>1205.59149204486</v>
      </c>
      <c r="J29" s="47">
        <f ca="1">IF(A29&gt;(A$39-Parameters!C$18-1),I28*(1+H28-$AG$5),G31/$AG$8)</f>
        <v>1205.59149204486</v>
      </c>
      <c r="K29" s="35">
        <f ca="1">I29/Parameters!$C$10</f>
        <v>0.000105753639653058</v>
      </c>
      <c r="L29" s="47">
        <f ca="1">IF(A29&lt;(A$39-Parameters!C$18),L30-G30,IF(A29=(A$39-Parameters!C$18),OFFSET(F29,Parameters!C$18,0)*$AG$2,$L28+G29))</f>
        <v>7499.35794649026</v>
      </c>
      <c r="M29" s="35">
        <f ca="1">L29/Parameters!$C$10</f>
        <v>0.000657838416358795</v>
      </c>
      <c r="N29" s="35">
        <f ca="1" t="shared" si="3"/>
        <v>0.999342161583641</v>
      </c>
      <c r="O29">
        <f>'Actual Situation'!D29</f>
        <v>0</v>
      </c>
      <c r="P29">
        <f>'Actual Situation'!E29</f>
        <v>0</v>
      </c>
      <c r="Q29" s="12">
        <f ca="1">ROUND(SUM(OFFSET(D29,(Parameters!$C$9*-1),0,(Parameters!$C$8*-1),1))*Parameters!$C$6,0)</f>
        <v>0</v>
      </c>
      <c r="R29" s="12">
        <f ca="1" t="shared" si="8"/>
        <v>0</v>
      </c>
      <c r="S29" s="36" t="e">
        <f ca="1" t="shared" si="9"/>
        <v>#N/A</v>
      </c>
      <c r="T29">
        <f>'Actual Situation'!F29</f>
        <v>0</v>
      </c>
      <c r="U29" s="36" t="e">
        <f>'Actual Situation'!G29</f>
        <v>#N/A</v>
      </c>
      <c r="V29" s="12">
        <f ca="1">Q29*Parameters!$C$4</f>
        <v>0</v>
      </c>
      <c r="W29">
        <f>'Actual Situation'!H29</f>
        <v>0</v>
      </c>
      <c r="X29" s="36" t="e">
        <f>'Actual Situation'!I29</f>
        <v>#N/A</v>
      </c>
      <c r="Y29" s="12">
        <f ca="1">Q29*Parameters!$C$5</f>
        <v>0</v>
      </c>
      <c r="Z29">
        <f>'Actual Situation'!J29</f>
        <v>0</v>
      </c>
      <c r="AA29">
        <f>'Actual Situation'!K29</f>
        <v>0</v>
      </c>
      <c r="AB29" s="12"/>
      <c r="AC29">
        <f>'Actual Situation'!L29</f>
        <v>0</v>
      </c>
      <c r="AD29" s="12">
        <f t="shared" si="4"/>
        <v>0</v>
      </c>
      <c r="AE29" s="61">
        <f t="shared" si="1"/>
        <v>0</v>
      </c>
      <c r="AH29" s="39">
        <f ca="1">IF(ISNA((Parameters!$C$10-L29)/Parameters!$C$10),1,(Parameters!$C$10-L29)/Parameters!$C$10)</f>
        <v>0.999342161583641</v>
      </c>
      <c r="AJ29" s="66">
        <f ca="1" t="shared" si="6"/>
        <v>0</v>
      </c>
      <c r="AK29" s="66">
        <f ca="1" t="shared" si="7"/>
        <v>0</v>
      </c>
      <c r="AL29" s="67">
        <f>Parameters!$C$13</f>
        <v>2200</v>
      </c>
      <c r="AM29" s="67">
        <f>Parameters!$C$14</f>
        <v>2000</v>
      </c>
    </row>
    <row r="30" spans="1:39">
      <c r="A30" s="45">
        <f t="shared" si="5"/>
        <v>43890</v>
      </c>
      <c r="B30">
        <f>'Actual Situation'!B30</f>
        <v>0</v>
      </c>
      <c r="C30" s="46">
        <f>_xlfn.IFNA(VLOOKUP(A30,Measures!$D$15:$H$67,4,FALSE),C29)</f>
        <v>0.66</v>
      </c>
      <c r="D30" s="17">
        <f ca="1">OFFSET(G30,-Parameters!C$18,0)/$AG$2</f>
        <v>0.387159114171594</v>
      </c>
      <c r="E30">
        <f>'Actual Situation'!C30</f>
        <v>0</v>
      </c>
      <c r="F30" s="17">
        <f ca="1" t="shared" si="2"/>
        <v>0.963805675777809</v>
      </c>
      <c r="G30" s="47">
        <f ca="1">IF(A30&lt;(A$39-Parameters!C$18),G31/(1+H31),IF(A30&gt;(A$39-Parameters!C$18),I29*$AH29*C30,$AG$2*$D$39))</f>
        <v>795.166949046991</v>
      </c>
      <c r="H30" s="34">
        <f ca="1">Projection!$AH29*Projection!C30</f>
        <v>0.659565826645203</v>
      </c>
      <c r="I30" s="47">
        <f ca="1">IF(A30&lt;(A$39-Parameters!C$18-2),I31/(1+$AG$8-$AG$5),IF(A30&gt;(A$39-Parameters!C$18-2),I29*(1+H29-$AG$5),G32/$AG$8))</f>
        <v>1699.39994271378</v>
      </c>
      <c r="J30" s="47">
        <f ca="1">IF(A30&gt;(A$39-Parameters!C$18-1),I29*(1+H29-$AG$5),G32/$AG$8)</f>
        <v>1699.39994271378</v>
      </c>
      <c r="K30" s="35">
        <f ca="1">I30/Parameters!$C$10</f>
        <v>0.00014907017041349</v>
      </c>
      <c r="L30" s="47">
        <f ca="1">IF(A30&lt;(A$39-Parameters!C$18),L31-G31,IF(A30=(A$39-Parameters!C$18),OFFSET(F30,Parameters!C$18,0)*$AG$2,$L29+G30))</f>
        <v>8294.52489553725</v>
      </c>
      <c r="M30" s="35">
        <f ca="1">L30/Parameters!$C$10</f>
        <v>0.000727589903117303</v>
      </c>
      <c r="N30" s="35">
        <f ca="1" t="shared" si="3"/>
        <v>0.999272410096883</v>
      </c>
      <c r="O30">
        <f>'Actual Situation'!D30</f>
        <v>0</v>
      </c>
      <c r="P30">
        <f>'Actual Situation'!E30</f>
        <v>0</v>
      </c>
      <c r="Q30" s="12">
        <f ca="1">ROUND(SUM(OFFSET(D30,(Parameters!$C$9*-1),0,(Parameters!$C$8*-1),1))*Parameters!$C$6,0)</f>
        <v>0</v>
      </c>
      <c r="R30" s="12">
        <f ca="1" t="shared" si="8"/>
        <v>0</v>
      </c>
      <c r="S30" s="36" t="e">
        <f ca="1" t="shared" si="9"/>
        <v>#N/A</v>
      </c>
      <c r="T30">
        <f>'Actual Situation'!F30</f>
        <v>0</v>
      </c>
      <c r="U30" s="36" t="e">
        <f>'Actual Situation'!G30</f>
        <v>#N/A</v>
      </c>
      <c r="V30" s="12">
        <f ca="1">Q30*Parameters!$C$4</f>
        <v>0</v>
      </c>
      <c r="W30">
        <f>'Actual Situation'!H30</f>
        <v>0</v>
      </c>
      <c r="X30" s="36" t="e">
        <f>'Actual Situation'!I30</f>
        <v>#N/A</v>
      </c>
      <c r="Y30" s="12">
        <f ca="1">Q30*Parameters!$C$5</f>
        <v>0</v>
      </c>
      <c r="Z30">
        <f>'Actual Situation'!J30</f>
        <v>0</v>
      </c>
      <c r="AA30">
        <f>'Actual Situation'!K30</f>
        <v>0</v>
      </c>
      <c r="AB30" s="12"/>
      <c r="AC30">
        <f>'Actual Situation'!L30</f>
        <v>0</v>
      </c>
      <c r="AD30" s="12">
        <f t="shared" si="4"/>
        <v>0</v>
      </c>
      <c r="AE30" s="61">
        <f t="shared" si="1"/>
        <v>0</v>
      </c>
      <c r="AH30" s="39">
        <f ca="1">IF(ISNA((Parameters!$C$10-L30)/Parameters!$C$10),1,(Parameters!$C$10-L30)/Parameters!$C$10)</f>
        <v>0.999272410096883</v>
      </c>
      <c r="AJ30" s="66">
        <f ca="1" t="shared" si="6"/>
        <v>0</v>
      </c>
      <c r="AK30" s="66">
        <f ca="1" t="shared" si="7"/>
        <v>0</v>
      </c>
      <c r="AL30" s="67">
        <f>Parameters!$C$13</f>
        <v>2200</v>
      </c>
      <c r="AM30" s="67">
        <f>Parameters!$C$14</f>
        <v>2000</v>
      </c>
    </row>
    <row r="31" spans="1:39">
      <c r="A31" s="45">
        <f t="shared" si="5"/>
        <v>43891</v>
      </c>
      <c r="B31">
        <f>'Actual Situation'!B31</f>
        <v>1</v>
      </c>
      <c r="C31" s="46">
        <f>_xlfn.IFNA(VLOOKUP(A31,Measures!$D$15:$H$67,4,FALSE),C30)</f>
        <v>0.66</v>
      </c>
      <c r="D31" s="17">
        <f ca="1">OFFSET(G31,-Parameters!C$18,0)/$AG$2</f>
        <v>0.642582625485162</v>
      </c>
      <c r="E31">
        <f>'Actual Situation'!C31</f>
        <v>2</v>
      </c>
      <c r="F31" s="17">
        <f ca="1" t="shared" si="2"/>
        <v>1.60638830126297</v>
      </c>
      <c r="G31" s="47">
        <f ca="1">IF(A31&lt;(A$39-Parameters!C$18),G32/(1+H32),IF(A31&gt;(A$39-Parameters!C$18),I30*$AH30*C31,$AG$2*$D$39))</f>
        <v>1120.78789447291</v>
      </c>
      <c r="H31" s="34">
        <f ca="1">Projection!$AH30*Projection!C31</f>
        <v>0.659519790663943</v>
      </c>
      <c r="I31" s="47">
        <f ca="1">IF(A31&lt;(A$39-Parameters!C$18-2),I32/(1+$AG$8-$AG$5),IF(A31&gt;(A$39-Parameters!C$18-2),I30*(1+H30-$AG$5),G33/$AG$8))</f>
        <v>2395.41608505216</v>
      </c>
      <c r="J31" s="47"/>
      <c r="K31" s="35">
        <f ca="1">I31/Parameters!$C$10</f>
        <v>0.000210124217987032</v>
      </c>
      <c r="L31" s="47">
        <f ca="1">IF(A31&lt;(A$39-Parameters!C$18),L32-G32,IF(A31=(A$39-Parameters!C$18),OFFSET(F31,Parameters!C$18,0)*$AG$2,$L30+G31))</f>
        <v>9415.31279001016</v>
      </c>
      <c r="M31" s="35">
        <f ca="1">L31/Parameters!$C$10</f>
        <v>0.000825904630702646</v>
      </c>
      <c r="N31" s="35">
        <f ca="1" t="shared" si="3"/>
        <v>0.999174095369297</v>
      </c>
      <c r="O31">
        <f>'Actual Situation'!D31</f>
        <v>0</v>
      </c>
      <c r="P31">
        <f>'Actual Situation'!E31</f>
        <v>0</v>
      </c>
      <c r="Q31" s="12">
        <f ca="1">ROUND(SUM(OFFSET(D31,(Parameters!$C$9*-1),0,(Parameters!$C$8*-1),1))*Parameters!$C$6,0)</f>
        <v>0</v>
      </c>
      <c r="R31" s="12">
        <f ca="1" t="shared" si="8"/>
        <v>0</v>
      </c>
      <c r="S31" s="36" t="e">
        <f ca="1" t="shared" si="9"/>
        <v>#N/A</v>
      </c>
      <c r="T31">
        <f>'Actual Situation'!F31</f>
        <v>0</v>
      </c>
      <c r="U31" s="36" t="e">
        <f>'Actual Situation'!G31</f>
        <v>#N/A</v>
      </c>
      <c r="V31" s="12">
        <f ca="1">Q31*Parameters!$C$4</f>
        <v>0</v>
      </c>
      <c r="W31">
        <f>'Actual Situation'!H31</f>
        <v>0</v>
      </c>
      <c r="X31" s="36" t="e">
        <f>'Actual Situation'!I31</f>
        <v>#N/A</v>
      </c>
      <c r="Y31" s="12">
        <f ca="1">Q31*Parameters!$C$5</f>
        <v>0</v>
      </c>
      <c r="Z31">
        <f>'Actual Situation'!J31</f>
        <v>0</v>
      </c>
      <c r="AA31">
        <f>'Actual Situation'!K31</f>
        <v>0</v>
      </c>
      <c r="AB31" s="12"/>
      <c r="AC31">
        <f>'Actual Situation'!L31</f>
        <v>0</v>
      </c>
      <c r="AD31" s="12">
        <f t="shared" si="4"/>
        <v>0</v>
      </c>
      <c r="AE31" s="61">
        <f t="shared" si="1"/>
        <v>0</v>
      </c>
      <c r="AH31" s="39">
        <f ca="1">IF(ISNA((Parameters!$C$10-L31)/Parameters!$C$10),1,(Parameters!$C$10-L31)/Parameters!$C$10)</f>
        <v>0.999174095369297</v>
      </c>
      <c r="AJ31" s="66">
        <f ca="1" t="shared" si="6"/>
        <v>0</v>
      </c>
      <c r="AK31" s="66">
        <f ca="1" t="shared" si="7"/>
        <v>0.803194150631486</v>
      </c>
      <c r="AL31" s="67">
        <f>Parameters!$C$13</f>
        <v>2200</v>
      </c>
      <c r="AM31" s="67">
        <f>Parameters!$C$14</f>
        <v>2000</v>
      </c>
    </row>
    <row r="32" spans="1:39">
      <c r="A32" s="45">
        <f t="shared" si="5"/>
        <v>43892</v>
      </c>
      <c r="B32">
        <f>'Actual Situation'!B32</f>
        <v>6</v>
      </c>
      <c r="C32" s="46">
        <f>_xlfn.IFNA(VLOOKUP(A32,Measures!$D$15:$H$67,4,FALSE),C31)</f>
        <v>0.66</v>
      </c>
      <c r="D32" s="17">
        <f ca="1">OFFSET(G32,-Parameters!C$18,0)/$AG$2</f>
        <v>1.06651816746841</v>
      </c>
      <c r="E32">
        <f>'Actual Situation'!C32</f>
        <v>8</v>
      </c>
      <c r="F32" s="17">
        <f ca="1" t="shared" si="2"/>
        <v>2.67290646873138</v>
      </c>
      <c r="G32" s="47">
        <f ca="1">IF(A32&lt;(A$39-Parameters!C$18),G33/(1+H33),IF(A32&gt;(A$39-Parameters!C$18),I31*$AH31*C32,$AG$2*$D$39))</f>
        <v>1579.66888187794</v>
      </c>
      <c r="H32" s="34">
        <f ca="1">Projection!$AH31*Projection!C32</f>
        <v>0.659454902943736</v>
      </c>
      <c r="I32" s="47">
        <f ca="1">IF(A32&lt;(A$39-Parameters!C$18-2),I33/(1+$AG$8-$AG$5),IF(A32&gt;(A$39-Parameters!C$18-2),I31*(1+H31-$AG$5),G34/$AG$8))</f>
        <v>3376.38637875577</v>
      </c>
      <c r="J32" s="47"/>
      <c r="K32" s="35">
        <f ca="1">I32/Parameters!$C$10</f>
        <v>0.000296174243750506</v>
      </c>
      <c r="L32" s="47">
        <f ca="1">IF(A32&lt;(A$39-Parameters!C$18),L33-G33,IF(A32=(A$39-Parameters!C$18),OFFSET(F32,Parameters!C$18,0)*$AG$2,$L31+G32))</f>
        <v>10994.9816718881</v>
      </c>
      <c r="M32" s="35">
        <f ca="1">L32/Parameters!$C$10</f>
        <v>0.000964472076481412</v>
      </c>
      <c r="N32" s="35">
        <f ca="1" t="shared" si="3"/>
        <v>0.999035527923519</v>
      </c>
      <c r="O32">
        <f>'Actual Situation'!D32</f>
        <v>0</v>
      </c>
      <c r="P32">
        <f>'Actual Situation'!E32</f>
        <v>0</v>
      </c>
      <c r="Q32" s="12">
        <f ca="1">ROUND(SUM(OFFSET(D32,(Parameters!$C$9*-1),0,(Parameters!$C$8*-1),1))*Parameters!$C$6,0)</f>
        <v>1</v>
      </c>
      <c r="R32" s="12">
        <f ca="1" t="shared" si="8"/>
        <v>1</v>
      </c>
      <c r="S32" s="36" t="e">
        <f ca="1" t="shared" si="9"/>
        <v>#N/A</v>
      </c>
      <c r="T32">
        <f>'Actual Situation'!F32</f>
        <v>0</v>
      </c>
      <c r="U32" s="36" t="e">
        <f>'Actual Situation'!G32</f>
        <v>#N/A</v>
      </c>
      <c r="V32" s="12">
        <f ca="1">Q32*Parameters!$C$4</f>
        <v>0.22</v>
      </c>
      <c r="W32">
        <f>'Actual Situation'!H32</f>
        <v>0</v>
      </c>
      <c r="X32" s="36" t="e">
        <f>'Actual Situation'!I32</f>
        <v>#N/A</v>
      </c>
      <c r="Y32" s="12">
        <f ca="1">Q32*Parameters!$C$5</f>
        <v>0.16</v>
      </c>
      <c r="Z32">
        <f>'Actual Situation'!J32</f>
        <v>0</v>
      </c>
      <c r="AA32">
        <f>'Actual Situation'!K32</f>
        <v>0</v>
      </c>
      <c r="AB32" s="12"/>
      <c r="AC32">
        <f>'Actual Situation'!L32</f>
        <v>0</v>
      </c>
      <c r="AD32" s="12">
        <f t="shared" si="4"/>
        <v>0</v>
      </c>
      <c r="AE32" s="61">
        <f t="shared" si="1"/>
        <v>0</v>
      </c>
      <c r="AH32" s="39">
        <f ca="1">IF(ISNA((Parameters!$C$10-L32)/Parameters!$C$10),1,(Parameters!$C$10-L32)/Parameters!$C$10)</f>
        <v>0.999035527923519</v>
      </c>
      <c r="AJ32" s="66">
        <f ca="1" t="shared" si="6"/>
        <v>0</v>
      </c>
      <c r="AK32" s="66">
        <f ca="1" t="shared" si="7"/>
        <v>0.334113308591423</v>
      </c>
      <c r="AL32" s="67">
        <f>Parameters!$C$13</f>
        <v>2200</v>
      </c>
      <c r="AM32" s="67">
        <f>Parameters!$C$14</f>
        <v>2000</v>
      </c>
    </row>
    <row r="33" spans="1:39">
      <c r="A33" s="45">
        <f t="shared" si="5"/>
        <v>43893</v>
      </c>
      <c r="B33">
        <f>'Actual Situation'!B33</f>
        <v>5</v>
      </c>
      <c r="C33" s="46">
        <f>_xlfn.IFNA(VLOOKUP(A33,Measures!$D$15:$H$67,4,FALSE),C32)</f>
        <v>0.66</v>
      </c>
      <c r="D33" s="17">
        <f ca="1">OFFSET(G33,-Parameters!C$18,0)/$AG$2</f>
        <v>1.77013824314563</v>
      </c>
      <c r="E33">
        <f>'Actual Situation'!C33</f>
        <v>13</v>
      </c>
      <c r="F33" s="17">
        <f ca="1" t="shared" si="2"/>
        <v>4.44304471187701</v>
      </c>
      <c r="G33" s="47">
        <f ca="1">IF(A33&lt;(A$39-Parameters!C$18),G34/(1+H34),IF(A33&gt;(A$39-Parameters!C$18),I32*$AH32*C33,$AG$2*$D$39))</f>
        <v>2226.26576592687</v>
      </c>
      <c r="H33" s="34">
        <f ca="1">Projection!$AH32*Projection!C33</f>
        <v>0.659363448429522</v>
      </c>
      <c r="I33" s="47">
        <f ca="1">IF(A33&lt;(A$39-Parameters!C$18-2),I34/(1+$AG$8-$AG$5),IF(A33&gt;(A$39-Parameters!C$18-2),I32*(1+H32-$AG$5),G35/$AG$8))</f>
        <v>4758.86433576976</v>
      </c>
      <c r="J33" s="47"/>
      <c r="K33" s="35">
        <f ca="1">I33/Parameters!$C$10</f>
        <v>0.000417444239979804</v>
      </c>
      <c r="L33" s="47">
        <f ca="1">IF(A33&lt;(A$39-Parameters!C$18),L34-G34,IF(A33=(A$39-Parameters!C$18),OFFSET(F33,Parameters!C$18,0)*$AG$2,$L32+G33))</f>
        <v>13221.247437815</v>
      </c>
      <c r="M33" s="35">
        <f ca="1">L33/Parameters!$C$10</f>
        <v>0.00115975854717675</v>
      </c>
      <c r="N33" s="35">
        <f ca="1" t="shared" ref="N33:N96" si="10">1-M33</f>
        <v>0.998840241452823</v>
      </c>
      <c r="O33">
        <f>'Actual Situation'!D33</f>
        <v>0</v>
      </c>
      <c r="P33">
        <f>'Actual Situation'!E33</f>
        <v>0</v>
      </c>
      <c r="Q33" s="12">
        <f ca="1">ROUND(SUM(OFFSET(D33,(Parameters!$C$9*-1),0,(Parameters!$C$8*-1),1))*Parameters!$C$6,0)</f>
        <v>1</v>
      </c>
      <c r="R33" s="12">
        <f ca="1" t="shared" si="8"/>
        <v>1</v>
      </c>
      <c r="S33" s="36" t="e">
        <f ca="1" t="shared" si="9"/>
        <v>#N/A</v>
      </c>
      <c r="T33">
        <f>'Actual Situation'!F33</f>
        <v>0</v>
      </c>
      <c r="U33" s="36" t="e">
        <f>'Actual Situation'!G33</f>
        <v>#N/A</v>
      </c>
      <c r="V33" s="12">
        <f ca="1">Q33*Parameters!$C$4</f>
        <v>0.22</v>
      </c>
      <c r="W33">
        <f>'Actual Situation'!H33</f>
        <v>0</v>
      </c>
      <c r="X33" s="36" t="e">
        <f>'Actual Situation'!I33</f>
        <v>#N/A</v>
      </c>
      <c r="Y33" s="12">
        <f ca="1">Q33*Parameters!$C$5</f>
        <v>0.16</v>
      </c>
      <c r="Z33">
        <f>'Actual Situation'!J33</f>
        <v>0</v>
      </c>
      <c r="AA33">
        <f>'Actual Situation'!K33</f>
        <v>0</v>
      </c>
      <c r="AB33" s="12"/>
      <c r="AC33">
        <f>'Actual Situation'!L33</f>
        <v>0</v>
      </c>
      <c r="AD33" s="12">
        <f t="shared" si="4"/>
        <v>0</v>
      </c>
      <c r="AE33" s="61">
        <f t="shared" si="1"/>
        <v>0</v>
      </c>
      <c r="AH33" s="39">
        <f ca="1">IF(ISNA((Parameters!$C$10-L33)/Parameters!$C$10),1,(Parameters!$C$10-L33)/Parameters!$C$10)</f>
        <v>0.998840241452823</v>
      </c>
      <c r="AJ33" s="66">
        <f ca="1" t="shared" si="6"/>
        <v>1</v>
      </c>
      <c r="AK33" s="66">
        <f ca="1" t="shared" si="7"/>
        <v>0.341772670144385</v>
      </c>
      <c r="AL33" s="67">
        <f>Parameters!$C$13</f>
        <v>2200</v>
      </c>
      <c r="AM33" s="67">
        <f>Parameters!$C$14</f>
        <v>2000</v>
      </c>
    </row>
    <row r="34" spans="1:39">
      <c r="A34" s="45">
        <f t="shared" si="5"/>
        <v>43894</v>
      </c>
      <c r="B34">
        <f>'Actual Situation'!B34</f>
        <v>10</v>
      </c>
      <c r="C34" s="46">
        <f>_xlfn.IFNA(VLOOKUP(A34,Measures!$D$15:$H$67,4,FALSE),C33)</f>
        <v>0.66</v>
      </c>
      <c r="D34" s="17">
        <f ca="1">OFFSET(G34,-Parameters!C$18,0)/$AG$2</f>
        <v>2.93795762782358</v>
      </c>
      <c r="E34">
        <f>'Actual Situation'!C34</f>
        <v>23</v>
      </c>
      <c r="F34" s="17">
        <f ca="1" t="shared" si="2"/>
        <v>7.38100233970059</v>
      </c>
      <c r="G34" s="47">
        <f ca="1">IF(A34&lt;(A$39-Parameters!C$18),G35/(1+H35),IF(A34&gt;(A$39-Parameters!C$18),I33*$AH33*C34,$AG$2*$D$39))</f>
        <v>3137.20783343979</v>
      </c>
      <c r="H34" s="34">
        <f ca="1">Projection!$AH33*Projection!C34</f>
        <v>0.659234559358863</v>
      </c>
      <c r="I34" s="47">
        <f ca="1">IF(A34&lt;(A$39-Parameters!C$18-2),I35/(1+$AG$8-$AG$5),IF(A34&gt;(A$39-Parameters!C$18-2),I33*(1+H33-$AG$5),G36/$AG$8))</f>
        <v>6706.96945086874</v>
      </c>
      <c r="J34" s="47"/>
      <c r="K34" s="35">
        <f ca="1">I34/Parameters!$C$10</f>
        <v>0.000588330653584977</v>
      </c>
      <c r="L34" s="47">
        <f ca="1">IF(A34&lt;(A$39-Parameters!C$18),L35-G35,IF(A34=(A$39-Parameters!C$18),OFFSET(F34,Parameters!C$18,0)*$AG$2,$L33+G34))</f>
        <v>16358.4552712548</v>
      </c>
      <c r="M34" s="35">
        <f ca="1">L34/Parameters!$C$10</f>
        <v>0.00143495221677673</v>
      </c>
      <c r="N34" s="35">
        <f ca="1" t="shared" si="10"/>
        <v>0.998565047783223</v>
      </c>
      <c r="O34">
        <f>'Actual Situation'!D34</f>
        <v>0</v>
      </c>
      <c r="P34">
        <f>'Actual Situation'!E34</f>
        <v>0</v>
      </c>
      <c r="Q34" s="12">
        <f ca="1">ROUND(SUM(OFFSET(D34,(Parameters!$C$9*-1),0,(Parameters!$C$8*-1),1))*Parameters!$C$6,0)</f>
        <v>2</v>
      </c>
      <c r="R34" s="12">
        <f ca="1" t="shared" si="8"/>
        <v>2</v>
      </c>
      <c r="S34" s="36" t="e">
        <f ca="1" t="shared" si="9"/>
        <v>#N/A</v>
      </c>
      <c r="T34">
        <f>'Actual Situation'!F34</f>
        <v>0</v>
      </c>
      <c r="U34" s="36" t="e">
        <f>'Actual Situation'!G34</f>
        <v>#N/A</v>
      </c>
      <c r="V34" s="12">
        <f ca="1">Q34*Parameters!$C$4</f>
        <v>0.44</v>
      </c>
      <c r="W34">
        <f>'Actual Situation'!H34</f>
        <v>0</v>
      </c>
      <c r="X34" s="36" t="e">
        <f>'Actual Situation'!I34</f>
        <v>#N/A</v>
      </c>
      <c r="Y34" s="12">
        <f ca="1">Q34*Parameters!$C$5</f>
        <v>0.32</v>
      </c>
      <c r="Z34">
        <f>'Actual Situation'!J34</f>
        <v>0</v>
      </c>
      <c r="AA34">
        <f>'Actual Situation'!K34</f>
        <v>0</v>
      </c>
      <c r="AB34" s="12"/>
      <c r="AC34">
        <f>'Actual Situation'!L34</f>
        <v>0</v>
      </c>
      <c r="AD34" s="12">
        <f t="shared" si="4"/>
        <v>0</v>
      </c>
      <c r="AE34" s="61">
        <f t="shared" si="1"/>
        <v>0</v>
      </c>
      <c r="AH34" s="39">
        <f ca="1">IF(ISNA((Parameters!$C$10-L34)/Parameters!$C$10),1,(Parameters!$C$10-L34)/Parameters!$C$10)</f>
        <v>0.998565047783223</v>
      </c>
      <c r="AJ34" s="66">
        <f ca="1" t="shared" si="6"/>
        <v>2</v>
      </c>
      <c r="AK34" s="66">
        <f ca="1" t="shared" si="7"/>
        <v>0.320913145204373</v>
      </c>
      <c r="AL34" s="67">
        <f>Parameters!$C$13</f>
        <v>2200</v>
      </c>
      <c r="AM34" s="67">
        <f>Parameters!$C$14</f>
        <v>2000</v>
      </c>
    </row>
    <row r="35" spans="1:39">
      <c r="A35" s="45">
        <f t="shared" si="5"/>
        <v>43895</v>
      </c>
      <c r="B35">
        <f>'Actual Situation'!B35</f>
        <v>27</v>
      </c>
      <c r="C35" s="46">
        <f>_xlfn.IFNA(VLOOKUP(A35,Measures!$D$15:$H$67,4,FALSE),C34)</f>
        <v>0.66</v>
      </c>
      <c r="D35" s="17">
        <f ca="1">OFFSET(G35,-Parameters!C$18,0)/$AG$2</f>
        <v>4.87621562163632</v>
      </c>
      <c r="E35">
        <f>'Actual Situation'!C35</f>
        <v>50</v>
      </c>
      <c r="F35" s="17">
        <f ca="1" t="shared" si="2"/>
        <v>12.2572179613369</v>
      </c>
      <c r="G35" s="47">
        <f ca="1">IF(A35&lt;(A$39-Parameters!C$18),G36/(1+H36),IF(A35&gt;(A$39-Parameters!C$18),I34*$AH34*C35,$AG$2*$D$39))</f>
        <v>4420.24787832366</v>
      </c>
      <c r="H35" s="34">
        <f ca="1">Projection!$AH34*Projection!C35</f>
        <v>0.659052931536927</v>
      </c>
      <c r="I35" s="47">
        <f ca="1">IF(A35&lt;(A$39-Parameters!C$18-2),I36/(1+$AG$8-$AG$5),IF(A35&gt;(A$39-Parameters!C$18-2),I34*(1+H34-$AG$5),G37/$AG$8))</f>
        <v>9451.69313872837</v>
      </c>
      <c r="J35" s="47"/>
      <c r="K35" s="35">
        <f ca="1">I35/Parameters!$C$10</f>
        <v>0.000829095889362137</v>
      </c>
      <c r="L35" s="47">
        <f ca="1">IF(A35&lt;(A$39-Parameters!C$18),L36-G36,IF(A35=(A$39-Parameters!C$18),OFFSET(F35,Parameters!C$18,0)*$AG$2,$L34+G35))</f>
        <v>20778.7031495784</v>
      </c>
      <c r="M35" s="35">
        <f ca="1">L35/Parameters!$C$10</f>
        <v>0.00182269325873495</v>
      </c>
      <c r="N35" s="35">
        <f ca="1" t="shared" si="10"/>
        <v>0.998177306741265</v>
      </c>
      <c r="O35">
        <f>'Actual Situation'!D35</f>
        <v>0</v>
      </c>
      <c r="P35">
        <f>'Actual Situation'!E35</f>
        <v>0</v>
      </c>
      <c r="Q35" s="12">
        <f ca="1">ROUND(SUM(OFFSET(D35,(Parameters!$C$9*-1),0,(Parameters!$C$8*-1),1))*Parameters!$C$6,0)</f>
        <v>4</v>
      </c>
      <c r="R35" s="12">
        <f ca="1" t="shared" si="8"/>
        <v>4</v>
      </c>
      <c r="S35" s="36" t="e">
        <f ca="1" t="shared" si="9"/>
        <v>#N/A</v>
      </c>
      <c r="T35">
        <f>'Actual Situation'!F35</f>
        <v>0</v>
      </c>
      <c r="U35" s="36" t="e">
        <f>'Actual Situation'!G35</f>
        <v>#N/A</v>
      </c>
      <c r="V35" s="12">
        <f ca="1">Q35*Parameters!$C$4</f>
        <v>0.88</v>
      </c>
      <c r="W35">
        <f>'Actual Situation'!H35</f>
        <v>0</v>
      </c>
      <c r="X35" s="36" t="e">
        <f>'Actual Situation'!I35</f>
        <v>#N/A</v>
      </c>
      <c r="Y35" s="12">
        <f ca="1">Q35*Parameters!$C$5</f>
        <v>0.64</v>
      </c>
      <c r="Z35">
        <f>'Actual Situation'!J35</f>
        <v>0</v>
      </c>
      <c r="AA35">
        <f>'Actual Situation'!K35</f>
        <v>0</v>
      </c>
      <c r="AB35" s="12"/>
      <c r="AC35">
        <f>'Actual Situation'!L35</f>
        <v>0</v>
      </c>
      <c r="AD35" s="12">
        <f t="shared" si="4"/>
        <v>0</v>
      </c>
      <c r="AE35" s="61">
        <f t="shared" si="1"/>
        <v>0</v>
      </c>
      <c r="AH35" s="39">
        <f ca="1">IF(ISNA((Parameters!$C$10-L35)/Parameters!$C$10),1,(Parameters!$C$10-L35)/Parameters!$C$10)</f>
        <v>0.998177306741265</v>
      </c>
      <c r="AJ35" s="66">
        <f ca="1" t="shared" si="6"/>
        <v>2</v>
      </c>
      <c r="AK35" s="66">
        <f ca="1" t="shared" si="7"/>
        <v>0.245144359226738</v>
      </c>
      <c r="AL35" s="67">
        <f>Parameters!$C$13</f>
        <v>2200</v>
      </c>
      <c r="AM35" s="67">
        <f>Parameters!$C$14</f>
        <v>2000</v>
      </c>
    </row>
    <row r="36" spans="1:39">
      <c r="A36" s="45">
        <f t="shared" si="5"/>
        <v>43896</v>
      </c>
      <c r="B36">
        <f>'Actual Situation'!B36</f>
        <v>59</v>
      </c>
      <c r="C36" s="46">
        <f>_xlfn.IFNA(VLOOKUP(A36,Measures!$D$15:$H$67,4,FALSE),C35)</f>
        <v>0.66</v>
      </c>
      <c r="D36" s="17">
        <f ca="1">OFFSET(G36,-Parameters!C$18,0)/$AG$2</f>
        <v>8.09317005232286</v>
      </c>
      <c r="E36">
        <f>'Actual Situation'!C36</f>
        <v>109</v>
      </c>
      <c r="F36" s="17">
        <f ca="1" t="shared" si="2"/>
        <v>20.3503880136598</v>
      </c>
      <c r="G36" s="47">
        <f ca="1">IF(A36&lt;(A$39-Parameters!C$18),G37/(1+H37),IF(A36&gt;(A$39-Parameters!C$18),I35*$AH35*C36,$AG$2*$D$39))</f>
        <v>6226.74729689811</v>
      </c>
      <c r="H36" s="34">
        <f ca="1">Projection!$AH35*Projection!C36</f>
        <v>0.658797022449235</v>
      </c>
      <c r="I36" s="47">
        <f ca="1">IF(A36&lt;(A$39-Parameters!C$18-2),I37/(1+$AG$8-$AG$5),IF(A36&gt;(A$39-Parameters!C$18-2),I35*(1+H35-$AG$5),G38/$AG$8))</f>
        <v>13317.9359251127</v>
      </c>
      <c r="J36" s="47"/>
      <c r="K36" s="35">
        <f ca="1">I36/Parameters!$C$10</f>
        <v>0.00116823999343094</v>
      </c>
      <c r="L36" s="47">
        <f ca="1">IF(A36&lt;(A$39-Parameters!C$18),L37-G37,IF(A36=(A$39-Parameters!C$18),OFFSET(F36,Parameters!C$18,0)*$AG$2,$L35+G36))</f>
        <v>27005.4504464765</v>
      </c>
      <c r="M36" s="35">
        <f ca="1">L36/Parameters!$C$10</f>
        <v>0.00236889916197163</v>
      </c>
      <c r="N36" s="35">
        <f ca="1" t="shared" si="10"/>
        <v>0.997631100838028</v>
      </c>
      <c r="O36">
        <f>'Actual Situation'!D36</f>
        <v>0</v>
      </c>
      <c r="P36">
        <f>'Actual Situation'!E36</f>
        <v>0</v>
      </c>
      <c r="Q36" s="12">
        <f ca="1">ROUND(SUM(OFFSET(D36,(Parameters!$C$9*-1),0,(Parameters!$C$8*-1),1))*Parameters!$C$6,0)</f>
        <v>6</v>
      </c>
      <c r="R36" s="12">
        <f ca="1" t="shared" si="8"/>
        <v>6</v>
      </c>
      <c r="S36" s="36" t="e">
        <f ca="1" t="shared" si="9"/>
        <v>#N/A</v>
      </c>
      <c r="T36">
        <f>'Actual Situation'!F36</f>
        <v>0</v>
      </c>
      <c r="U36" s="36" t="e">
        <f>'Actual Situation'!G36</f>
        <v>#N/A</v>
      </c>
      <c r="V36" s="12">
        <f ca="1">Q36*Parameters!$C$4</f>
        <v>1.32</v>
      </c>
      <c r="W36">
        <f>'Actual Situation'!H36</f>
        <v>0</v>
      </c>
      <c r="X36" s="36" t="e">
        <f>'Actual Situation'!I36</f>
        <v>#N/A</v>
      </c>
      <c r="Y36" s="12">
        <f ca="1">Q36*Parameters!$C$5</f>
        <v>0.96</v>
      </c>
      <c r="Z36">
        <f>'Actual Situation'!J36</f>
        <v>0</v>
      </c>
      <c r="AA36">
        <f>'Actual Situation'!K36</f>
        <v>0</v>
      </c>
      <c r="AB36" s="12"/>
      <c r="AC36">
        <f>'Actual Situation'!L36</f>
        <v>0</v>
      </c>
      <c r="AD36" s="12">
        <f t="shared" si="4"/>
        <v>0</v>
      </c>
      <c r="AE36" s="61">
        <f t="shared" si="1"/>
        <v>0</v>
      </c>
      <c r="AH36" s="39">
        <f ca="1">IF(ISNA((Parameters!$C$10-L36)/Parameters!$C$10),1,(Parameters!$C$10-L36)/Parameters!$C$10)</f>
        <v>0.997631100838028</v>
      </c>
      <c r="AJ36" s="66">
        <f ca="1" t="shared" si="6"/>
        <v>1.5</v>
      </c>
      <c r="AK36" s="66">
        <f ca="1" t="shared" si="7"/>
        <v>0.186700807464769</v>
      </c>
      <c r="AL36" s="67">
        <f>Parameters!$C$13</f>
        <v>2200</v>
      </c>
      <c r="AM36" s="67">
        <f>Parameters!$C$14</f>
        <v>2000</v>
      </c>
    </row>
    <row r="37" spans="1:39">
      <c r="A37" s="45">
        <f t="shared" si="5"/>
        <v>43897</v>
      </c>
      <c r="B37">
        <f>'Actual Situation'!B37</f>
        <v>60</v>
      </c>
      <c r="C37" s="46">
        <f>_xlfn.IFNA(VLOOKUP(A37,Measures!$D$15:$H$67,4,FALSE),C36)</f>
        <v>0.66</v>
      </c>
      <c r="D37" s="17">
        <f ca="1">OFFSET(G37,-Parameters!C$18,0)/$AG$2</f>
        <v>13.4323425749699</v>
      </c>
      <c r="E37">
        <f>'Actual Situation'!C37</f>
        <v>169</v>
      </c>
      <c r="F37" s="17">
        <f ca="1" t="shared" si="2"/>
        <v>33.7827305886296</v>
      </c>
      <c r="G37" s="47">
        <f ca="1">IF(A37&lt;(A$39-Parameters!C$18),G38/(1+H38),IF(A37&gt;(A$39-Parameters!C$18),I36*$AH36*C37,$AG$2*$D$39))</f>
        <v>8769.01547138791</v>
      </c>
      <c r="H37" s="34">
        <f ca="1">Projection!$AH36*Projection!C37</f>
        <v>0.658436526553099</v>
      </c>
      <c r="I37" s="47">
        <f ca="1">IF(A37&lt;(A$39-Parameters!C$18-2),I38/(1+$AG$8-$AG$5),IF(A37&gt;(A$39-Parameters!C$18-2),I36*(1+H36-$AG$5),G39/$AG$8))</f>
        <v>18762.2684764684</v>
      </c>
      <c r="J37" s="47"/>
      <c r="K37" s="35">
        <f ca="1">I37/Parameters!$C$10</f>
        <v>0.00164581302425162</v>
      </c>
      <c r="L37" s="47">
        <f ca="1">IF(A37&lt;(A$39-Parameters!C$18),L38-G38,IF(A37=(A$39-Parameters!C$18),OFFSET(F37,Parameters!C$18,0)*$AG$2,$L36+G37))</f>
        <v>35774.4659178644</v>
      </c>
      <c r="M37" s="35">
        <f ca="1">L37/Parameters!$C$10</f>
        <v>0.0031381110454267</v>
      </c>
      <c r="N37" s="35">
        <f ca="1" t="shared" si="10"/>
        <v>0.996861888954573</v>
      </c>
      <c r="O37">
        <f>'Actual Situation'!D37</f>
        <v>0</v>
      </c>
      <c r="P37">
        <f>'Actual Situation'!E37</f>
        <v>0</v>
      </c>
      <c r="Q37" s="12">
        <f ca="1">ROUND(SUM(OFFSET(D37,(Parameters!$C$9*-1),0,(Parameters!$C$8*-1),1))*Parameters!$C$6,0)</f>
        <v>10</v>
      </c>
      <c r="R37" s="12">
        <f ca="1" t="shared" si="8"/>
        <v>10</v>
      </c>
      <c r="S37" s="36" t="e">
        <f ca="1" t="shared" si="9"/>
        <v>#N/A</v>
      </c>
      <c r="T37">
        <f>'Actual Situation'!F37</f>
        <v>0</v>
      </c>
      <c r="U37" s="36" t="e">
        <f>'Actual Situation'!G37</f>
        <v>#N/A</v>
      </c>
      <c r="V37" s="12">
        <f ca="1">Q37*Parameters!$C$4</f>
        <v>2.2</v>
      </c>
      <c r="W37">
        <f>'Actual Situation'!H37</f>
        <v>0</v>
      </c>
      <c r="X37" s="36" t="e">
        <f>'Actual Situation'!I37</f>
        <v>#N/A</v>
      </c>
      <c r="Y37" s="12">
        <f ca="1">Q37*Parameters!$C$5</f>
        <v>1.6</v>
      </c>
      <c r="Z37">
        <f>'Actual Situation'!J37</f>
        <v>0</v>
      </c>
      <c r="AA37">
        <f>'Actual Situation'!K37</f>
        <v>0</v>
      </c>
      <c r="AB37" s="12"/>
      <c r="AC37">
        <f>'Actual Situation'!L37</f>
        <v>0</v>
      </c>
      <c r="AD37" s="12">
        <f t="shared" si="4"/>
        <v>0</v>
      </c>
      <c r="AE37" s="61">
        <f t="shared" si="1"/>
        <v>0</v>
      </c>
      <c r="AH37" s="39">
        <f ca="1">IF(ISNA((Parameters!$C$10-L37)/Parameters!$C$10),1,(Parameters!$C$10-L37)/Parameters!$C$10)</f>
        <v>0.996861888954573</v>
      </c>
      <c r="AJ37" s="66">
        <f ca="1" t="shared" si="6"/>
        <v>1.66666666666667</v>
      </c>
      <c r="AK37" s="66">
        <f ca="1" t="shared" si="7"/>
        <v>0.199897814133903</v>
      </c>
      <c r="AL37" s="67">
        <f>Parameters!$C$13</f>
        <v>2200</v>
      </c>
      <c r="AM37" s="67">
        <f>Parameters!$C$14</f>
        <v>2000</v>
      </c>
    </row>
    <row r="38" spans="1:39">
      <c r="A38" s="45">
        <f t="shared" si="5"/>
        <v>43898</v>
      </c>
      <c r="B38">
        <f>'Actual Situation'!B38</f>
        <v>31</v>
      </c>
      <c r="C38" s="46">
        <f>_xlfn.IFNA(VLOOKUP(A38,Measures!$D$15:$H$67,4,FALSE),C37)</f>
        <v>0.66</v>
      </c>
      <c r="D38" s="17">
        <f ca="1">OFFSET(G38,-Parameters!C$18,0)/$AG$2</f>
        <v>22.2936110716865</v>
      </c>
      <c r="E38">
        <f>'Actual Situation'!C38</f>
        <v>200</v>
      </c>
      <c r="F38" s="17">
        <f ca="1" t="shared" si="2"/>
        <v>56.0763416603162</v>
      </c>
      <c r="G38" s="47">
        <f ca="1">IF(A38&lt;(A$39-Parameters!C$18),G39/(1+H39),IF(A38&gt;(A$39-Parameters!C$18),I37*$AH37*C38,$AG$2*$D$39))</f>
        <v>12344.2376603866</v>
      </c>
      <c r="H38" s="34">
        <f ca="1">Projection!$AH37*Projection!C38</f>
        <v>0.657928846710018</v>
      </c>
      <c r="I38" s="47">
        <f ca="1">IF(A38&lt;(A$39-Parameters!C$18-2),I39/(1+$AG$8-$AG$5),IF(A38&gt;(A$39-Parameters!C$18-2),I37*(1+H37-$AG$5),G40/$AG$8))</f>
        <v>26425.4642432539</v>
      </c>
      <c r="J38" s="47"/>
      <c r="K38" s="35">
        <f ca="1">I38/Parameters!$C$10</f>
        <v>0.0023180231792328</v>
      </c>
      <c r="L38" s="47">
        <f ca="1">IF(A38&lt;(A$39-Parameters!C$18),L39-G39,IF(A38=(A$39-Parameters!C$18),OFFSET(F38,Parameters!C$18,0)*$AG$2,$L37+G38))</f>
        <v>48118.703578251</v>
      </c>
      <c r="M38" s="35">
        <f ca="1">L38/Parameters!$C$10</f>
        <v>0.0042209389103729</v>
      </c>
      <c r="N38" s="35">
        <f ca="1" t="shared" si="10"/>
        <v>0.995779061089627</v>
      </c>
      <c r="O38">
        <f>'Actual Situation'!D38</f>
        <v>0</v>
      </c>
      <c r="P38">
        <f>'Actual Situation'!E38</f>
        <v>0</v>
      </c>
      <c r="Q38" s="12">
        <f ca="1">ROUND(SUM(OFFSET(D38,(Parameters!$C$9*-1),0,(Parameters!$C$8*-1),1))*Parameters!$C$6,0)</f>
        <v>17</v>
      </c>
      <c r="R38" s="12">
        <f ca="1" t="shared" si="8"/>
        <v>17</v>
      </c>
      <c r="S38" s="36" t="e">
        <f ca="1" t="shared" si="9"/>
        <v>#N/A</v>
      </c>
      <c r="T38">
        <f>'Actual Situation'!F38</f>
        <v>0</v>
      </c>
      <c r="U38" s="36" t="e">
        <f>'Actual Situation'!G38</f>
        <v>#N/A</v>
      </c>
      <c r="V38" s="12">
        <f ca="1">Q38*Parameters!$C$4</f>
        <v>3.74</v>
      </c>
      <c r="W38">
        <f>'Actual Situation'!H38</f>
        <v>0</v>
      </c>
      <c r="X38" s="36" t="e">
        <f>'Actual Situation'!I38</f>
        <v>#N/A</v>
      </c>
      <c r="Y38" s="12">
        <f ca="1">Q38*Parameters!$C$5</f>
        <v>2.72</v>
      </c>
      <c r="Z38">
        <f>'Actual Situation'!J38</f>
        <v>0</v>
      </c>
      <c r="AA38">
        <f>'Actual Situation'!K38</f>
        <v>0</v>
      </c>
      <c r="AB38" s="12"/>
      <c r="AC38">
        <f>'Actual Situation'!L38</f>
        <v>0</v>
      </c>
      <c r="AD38" s="12">
        <f t="shared" si="4"/>
        <v>0</v>
      </c>
      <c r="AE38" s="61">
        <f t="shared" si="1"/>
        <v>0</v>
      </c>
      <c r="AH38" s="39">
        <f ca="1">IF(ISNA((Parameters!$C$10-L38)/Parameters!$C$10),1,(Parameters!$C$10-L38)/Parameters!$C$10)</f>
        <v>0.995779061089627</v>
      </c>
      <c r="AJ38" s="66">
        <f ca="1" t="shared" si="6"/>
        <v>1.7</v>
      </c>
      <c r="AK38" s="66">
        <f ca="1" t="shared" si="7"/>
        <v>0.280381708301581</v>
      </c>
      <c r="AL38" s="67">
        <f>Parameters!$C$13</f>
        <v>2200</v>
      </c>
      <c r="AM38" s="67">
        <f>Parameters!$C$14</f>
        <v>2000</v>
      </c>
    </row>
    <row r="39" spans="1:39">
      <c r="A39" s="45">
        <f t="shared" si="5"/>
        <v>43899</v>
      </c>
      <c r="B39">
        <f>'Actual Situation'!B39</f>
        <v>39</v>
      </c>
      <c r="C39" s="46">
        <f>_xlfn.IFNA(VLOOKUP(A39,Measures!$D$15:$H$67,4,FALSE),C38)</f>
        <v>0.66</v>
      </c>
      <c r="D39" s="50">
        <f>Parameters!C16</f>
        <v>37</v>
      </c>
      <c r="E39">
        <f>'Actual Situation'!C39</f>
        <v>239</v>
      </c>
      <c r="F39" s="48">
        <f>Parameters!C17</f>
        <v>300</v>
      </c>
      <c r="G39" s="47">
        <f ca="1">IF(A39&lt;(A$39-Parameters!C$18),G40/(1+H40),IF(A39&gt;(A$39-Parameters!C$18),I38*$AH38*C39,$AG$2*$D$39))</f>
        <v>17367.1898221832</v>
      </c>
      <c r="H39" s="34">
        <f ca="1">Projection!$AH38*Projection!C39</f>
        <v>0.657214180319154</v>
      </c>
      <c r="I39" s="47">
        <f ca="1">IF(A39&lt;(A$39-Parameters!C$18-2),I40/(1+$AG$8-$AG$5),IF(A39&gt;(A$39-Parameters!C$18-2),I38*(1+H38-$AG$5),G41/$AG$8))</f>
        <v>37205.1733957813</v>
      </c>
      <c r="J39" s="47"/>
      <c r="K39" s="35">
        <f ca="1">I39/Parameters!$C$10</f>
        <v>0.00326361170138432</v>
      </c>
      <c r="L39" s="47">
        <f ca="1">IF(A39&lt;(A$39-Parameters!C$18),L40-G40,IF(A39=(A$39-Parameters!C$18),OFFSET(F39,Parameters!C$18,0)*$AG$2,$L38+G39))</f>
        <v>65485.8934004342</v>
      </c>
      <c r="M39" s="35">
        <f ca="1">L39/Parameters!$C$10</f>
        <v>0.00574437661407318</v>
      </c>
      <c r="N39" s="35">
        <f ca="1" t="shared" si="10"/>
        <v>0.994255623385927</v>
      </c>
      <c r="O39">
        <f>'Actual Situation'!D39</f>
        <v>0</v>
      </c>
      <c r="P39">
        <f>'Actual Situation'!E39</f>
        <v>0</v>
      </c>
      <c r="Q39" s="12">
        <f ca="1">ROUND(SUM(OFFSET(D39,(Parameters!$C$9*-1),0,(Parameters!$C$8*-1),1))*Parameters!$C$6,0)</f>
        <v>27</v>
      </c>
      <c r="R39" s="12">
        <f ca="1" t="shared" si="8"/>
        <v>27</v>
      </c>
      <c r="S39" s="36" t="e">
        <f ca="1" t="shared" si="9"/>
        <v>#N/A</v>
      </c>
      <c r="T39">
        <f>'Actual Situation'!F39</f>
        <v>0</v>
      </c>
      <c r="U39" s="36" t="e">
        <f>'Actual Situation'!G39</f>
        <v>#N/A</v>
      </c>
      <c r="V39" s="12">
        <f ca="1">Q39*Parameters!$C$4</f>
        <v>5.94</v>
      </c>
      <c r="W39">
        <f>'Actual Situation'!H39</f>
        <v>0</v>
      </c>
      <c r="X39" s="36" t="e">
        <f>'Actual Situation'!I39</f>
        <v>#N/A</v>
      </c>
      <c r="Y39" s="12">
        <f ca="1">Q39*Parameters!$C$5</f>
        <v>4.32</v>
      </c>
      <c r="Z39">
        <f>'Actual Situation'!J39</f>
        <v>0</v>
      </c>
      <c r="AA39">
        <f>'Actual Situation'!K39</f>
        <v>0</v>
      </c>
      <c r="AB39" s="12"/>
      <c r="AC39">
        <f>'Actual Situation'!L39</f>
        <v>0</v>
      </c>
      <c r="AD39" s="12">
        <f t="shared" si="4"/>
        <v>0</v>
      </c>
      <c r="AE39" s="61">
        <f t="shared" si="1"/>
        <v>0</v>
      </c>
      <c r="AH39" s="39">
        <f ca="1">IF(ISNA((Parameters!$C$10-L39)/Parameters!$C$10),1,(Parameters!$C$10-L39)/Parameters!$C$10)</f>
        <v>0.994255623385927</v>
      </c>
      <c r="AJ39" s="66">
        <f ca="1" t="shared" si="6"/>
        <v>1.58823529411765</v>
      </c>
      <c r="AK39" s="66">
        <f t="shared" si="7"/>
        <v>1.25523012552301</v>
      </c>
      <c r="AL39" s="67">
        <f>Parameters!$C$13</f>
        <v>2200</v>
      </c>
      <c r="AM39" s="67">
        <f>Parameters!$C$14</f>
        <v>2000</v>
      </c>
    </row>
    <row r="40" spans="1:39">
      <c r="A40" s="45">
        <f t="shared" si="5"/>
        <v>43900</v>
      </c>
      <c r="B40">
        <f>'Actual Situation'!B40</f>
        <v>28</v>
      </c>
      <c r="C40" s="46">
        <f>_xlfn.IFNA(VLOOKUP(A40,Measures!$D$15:$H$67,4,FALSE),C39)</f>
        <v>0.33</v>
      </c>
      <c r="D40" s="17">
        <f ca="1">OFFSET(G40,-Parameters!C$18,0)/$AG$2</f>
        <v>18.3716906441011</v>
      </c>
      <c r="E40">
        <f>'Actual Situation'!C40</f>
        <v>267</v>
      </c>
      <c r="F40" s="17">
        <f ca="1">OFFSET(L40,-Parameters!C$18,0)/$AG$2</f>
        <v>318.371690644101</v>
      </c>
      <c r="G40" s="47">
        <f ca="1">IF(A40&lt;(A$39-Parameters!C$18),G41/(1+H41),IF(A40&gt;(A$39-Parameters!C$18),I39*$AH39*C40,$AG$2*$D$39))</f>
        <v>12207.1794463753</v>
      </c>
      <c r="H40" s="34">
        <f ca="1">Projection!$AH39*Projection!C40</f>
        <v>0.328104355717356</v>
      </c>
      <c r="I40" s="47">
        <f ca="1">IF(A40&lt;(A$39-Parameters!C$18-2),I41/(1+$AG$8-$AG$5),IF(A40&gt;(A$39-Parameters!C$18-2),I39*(1+H39-$AG$5),G42/$AG$8))</f>
        <v>52355.6475837763</v>
      </c>
      <c r="J40" s="47"/>
      <c r="K40" s="35">
        <f ca="1">I40/Parameters!$C$10</f>
        <v>0.00459260066524354</v>
      </c>
      <c r="L40" s="47">
        <f ca="1">IF(A40&lt;(A$39-Parameters!C$18),L41-G41,IF(A40=(A$39-Parameters!C$18),OFFSET(F40,Parameters!C$18,0)*$AG$2,$L39+G40))</f>
        <v>77693.0728468096</v>
      </c>
      <c r="M40" s="35">
        <f ca="1">L40/Parameters!$C$10</f>
        <v>0.00681518182866751</v>
      </c>
      <c r="N40" s="35">
        <f ca="1" t="shared" si="10"/>
        <v>0.993184818171333</v>
      </c>
      <c r="O40">
        <f>'Actual Situation'!D40</f>
        <v>0</v>
      </c>
      <c r="P40">
        <f>'Actual Situation'!E40</f>
        <v>0</v>
      </c>
      <c r="Q40" s="12">
        <f ca="1">ROUND(SUM(OFFSET(D40,(Parameters!$C$9*-1),0,(Parameters!$C$8*-1),1))*Parameters!$C$6,0)</f>
        <v>46</v>
      </c>
      <c r="R40" s="12">
        <f ca="1" t="shared" si="8"/>
        <v>46</v>
      </c>
      <c r="S40" s="36" t="e">
        <f ca="1" t="shared" si="9"/>
        <v>#N/A</v>
      </c>
      <c r="T40">
        <f>'Actual Situation'!F40</f>
        <v>0</v>
      </c>
      <c r="U40" s="36" t="e">
        <f>'Actual Situation'!G40</f>
        <v>#N/A</v>
      </c>
      <c r="V40" s="12">
        <f ca="1">Q40*Parameters!$C$4</f>
        <v>10.12</v>
      </c>
      <c r="W40">
        <f>'Actual Situation'!H40</f>
        <v>0</v>
      </c>
      <c r="X40" s="36" t="e">
        <f>'Actual Situation'!I40</f>
        <v>#N/A</v>
      </c>
      <c r="Y40" s="12">
        <f ca="1">Q40*Parameters!$C$5</f>
        <v>7.36</v>
      </c>
      <c r="Z40">
        <f>'Actual Situation'!J40</f>
        <v>0</v>
      </c>
      <c r="AA40">
        <f>'Actual Situation'!K40</f>
        <v>0</v>
      </c>
      <c r="AB40" s="12"/>
      <c r="AC40">
        <f>'Actual Situation'!L40</f>
        <v>1</v>
      </c>
      <c r="AD40" s="12">
        <f t="shared" si="4"/>
        <v>0</v>
      </c>
      <c r="AE40" s="61">
        <f t="shared" si="1"/>
        <v>0</v>
      </c>
      <c r="AH40" s="39">
        <f ca="1">IF(ISNA((Parameters!$C$10-L40)/Parameters!$C$10),1,(Parameters!$C$10-L40)/Parameters!$C$10)</f>
        <v>0.993184818171333</v>
      </c>
      <c r="AJ40" s="66">
        <f ca="1" t="shared" si="6"/>
        <v>1.7037037037037</v>
      </c>
      <c r="AK40" s="66">
        <f ca="1" t="shared" si="7"/>
        <v>1.1924033357457</v>
      </c>
      <c r="AL40" s="67">
        <f>Parameters!$C$13</f>
        <v>2200</v>
      </c>
      <c r="AM40" s="67">
        <f>Parameters!$C$14</f>
        <v>2000</v>
      </c>
    </row>
    <row r="41" spans="1:39">
      <c r="A41" s="45">
        <f t="shared" si="5"/>
        <v>43901</v>
      </c>
      <c r="B41">
        <f>'Actual Situation'!B41</f>
        <v>47</v>
      </c>
      <c r="C41" s="46">
        <f>_xlfn.IFNA(VLOOKUP(A41,Measures!$D$15:$H$67,4,FALSE),C40)</f>
        <v>0.33</v>
      </c>
      <c r="D41" s="17">
        <f ca="1">OFFSET(G41,-Parameters!C$18,0)/$AG$2</f>
        <v>25.8970805836674</v>
      </c>
      <c r="E41">
        <f>'Actual Situation'!C41</f>
        <v>314</v>
      </c>
      <c r="F41" s="17">
        <f ca="1">OFFSET(L41,-Parameters!C$18,0)/$AG$2</f>
        <v>344.268771227769</v>
      </c>
      <c r="G41" s="47">
        <f ca="1">IF(A41&lt;(A$39-Parameters!C$18),G42/(1+H42),IF(A41&gt;(A$39-Parameters!C$18),I40*$AH40*C41,$AG$2*$D$39))</f>
        <v>17159.6153274926</v>
      </c>
      <c r="H41" s="34">
        <f ca="1">Projection!$AH40*Projection!C41</f>
        <v>0.32775098999654</v>
      </c>
      <c r="I41" s="47">
        <f ca="1">IF(A41&lt;(A$39-Parameters!C$18-2),I42/(1+$AG$8-$AG$5),IF(A41&gt;(A$39-Parameters!C$18-2),I40*(1+H40-$AG$5),G43/$AG$8))</f>
        <v>56444.8517064721</v>
      </c>
      <c r="J41" s="47"/>
      <c r="K41" s="35">
        <f ca="1">I41/Parameters!$C$10</f>
        <v>0.00495130278126948</v>
      </c>
      <c r="L41" s="47">
        <f ca="1">IF(A41&lt;(A$39-Parameters!C$18),L42-G42,IF(A41=(A$39-Parameters!C$18),OFFSET(F41,Parameters!C$18,0)*$AG$2,$L40+G41))</f>
        <v>94852.6881743022</v>
      </c>
      <c r="M41" s="35">
        <f ca="1">L41/Parameters!$C$10</f>
        <v>0.00832041124335984</v>
      </c>
      <c r="N41" s="35">
        <f ca="1" t="shared" si="10"/>
        <v>0.99167958875664</v>
      </c>
      <c r="O41">
        <f>'Actual Situation'!D41</f>
        <v>0</v>
      </c>
      <c r="P41">
        <f>'Actual Situation'!E41</f>
        <v>0</v>
      </c>
      <c r="Q41" s="12">
        <f ca="1">ROUND(SUM(OFFSET(D41,(Parameters!$C$9*-1),0,(Parameters!$C$8*-1),1))*Parameters!$C$6,0)</f>
        <v>54</v>
      </c>
      <c r="R41" s="12">
        <f ca="1" t="shared" si="8"/>
        <v>54</v>
      </c>
      <c r="S41" s="36" t="e">
        <f ca="1" t="shared" si="9"/>
        <v>#N/A</v>
      </c>
      <c r="T41">
        <f>'Actual Situation'!F41</f>
        <v>0</v>
      </c>
      <c r="U41" s="36" t="e">
        <f>'Actual Situation'!G41</f>
        <v>#N/A</v>
      </c>
      <c r="V41" s="12">
        <f ca="1">Q41*Parameters!$C$4</f>
        <v>11.88</v>
      </c>
      <c r="W41">
        <f>'Actual Situation'!H41</f>
        <v>0</v>
      </c>
      <c r="X41" s="36" t="e">
        <f>'Actual Situation'!I41</f>
        <v>#N/A</v>
      </c>
      <c r="Y41" s="12">
        <f ca="1">Q41*Parameters!$C$5</f>
        <v>8.64</v>
      </c>
      <c r="Z41">
        <f>'Actual Situation'!J41</f>
        <v>0</v>
      </c>
      <c r="AA41">
        <f>'Actual Situation'!K41</f>
        <v>2</v>
      </c>
      <c r="AB41" s="12"/>
      <c r="AC41">
        <f>'Actual Situation'!L41</f>
        <v>3</v>
      </c>
      <c r="AD41" s="12">
        <f t="shared" si="4"/>
        <v>0</v>
      </c>
      <c r="AE41" s="61">
        <f t="shared" si="1"/>
        <v>0.00636942675159236</v>
      </c>
      <c r="AH41" s="39">
        <f ca="1">IF(ISNA((Parameters!$C$10-L41)/Parameters!$C$10),1,(Parameters!$C$10-L41)/Parameters!$C$10)</f>
        <v>0.99167958875664</v>
      </c>
      <c r="AJ41" s="66">
        <f ca="1" t="shared" si="6"/>
        <v>1.17391304347826</v>
      </c>
      <c r="AK41" s="66">
        <f ca="1" t="shared" si="7"/>
        <v>1.09639736059799</v>
      </c>
      <c r="AL41" s="67">
        <f>Parameters!$C$13</f>
        <v>2200</v>
      </c>
      <c r="AM41" s="67">
        <f>Parameters!$C$14</f>
        <v>2000</v>
      </c>
    </row>
    <row r="42" spans="1:39">
      <c r="A42" s="45">
        <f t="shared" si="5"/>
        <v>43902</v>
      </c>
      <c r="B42">
        <f>'Actual Situation'!B42</f>
        <v>85</v>
      </c>
      <c r="C42" s="46">
        <f>_xlfn.IFNA(VLOOKUP(A42,Measures!$D$15:$H$67,4,FALSE),C41)</f>
        <v>0.345</v>
      </c>
      <c r="D42" s="17">
        <f ca="1">OFFSET(G42,-Parameters!C$18,0)/$AG$2</f>
        <v>36.5032780702858</v>
      </c>
      <c r="E42">
        <f>'Actual Situation'!C42</f>
        <v>399</v>
      </c>
      <c r="F42" s="17">
        <f ca="1">OFFSET(L42,-Parameters!C$18,0)/$AG$2</f>
        <v>380.772049298054</v>
      </c>
      <c r="G42" s="47">
        <f ca="1">IF(A42&lt;(A$39-Parameters!C$18),G43/(1+H43),IF(A42&gt;(A$39-Parameters!C$18),I41*$AH41*C42,$AG$2*$D$39))</f>
        <v>19311.4465280578</v>
      </c>
      <c r="H42" s="34">
        <f ca="1">Projection!$AH41*Projection!C42</f>
        <v>0.342129458121041</v>
      </c>
      <c r="I42" s="47">
        <f ca="1">IF(A42&lt;(A$39-Parameters!C$18-2),I43/(1+$AG$8-$AG$5),IF(A42&gt;(A$39-Parameters!C$18-2),I41*(1+H41-$AG$5),G44/$AG$8))</f>
        <v>60833.4948068582</v>
      </c>
      <c r="J42" s="47"/>
      <c r="K42" s="35">
        <f ca="1">I42/Parameters!$C$10</f>
        <v>0.00533627147428581</v>
      </c>
      <c r="L42" s="47">
        <f ca="1">IF(A42&lt;(A$39-Parameters!C$18),L43-G43,IF(A42=(A$39-Parameters!C$18),OFFSET(F42,Parameters!C$18,0)*$AG$2,$L41+G42))</f>
        <v>114164.13470236</v>
      </c>
      <c r="M42" s="35">
        <f ca="1">L42/Parameters!$C$10</f>
        <v>0.0100143977809088</v>
      </c>
      <c r="N42" s="35">
        <f ca="1" t="shared" si="10"/>
        <v>0.989985602219091</v>
      </c>
      <c r="O42">
        <f>'Actual Situation'!D42</f>
        <v>0</v>
      </c>
      <c r="P42">
        <f>'Actual Situation'!E42</f>
        <v>0</v>
      </c>
      <c r="Q42" s="12">
        <f ca="1">ROUND(SUM(OFFSET(D42,(Parameters!$C$9*-1),0,(Parameters!$C$8*-1),1))*Parameters!$C$6,0)</f>
        <v>67</v>
      </c>
      <c r="R42" s="12">
        <f ca="1" t="shared" si="8"/>
        <v>67</v>
      </c>
      <c r="S42" s="36" t="e">
        <f ca="1" t="shared" si="9"/>
        <v>#N/A</v>
      </c>
      <c r="T42">
        <f>'Actual Situation'!F42</f>
        <v>0</v>
      </c>
      <c r="U42" s="36" t="e">
        <f>'Actual Situation'!G42</f>
        <v>#N/A</v>
      </c>
      <c r="V42" s="12">
        <f ca="1">Q42*Parameters!$C$4</f>
        <v>14.74</v>
      </c>
      <c r="W42">
        <f>'Actual Situation'!H42</f>
        <v>0</v>
      </c>
      <c r="X42" s="36" t="e">
        <f>'Actual Situation'!I42</f>
        <v>#N/A</v>
      </c>
      <c r="Y42" s="12">
        <f ca="1">Q42*Parameters!$C$5</f>
        <v>10.72</v>
      </c>
      <c r="Z42">
        <f>'Actual Situation'!J42</f>
        <v>0</v>
      </c>
      <c r="AA42">
        <f>'Actual Situation'!K42</f>
        <v>0</v>
      </c>
      <c r="AB42" s="12"/>
      <c r="AC42">
        <f>'Actual Situation'!L42</f>
        <v>3</v>
      </c>
      <c r="AD42" s="12">
        <f t="shared" si="4"/>
        <v>0</v>
      </c>
      <c r="AE42" s="61">
        <f t="shared" si="1"/>
        <v>0</v>
      </c>
      <c r="AH42" s="39">
        <f ca="1">IF(ISNA((Parameters!$C$10-L42)/Parameters!$C$10),1,(Parameters!$C$10-L42)/Parameters!$C$10)</f>
        <v>0.989985602219091</v>
      </c>
      <c r="AJ42" s="66">
        <f ca="1" t="shared" si="6"/>
        <v>1.24074074074074</v>
      </c>
      <c r="AK42" s="66">
        <f ca="1" t="shared" si="7"/>
        <v>0.954315913027705</v>
      </c>
      <c r="AL42" s="67">
        <f>Parameters!$C$13</f>
        <v>2200</v>
      </c>
      <c r="AM42" s="67">
        <f>Parameters!$C$14</f>
        <v>2000</v>
      </c>
    </row>
    <row r="43" spans="1:39">
      <c r="A43" s="45">
        <f t="shared" si="5"/>
        <v>43903</v>
      </c>
      <c r="B43">
        <f>'Actual Situation'!B43</f>
        <v>160</v>
      </c>
      <c r="C43" s="46">
        <f>_xlfn.IFNA(VLOOKUP(A43,Measures!$D$15:$H$67,4,FALSE),C42)</f>
        <v>0.3195</v>
      </c>
      <c r="D43" s="17">
        <f ca="1">OFFSET(G43,-Parameters!C$18,0)/$AG$2</f>
        <v>51.451374102996</v>
      </c>
      <c r="E43">
        <f>'Actual Situation'!C43</f>
        <v>559</v>
      </c>
      <c r="F43" s="17">
        <f ca="1">OFFSET(L43,-Parameters!C$18,0)/$AG$2</f>
        <v>432.22342340105</v>
      </c>
      <c r="G43" s="47">
        <f ca="1">IF(A43&lt;(A$39-Parameters!C$18),G44/(1+H44),IF(A43&gt;(A$39-Parameters!C$18),I42*$AH42*C43,$AG$2*$D$39))</f>
        <v>19241.6587352713</v>
      </c>
      <c r="H43" s="34">
        <f ca="1">Projection!$AH42*Projection!C43</f>
        <v>0.316300399909</v>
      </c>
      <c r="I43" s="47">
        <f ca="1">IF(A43&lt;(A$39-Parameters!C$18-2),I44/(1+$AG$8-$AG$5),IF(A43&gt;(A$39-Parameters!C$18-2),I42*(1+H42-$AG$5),G45/$AG$8))</f>
        <v>66438.0517190232</v>
      </c>
      <c r="J43" s="47"/>
      <c r="K43" s="35">
        <f ca="1">I43/Parameters!$C$10</f>
        <v>0.00582789927359853</v>
      </c>
      <c r="L43" s="47">
        <f ca="1">IF(A43&lt;(A$39-Parameters!C$18),L44-G44,IF(A43=(A$39-Parameters!C$18),OFFSET(F43,Parameters!C$18,0)*$AG$2,$L42+G43))</f>
        <v>133405.793437631</v>
      </c>
      <c r="M43" s="35">
        <f ca="1">L43/Parameters!$C$10</f>
        <v>0.0117022625822484</v>
      </c>
      <c r="N43" s="35">
        <f ca="1" t="shared" si="10"/>
        <v>0.988297737417752</v>
      </c>
      <c r="O43">
        <f>'Actual Situation'!D43</f>
        <v>0</v>
      </c>
      <c r="P43">
        <f>'Actual Situation'!E43</f>
        <v>0</v>
      </c>
      <c r="Q43" s="12">
        <f ca="1">ROUND(SUM(OFFSET(D43,(Parameters!$C$9*-1),0,(Parameters!$C$8*-1),1))*Parameters!$C$6,0)</f>
        <v>85</v>
      </c>
      <c r="R43" s="12">
        <f ca="1" t="shared" si="8"/>
        <v>85</v>
      </c>
      <c r="S43" s="36" t="e">
        <f ca="1" t="shared" si="9"/>
        <v>#N/A</v>
      </c>
      <c r="T43">
        <f>'Actual Situation'!F43</f>
        <v>0</v>
      </c>
      <c r="U43" s="36" t="e">
        <f>'Actual Situation'!G43</f>
        <v>#N/A</v>
      </c>
      <c r="V43" s="12">
        <f ca="1">Q43*Parameters!$C$4</f>
        <v>18.7</v>
      </c>
      <c r="W43">
        <f>'Actual Situation'!H43</f>
        <v>0</v>
      </c>
      <c r="X43" s="36" t="e">
        <f>'Actual Situation'!I43</f>
        <v>#N/A</v>
      </c>
      <c r="Y43" s="12">
        <f ca="1">Q43*Parameters!$C$5</f>
        <v>13.6</v>
      </c>
      <c r="Z43">
        <f>'Actual Situation'!J43</f>
        <v>0</v>
      </c>
      <c r="AA43">
        <f>'Actual Situation'!K43</f>
        <v>0</v>
      </c>
      <c r="AB43" s="12"/>
      <c r="AC43">
        <f>'Actual Situation'!L43</f>
        <v>3</v>
      </c>
      <c r="AD43" s="12">
        <f t="shared" si="4"/>
        <v>0</v>
      </c>
      <c r="AE43" s="61">
        <f t="shared" si="1"/>
        <v>0</v>
      </c>
      <c r="AH43" s="39">
        <f ca="1">IF(ISNA((Parameters!$C$10-L43)/Parameters!$C$10),1,(Parameters!$C$10-L43)/Parameters!$C$10)</f>
        <v>0.988297737417752</v>
      </c>
      <c r="AJ43" s="66">
        <f ca="1" t="shared" si="6"/>
        <v>1.26865671641791</v>
      </c>
      <c r="AK43" s="66">
        <f ca="1" t="shared" si="7"/>
        <v>0.773208270842666</v>
      </c>
      <c r="AL43" s="67">
        <f>Parameters!$C$13</f>
        <v>2200</v>
      </c>
      <c r="AM43" s="67">
        <f>Parameters!$C$14</f>
        <v>2000</v>
      </c>
    </row>
    <row r="44" spans="1:39">
      <c r="A44" s="45">
        <f t="shared" si="5"/>
        <v>43904</v>
      </c>
      <c r="B44">
        <f>'Actual Situation'!B44</f>
        <v>133</v>
      </c>
      <c r="C44" s="46">
        <f>_xlfn.IFNA(VLOOKUP(A44,Measures!$D$15:$H$67,4,FALSE),C43)</f>
        <v>0.3195</v>
      </c>
      <c r="D44" s="17">
        <f ca="1">OFFSET(G44,-Parameters!C$18,0)/$AG$2</f>
        <v>72.5169632908877</v>
      </c>
      <c r="E44">
        <f>'Actual Situation'!C44</f>
        <v>689</v>
      </c>
      <c r="F44" s="17">
        <f ca="1">OFFSET(L44,-Parameters!C$18,0)/$AG$2</f>
        <v>504.740386691938</v>
      </c>
      <c r="G44" s="47">
        <f ca="1">IF(A44&lt;(A$39-Parameters!C$18),G45/(1+H45),IF(A44&gt;(A$39-Parameters!C$18),I43*$AH43*C44,$AG$2*$D$39))</f>
        <v>20978.5540934572</v>
      </c>
      <c r="H44" s="34">
        <f ca="1">Projection!$AH43*Projection!C44</f>
        <v>0.315761127104972</v>
      </c>
      <c r="I44" s="47">
        <f ca="1">IF(A44&lt;(A$39-Parameters!C$18-2),I45/(1+$AG$8-$AG$5),IF(A44&gt;(A$39-Parameters!C$18-2),I43*(1+H43-$AG$5),G46/$AG$8))</f>
        <v>70842.9211171692</v>
      </c>
      <c r="J44" s="47"/>
      <c r="K44" s="35">
        <f ca="1">I44/Parameters!$C$10</f>
        <v>0.00621429132606748</v>
      </c>
      <c r="L44" s="47">
        <f ca="1">IF(A44&lt;(A$39-Parameters!C$18),L45-G45,IF(A44=(A$39-Parameters!C$18),OFFSET(F44,Parameters!C$18,0)*$AG$2,$L43+G44))</f>
        <v>154384.347531088</v>
      </c>
      <c r="M44" s="35">
        <f ca="1">L44/Parameters!$C$10</f>
        <v>0.0135424866255341</v>
      </c>
      <c r="N44" s="35">
        <f ca="1" t="shared" si="10"/>
        <v>0.986457513374466</v>
      </c>
      <c r="O44">
        <f>'Actual Situation'!D44</f>
        <v>70</v>
      </c>
      <c r="P44">
        <f>'Actual Situation'!E44</f>
        <v>97</v>
      </c>
      <c r="Q44" s="12">
        <f ca="1">ROUND(SUM(OFFSET(D44,(Parameters!$C$9*-1),0,(Parameters!$C$8*-1),1))*Parameters!$C$6,0)</f>
        <v>110</v>
      </c>
      <c r="R44" s="12">
        <f ca="1" t="shared" si="8"/>
        <v>110</v>
      </c>
      <c r="S44" s="36">
        <f ca="1" t="shared" si="9"/>
        <v>11.8181818181818</v>
      </c>
      <c r="T44">
        <f>'Actual Situation'!F44</f>
        <v>24</v>
      </c>
      <c r="U44" s="36">
        <f>'Actual Situation'!G44</f>
        <v>0.247422680412371</v>
      </c>
      <c r="V44" s="12">
        <f ca="1">Q44*Parameters!$C$4</f>
        <v>24.2</v>
      </c>
      <c r="W44">
        <f>'Actual Situation'!H44</f>
        <v>0</v>
      </c>
      <c r="X44" s="36">
        <f>'Actual Situation'!I44</f>
        <v>0</v>
      </c>
      <c r="Y44" s="12">
        <f ca="1">Q44*Parameters!$C$5</f>
        <v>17.6</v>
      </c>
      <c r="Z44">
        <f>'Actual Situation'!J44</f>
        <v>0</v>
      </c>
      <c r="AA44">
        <f>'Actual Situation'!K44</f>
        <v>1</v>
      </c>
      <c r="AB44" s="12">
        <f ca="1">Q44*Parameters!$C$7</f>
        <v>2.453</v>
      </c>
      <c r="AC44">
        <f>'Actual Situation'!L44</f>
        <v>4</v>
      </c>
      <c r="AD44" s="12">
        <f ca="1" t="shared" si="4"/>
        <v>2.453</v>
      </c>
      <c r="AE44" s="61">
        <f t="shared" si="1"/>
        <v>0.00145137880986938</v>
      </c>
      <c r="AH44" s="39">
        <f ca="1">IF(ISNA((Parameters!$C$10-L44)/Parameters!$C$10),1,(Parameters!$C$10-L44)/Parameters!$C$10)</f>
        <v>0.986457513374466</v>
      </c>
      <c r="AJ44" s="66">
        <f ca="1" t="shared" si="6"/>
        <v>1.29411764705882</v>
      </c>
      <c r="AK44" s="66">
        <f ca="1" t="shared" si="7"/>
        <v>0.732569501729954</v>
      </c>
      <c r="AL44" s="67">
        <f>Parameters!$C$13</f>
        <v>2200</v>
      </c>
      <c r="AM44" s="67">
        <f>Parameters!$C$14</f>
        <v>2000</v>
      </c>
    </row>
    <row r="45" spans="1:39">
      <c r="A45" s="45">
        <f t="shared" si="5"/>
        <v>43905</v>
      </c>
      <c r="B45">
        <f>'Actual Situation'!B45</f>
        <v>197</v>
      </c>
      <c r="C45" s="46">
        <f>_xlfn.IFNA(VLOOKUP(A45,Measures!$D$15:$H$67,4,FALSE),C44)</f>
        <v>0.3195</v>
      </c>
      <c r="D45" s="17">
        <f ca="1">OFFSET(G45,-Parameters!C$18,0)/$AG$2</f>
        <v>102.199919663894</v>
      </c>
      <c r="E45">
        <f>'Actual Situation'!C45</f>
        <v>886</v>
      </c>
      <c r="F45" s="17">
        <f ca="1">OFFSET(L45,-Parameters!C$18,0)/$AG$2</f>
        <v>606.940306355832</v>
      </c>
      <c r="G45" s="47">
        <f ca="1">IF(A45&lt;(A$39-Parameters!C$18),G46/(1+H46),IF(A45&gt;(A$39-Parameters!C$18),I44*$AH44*C45,$AG$2*$D$39))</f>
        <v>22327.7884118337</v>
      </c>
      <c r="H45" s="34">
        <f ca="1">Projection!$AH44*Projection!C45</f>
        <v>0.315173175523142</v>
      </c>
      <c r="I45" s="47">
        <f ca="1">IF(A45&lt;(A$39-Parameters!C$18-2),I46/(1+$AG$8-$AG$5),IF(A45&gt;(A$39-Parameters!C$18-2),I44*(1+H44-$AG$5),G47/$AG$8))</f>
        <v>75501.6314572429</v>
      </c>
      <c r="J45" s="47"/>
      <c r="K45" s="35">
        <f ca="1">I45/Parameters!$C$10</f>
        <v>0.00662295012782832</v>
      </c>
      <c r="L45" s="47">
        <f ca="1">IF(A45&lt;(A$39-Parameters!C$18),L46-G46,IF(A45=(A$39-Parameters!C$18),OFFSET(F45,Parameters!C$18,0)*$AG$2,$L44+G45))</f>
        <v>176712.135942922</v>
      </c>
      <c r="M45" s="35">
        <f ca="1">L45/Parameters!$C$10</f>
        <v>0.0155010645563967</v>
      </c>
      <c r="N45" s="35">
        <f ca="1" t="shared" si="10"/>
        <v>0.984498935443603</v>
      </c>
      <c r="O45">
        <f>'Actual Situation'!D45</f>
        <v>66</v>
      </c>
      <c r="P45">
        <f>'Actual Situation'!E45</f>
        <v>163</v>
      </c>
      <c r="Q45" s="12">
        <f ca="1">ROUND(SUM(OFFSET(D45,(Parameters!$C$9*-1),0,(Parameters!$C$8*-1),1))*Parameters!$C$6,0)</f>
        <v>145</v>
      </c>
      <c r="R45" s="12">
        <f ca="1" t="shared" si="8"/>
        <v>145</v>
      </c>
      <c r="S45" s="36">
        <f ca="1" t="shared" si="9"/>
        <v>12.4137931034483</v>
      </c>
      <c r="T45">
        <f>'Actual Situation'!F45</f>
        <v>33</v>
      </c>
      <c r="U45" s="36">
        <f>'Actual Situation'!G45</f>
        <v>0.202453987730061</v>
      </c>
      <c r="V45" s="12">
        <f ca="1">Q45*Parameters!$C$4</f>
        <v>31.9</v>
      </c>
      <c r="W45">
        <f>'Actual Situation'!H45</f>
        <v>23</v>
      </c>
      <c r="X45" s="36">
        <f>'Actual Situation'!I45</f>
        <v>0.141104294478528</v>
      </c>
      <c r="Y45" s="12">
        <f ca="1">Q45*Parameters!$C$5</f>
        <v>23.2</v>
      </c>
      <c r="Z45">
        <f>'Actual Situation'!J45</f>
        <v>0</v>
      </c>
      <c r="AA45">
        <f>'Actual Situation'!K45</f>
        <v>0</v>
      </c>
      <c r="AB45" s="12">
        <f ca="1">Q45*Parameters!$C$7</f>
        <v>3.2335</v>
      </c>
      <c r="AC45">
        <f>'Actual Situation'!L45</f>
        <v>4</v>
      </c>
      <c r="AD45" s="12">
        <f ca="1" t="shared" si="4"/>
        <v>5.6865</v>
      </c>
      <c r="AE45" s="61">
        <f t="shared" si="1"/>
        <v>0</v>
      </c>
      <c r="AH45" s="39">
        <f ca="1">IF(ISNA((Parameters!$C$10-L45)/Parameters!$C$10),1,(Parameters!$C$10-L45)/Parameters!$C$10)</f>
        <v>0.984498935443603</v>
      </c>
      <c r="AJ45" s="66">
        <f ca="1" t="shared" si="6"/>
        <v>1.31818181818182</v>
      </c>
      <c r="AK45" s="66">
        <f ca="1" t="shared" si="7"/>
        <v>0.685034205819224</v>
      </c>
      <c r="AL45" s="67">
        <f>Parameters!$C$13</f>
        <v>2200</v>
      </c>
      <c r="AM45" s="67">
        <f>Parameters!$C$14</f>
        <v>2000</v>
      </c>
    </row>
    <row r="46" spans="1:39">
      <c r="A46" s="45">
        <f t="shared" si="5"/>
        <v>43906</v>
      </c>
      <c r="B46">
        <f>'Actual Situation'!B46</f>
        <v>172</v>
      </c>
      <c r="C46" s="46">
        <f>_xlfn.IFNA(VLOOKUP(A46,Measures!$D$15:$H$67,4,FALSE),C45)</f>
        <v>0.3195</v>
      </c>
      <c r="D46" s="17">
        <f ca="1">OFFSET(G46,-Parameters!C$18,0)/$AG$2</f>
        <v>144.01802042399</v>
      </c>
      <c r="E46">
        <f>'Actual Situation'!C46</f>
        <v>1058</v>
      </c>
      <c r="F46" s="17">
        <f ca="1">OFFSET(L46,-Parameters!C$18,0)/$AG$2</f>
        <v>750.958326779822</v>
      </c>
      <c r="G46" s="47">
        <f ca="1">IF(A46&lt;(A$39-Parameters!C$18),G47/(1+H47),IF(A46&gt;(A$39-Parameters!C$18),I45*$AH45*C46,$AG$2*$D$39))</f>
        <v>23748.8426161545</v>
      </c>
      <c r="H46" s="34">
        <f ca="1">Projection!$AH45*Projection!C46</f>
        <v>0.314547409874231</v>
      </c>
      <c r="I46" s="47">
        <f ca="1">IF(A46&lt;(A$39-Parameters!C$18-2),I47/(1+$AG$8-$AG$5),IF(A46&gt;(A$39-Parameters!C$18-2),I45*(1+H45-$AG$5),G48/$AG$8))</f>
        <v>80422.3125364893</v>
      </c>
      <c r="J46" s="47"/>
      <c r="K46" s="35">
        <f ca="1">I46/Parameters!$C$10</f>
        <v>0.00705458881899029</v>
      </c>
      <c r="L46" s="47">
        <f ca="1">IF(A46&lt;(A$39-Parameters!C$18),L47-G47,IF(A46=(A$39-Parameters!C$18),OFFSET(F46,Parameters!C$18,0)*$AG$2,$L45+G46))</f>
        <v>200460.978559077</v>
      </c>
      <c r="M46" s="35">
        <f ca="1">L46/Parameters!$C$10</f>
        <v>0.0175842963648313</v>
      </c>
      <c r="N46" s="35">
        <f ca="1" t="shared" si="10"/>
        <v>0.982415703635169</v>
      </c>
      <c r="O46">
        <f>'Actual Situation'!D46</f>
        <v>89</v>
      </c>
      <c r="P46">
        <f>'Actual Situation'!E46</f>
        <v>252</v>
      </c>
      <c r="Q46" s="12">
        <f ca="1">ROUND(SUM(OFFSET(D46,(Parameters!$C$9*-1),0,(Parameters!$C$8*-1),1))*Parameters!$C$6,0)</f>
        <v>194</v>
      </c>
      <c r="R46" s="12">
        <f ca="1" t="shared" si="8"/>
        <v>194</v>
      </c>
      <c r="S46" s="36">
        <f ca="1" t="shared" si="9"/>
        <v>29.8969072164948</v>
      </c>
      <c r="T46">
        <f>'Actual Situation'!F46</f>
        <v>54</v>
      </c>
      <c r="U46" s="36">
        <f>'Actual Situation'!G46</f>
        <v>0.214285714285714</v>
      </c>
      <c r="V46" s="12">
        <f ca="1">Q46*Parameters!$C$4</f>
        <v>42.68</v>
      </c>
      <c r="W46">
        <f>'Actual Situation'!H46</f>
        <v>0</v>
      </c>
      <c r="X46" s="36">
        <f>'Actual Situation'!I46</f>
        <v>0</v>
      </c>
      <c r="Y46" s="12">
        <f ca="1">Q46*Parameters!$C$5</f>
        <v>31.04</v>
      </c>
      <c r="Z46">
        <f>'Actual Situation'!J46</f>
        <v>0</v>
      </c>
      <c r="AA46">
        <f>'Actual Situation'!K46</f>
        <v>6</v>
      </c>
      <c r="AB46" s="12">
        <f ca="1">Q46*Parameters!$C$7</f>
        <v>4.3262</v>
      </c>
      <c r="AC46">
        <f>'Actual Situation'!L46</f>
        <v>10</v>
      </c>
      <c r="AD46" s="12">
        <f ca="1" t="shared" si="4"/>
        <v>10.0127</v>
      </c>
      <c r="AE46" s="61">
        <f t="shared" si="1"/>
        <v>0.0056710775047259</v>
      </c>
      <c r="AH46" s="39">
        <f ca="1">IF(ISNA((Parameters!$C$10-L46)/Parameters!$C$10),1,(Parameters!$C$10-L46)/Parameters!$C$10)</f>
        <v>0.982415703635169</v>
      </c>
      <c r="AJ46" s="66">
        <f ca="1" t="shared" si="6"/>
        <v>1.33793103448276</v>
      </c>
      <c r="AK46" s="66">
        <f ca="1" t="shared" si="7"/>
        <v>0.709790478997942</v>
      </c>
      <c r="AL46" s="67">
        <f>Parameters!$C$13</f>
        <v>2200</v>
      </c>
      <c r="AM46" s="67">
        <f>Parameters!$C$14</f>
        <v>2000</v>
      </c>
    </row>
    <row r="47" spans="1:39">
      <c r="A47" s="45">
        <f t="shared" si="5"/>
        <v>43907</v>
      </c>
      <c r="B47">
        <f>'Actual Situation'!B47</f>
        <v>185</v>
      </c>
      <c r="C47" s="46">
        <f>_xlfn.IFNA(VLOOKUP(A47,Measures!$D$15:$H$67,4,FALSE),C46)</f>
        <v>0.3195</v>
      </c>
      <c r="D47" s="17">
        <f ca="1">OFFSET(G47,-Parameters!C$18,0)/$AG$2</f>
        <v>202.917811958132</v>
      </c>
      <c r="E47">
        <f>'Actual Situation'!C47</f>
        <v>1243</v>
      </c>
      <c r="F47" s="17">
        <f ca="1">OFFSET(L47,-Parameters!C$18,0)/$AG$2</f>
        <v>953.876138737955</v>
      </c>
      <c r="G47" s="47">
        <f ca="1">IF(A47&lt;(A$39-Parameters!C$18),G48/(1+H48),IF(A47&gt;(A$39-Parameters!C$18),I46*$AH46*C47,$AG$2*$D$39))</f>
        <v>25243.1016113416</v>
      </c>
      <c r="H47" s="34">
        <f ca="1">Projection!$AH46*Projection!C47</f>
        <v>0.313881817311436</v>
      </c>
      <c r="I47" s="47">
        <f ca="1">IF(A47&lt;(A$39-Parameters!C$18-2),I48/(1+$AG$8-$AG$5),IF(A47&gt;(A$39-Parameters!C$18-2),I46*(1+H46-$AG$5),G49/$AG$8))</f>
        <v>85613.3645068156</v>
      </c>
      <c r="J47" s="47"/>
      <c r="K47" s="35">
        <f ca="1">I47/Parameters!$C$10</f>
        <v>0.00750994425498383</v>
      </c>
      <c r="L47" s="47">
        <f ca="1">IF(A47&lt;(A$39-Parameters!C$18),L48-G48,IF(A47=(A$39-Parameters!C$18),OFFSET(F47,Parameters!C$18,0)*$AG$2,$L46+G47))</f>
        <v>225704.080170418</v>
      </c>
      <c r="M47" s="35">
        <f ca="1">L47/Parameters!$C$10</f>
        <v>0.0197986035237209</v>
      </c>
      <c r="N47" s="35">
        <f ca="1" t="shared" si="10"/>
        <v>0.980201396476279</v>
      </c>
      <c r="O47">
        <f>'Actual Situation'!D47</f>
        <v>109</v>
      </c>
      <c r="P47">
        <f>'Actual Situation'!E47</f>
        <v>361</v>
      </c>
      <c r="Q47" s="12">
        <f ca="1">ROUND(SUM(OFFSET(D47,(Parameters!$C$9*-1),0,(Parameters!$C$8*-1),1))*Parameters!$C$6,0)</f>
        <v>263</v>
      </c>
      <c r="R47" s="12">
        <f ca="1" t="shared" si="8"/>
        <v>263</v>
      </c>
      <c r="S47" s="36">
        <f ca="1" t="shared" si="9"/>
        <v>37.2623574144487</v>
      </c>
      <c r="T47">
        <f>'Actual Situation'!F47</f>
        <v>79</v>
      </c>
      <c r="U47" s="36">
        <f>'Actual Situation'!G47</f>
        <v>0.218836565096953</v>
      </c>
      <c r="V47" s="12">
        <f ca="1">Q47*Parameters!$C$4</f>
        <v>57.86</v>
      </c>
      <c r="W47">
        <f>'Actual Situation'!H47</f>
        <v>51</v>
      </c>
      <c r="X47" s="36">
        <f>'Actual Situation'!I47</f>
        <v>0.141274238227147</v>
      </c>
      <c r="Y47" s="12">
        <f ca="1">Q47*Parameters!$C$5</f>
        <v>42.08</v>
      </c>
      <c r="Z47">
        <f>'Actual Situation'!J47</f>
        <v>0</v>
      </c>
      <c r="AA47">
        <f>'Actual Situation'!K47</f>
        <v>0</v>
      </c>
      <c r="AB47" s="12">
        <f ca="1">Q47*Parameters!$C$7</f>
        <v>5.8649</v>
      </c>
      <c r="AC47">
        <f>'Actual Situation'!L47</f>
        <v>10</v>
      </c>
      <c r="AD47" s="12">
        <f ca="1" t="shared" si="4"/>
        <v>15.8776</v>
      </c>
      <c r="AE47" s="61">
        <f t="shared" si="1"/>
        <v>0</v>
      </c>
      <c r="AH47" s="39">
        <f ca="1">IF(ISNA((Parameters!$C$10-L47)/Parameters!$C$10),1,(Parameters!$C$10-L47)/Parameters!$C$10)</f>
        <v>0.980201396476279</v>
      </c>
      <c r="AJ47" s="66">
        <f ca="1" t="shared" si="6"/>
        <v>1.35567010309278</v>
      </c>
      <c r="AK47" s="66">
        <f ca="1" t="shared" si="7"/>
        <v>0.767398341703906</v>
      </c>
      <c r="AL47" s="67">
        <f>Parameters!$C$13</f>
        <v>2200</v>
      </c>
      <c r="AM47" s="67">
        <f>Parameters!$C$14</f>
        <v>2000</v>
      </c>
    </row>
    <row r="48" spans="1:39">
      <c r="A48" s="45">
        <f t="shared" si="5"/>
        <v>43908</v>
      </c>
      <c r="B48">
        <f>'Actual Situation'!B48</f>
        <v>243</v>
      </c>
      <c r="C48" s="46">
        <f>_xlfn.IFNA(VLOOKUP(A48,Measures!$D$15:$H$67,4,FALSE),C47)</f>
        <v>0.243</v>
      </c>
      <c r="D48" s="17">
        <f ca="1">OFFSET(G48,-Parameters!C$18,0)/$AG$2</f>
        <v>285.847756027193</v>
      </c>
      <c r="E48">
        <f>'Actual Situation'!C48</f>
        <v>1486</v>
      </c>
      <c r="F48" s="17">
        <f ca="1">OFFSET(L48,-Parameters!C$18,0)/$AG$2</f>
        <v>1239.72389476515</v>
      </c>
      <c r="G48" s="47">
        <f ca="1">IF(A48&lt;(A$39-Parameters!C$18),G49/(1+H49),IF(A48&gt;(A$39-Parameters!C$18),I47*$AH47*C48,$AG$2*$D$39))</f>
        <v>20392.1564855271</v>
      </c>
      <c r="H48" s="34">
        <f ca="1">Projection!$AH47*Projection!C48</f>
        <v>0.238188939343736</v>
      </c>
      <c r="I48" s="47">
        <f ca="1">IF(A48&lt;(A$39-Parameters!C$18-2),I49/(1+$AG$8-$AG$5),IF(A48&gt;(A$39-Parameters!C$18-2),I47*(1+H47-$AG$5),G50/$AG$8))</f>
        <v>91082.5018176575</v>
      </c>
      <c r="J48" s="47"/>
      <c r="K48" s="35">
        <f ca="1">I48/Parameters!$C$10</f>
        <v>0.00798969314189978</v>
      </c>
      <c r="L48" s="47">
        <f ca="1">IF(A48&lt;(A$39-Parameters!C$18),L49-G49,IF(A48=(A$39-Parameters!C$18),OFFSET(F48,Parameters!C$18,0)*$AG$2,$L47+G48))</f>
        <v>246096.236655945</v>
      </c>
      <c r="M48" s="35">
        <f ca="1">L48/Parameters!$C$10</f>
        <v>0.0215873891803461</v>
      </c>
      <c r="N48" s="35">
        <f ca="1" t="shared" si="10"/>
        <v>0.978412610819654</v>
      </c>
      <c r="O48">
        <f>'Actual Situation'!D48</f>
        <v>135</v>
      </c>
      <c r="P48">
        <f>'Actual Situation'!E48</f>
        <v>496</v>
      </c>
      <c r="Q48" s="12">
        <f ca="1">ROUND(SUM(OFFSET(D48,(Parameters!$C$9*-1),0,(Parameters!$C$8*-1),1))*Parameters!$C$6,0)</f>
        <v>360</v>
      </c>
      <c r="R48" s="12">
        <f ca="1" t="shared" si="8"/>
        <v>360</v>
      </c>
      <c r="S48" s="36">
        <f ca="1" t="shared" si="9"/>
        <v>37.7777777777778</v>
      </c>
      <c r="T48">
        <f>'Actual Situation'!F48</f>
        <v>100</v>
      </c>
      <c r="U48" s="36">
        <f>'Actual Situation'!G48</f>
        <v>0.201612903225806</v>
      </c>
      <c r="V48" s="12">
        <f ca="1">Q48*Parameters!$C$4</f>
        <v>79.2</v>
      </c>
      <c r="W48">
        <f>'Actual Situation'!H48</f>
        <v>66</v>
      </c>
      <c r="X48" s="36">
        <f>'Actual Situation'!I48</f>
        <v>0.133064516129032</v>
      </c>
      <c r="Y48" s="12">
        <f ca="1">Q48*Parameters!$C$5</f>
        <v>57.6</v>
      </c>
      <c r="Z48">
        <f>'Actual Situation'!J48</f>
        <v>0</v>
      </c>
      <c r="AA48">
        <f>'Actual Situation'!K48</f>
        <v>4</v>
      </c>
      <c r="AB48" s="12">
        <f ca="1">Q48*Parameters!$C$7</f>
        <v>8.028</v>
      </c>
      <c r="AC48">
        <f>'Actual Situation'!L48</f>
        <v>14</v>
      </c>
      <c r="AD48" s="12">
        <f ca="1" t="shared" si="4"/>
        <v>23.9056</v>
      </c>
      <c r="AE48" s="61">
        <f t="shared" si="1"/>
        <v>0.00269179004037685</v>
      </c>
      <c r="AH48" s="39">
        <f ca="1">IF(ISNA((Parameters!$C$10-L48)/Parameters!$C$10),1,(Parameters!$C$10-L48)/Parameters!$C$10)</f>
        <v>0.978412610819654</v>
      </c>
      <c r="AJ48" s="66">
        <f ca="1" t="shared" si="6"/>
        <v>1.36882129277567</v>
      </c>
      <c r="AK48" s="66">
        <f ca="1" t="shared" si="7"/>
        <v>0.834269108186506</v>
      </c>
      <c r="AL48" s="67">
        <f>Parameters!$C$13</f>
        <v>2200</v>
      </c>
      <c r="AM48" s="67">
        <f>Parameters!$C$14</f>
        <v>2000</v>
      </c>
    </row>
    <row r="49" spans="1:39">
      <c r="A49" s="51">
        <f>Parameters!C15</f>
        <v>43909</v>
      </c>
      <c r="B49">
        <f>'Actual Situation'!B49</f>
        <v>309</v>
      </c>
      <c r="C49" s="46">
        <f>_xlfn.IFNA(VLOOKUP(A49,Measures!$D$15:$H$67,4,FALSE),C48)</f>
        <v>0.243</v>
      </c>
      <c r="D49" s="17">
        <f ca="1">OFFSET(G49,-Parameters!C$18,0)/$AG$2</f>
        <v>402.554219008158</v>
      </c>
      <c r="E49">
        <f>'Actual Situation'!C49</f>
        <v>1795</v>
      </c>
      <c r="F49" s="17">
        <f ca="1">OFFSET(L49,-Parameters!C$18,0)/$AG$2</f>
        <v>1642.27811377331</v>
      </c>
      <c r="G49" s="47">
        <f ca="1">IF(A49&lt;(A$39-Parameters!C$18),G50/(1+H50),IF(A49&gt;(A$39-Parameters!C$18),I48*$AH48*C49,$AG$2*$D$39))</f>
        <v>21655.2532220262</v>
      </c>
      <c r="H49" s="34">
        <f ca="1">Projection!$AH48*Projection!C49</f>
        <v>0.237754264429176</v>
      </c>
      <c r="I49" s="47">
        <f ca="1">IF(A49&lt;(A$39-Parameters!C$18-2),I50/(1+$AG$8-$AG$5),IF(A49&gt;(A$39-Parameters!C$18-2),I48*(1+H48-$AG$5),G51/$AG$8))</f>
        <v>90006.7208639648</v>
      </c>
      <c r="J49" s="47"/>
      <c r="K49" s="35">
        <f ca="1">I49/Parameters!$C$10</f>
        <v>0.00789532639157586</v>
      </c>
      <c r="L49" s="47">
        <f ca="1">IF(A49&lt;(A$39-Parameters!C$18),L50-G50,IF(A49=(A$39-Parameters!C$18),OFFSET(F49,Parameters!C$18,0)*$AG$2,$L48+G49))</f>
        <v>267751.489877972</v>
      </c>
      <c r="M49" s="35">
        <f ca="1">L49/Parameters!$C$10</f>
        <v>0.0234869727963133</v>
      </c>
      <c r="N49" s="35">
        <f ca="1" t="shared" si="10"/>
        <v>0.976513027203687</v>
      </c>
      <c r="O49">
        <f>'Actual Situation'!D49</f>
        <v>187</v>
      </c>
      <c r="P49">
        <f>'Actual Situation'!E49</f>
        <v>634</v>
      </c>
      <c r="Q49" s="12">
        <f ca="1">ROUND(SUM(OFFSET(D49,(Parameters!$C$9*-1),0,(Parameters!$C$8*-1),1))*Parameters!$C$6,0)</f>
        <v>496</v>
      </c>
      <c r="R49" s="12">
        <f ca="1" t="shared" si="8"/>
        <v>496</v>
      </c>
      <c r="S49" s="36">
        <f ca="1" t="shared" si="9"/>
        <v>27.8225806451613</v>
      </c>
      <c r="T49">
        <f>'Actual Situation'!F49</f>
        <v>130</v>
      </c>
      <c r="U49" s="36">
        <f>'Actual Situation'!G49</f>
        <v>0.205047318611987</v>
      </c>
      <c r="V49" s="12">
        <f ca="1">Q49*Parameters!$C$4</f>
        <v>109.12</v>
      </c>
      <c r="W49">
        <f>'Actual Situation'!H49</f>
        <v>88</v>
      </c>
      <c r="X49" s="36">
        <f>'Actual Situation'!I49</f>
        <v>0.138801261829653</v>
      </c>
      <c r="Y49" s="12">
        <f ca="1">Q49*Parameters!$C$5</f>
        <v>79.36</v>
      </c>
      <c r="Z49">
        <f>'Actual Situation'!J49</f>
        <v>0</v>
      </c>
      <c r="AA49">
        <f>'Actual Situation'!K49</f>
        <v>7</v>
      </c>
      <c r="AB49" s="12">
        <f ca="1">Q49*Parameters!$C$7</f>
        <v>11.0608</v>
      </c>
      <c r="AC49">
        <f>'Actual Situation'!L49</f>
        <v>21</v>
      </c>
      <c r="AD49" s="12">
        <f ca="1" t="shared" si="4"/>
        <v>34.9664</v>
      </c>
      <c r="AE49" s="61">
        <f t="shared" si="1"/>
        <v>0.00389972144846797</v>
      </c>
      <c r="AH49" s="39">
        <f ca="1">IF(ISNA((Parameters!$C$10-L49)/Parameters!$C$10),1,(Parameters!$C$10-L49)/Parameters!$C$10)</f>
        <v>0.976513027203687</v>
      </c>
      <c r="AJ49" s="66">
        <f ca="1" t="shared" si="6"/>
        <v>1.37777777777778</v>
      </c>
      <c r="AK49" s="66">
        <f ca="1" t="shared" si="7"/>
        <v>0.914918169233039</v>
      </c>
      <c r="AL49" s="67">
        <f>Parameters!$C$13</f>
        <v>2200</v>
      </c>
      <c r="AM49" s="67">
        <f>Parameters!$C$14</f>
        <v>2000</v>
      </c>
    </row>
    <row r="50" spans="1:39">
      <c r="A50" s="45">
        <f>A49+1</f>
        <v>43910</v>
      </c>
      <c r="B50">
        <f>'Actual Situation'!B50</f>
        <v>462</v>
      </c>
      <c r="C50" s="46">
        <f>_xlfn.IFNA(VLOOKUP(A50,Measures!$D$15:$H$67,4,FALSE),C49)</f>
        <v>0.243</v>
      </c>
      <c r="D50" s="17">
        <f ca="1">OFFSET(G50,-Parameters!C$18,0)/$AG$2</f>
        <v>566.679915988507</v>
      </c>
      <c r="E50">
        <f>'Actual Situation'!C50</f>
        <v>2257</v>
      </c>
      <c r="F50" s="17">
        <f ca="1">OFFSET(L50,-Parameters!C$18,0)/$AG$2</f>
        <v>2208.95802976181</v>
      </c>
      <c r="G50" s="47">
        <f ca="1">IF(A50&lt;(A$39-Parameters!C$18),G51/(1+H51),IF(A50&gt;(A$39-Parameters!C$18),I49*$AH49*C50,$AG$2*$D$39))</f>
        <v>21357.93471667</v>
      </c>
      <c r="H50" s="34">
        <f ca="1">Projection!$AH49*Projection!C50</f>
        <v>0.237292665610496</v>
      </c>
      <c r="I50" s="47">
        <f ca="1">IF(A50&lt;(A$39-Parameters!C$18-2),I51/(1+$AG$8-$AG$5),IF(A50&gt;(A$39-Parameters!C$18-2),I49*(1+H49-$AG$5),G52/$AG$8))</f>
        <v>88904.5223606677</v>
      </c>
      <c r="J50" s="47"/>
      <c r="K50" s="35">
        <f ca="1">I50/Parameters!$C$10</f>
        <v>0.00779864231233927</v>
      </c>
      <c r="L50" s="47">
        <f ca="1">IF(A50&lt;(A$39-Parameters!C$18),L51-G51,IF(A50=(A$39-Parameters!C$18),OFFSET(F50,Parameters!C$18,0)*$AG$2,$L49+G50))</f>
        <v>289109.424594642</v>
      </c>
      <c r="M50" s="35">
        <f ca="1">L50/Parameters!$C$10</f>
        <v>0.0253604758416352</v>
      </c>
      <c r="N50" s="35">
        <f ca="1" t="shared" si="10"/>
        <v>0.974639524158365</v>
      </c>
      <c r="O50">
        <f>'Actual Situation'!D50</f>
        <v>203</v>
      </c>
      <c r="P50">
        <f>'Actual Situation'!E50</f>
        <v>837</v>
      </c>
      <c r="Q50" s="12">
        <f ca="1">ROUND(SUM(OFFSET(D50,(Parameters!$C$9*-1),0,(Parameters!$C$8*-1),1))*Parameters!$C$6,0)</f>
        <v>687</v>
      </c>
      <c r="R50" s="12">
        <f ca="1" t="shared" si="8"/>
        <v>687</v>
      </c>
      <c r="S50" s="36">
        <f ca="1" t="shared" si="9"/>
        <v>21.8340611353712</v>
      </c>
      <c r="T50">
        <f>'Actual Situation'!F50</f>
        <v>164</v>
      </c>
      <c r="U50" s="36">
        <f>'Actual Situation'!G50</f>
        <v>0.195937873357228</v>
      </c>
      <c r="V50" s="12">
        <f ca="1">Q50*Parameters!$C$4</f>
        <v>151.14</v>
      </c>
      <c r="W50">
        <f>'Actual Situation'!H50</f>
        <v>114</v>
      </c>
      <c r="X50" s="36">
        <f>'Actual Situation'!I50</f>
        <v>0.136200716845878</v>
      </c>
      <c r="Y50" s="12">
        <f ca="1">Q50*Parameters!$C$5</f>
        <v>109.92</v>
      </c>
      <c r="Z50">
        <f>'Actual Situation'!J50</f>
        <v>48</v>
      </c>
      <c r="AA50">
        <f>'Actual Situation'!K50</f>
        <v>16</v>
      </c>
      <c r="AB50" s="12">
        <f ca="1">Q50*Parameters!$C$7</f>
        <v>15.3201</v>
      </c>
      <c r="AC50">
        <f>'Actual Situation'!L50</f>
        <v>37</v>
      </c>
      <c r="AD50" s="12">
        <f ca="1" t="shared" si="4"/>
        <v>50.2865</v>
      </c>
      <c r="AE50" s="61">
        <f t="shared" si="1"/>
        <v>0.00708905626938414</v>
      </c>
      <c r="AH50" s="39">
        <f ca="1">IF(ISNA((Parameters!$C$10-L50)/Parameters!$C$10),1,(Parameters!$C$10-L50)/Parameters!$C$10)</f>
        <v>0.974639524158365</v>
      </c>
      <c r="AJ50" s="66">
        <f ca="1" t="shared" si="6"/>
        <v>1.38508064516129</v>
      </c>
      <c r="AK50" s="66">
        <f ca="1" t="shared" si="7"/>
        <v>0.978714235605588</v>
      </c>
      <c r="AL50" s="67">
        <f>Parameters!$C$13</f>
        <v>2200</v>
      </c>
      <c r="AM50" s="67">
        <f>Parameters!$C$14</f>
        <v>2000</v>
      </c>
    </row>
    <row r="51" spans="1:39">
      <c r="A51" s="45">
        <f t="shared" ref="A51:A82" si="11">A50+1</f>
        <v>43911</v>
      </c>
      <c r="B51">
        <f>'Actual Situation'!B51</f>
        <v>558</v>
      </c>
      <c r="C51" s="46">
        <f>_xlfn.IFNA(VLOOKUP(A51,Measures!$D$15:$H$67,4,FALSE),C50)</f>
        <v>0.243</v>
      </c>
      <c r="D51" s="17">
        <f ca="1">OFFSET(G51,-Parameters!C$18,0)/$AG$2</f>
        <v>797.265731603146</v>
      </c>
      <c r="E51">
        <f>'Actual Situation'!C51</f>
        <v>2815</v>
      </c>
      <c r="F51" s="17">
        <f ca="1">OFFSET(L51,-Parameters!C$18,0)/$AG$2</f>
        <v>3006.22376136496</v>
      </c>
      <c r="G51" s="47">
        <f ca="1">IF(A51&lt;(A$39-Parameters!C$18),G52/(1+H52),IF(A51&gt;(A$39-Parameters!C$18),I50*$AH50*C51,$AG$2*$D$39))</f>
        <v>21055.9163126981</v>
      </c>
      <c r="H51" s="34">
        <f ca="1">Projection!$AH50*Projection!C51</f>
        <v>0.236837404370483</v>
      </c>
      <c r="I51" s="47">
        <f ca="1">IF(A51&lt;(A$39-Parameters!C$18-2),I52/(1+$AG$8-$AG$5),IF(A51&gt;(A$39-Parameters!C$18-2),I50*(1+H50-$AG$5),G53/$AG$8))</f>
        <v>87774.7828662916</v>
      </c>
      <c r="J51" s="47"/>
      <c r="K51" s="35">
        <f ca="1">I51/Parameters!$C$10</f>
        <v>0.00769954235669224</v>
      </c>
      <c r="L51" s="47">
        <f ca="1">IF(A51&lt;(A$39-Parameters!C$18),L52-G52,IF(A51=(A$39-Parameters!C$18),OFFSET(F51,Parameters!C$18,0)*$AG$2,$L50+G51))</f>
        <v>310165.34090734</v>
      </c>
      <c r="M51" s="35">
        <f ca="1">L51/Parameters!$C$10</f>
        <v>0.0272074860445035</v>
      </c>
      <c r="N51" s="35">
        <f ca="1" t="shared" si="10"/>
        <v>0.972792513955496</v>
      </c>
      <c r="O51">
        <f>'Actual Situation'!D51</f>
        <v>299</v>
      </c>
      <c r="P51">
        <f>'Actual Situation'!E51</f>
        <v>1089</v>
      </c>
      <c r="Q51" s="12">
        <f ca="1">ROUND(SUM(OFFSET(D51,(Parameters!$C$9*-1),0,(Parameters!$C$8*-1),1))*Parameters!$C$6,0)</f>
        <v>954</v>
      </c>
      <c r="R51" s="12">
        <f ca="1" t="shared" si="8"/>
        <v>954</v>
      </c>
      <c r="S51" s="36">
        <f ca="1" t="shared" si="9"/>
        <v>14.1509433962264</v>
      </c>
      <c r="T51">
        <f>'Actual Situation'!F51</f>
        <v>238</v>
      </c>
      <c r="U51" s="36">
        <f>'Actual Situation'!G51</f>
        <v>0.218549127640037</v>
      </c>
      <c r="V51" s="12">
        <f ca="1">Q51*Parameters!$C$4</f>
        <v>209.88</v>
      </c>
      <c r="W51">
        <f>'Actual Situation'!H51</f>
        <v>167</v>
      </c>
      <c r="X51" s="36">
        <f>'Actual Situation'!I51</f>
        <v>0.153351698806244</v>
      </c>
      <c r="Y51" s="12">
        <f ca="1">Q51*Parameters!$C$5</f>
        <v>152.64</v>
      </c>
      <c r="Z51">
        <f>'Actual Situation'!J51</f>
        <v>58</v>
      </c>
      <c r="AA51">
        <f>'Actual Situation'!K51</f>
        <v>30</v>
      </c>
      <c r="AB51" s="12">
        <f ca="1">Q51*Parameters!$C$7</f>
        <v>21.2742</v>
      </c>
      <c r="AC51">
        <f>'Actual Situation'!L51</f>
        <v>67</v>
      </c>
      <c r="AD51" s="12">
        <f ca="1" t="shared" si="4"/>
        <v>71.5607</v>
      </c>
      <c r="AE51" s="61">
        <f t="shared" si="1"/>
        <v>0.0106571936056838</v>
      </c>
      <c r="AH51" s="39">
        <f ca="1">IF(ISNA((Parameters!$C$10-L51)/Parameters!$C$10),1,(Parameters!$C$10-L51)/Parameters!$C$10)</f>
        <v>0.972792513955497</v>
      </c>
      <c r="AJ51" s="66">
        <f ca="1" t="shared" si="6"/>
        <v>1.38864628820961</v>
      </c>
      <c r="AK51" s="66">
        <f ca="1" t="shared" si="7"/>
        <v>1.06793028822911</v>
      </c>
      <c r="AL51" s="67">
        <f>Parameters!$C$13</f>
        <v>2200</v>
      </c>
      <c r="AM51" s="67">
        <f>Parameters!$C$14</f>
        <v>2000</v>
      </c>
    </row>
    <row r="52" spans="1:39">
      <c r="A52" s="45">
        <f t="shared" si="11"/>
        <v>43912</v>
      </c>
      <c r="B52">
        <f>'Actual Situation'!B52</f>
        <v>586</v>
      </c>
      <c r="C52" s="46">
        <f>_xlfn.IFNA(VLOOKUP(A52,Measures!$D$15:$H$67,4,FALSE),C51)</f>
        <v>0.243</v>
      </c>
      <c r="D52" s="17">
        <f ca="1">OFFSET(G52,-Parameters!C$18,0)/$AG$2</f>
        <v>560.388062304363</v>
      </c>
      <c r="E52">
        <f>'Actual Situation'!C52</f>
        <v>3401</v>
      </c>
      <c r="F52" s="17">
        <f ca="1">OFFSET(L52,-Parameters!C$18,0)/$AG$2</f>
        <v>3566.61182366932</v>
      </c>
      <c r="G52" s="47">
        <f ca="1">IF(A52&lt;(A$39-Parameters!C$18),G53/(1+H53),IF(A52&gt;(A$39-Parameters!C$18),I51*$AH51*C52,$AG$2*$D$39))</f>
        <v>20748.9563597946</v>
      </c>
      <c r="H52" s="34">
        <f ca="1">Projection!$AH51*Projection!C52</f>
        <v>0.236388580891186</v>
      </c>
      <c r="I52" s="47">
        <f ca="1">IF(A52&lt;(A$39-Parameters!C$18-2),I53/(1+$AG$8-$AG$5),IF(A52&gt;(A$39-Parameters!C$18-2),I51*(1+H51-$AG$5),G54/$AG$8))</f>
        <v>86619.4388929539</v>
      </c>
      <c r="J52" s="47"/>
      <c r="K52" s="35">
        <f ca="1">I52/Parameters!$C$10</f>
        <v>0.00759819639411876</v>
      </c>
      <c r="L52" s="47">
        <f ca="1">IF(A52&lt;(A$39-Parameters!C$18),L53-G53,IF(A52=(A$39-Parameters!C$18),OFFSET(F52,Parameters!C$18,0)*$AG$2,$L51+G52))</f>
        <v>330914.297267134</v>
      </c>
      <c r="M52" s="35">
        <f ca="1">L52/Parameters!$C$10</f>
        <v>0.0290275699357135</v>
      </c>
      <c r="N52" s="35">
        <f ca="1" t="shared" si="10"/>
        <v>0.970972430064286</v>
      </c>
      <c r="O52">
        <f>'Actual Situation'!D52</f>
        <v>335</v>
      </c>
      <c r="P52">
        <f>'Actual Situation'!E52</f>
        <v>1380</v>
      </c>
      <c r="Q52" s="12">
        <f ca="1">ROUND(SUM(OFFSET(D52,(Parameters!$C$9*-1),0,(Parameters!$C$8*-1),1))*Parameters!$C$6,0)</f>
        <v>1326</v>
      </c>
      <c r="R52" s="12">
        <f ca="1" t="shared" si="8"/>
        <v>1326</v>
      </c>
      <c r="S52" s="36">
        <f ca="1" t="shared" si="9"/>
        <v>4.07239819004525</v>
      </c>
      <c r="T52">
        <f>'Actual Situation'!F52</f>
        <v>290</v>
      </c>
      <c r="U52" s="36">
        <f>'Actual Situation'!G52</f>
        <v>0.210144927536232</v>
      </c>
      <c r="V52" s="12">
        <f ca="1">Q52*Parameters!$C$4</f>
        <v>291.72</v>
      </c>
      <c r="W52">
        <f>'Actual Situation'!H52</f>
        <v>200</v>
      </c>
      <c r="X52" s="36">
        <f>'Actual Situation'!I52</f>
        <v>0.144927536231884</v>
      </c>
      <c r="Y52" s="12">
        <f ca="1">Q52*Parameters!$C$5</f>
        <v>212.16</v>
      </c>
      <c r="Z52">
        <f>'Actual Situation'!J52</f>
        <v>0</v>
      </c>
      <c r="AA52">
        <f>'Actual Situation'!K52</f>
        <v>8</v>
      </c>
      <c r="AB52" s="12">
        <f ca="1">Q52*Parameters!$C$7</f>
        <v>29.5698</v>
      </c>
      <c r="AC52">
        <f>'Actual Situation'!L52</f>
        <v>75</v>
      </c>
      <c r="AD52" s="12">
        <f ca="1" t="shared" si="4"/>
        <v>101.1305</v>
      </c>
      <c r="AE52" s="61">
        <f t="shared" si="1"/>
        <v>0.00235224933842987</v>
      </c>
      <c r="AH52" s="39">
        <f ca="1">IF(ISNA((Parameters!$C$10-L52)/Parameters!$C$10),1,(Parameters!$C$10-L52)/Parameters!$C$10)</f>
        <v>0.970972430064287</v>
      </c>
      <c r="AJ52" s="66">
        <f ca="1" t="shared" si="6"/>
        <v>1.38993710691824</v>
      </c>
      <c r="AK52" s="66">
        <f ca="1" t="shared" si="7"/>
        <v>1.04869503783279</v>
      </c>
      <c r="AL52" s="67">
        <f>Parameters!$C$13</f>
        <v>2200</v>
      </c>
      <c r="AM52" s="67">
        <f>Parameters!$C$14</f>
        <v>2000</v>
      </c>
    </row>
    <row r="53" spans="1:39">
      <c r="A53" s="45">
        <f t="shared" si="11"/>
        <v>43913</v>
      </c>
      <c r="B53">
        <f>'Actual Situation'!B53</f>
        <v>342</v>
      </c>
      <c r="C53" s="46">
        <f>_xlfn.IFNA(VLOOKUP(A53,Measures!$D$15:$H$67,4,FALSE),C52)</f>
        <v>0.243</v>
      </c>
      <c r="D53" s="17">
        <f ca="1">OFFSET(G53,-Parameters!C$18,0)/$AG$2</f>
        <v>787.736727022321</v>
      </c>
      <c r="E53">
        <f>'Actual Situation'!C53</f>
        <v>3743</v>
      </c>
      <c r="F53" s="17">
        <f ca="1">OFFSET(L53,-Parameters!C$18,0)/$AG$2</f>
        <v>4354.34855069164</v>
      </c>
      <c r="G53" s="47">
        <f ca="1">IF(A53&lt;(A$39-Parameters!C$18),G54/(1+H54),IF(A53&gt;(A$39-Parameters!C$18),I52*$AH52*C53,$AG$2*$D$39))</f>
        <v>20437.5361586652</v>
      </c>
      <c r="H53" s="34">
        <f ca="1">Projection!$AH52*Projection!C53</f>
        <v>0.235946300505622</v>
      </c>
      <c r="I53" s="47">
        <f ca="1">IF(A53&lt;(A$39-Parameters!C$18-2),I54/(1+$AG$8-$AG$5),IF(A53&gt;(A$39-Parameters!C$18-2),I52*(1+H52-$AG$5),G55/$AG$8))</f>
        <v>85440.4254072116</v>
      </c>
      <c r="J53" s="47"/>
      <c r="K53" s="35">
        <f ca="1">I53/Parameters!$C$10</f>
        <v>0.00749477415852733</v>
      </c>
      <c r="L53" s="47">
        <f ca="1">IF(A53&lt;(A$39-Parameters!C$18),L54-G54,IF(A53=(A$39-Parameters!C$18),OFFSET(F53,Parameters!C$18,0)*$AG$2,$L52+G53))</f>
        <v>351351.833425799</v>
      </c>
      <c r="M53" s="35">
        <f ca="1">L53/Parameters!$C$10</f>
        <v>0.030820336265421</v>
      </c>
      <c r="N53" s="35">
        <f ca="1" t="shared" si="10"/>
        <v>0.969179663734579</v>
      </c>
      <c r="O53">
        <f>'Actual Situation'!D53</f>
        <v>290</v>
      </c>
      <c r="P53">
        <f>'Actual Situation'!E53</f>
        <v>1643</v>
      </c>
      <c r="Q53" s="12">
        <f ca="1">ROUND(SUM(OFFSET(D53,(Parameters!$C$9*-1),0,(Parameters!$C$8*-1),1))*Parameters!$C$6,0)</f>
        <v>1592</v>
      </c>
      <c r="R53" s="12">
        <f ca="1" t="shared" si="8"/>
        <v>1592</v>
      </c>
      <c r="S53" s="36">
        <f ca="1" t="shared" ref="S53:S73" si="12">IF(P53=0,NA(),ABS(Q53-P53)/Q53*100)</f>
        <v>3.2035175879397</v>
      </c>
      <c r="T53">
        <f>'Actual Situation'!F53</f>
        <v>322</v>
      </c>
      <c r="U53" s="36">
        <f>'Actual Situation'!G53</f>
        <v>0.195982958003652</v>
      </c>
      <c r="V53" s="12">
        <f ca="1">Q53*Parameters!$C$4</f>
        <v>350.24</v>
      </c>
      <c r="W53">
        <f>'Actual Situation'!H53</f>
        <v>239</v>
      </c>
      <c r="X53" s="36">
        <f>'Actual Situation'!I53</f>
        <v>0.14546561168594</v>
      </c>
      <c r="Y53" s="12">
        <f ca="1">Q53*Parameters!$C$5</f>
        <v>254.72</v>
      </c>
      <c r="Z53">
        <f>'Actual Situation'!J53</f>
        <v>0</v>
      </c>
      <c r="AA53">
        <f>'Actual Situation'!K53</f>
        <v>13</v>
      </c>
      <c r="AB53" s="12">
        <f ca="1">Q53*Parameters!$C$7</f>
        <v>35.5016</v>
      </c>
      <c r="AC53">
        <f>'Actual Situation'!L53</f>
        <v>88</v>
      </c>
      <c r="AD53" s="12">
        <f ca="1" t="shared" si="4"/>
        <v>136.6321</v>
      </c>
      <c r="AE53" s="61">
        <f t="shared" si="1"/>
        <v>0.00347314987977558</v>
      </c>
      <c r="AH53" s="39">
        <f ca="1">IF(ISNA((Parameters!$C$10-L53)/Parameters!$C$10),1,(Parameters!$C$10-L53)/Parameters!$C$10)</f>
        <v>0.969179663734579</v>
      </c>
      <c r="AJ53" s="66">
        <f ca="1" t="shared" si="6"/>
        <v>1.20060331825038</v>
      </c>
      <c r="AK53" s="66">
        <f ca="1" t="shared" si="7"/>
        <v>1.16333116502582</v>
      </c>
      <c r="AL53" s="67">
        <f>Parameters!$C$13</f>
        <v>2200</v>
      </c>
      <c r="AM53" s="67">
        <f>Parameters!$C$14</f>
        <v>2000</v>
      </c>
    </row>
    <row r="54" spans="1:39">
      <c r="A54" s="45">
        <f t="shared" si="11"/>
        <v>43914</v>
      </c>
      <c r="B54">
        <f>'Actual Situation'!B54</f>
        <v>526</v>
      </c>
      <c r="C54" s="46">
        <f>_xlfn.IFNA(VLOOKUP(A54,Measures!$D$15:$H$67,4,FALSE),C53)</f>
        <v>0.243</v>
      </c>
      <c r="D54" s="17">
        <f ca="1">OFFSET(G54,-Parameters!C$18,0)/$AG$2</f>
        <v>886.519621317272</v>
      </c>
      <c r="E54">
        <f>'Actual Situation'!C54</f>
        <v>4269</v>
      </c>
      <c r="F54" s="17">
        <f ca="1">OFFSET(L54,-Parameters!C$18,0)/$AG$2</f>
        <v>5240.86817200891</v>
      </c>
      <c r="G54" s="47">
        <f ca="1">IF(A54&lt;(A$39-Parameters!C$18),G55/(1+H55),IF(A54&gt;(A$39-Parameters!C$18),I53*$AH53*C54,$AG$2*$D$39))</f>
        <v>20122.1308320167</v>
      </c>
      <c r="H54" s="34">
        <f ca="1">Projection!$AH53*Projection!C54</f>
        <v>0.235510658287503</v>
      </c>
      <c r="I54" s="47">
        <f ca="1">IF(A54&lt;(A$39-Parameters!C$18-2),I55/(1+$AG$8-$AG$5),IF(A54&gt;(A$39-Parameters!C$18-2),I53*(1+H53-$AG$5),G56/$AG$8))</f>
        <v>84239.6713438668</v>
      </c>
      <c r="J54" s="47"/>
      <c r="K54" s="35">
        <f ca="1">I54/Parameters!$C$10</f>
        <v>0.00738944485472515</v>
      </c>
      <c r="L54" s="47">
        <f ca="1">IF(A54&lt;(A$39-Parameters!C$18),L55-G55,IF(A54=(A$39-Parameters!C$18),OFFSET(F54,Parameters!C$18,0)*$AG$2,$L53+G54))</f>
        <v>371473.964257816</v>
      </c>
      <c r="M54" s="35">
        <f ca="1">L54/Parameters!$C$10</f>
        <v>0.0325854354612119</v>
      </c>
      <c r="N54" s="35">
        <f ca="1" t="shared" si="10"/>
        <v>0.967414564538788</v>
      </c>
      <c r="O54">
        <f>'Actual Situation'!D54</f>
        <v>256</v>
      </c>
      <c r="P54">
        <f>'Actual Situation'!E54</f>
        <v>1859</v>
      </c>
      <c r="Q54" s="12">
        <f ca="1">ROUND(SUM(OFFSET(D54,(Parameters!$C$9*-1),0,(Parameters!$C$8*-1),1))*Parameters!$C$6,0)</f>
        <v>1965</v>
      </c>
      <c r="R54" s="12">
        <f ca="1" t="shared" si="8"/>
        <v>1965</v>
      </c>
      <c r="S54" s="36">
        <f ca="1" t="shared" si="12"/>
        <v>5.39440203562341</v>
      </c>
      <c r="T54">
        <f>'Actual Situation'!F54</f>
        <v>385</v>
      </c>
      <c r="U54" s="36">
        <f>'Actual Situation'!G54</f>
        <v>0.207100591715976</v>
      </c>
      <c r="V54" s="12">
        <f ca="1">Q54*Parameters!$C$4</f>
        <v>432.3</v>
      </c>
      <c r="W54">
        <f>'Actual Situation'!H54</f>
        <v>286</v>
      </c>
      <c r="X54" s="36">
        <f>'Actual Situation'!I54</f>
        <v>0.153846153846154</v>
      </c>
      <c r="Y54" s="12">
        <f ca="1">Q54*Parameters!$C$5</f>
        <v>314.4</v>
      </c>
      <c r="Z54">
        <f>'Actual Situation'!J54</f>
        <v>0</v>
      </c>
      <c r="AA54">
        <f>'Actual Situation'!K54</f>
        <v>34</v>
      </c>
      <c r="AB54" s="12">
        <f ca="1">Q54*Parameters!$C$7</f>
        <v>43.8195</v>
      </c>
      <c r="AC54">
        <f>'Actual Situation'!L54</f>
        <v>122</v>
      </c>
      <c r="AD54" s="12">
        <f ca="1" t="shared" si="4"/>
        <v>180.4516</v>
      </c>
      <c r="AE54" s="61">
        <f t="shared" si="1"/>
        <v>0.00796439447177325</v>
      </c>
      <c r="AH54" s="39">
        <f ca="1">IF(ISNA((Parameters!$C$10-L54)/Parameters!$C$10),1,(Parameters!$C$10-L54)/Parameters!$C$10)</f>
        <v>0.967414564538788</v>
      </c>
      <c r="AJ54" s="66">
        <f ca="1" t="shared" si="6"/>
        <v>1.23429648241206</v>
      </c>
      <c r="AK54" s="66">
        <f ca="1" t="shared" si="7"/>
        <v>1.22765710283648</v>
      </c>
      <c r="AL54" s="67">
        <f>Parameters!$C$13</f>
        <v>2200</v>
      </c>
      <c r="AM54" s="67">
        <f>Parameters!$C$14</f>
        <v>2000</v>
      </c>
    </row>
    <row r="55" spans="1:39">
      <c r="A55" s="45">
        <f t="shared" si="11"/>
        <v>43915</v>
      </c>
      <c r="B55">
        <f>'Actual Situation'!B55</f>
        <v>668</v>
      </c>
      <c r="C55" s="46">
        <f>_xlfn.IFNA(VLOOKUP(A55,Measures!$D$15:$H$67,4,FALSE),C54)</f>
        <v>0.243</v>
      </c>
      <c r="D55" s="17">
        <f ca="1">OFFSET(G55,-Parameters!C$18,0)/$AG$2</f>
        <v>883.31591270105</v>
      </c>
      <c r="E55">
        <f>'Actual Situation'!C55</f>
        <v>4937</v>
      </c>
      <c r="F55" s="17">
        <f ca="1">OFFSET(L55,-Parameters!C$18,0)/$AG$2</f>
        <v>6124.18408470996</v>
      </c>
      <c r="G55" s="47">
        <f ca="1">IF(A55&lt;(A$39-Parameters!C$18),G56/(1+H56),IF(A55&gt;(A$39-Parameters!C$18),I54*$AH54*C55,$AG$2*$D$39))</f>
        <v>19803.2084477142</v>
      </c>
      <c r="H55" s="34">
        <f ca="1">Projection!$AH54*Projection!C55</f>
        <v>0.235081739182925</v>
      </c>
      <c r="I55" s="47">
        <f ca="1">IF(A55&lt;(A$39-Parameters!C$18-2),I56/(1+$AG$8-$AG$5),IF(A55&gt;(A$39-Parameters!C$18-2),I54*(1+H54-$AG$5),G57/$AG$8))</f>
        <v>83019.093960017</v>
      </c>
      <c r="J55" s="47"/>
      <c r="K55" s="35">
        <f ca="1">I55/Parameters!$C$10</f>
        <v>0.00728237666315939</v>
      </c>
      <c r="L55" s="47">
        <f ca="1">IF(A55&lt;(A$39-Parameters!C$18),L56-G56,IF(A55=(A$39-Parameters!C$18),OFFSET(F55,Parameters!C$18,0)*$AG$2,$L54+G55))</f>
        <v>391277.17270553</v>
      </c>
      <c r="M55" s="35">
        <f ca="1">L55/Parameters!$C$10</f>
        <v>0.034322559009257</v>
      </c>
      <c r="N55" s="35">
        <f ca="1" t="shared" si="10"/>
        <v>0.965677440990743</v>
      </c>
      <c r="O55">
        <f>'Actual Situation'!D55</f>
        <v>443</v>
      </c>
      <c r="P55">
        <f>'Actual Situation'!E55</f>
        <v>2152</v>
      </c>
      <c r="Q55" s="12">
        <f ca="1">ROUND(SUM(OFFSET(D55,(Parameters!$C$9*-1),0,(Parameters!$C$8*-1),1))*Parameters!$C$6,0)</f>
        <v>2381</v>
      </c>
      <c r="R55" s="12">
        <f ca="1" t="shared" si="8"/>
        <v>2381</v>
      </c>
      <c r="S55" s="36">
        <f ca="1" t="shared" si="12"/>
        <v>9.61780764384712</v>
      </c>
      <c r="T55">
        <f>'Actual Situation'!F55</f>
        <v>474</v>
      </c>
      <c r="U55" s="36">
        <f>'Actual Situation'!G55</f>
        <v>0.220260223048327</v>
      </c>
      <c r="V55" s="12">
        <f ca="1">Q55*Parameters!$C$4</f>
        <v>523.82</v>
      </c>
      <c r="W55">
        <f>'Actual Situation'!H55</f>
        <v>322</v>
      </c>
      <c r="X55" s="36">
        <f>'Actual Situation'!I55</f>
        <v>0.149628252788104</v>
      </c>
      <c r="Y55" s="12">
        <f ca="1">Q55*Parameters!$C$5</f>
        <v>380.96</v>
      </c>
      <c r="Z55">
        <f>'Actual Situation'!J55</f>
        <v>115</v>
      </c>
      <c r="AA55">
        <f>'Actual Situation'!K55</f>
        <v>56</v>
      </c>
      <c r="AB55" s="12">
        <f ca="1">Q55*Parameters!$C$7</f>
        <v>53.0963</v>
      </c>
      <c r="AC55">
        <f>'Actual Situation'!L55</f>
        <v>178</v>
      </c>
      <c r="AD55" s="12">
        <f ca="1" t="shared" si="4"/>
        <v>233.5479</v>
      </c>
      <c r="AE55" s="61">
        <f t="shared" si="1"/>
        <v>0.0113429208021065</v>
      </c>
      <c r="AH55" s="39">
        <f ca="1">IF(ISNA((Parameters!$C$10-L55)/Parameters!$C$10),1,(Parameters!$C$10-L55)/Parameters!$C$10)</f>
        <v>0.965677440990743</v>
      </c>
      <c r="AJ55" s="66">
        <f ca="1" t="shared" si="6"/>
        <v>1.2117048346056</v>
      </c>
      <c r="AK55" s="66">
        <f ca="1" t="shared" si="7"/>
        <v>1.24046669732833</v>
      </c>
      <c r="AL55" s="67">
        <f>Parameters!$C$13</f>
        <v>2200</v>
      </c>
      <c r="AM55" s="67">
        <f>Parameters!$C$14</f>
        <v>2000</v>
      </c>
    </row>
    <row r="56" spans="1:39">
      <c r="A56" s="45">
        <f t="shared" si="11"/>
        <v>43916</v>
      </c>
      <c r="B56">
        <f>'Actual Situation'!B56</f>
        <v>1298</v>
      </c>
      <c r="C56" s="46">
        <f>_xlfn.IFNA(VLOOKUP(A56,Measures!$D$15:$H$67,4,FALSE),C55)</f>
        <v>0.243</v>
      </c>
      <c r="D56" s="17">
        <f ca="1">OFFSET(G56,-Parameters!C$18,0)/$AG$2</f>
        <v>963.050582652857</v>
      </c>
      <c r="E56">
        <f>'Actual Situation'!C56</f>
        <v>6235</v>
      </c>
      <c r="F56" s="17">
        <f ca="1">OFFSET(L56,-Parameters!C$18,0)/$AG$2</f>
        <v>7087.23466736282</v>
      </c>
      <c r="G56" s="47">
        <f ca="1">IF(A56&lt;(A$39-Parameters!C$18),G57/(1+H57),IF(A56&gt;(A$39-Parameters!C$18),I55*$AH55*C56,$AG$2*$D$39))</f>
        <v>19481.2288887091</v>
      </c>
      <c r="H56" s="34">
        <f ca="1">Projection!$AH55*Projection!C56</f>
        <v>0.234659618160751</v>
      </c>
      <c r="I56" s="47">
        <f ca="1">IF(A56&lt;(A$39-Parameters!C$18-2),I57/(1+$AG$8-$AG$5),IF(A56&gt;(A$39-Parameters!C$18-2),I55*(1+H55-$AG$5),G58/$AG$8))</f>
        <v>81780.5934635243</v>
      </c>
      <c r="J56" s="47"/>
      <c r="K56" s="35">
        <f ca="1">I56/Parameters!$C$10</f>
        <v>0.0071737362687302</v>
      </c>
      <c r="L56" s="47">
        <f ca="1">IF(A56&lt;(A$39-Parameters!C$18),L57-G57,IF(A56=(A$39-Parameters!C$18),OFFSET(F56,Parameters!C$18,0)*$AG$2,$L55+G56))</f>
        <v>410758.401594239</v>
      </c>
      <c r="M56" s="35">
        <f ca="1">L56/Parameters!$C$10</f>
        <v>0.0360314387363368</v>
      </c>
      <c r="N56" s="35">
        <f ca="1" t="shared" si="10"/>
        <v>0.963968561263663</v>
      </c>
      <c r="O56">
        <f>'Actual Situation'!D56</f>
        <v>536</v>
      </c>
      <c r="P56">
        <f>'Actual Situation'!E56</f>
        <v>2652</v>
      </c>
      <c r="Q56" s="12">
        <f ca="1">ROUND(SUM(OFFSET(D56,(Parameters!$C$9*-1),0,(Parameters!$C$8*-1),1))*Parameters!$C$6,0)</f>
        <v>2789</v>
      </c>
      <c r="R56" s="12">
        <f ca="1" t="shared" si="8"/>
        <v>2789</v>
      </c>
      <c r="S56" s="36">
        <f ca="1" t="shared" si="12"/>
        <v>4.91215489422732</v>
      </c>
      <c r="T56">
        <f>'Actual Situation'!F56</f>
        <v>605</v>
      </c>
      <c r="U56" s="36">
        <f>'Actual Situation'!G56</f>
        <v>0.228129713423831</v>
      </c>
      <c r="V56" s="12">
        <f ca="1">Q56*Parameters!$C$4</f>
        <v>613.58</v>
      </c>
      <c r="W56">
        <f>'Actual Situation'!H56</f>
        <v>420</v>
      </c>
      <c r="X56" s="36">
        <f>'Actual Situation'!I56</f>
        <v>0.158371040723982</v>
      </c>
      <c r="Y56" s="12">
        <f ca="1">Q56*Parameters!$C$5</f>
        <v>446.24</v>
      </c>
      <c r="Z56">
        <f>'Actual Situation'!J56</f>
        <v>0</v>
      </c>
      <c r="AA56">
        <f>'Actual Situation'!K56</f>
        <v>42</v>
      </c>
      <c r="AB56" s="12">
        <f ca="1">Q56*Parameters!$C$7</f>
        <v>62.1947</v>
      </c>
      <c r="AC56">
        <f>'Actual Situation'!L56</f>
        <v>220</v>
      </c>
      <c r="AD56" s="12">
        <f ca="1" t="shared" si="4"/>
        <v>295.7426</v>
      </c>
      <c r="AE56" s="61">
        <f t="shared" si="1"/>
        <v>0.00673616680032077</v>
      </c>
      <c r="AH56" s="39">
        <f ca="1">IF(ISNA((Parameters!$C$10-L56)/Parameters!$C$10),1,(Parameters!$C$10-L56)/Parameters!$C$10)</f>
        <v>0.963968561263663</v>
      </c>
      <c r="AJ56" s="66">
        <f ca="1" t="shared" si="6"/>
        <v>1.17135657286854</v>
      </c>
      <c r="AK56" s="66">
        <f ca="1" t="shared" si="7"/>
        <v>1.13668559219933</v>
      </c>
      <c r="AL56" s="67">
        <f>Parameters!$C$13</f>
        <v>2200</v>
      </c>
      <c r="AM56" s="67">
        <f>Parameters!$C$14</f>
        <v>2000</v>
      </c>
    </row>
    <row r="57" spans="1:39">
      <c r="A57" s="45">
        <f t="shared" si="11"/>
        <v>43917</v>
      </c>
      <c r="B57">
        <f>'Actual Situation'!B57</f>
        <v>1049</v>
      </c>
      <c r="C57" s="46">
        <f>_xlfn.IFNA(VLOOKUP(A57,Measures!$D$15:$H$67,4,FALSE),C56)</f>
        <v>0.243</v>
      </c>
      <c r="D57" s="17">
        <f ca="1">OFFSET(G57,-Parameters!C$18,0)/$AG$2</f>
        <v>1024.98911715143</v>
      </c>
      <c r="E57">
        <f>'Actual Situation'!C57</f>
        <v>7284</v>
      </c>
      <c r="F57" s="17">
        <f ca="1">OFFSET(L57,-Parameters!C$18,0)/$AG$2</f>
        <v>8112.22378451425</v>
      </c>
      <c r="G57" s="47">
        <f ca="1">IF(A57&lt;(A$39-Parameters!C$18),G58/(1+H58),IF(A57&gt;(A$39-Parameters!C$18),I56*$AH56*C57,$AG$2*$D$39))</f>
        <v>19156.6428079382</v>
      </c>
      <c r="H57" s="34">
        <f ca="1">Projection!$AH56*Projection!C57</f>
        <v>0.23424436038707</v>
      </c>
      <c r="I57" s="47">
        <f ca="1">IF(A57&lt;(A$39-Parameters!C$18-2),I58/(1+$AG$8-$AG$5),IF(A57&gt;(A$39-Parameters!C$18-2),I56*(1+H56-$AG$5),G59/$AG$8))</f>
        <v>80526.0479327534</v>
      </c>
      <c r="J57" s="47"/>
      <c r="K57" s="35">
        <f ca="1">I57/Parameters!$C$10</f>
        <v>0.0070636884151538</v>
      </c>
      <c r="L57" s="47">
        <f ca="1">IF(A57&lt;(A$39-Parameters!C$18),L58-G58,IF(A57=(A$39-Parameters!C$18),OFFSET(F57,Parameters!C$18,0)*$AG$2,$L56+G57))</f>
        <v>429915.044402178</v>
      </c>
      <c r="M57" s="35">
        <f ca="1">L57/Parameters!$C$10</f>
        <v>0.037711846000191</v>
      </c>
      <c r="N57" s="35">
        <f ca="1" t="shared" si="10"/>
        <v>0.962288153999809</v>
      </c>
      <c r="O57">
        <f>'Actual Situation'!D57</f>
        <v>490</v>
      </c>
      <c r="P57">
        <f>'Actual Situation'!E57</f>
        <v>3042</v>
      </c>
      <c r="Q57" s="12">
        <f ca="1">ROUND(SUM(OFFSET(D57,(Parameters!$C$9*-1),0,(Parameters!$C$8*-1),1))*Parameters!$C$6,0)</f>
        <v>3225</v>
      </c>
      <c r="R57" s="12">
        <f ca="1" t="shared" si="8"/>
        <v>3225</v>
      </c>
      <c r="S57" s="36">
        <f ca="1" t="shared" si="12"/>
        <v>5.67441860465116</v>
      </c>
      <c r="T57">
        <f>'Actual Situation'!F57</f>
        <v>690</v>
      </c>
      <c r="U57" s="36">
        <f>'Actual Situation'!G57</f>
        <v>0.226824457593688</v>
      </c>
      <c r="V57" s="12">
        <f ca="1">Q57*Parameters!$C$4</f>
        <v>709.5</v>
      </c>
      <c r="W57">
        <f>'Actual Situation'!H57</f>
        <v>489</v>
      </c>
      <c r="X57" s="36">
        <f>'Actual Situation'!I57</f>
        <v>0.160749506903353</v>
      </c>
      <c r="Y57" s="12">
        <f ca="1">Q57*Parameters!$C$5</f>
        <v>516</v>
      </c>
      <c r="Z57">
        <f>'Actual Situation'!J57</f>
        <v>183</v>
      </c>
      <c r="AA57">
        <f>'Actual Situation'!K57</f>
        <v>69</v>
      </c>
      <c r="AB57" s="12">
        <f ca="1">Q57*Parameters!$C$7</f>
        <v>71.9175</v>
      </c>
      <c r="AC57">
        <f>'Actual Situation'!L57</f>
        <v>289</v>
      </c>
      <c r="AD57" s="12">
        <f ca="1" t="shared" si="4"/>
        <v>367.6601</v>
      </c>
      <c r="AE57" s="61">
        <f t="shared" si="1"/>
        <v>0.00947281713344316</v>
      </c>
      <c r="AH57" s="39">
        <f ca="1">IF(ISNA((Parameters!$C$10-L57)/Parameters!$C$10),1,(Parameters!$C$10-L57)/Parameters!$C$10)</f>
        <v>0.962288153999809</v>
      </c>
      <c r="AJ57" s="66">
        <f ca="1" t="shared" si="6"/>
        <v>1.15632843313015</v>
      </c>
      <c r="AK57" s="66">
        <f ca="1" t="shared" si="7"/>
        <v>1.11370452835176</v>
      </c>
      <c r="AL57" s="67">
        <f>Parameters!$C$13</f>
        <v>2200</v>
      </c>
      <c r="AM57" s="67">
        <f>Parameters!$C$14</f>
        <v>2000</v>
      </c>
    </row>
    <row r="58" spans="1:39">
      <c r="A58" s="45">
        <f t="shared" si="11"/>
        <v>43918</v>
      </c>
      <c r="B58">
        <f>'Actual Situation'!B58</f>
        <v>1850</v>
      </c>
      <c r="C58" s="46">
        <f>_xlfn.IFNA(VLOOKUP(A58,Measures!$D$15:$H$67,4,FALSE),C57)</f>
        <v>0.243</v>
      </c>
      <c r="D58" s="17">
        <f ca="1">OFFSET(G58,-Parameters!C$18,0)/$AG$2</f>
        <v>1090.22464641411</v>
      </c>
      <c r="E58">
        <f>'Actual Situation'!C58</f>
        <v>9134</v>
      </c>
      <c r="F58" s="17">
        <f ca="1">OFFSET(L58,-Parameters!C$18,0)/$AG$2</f>
        <v>9202.44843092836</v>
      </c>
      <c r="G58" s="47">
        <f ca="1">IF(A58&lt;(A$39-Parameters!C$18),G59/(1+H59),IF(A58&gt;(A$39-Parameters!C$18),I57*$AH57*C58,$AG$2*$D$39))</f>
        <v>18829.8906694286</v>
      </c>
      <c r="H58" s="34">
        <f ca="1">Projection!$AH57*Projection!C58</f>
        <v>0.233836021421954</v>
      </c>
      <c r="I58" s="47">
        <f ca="1">IF(A58&lt;(A$39-Parameters!C$18-2),I59/(1+$AG$8-$AG$5),IF(A58&gt;(A$39-Parameters!C$18-2),I57*(1+H57-$AG$5),G60/$AG$8))</f>
        <v>79257.3085420714</v>
      </c>
      <c r="J58" s="47"/>
      <c r="K58" s="35">
        <f ca="1">I58/Parameters!$C$10</f>
        <v>0.00695239548614661</v>
      </c>
      <c r="L58" s="47">
        <f ca="1">IF(A58&lt;(A$39-Parameters!C$18),L59-G59,IF(A58=(A$39-Parameters!C$18),OFFSET(F58,Parameters!C$18,0)*$AG$2,$L57+G58))</f>
        <v>448744.935071606</v>
      </c>
      <c r="M58" s="35">
        <f ca="1">L58/Parameters!$C$10</f>
        <v>0.0393635907957549</v>
      </c>
      <c r="N58" s="35">
        <f ca="1" t="shared" si="10"/>
        <v>0.960636409204245</v>
      </c>
      <c r="O58">
        <f>'Actual Situation'!D58</f>
        <v>575</v>
      </c>
      <c r="P58">
        <f>'Actual Situation'!E58</f>
        <v>3717</v>
      </c>
      <c r="Q58" s="12">
        <f ca="1">ROUND(SUM(OFFSET(D58,(Parameters!$C$9*-1),0,(Parameters!$C$8*-1),1))*Parameters!$C$6,0)</f>
        <v>3678</v>
      </c>
      <c r="R58" s="12">
        <f ca="1" t="shared" si="8"/>
        <v>3678</v>
      </c>
      <c r="S58" s="36">
        <f ca="1" t="shared" si="12"/>
        <v>1.06035889070147</v>
      </c>
      <c r="T58">
        <f>'Actual Situation'!F58</f>
        <v>789</v>
      </c>
      <c r="U58" s="36">
        <f>'Actual Situation'!G58</f>
        <v>0.21226795803067</v>
      </c>
      <c r="V58" s="12">
        <f ca="1">Q58*Parameters!$C$4</f>
        <v>809.16</v>
      </c>
      <c r="W58">
        <f>'Actual Situation'!H58</f>
        <v>579</v>
      </c>
      <c r="X58" s="36">
        <f>'Actual Situation'!I58</f>
        <v>0.155770782889427</v>
      </c>
      <c r="Y58" s="12">
        <f ca="1">Q58*Parameters!$C$5</f>
        <v>588.48</v>
      </c>
      <c r="Z58">
        <f>'Actual Situation'!J58</f>
        <v>255</v>
      </c>
      <c r="AA58">
        <f>'Actual Situation'!K58</f>
        <v>64</v>
      </c>
      <c r="AB58" s="12">
        <f ca="1">Q58*Parameters!$C$7</f>
        <v>82.0194</v>
      </c>
      <c r="AC58">
        <f>'Actual Situation'!L58</f>
        <v>353</v>
      </c>
      <c r="AD58" s="12">
        <f ca="1" t="shared" si="4"/>
        <v>449.6795</v>
      </c>
      <c r="AE58" s="61">
        <f t="shared" si="1"/>
        <v>0.00700678782570615</v>
      </c>
      <c r="AH58" s="39">
        <f ca="1">IF(ISNA((Parameters!$C$10-L58)/Parameters!$C$10),1,(Parameters!$C$10-L58)/Parameters!$C$10)</f>
        <v>0.960636409204245</v>
      </c>
      <c r="AJ58" s="66">
        <f ca="1" t="shared" si="6"/>
        <v>1.14046511627907</v>
      </c>
      <c r="AK58" s="66">
        <f ca="1" t="shared" si="7"/>
        <v>1.00749380675809</v>
      </c>
      <c r="AL58" s="67">
        <f>Parameters!$C$13</f>
        <v>2200</v>
      </c>
      <c r="AM58" s="67">
        <f>Parameters!$C$14</f>
        <v>2000</v>
      </c>
    </row>
    <row r="59" spans="1:39">
      <c r="A59" s="45">
        <f t="shared" si="11"/>
        <v>43919</v>
      </c>
      <c r="B59">
        <f>'Actual Situation'!B59</f>
        <v>1702</v>
      </c>
      <c r="C59" s="46">
        <f>_xlfn.IFNA(VLOOKUP(A59,Measures!$D$15:$H$67,4,FALSE),C58)</f>
        <v>0.243</v>
      </c>
      <c r="D59" s="17">
        <f ca="1">OFFSET(G59,-Parameters!C$18,0)/$AG$2</f>
        <v>1158.82074648556</v>
      </c>
      <c r="E59">
        <f>'Actual Situation'!C59</f>
        <v>10836</v>
      </c>
      <c r="F59" s="17">
        <f ca="1">OFFSET(L59,-Parameters!C$18,0)/$AG$2</f>
        <v>10361.2691774139</v>
      </c>
      <c r="G59" s="47">
        <f ca="1">IF(A59&lt;(A$39-Parameters!C$18),G60/(1+H60),IF(A59&gt;(A$39-Parameters!C$18),I58*$AH58*C59,$AG$2*$D$39))</f>
        <v>18501.4018762948</v>
      </c>
      <c r="H59" s="34">
        <f ca="1">Projection!$AH58*Projection!C59</f>
        <v>0.233434647436632</v>
      </c>
      <c r="I59" s="47">
        <f ca="1">IF(A59&lt;(A$39-Parameters!C$18-2),I60/(1+$AG$8-$AG$5),IF(A59&gt;(A$39-Parameters!C$18-2),I58*(1+H58-$AG$5),G61/$AG$8))</f>
        <v>77976.1951046437</v>
      </c>
      <c r="J59" s="47"/>
      <c r="K59" s="35">
        <f ca="1">I59/Parameters!$C$10</f>
        <v>0.00684001711444243</v>
      </c>
      <c r="L59" s="47">
        <f ca="1">IF(A59&lt;(A$39-Parameters!C$18),L60-G60,IF(A59=(A$39-Parameters!C$18),OFFSET(F59,Parameters!C$18,0)*$AG$2,$L58+G59))</f>
        <v>467246.336947901</v>
      </c>
      <c r="M59" s="35">
        <f ca="1">L59/Parameters!$C$10</f>
        <v>0.0409865207849036</v>
      </c>
      <c r="N59" s="35">
        <f ca="1" t="shared" si="10"/>
        <v>0.959013479215096</v>
      </c>
      <c r="O59">
        <f>'Actual Situation'!D59</f>
        <v>629</v>
      </c>
      <c r="P59">
        <f>'Actual Situation'!E59</f>
        <v>4138</v>
      </c>
      <c r="Q59" s="12">
        <f ca="1">ROUND(SUM(OFFSET(D59,(Parameters!$C$9*-1),0,(Parameters!$C$8*-1),1))*Parameters!$C$6,0)</f>
        <v>4141</v>
      </c>
      <c r="R59" s="12">
        <f ca="1" t="shared" si="8"/>
        <v>4141</v>
      </c>
      <c r="S59" s="36">
        <f ca="1" t="shared" si="12"/>
        <v>0.0724462690171456</v>
      </c>
      <c r="T59">
        <f>'Actual Situation'!F59</f>
        <v>876</v>
      </c>
      <c r="U59" s="36">
        <f>'Actual Situation'!G59</f>
        <v>0.211696471725471</v>
      </c>
      <c r="V59" s="12">
        <f ca="1">Q59*Parameters!$C$4</f>
        <v>911.02</v>
      </c>
      <c r="W59">
        <f>'Actual Situation'!H59</f>
        <v>0</v>
      </c>
      <c r="X59" s="36">
        <f>'Actual Situation'!I59</f>
        <v>0</v>
      </c>
      <c r="Y59" s="12">
        <f ca="1">Q59*Parameters!$C$5</f>
        <v>662.56</v>
      </c>
      <c r="Z59">
        <f>'Actual Situation'!J59</f>
        <v>296</v>
      </c>
      <c r="AA59">
        <f>'Actual Situation'!K59</f>
        <v>78</v>
      </c>
      <c r="AB59" s="12">
        <f ca="1">Q59*Parameters!$C$7</f>
        <v>92.3443</v>
      </c>
      <c r="AC59">
        <f>'Actual Situation'!L59</f>
        <v>431</v>
      </c>
      <c r="AD59" s="12">
        <f ca="1" t="shared" si="4"/>
        <v>542.0238</v>
      </c>
      <c r="AE59" s="61">
        <f t="shared" si="1"/>
        <v>0.00719822812846069</v>
      </c>
      <c r="AH59" s="39">
        <f ca="1">IF(ISNA((Parameters!$C$10-L59)/Parameters!$C$10),1,(Parameters!$C$10-L59)/Parameters!$C$10)</f>
        <v>0.959013479215096</v>
      </c>
      <c r="AJ59" s="66">
        <f ca="1" t="shared" si="6"/>
        <v>1.12588363240892</v>
      </c>
      <c r="AK59" s="66">
        <f ca="1" t="shared" si="7"/>
        <v>0.956189477428379</v>
      </c>
      <c r="AL59" s="67">
        <f>Parameters!$C$13</f>
        <v>2200</v>
      </c>
      <c r="AM59" s="67">
        <f>Parameters!$C$14</f>
        <v>2000</v>
      </c>
    </row>
    <row r="60" spans="1:39">
      <c r="A60" s="45">
        <f t="shared" si="11"/>
        <v>43920</v>
      </c>
      <c r="B60">
        <f>'Actual Situation'!B60</f>
        <v>1063</v>
      </c>
      <c r="C60" s="46">
        <f>_xlfn.IFNA(VLOOKUP(A60,Measures!$D$15:$H$67,4,FALSE),C59)</f>
        <v>0.243</v>
      </c>
      <c r="D60" s="17">
        <f ca="1">OFFSET(G60,-Parameters!C$18,0)/$AG$2</f>
        <v>936.131160300509</v>
      </c>
      <c r="E60">
        <f>'Actual Situation'!C60</f>
        <v>11899</v>
      </c>
      <c r="F60" s="17">
        <f ca="1">OFFSET(L60,-Parameters!C$18,0)/$AG$2</f>
        <v>11297.4003377144</v>
      </c>
      <c r="G60" s="47">
        <f ca="1">IF(A60&lt;(A$39-Parameters!C$18),G61/(1+H61),IF(A60&gt;(A$39-Parameters!C$18),I59*$AH59*C60,$AG$2*$D$39))</f>
        <v>18171.5939856721</v>
      </c>
      <c r="H60" s="34">
        <f ca="1">Projection!$AH59*Projection!C60</f>
        <v>0.233040275449268</v>
      </c>
      <c r="I60" s="47">
        <f ca="1">IF(A60&lt;(A$39-Parameters!C$18-2),I61/(1+$AG$8-$AG$5),IF(A60&gt;(A$39-Parameters!C$18-2),I59*(1+H59-$AG$5),G62/$AG$8))</f>
        <v>76684.4919411853</v>
      </c>
      <c r="J60" s="47"/>
      <c r="K60" s="35">
        <f ca="1">I60/Parameters!$C$10</f>
        <v>0.00672670981940222</v>
      </c>
      <c r="L60" s="47">
        <f ca="1">IF(A60&lt;(A$39-Parameters!C$18),L61-G61,IF(A60=(A$39-Parameters!C$18),OFFSET(F60,Parameters!C$18,0)*$AG$2,$L59+G60))</f>
        <v>485417.930933573</v>
      </c>
      <c r="M60" s="35">
        <f ca="1">L60/Parameters!$C$10</f>
        <v>0.042580520257331</v>
      </c>
      <c r="N60" s="35">
        <f ca="1" t="shared" si="10"/>
        <v>0.957419479742669</v>
      </c>
      <c r="O60">
        <f>'Actual Situation'!D60</f>
        <v>536</v>
      </c>
      <c r="P60">
        <f>'Actual Situation'!E60</f>
        <v>4524</v>
      </c>
      <c r="Q60" s="12">
        <f ca="1">ROUND(SUM(OFFSET(D60,(Parameters!$C$9*-1),0,(Parameters!$C$8*-1),1))*Parameters!$C$6,0)</f>
        <v>4610</v>
      </c>
      <c r="R60" s="12">
        <f ca="1" t="shared" si="8"/>
        <v>4610</v>
      </c>
      <c r="S60" s="36">
        <f ca="1" t="shared" si="12"/>
        <v>1.86550976138829</v>
      </c>
      <c r="T60">
        <f>'Actual Situation'!F60</f>
        <v>927</v>
      </c>
      <c r="U60" s="36">
        <f>'Actual Situation'!G60</f>
        <v>0.204907161803714</v>
      </c>
      <c r="V60" s="12">
        <f ca="1">Q60*Parameters!$C$4</f>
        <v>1014.2</v>
      </c>
      <c r="W60">
        <f>'Actual Situation'!H60</f>
        <v>696</v>
      </c>
      <c r="X60" s="36">
        <f>'Actual Situation'!I60</f>
        <v>0.153846153846154</v>
      </c>
      <c r="Y60" s="12">
        <f ca="1">Q60*Parameters!$C$5</f>
        <v>737.6</v>
      </c>
      <c r="Z60">
        <f>'Actual Situation'!J60</f>
        <v>168</v>
      </c>
      <c r="AA60">
        <f>'Actual Situation'!K60</f>
        <v>82</v>
      </c>
      <c r="AB60" s="12">
        <f ca="1">Q60*Parameters!$C$7</f>
        <v>102.803</v>
      </c>
      <c r="AC60">
        <f>'Actual Situation'!L60</f>
        <v>513</v>
      </c>
      <c r="AD60" s="12">
        <f ca="1" t="shared" si="4"/>
        <v>644.8268</v>
      </c>
      <c r="AE60" s="61">
        <f t="shared" si="1"/>
        <v>0.00689133540633667</v>
      </c>
      <c r="AH60" s="39">
        <f ca="1">IF(ISNA((Parameters!$C$10-L60)/Parameters!$C$10),1,(Parameters!$C$10-L60)/Parameters!$C$10)</f>
        <v>0.957419479742669</v>
      </c>
      <c r="AJ60" s="66">
        <f ca="1" t="shared" si="6"/>
        <v>1.11325766723014</v>
      </c>
      <c r="AK60" s="66">
        <f ca="1" t="shared" si="7"/>
        <v>0.94944115788843</v>
      </c>
      <c r="AL60" s="67">
        <f>Parameters!$C$13</f>
        <v>2200</v>
      </c>
      <c r="AM60" s="67">
        <f>Parameters!$C$14</f>
        <v>2000</v>
      </c>
    </row>
    <row r="61" spans="1:39">
      <c r="A61" s="45">
        <f t="shared" si="11"/>
        <v>43921</v>
      </c>
      <c r="B61">
        <f>'Actual Situation'!B61</f>
        <v>876</v>
      </c>
      <c r="C61" s="46">
        <f>_xlfn.IFNA(VLOOKUP(A61,Measures!$D$15:$H$67,4,FALSE),C60)</f>
        <v>0.243</v>
      </c>
      <c r="D61" s="17">
        <f ca="1">OFFSET(G61,-Parameters!C$18,0)/$AG$2</f>
        <v>994.115425689506</v>
      </c>
      <c r="E61">
        <f>'Actual Situation'!C61</f>
        <v>12775</v>
      </c>
      <c r="F61" s="17">
        <f ca="1">OFFSET(L61,-Parameters!C$18,0)/$AG$2</f>
        <v>12291.5157634039</v>
      </c>
      <c r="G61" s="47">
        <f ca="1">IF(A61&lt;(A$39-Parameters!C$18),G62/(1+H62),IF(A61&gt;(A$39-Parameters!C$18),I60*$AH60*C61,$AG$2*$D$39))</f>
        <v>17840.8720100145</v>
      </c>
      <c r="H61" s="34">
        <f ca="1">Projection!$AH60*Projection!C61</f>
        <v>0.232652933577469</v>
      </c>
      <c r="I61" s="47">
        <f ca="1">IF(A61&lt;(A$39-Parameters!C$18-2),I62/(1+$AG$8-$AG$5),IF(A61&gt;(A$39-Parameters!C$18-2),I60*(1+H60-$AG$5),G63/$AG$8))</f>
        <v>75383.94408055</v>
      </c>
      <c r="J61" s="47"/>
      <c r="K61" s="35">
        <f ca="1">I61/Parameters!$C$10</f>
        <v>0.00661262667373246</v>
      </c>
      <c r="L61" s="47">
        <f ca="1">IF(A61&lt;(A$39-Parameters!C$18),L62-G62,IF(A61=(A$39-Parameters!C$18),OFFSET(F61,Parameters!C$18,0)*$AG$2,$L60+G61))</f>
        <v>503258.802943587</v>
      </c>
      <c r="M61" s="35">
        <f ca="1">L61/Parameters!$C$10</f>
        <v>0.0441455090301393</v>
      </c>
      <c r="N61" s="35">
        <f ca="1" t="shared" si="10"/>
        <v>0.955854490969861</v>
      </c>
      <c r="O61">
        <f>'Actual Situation'!D61</f>
        <v>485</v>
      </c>
      <c r="P61">
        <f>'Actual Situation'!E61</f>
        <v>4920</v>
      </c>
      <c r="Q61" s="12">
        <f ca="1">ROUND(SUM(OFFSET(D61,(Parameters!$C$9*-1),0,(Parameters!$C$8*-1),1))*Parameters!$C$6,0)</f>
        <v>4928</v>
      </c>
      <c r="R61" s="12">
        <f ca="1" t="shared" si="8"/>
        <v>4928</v>
      </c>
      <c r="S61" s="36">
        <f ca="1" t="shared" si="12"/>
        <v>0.162337662337662</v>
      </c>
      <c r="T61">
        <f>'Actual Situation'!F61</f>
        <v>1021</v>
      </c>
      <c r="U61" s="36">
        <f>'Actual Situation'!G61</f>
        <v>0.207520325203252</v>
      </c>
      <c r="V61" s="12">
        <f ca="1">Q61*Parameters!$C$4</f>
        <v>1084.16</v>
      </c>
      <c r="W61">
        <f>'Actual Situation'!H61</f>
        <v>786</v>
      </c>
      <c r="X61" s="36">
        <f>'Actual Situation'!I61</f>
        <v>0.159756097560976</v>
      </c>
      <c r="Y61" s="12">
        <f ca="1">Q61*Parameters!$C$5</f>
        <v>788.48</v>
      </c>
      <c r="Z61">
        <f>'Actual Situation'!J61</f>
        <v>0</v>
      </c>
      <c r="AA61">
        <f>'Actual Situation'!K61</f>
        <v>192</v>
      </c>
      <c r="AB61" s="12">
        <f ca="1">Q61*Parameters!$C$7</f>
        <v>109.8944</v>
      </c>
      <c r="AC61">
        <f>'Actual Situation'!L61</f>
        <v>705</v>
      </c>
      <c r="AD61" s="12">
        <f ca="1" t="shared" si="4"/>
        <v>754.7212</v>
      </c>
      <c r="AE61" s="61">
        <f t="shared" si="1"/>
        <v>0.0150293542074364</v>
      </c>
      <c r="AH61" s="39">
        <f ca="1">IF(ISNA((Parameters!$C$10-L61)/Parameters!$C$10),1,(Parameters!$C$10-L61)/Parameters!$C$10)</f>
        <v>0.955854490969861</v>
      </c>
      <c r="AJ61" s="66">
        <f ca="1" t="shared" si="6"/>
        <v>1.06898047722343</v>
      </c>
      <c r="AK61" s="66">
        <f ca="1" t="shared" si="7"/>
        <v>0.962153875804613</v>
      </c>
      <c r="AL61" s="67">
        <f>Parameters!$C$13</f>
        <v>2200</v>
      </c>
      <c r="AM61" s="67">
        <f>Parameters!$C$14</f>
        <v>2000</v>
      </c>
    </row>
    <row r="62" spans="1:39">
      <c r="A62" s="45">
        <f t="shared" si="11"/>
        <v>43922</v>
      </c>
      <c r="B62">
        <f>'Actual Situation'!B62</f>
        <v>1189</v>
      </c>
      <c r="C62" s="46">
        <f>_xlfn.IFNA(VLOOKUP(A62,Measures!$D$15:$H$67,4,FALSE),C61)</f>
        <v>0.243</v>
      </c>
      <c r="D62" s="17">
        <f ca="1">OFFSET(G62,-Parameters!C$18,0)/$AG$2</f>
        <v>980.466593718477</v>
      </c>
      <c r="E62">
        <f>'Actual Situation'!C62</f>
        <v>13964</v>
      </c>
      <c r="F62" s="17">
        <f ca="1">OFFSET(L62,-Parameters!C$18,0)/$AG$2</f>
        <v>13271.9823571224</v>
      </c>
      <c r="G62" s="47">
        <f ca="1">IF(A62&lt;(A$39-Parameters!C$18),G63/(1+H63),IF(A62&gt;(A$39-Parameters!C$18),I61*$AH61*C62,$AG$2*$D$39))</f>
        <v>17509.6278036287</v>
      </c>
      <c r="H62" s="34">
        <f ca="1">Projection!$AH61*Projection!C62</f>
        <v>0.232272641305676</v>
      </c>
      <c r="I62" s="47">
        <f ca="1">IF(A62&lt;(A$39-Parameters!C$18-2),I63/(1+$AG$8-$AG$5),IF(A62&gt;(A$39-Parameters!C$18-2),I61*(1+H61-$AG$5),G64/$AG$8))</f>
        <v>74076.2537953923</v>
      </c>
      <c r="J62" s="47"/>
      <c r="K62" s="35">
        <f ca="1">I62/Parameters!$C$10</f>
        <v>0.00649791699959582</v>
      </c>
      <c r="L62" s="47">
        <f ca="1">IF(A62&lt;(A$39-Parameters!C$18),L63-G63,IF(A62=(A$39-Parameters!C$18),OFFSET(F62,Parameters!C$18,0)*$AG$2,$L61+G62))</f>
        <v>520768.430747216</v>
      </c>
      <c r="M62" s="35">
        <f ca="1">L62/Parameters!$C$10</f>
        <v>0.0456814412936155</v>
      </c>
      <c r="N62" s="35">
        <f ca="1" t="shared" si="10"/>
        <v>0.954318558706384</v>
      </c>
      <c r="O62">
        <f>'Actual Situation'!D62</f>
        <v>578</v>
      </c>
      <c r="P62">
        <f>'Actual Situation'!E62</f>
        <v>4995</v>
      </c>
      <c r="Q62" s="12">
        <f ca="1">ROUND(SUM(OFFSET(D62,(Parameters!$C$9*-1),0,(Parameters!$C$8*-1),1))*Parameters!$C$6,0)</f>
        <v>5218</v>
      </c>
      <c r="R62" s="12">
        <f ca="1" t="shared" si="8"/>
        <v>5218</v>
      </c>
      <c r="S62" s="36">
        <f ca="1" t="shared" si="12"/>
        <v>4.27366807205826</v>
      </c>
      <c r="T62">
        <f>'Actual Situation'!F62</f>
        <v>1088</v>
      </c>
      <c r="U62" s="36">
        <f>'Actual Situation'!G62</f>
        <v>0.217817817817818</v>
      </c>
      <c r="V62" s="12">
        <f ca="1">Q62*Parameters!$C$4</f>
        <v>1147.96</v>
      </c>
      <c r="W62">
        <f>'Actual Situation'!H62</f>
        <v>834</v>
      </c>
      <c r="X62" s="36">
        <f>'Actual Situation'!I62</f>
        <v>0.166966966966967</v>
      </c>
      <c r="Y62" s="12">
        <f ca="1">Q62*Parameters!$C$5</f>
        <v>834.88</v>
      </c>
      <c r="Z62">
        <f>'Actual Situation'!J62</f>
        <v>0</v>
      </c>
      <c r="AA62">
        <f>'Actual Situation'!K62</f>
        <v>123</v>
      </c>
      <c r="AB62" s="12">
        <f ca="1">Q62*Parameters!$C$7</f>
        <v>116.3614</v>
      </c>
      <c r="AC62">
        <f>'Actual Situation'!L62</f>
        <v>828</v>
      </c>
      <c r="AD62" s="12">
        <f ca="1" t="shared" si="4"/>
        <v>871.0826</v>
      </c>
      <c r="AE62" s="61">
        <f t="shared" si="1"/>
        <v>0.00880836436551131</v>
      </c>
      <c r="AH62" s="39">
        <f ca="1">IF(ISNA((Parameters!$C$10-L62)/Parameters!$C$10),1,(Parameters!$C$10-L62)/Parameters!$C$10)</f>
        <v>0.954318558706384</v>
      </c>
      <c r="AJ62" s="66">
        <f ca="1" t="shared" si="6"/>
        <v>1.0588474025974</v>
      </c>
      <c r="AK62" s="66">
        <f ca="1" t="shared" si="7"/>
        <v>0.950442735399772</v>
      </c>
      <c r="AL62" s="67">
        <f>Parameters!$C$13</f>
        <v>2200</v>
      </c>
      <c r="AM62" s="67">
        <f>Parameters!$C$14</f>
        <v>2000</v>
      </c>
    </row>
    <row r="63" spans="1:39">
      <c r="A63" s="45">
        <f t="shared" si="11"/>
        <v>43923</v>
      </c>
      <c r="B63">
        <f>'Actual Situation'!B63</f>
        <v>1384</v>
      </c>
      <c r="C63" s="46">
        <f>_xlfn.IFNA(VLOOKUP(A63,Measures!$D$15:$H$67,4,FALSE),C62)</f>
        <v>0.243</v>
      </c>
      <c r="D63" s="17">
        <f ca="1">OFFSET(G63,-Parameters!C$18,0)/$AG$2</f>
        <v>966.602006167717</v>
      </c>
      <c r="E63">
        <f>'Actual Situation'!C63</f>
        <v>15348</v>
      </c>
      <c r="F63" s="17">
        <f ca="1">OFFSET(L63,-Parameters!C$18,0)/$AG$2</f>
        <v>14238.5843632901</v>
      </c>
      <c r="G63" s="47">
        <f ca="1">IF(A63&lt;(A$39-Parameters!C$18),G64/(1+H64),IF(A63&gt;(A$39-Parameters!C$18),I62*$AH62*C63,$AG$2*$D$39))</f>
        <v>17178.2395328021</v>
      </c>
      <c r="H63" s="34">
        <f ca="1">Projection!$AH62*Projection!C63</f>
        <v>0.231899409765651</v>
      </c>
      <c r="I63" s="47">
        <f ca="1">IF(A63&lt;(A$39-Parameters!C$18-2),I64/(1+$AG$8-$AG$5),IF(A63&gt;(A$39-Parameters!C$18-2),I62*(1+H62-$AG$5),G65/$AG$8))</f>
        <v>72763.0774736296</v>
      </c>
      <c r="J63" s="47"/>
      <c r="K63" s="35">
        <f ca="1">I63/Parameters!$C$10</f>
        <v>0.00638272609417804</v>
      </c>
      <c r="L63" s="47">
        <f ca="1">IF(A63&lt;(A$39-Parameters!C$18),L64-G64,IF(A63=(A$39-Parameters!C$18),OFFSET(F63,Parameters!C$18,0)*$AG$2,$L62+G63))</f>
        <v>537946.670280018</v>
      </c>
      <c r="M63" s="35">
        <f ca="1">L63/Parameters!$C$10</f>
        <v>0.0471883044105279</v>
      </c>
      <c r="N63" s="35">
        <f ca="1" t="shared" si="10"/>
        <v>0.952811695589472</v>
      </c>
      <c r="O63">
        <f>'Actual Situation'!D63</f>
        <v>503</v>
      </c>
      <c r="P63">
        <f>'Actual Situation'!E63</f>
        <v>5367</v>
      </c>
      <c r="Q63" s="12">
        <f ca="1">ROUND(SUM(OFFSET(D63,(Parameters!$C$9*-1),0,(Parameters!$C$8*-1),1))*Parameters!$C$6,0)</f>
        <v>5421</v>
      </c>
      <c r="R63" s="12">
        <f ca="1" t="shared" si="8"/>
        <v>5421</v>
      </c>
      <c r="S63" s="36">
        <f ca="1" t="shared" si="12"/>
        <v>0.996126175982291</v>
      </c>
      <c r="T63">
        <f>'Actual Situation'!F63</f>
        <v>1144</v>
      </c>
      <c r="U63" s="36">
        <f>'Actual Situation'!G63</f>
        <v>0.213154462455748</v>
      </c>
      <c r="V63" s="12">
        <f ca="1">Q63*Parameters!$C$4</f>
        <v>1192.62</v>
      </c>
      <c r="W63">
        <f>'Actual Situation'!H63</f>
        <v>906</v>
      </c>
      <c r="X63" s="36">
        <f>'Actual Situation'!I63</f>
        <v>0.168809390721073</v>
      </c>
      <c r="Y63" s="12">
        <f ca="1">Q63*Parameters!$C$5</f>
        <v>867.36</v>
      </c>
      <c r="Z63">
        <f>'Actual Situation'!J63</f>
        <v>0</v>
      </c>
      <c r="AA63">
        <f>'Actual Situation'!K63</f>
        <v>183</v>
      </c>
      <c r="AB63" s="12">
        <f ca="1">Q63*Parameters!$C$7</f>
        <v>120.8883</v>
      </c>
      <c r="AC63">
        <f>'Actual Situation'!L63</f>
        <v>1011</v>
      </c>
      <c r="AD63" s="12">
        <f ca="1" t="shared" si="4"/>
        <v>991.9709</v>
      </c>
      <c r="AE63" s="61">
        <f t="shared" si="1"/>
        <v>0.0119233776387803</v>
      </c>
      <c r="AH63" s="39">
        <f ca="1">IF(ISNA((Parameters!$C$10-L63)/Parameters!$C$10),1,(Parameters!$C$10-L63)/Parameters!$C$10)</f>
        <v>0.952811695589472</v>
      </c>
      <c r="AJ63" s="66">
        <f ca="1" t="shared" si="6"/>
        <v>1.0389037945573</v>
      </c>
      <c r="AK63" s="66">
        <f ca="1" t="shared" si="7"/>
        <v>0.927715947569073</v>
      </c>
      <c r="AL63" s="67">
        <f>Parameters!$C$13</f>
        <v>2200</v>
      </c>
      <c r="AM63" s="67">
        <f>Parameters!$C$14</f>
        <v>2000</v>
      </c>
    </row>
    <row r="64" spans="1:39">
      <c r="A64" s="45">
        <f t="shared" si="11"/>
        <v>43924</v>
      </c>
      <c r="B64">
        <f>'Actual Situation'!B64</f>
        <v>1422</v>
      </c>
      <c r="C64" s="46">
        <f>_xlfn.IFNA(VLOOKUP(A64,Measures!$D$15:$H$67,4,FALSE),C63)</f>
        <v>0.243</v>
      </c>
      <c r="D64" s="17">
        <f ca="1">OFFSET(G64,-Parameters!C$18,0)/$AG$2</f>
        <v>952.51056973326</v>
      </c>
      <c r="E64">
        <f>'Actual Situation'!C64</f>
        <v>16770</v>
      </c>
      <c r="F64" s="17">
        <f ca="1">OFFSET(L64,-Parameters!C$18,0)/$AG$2</f>
        <v>15191.0949330234</v>
      </c>
      <c r="G64" s="47">
        <f ca="1">IF(A64&lt;(A$39-Parameters!C$18),G65/(1+H65),IF(A64&gt;(A$39-Parameters!C$18),I63*$AH63*C64,$AG$2*$D$39))</f>
        <v>16847.0712274216</v>
      </c>
      <c r="H64" s="34">
        <f ca="1">Projection!$AH63*Projection!C64</f>
        <v>0.231533242028242</v>
      </c>
      <c r="I64" s="47">
        <f ca="1">IF(A64&lt;(A$39-Parameters!C$18-2),I65/(1+$AG$8-$AG$5),IF(A64&gt;(A$39-Parameters!C$18-2),I63*(1+H63-$AG$5),G66/$AG$8))</f>
        <v>71446.0228240893</v>
      </c>
      <c r="J64" s="47"/>
      <c r="K64" s="35">
        <f ca="1">I64/Parameters!$C$10</f>
        <v>0.00626719498456924</v>
      </c>
      <c r="L64" s="47">
        <f ca="1">IF(A64&lt;(A$39-Parameters!C$18),L65-G65,IF(A64=(A$39-Parameters!C$18),OFFSET(F64,Parameters!C$18,0)*$AG$2,$L63+G64))</f>
        <v>554793.74150744</v>
      </c>
      <c r="M64" s="35">
        <f ca="1">L64/Parameters!$C$10</f>
        <v>0.0486661176760912</v>
      </c>
      <c r="N64" s="35">
        <f ca="1" t="shared" si="10"/>
        <v>0.951333882323909</v>
      </c>
      <c r="O64">
        <f>'Actual Situation'!D64</f>
        <v>499</v>
      </c>
      <c r="P64">
        <f>'Actual Situation'!E64</f>
        <v>5552</v>
      </c>
      <c r="Q64" s="12">
        <f ca="1">ROUND(SUM(OFFSET(D64,(Parameters!$C$9*-1),0,(Parameters!$C$8*-1),1))*Parameters!$C$6,0)</f>
        <v>5504</v>
      </c>
      <c r="R64" s="12">
        <f ca="1" t="shared" si="8"/>
        <v>5504</v>
      </c>
      <c r="S64" s="36">
        <f ca="1" t="shared" si="12"/>
        <v>0.872093023255814</v>
      </c>
      <c r="T64">
        <f>'Actual Situation'!F64</f>
        <v>1205</v>
      </c>
      <c r="U64" s="36">
        <f>'Actual Situation'!G64</f>
        <v>0.217038904899135</v>
      </c>
      <c r="V64" s="12">
        <f ca="1">Q64*Parameters!$C$4</f>
        <v>1210.88</v>
      </c>
      <c r="W64">
        <f>'Actual Situation'!H64</f>
        <v>916</v>
      </c>
      <c r="X64" s="36">
        <f>'Actual Situation'!I64</f>
        <v>0.164985590778098</v>
      </c>
      <c r="Y64" s="12">
        <f ca="1">Q64*Parameters!$C$5</f>
        <v>880.64</v>
      </c>
      <c r="Z64">
        <f>'Actual Situation'!J64</f>
        <v>0</v>
      </c>
      <c r="AA64">
        <f>'Actual Situation'!K64</f>
        <v>132</v>
      </c>
      <c r="AB64" s="12">
        <f ca="1">Q64*Parameters!$C$7</f>
        <v>122.7392</v>
      </c>
      <c r="AC64">
        <f>'Actual Situation'!L64</f>
        <v>1143</v>
      </c>
      <c r="AD64" s="12">
        <f ca="1" t="shared" si="4"/>
        <v>1114.7101</v>
      </c>
      <c r="AE64" s="61">
        <f t="shared" si="1"/>
        <v>0.00787119856887299</v>
      </c>
      <c r="AH64" s="39">
        <f ca="1">IF(ISNA((Parameters!$C$10-L64)/Parameters!$C$10),1,(Parameters!$C$10-L64)/Parameters!$C$10)</f>
        <v>0.951333882323909</v>
      </c>
      <c r="AJ64" s="66">
        <f ca="1" t="shared" si="6"/>
        <v>1.01531082826047</v>
      </c>
      <c r="AK64" s="66">
        <f ca="1" t="shared" si="7"/>
        <v>0.905849429518389</v>
      </c>
      <c r="AL64" s="67">
        <f>Parameters!$C$13</f>
        <v>2200</v>
      </c>
      <c r="AM64" s="67">
        <f>Parameters!$C$14</f>
        <v>2000</v>
      </c>
    </row>
    <row r="65" spans="1:39">
      <c r="A65" s="45">
        <f t="shared" si="11"/>
        <v>43925</v>
      </c>
      <c r="B65">
        <f>'Actual Situation'!B65</f>
        <v>1661</v>
      </c>
      <c r="C65" s="46">
        <f>_xlfn.IFNA(VLOOKUP(A65,Measures!$D$15:$H$67,4,FALSE),C64)</f>
        <v>0.243</v>
      </c>
      <c r="D65" s="17">
        <f ca="1">OFFSET(G65,-Parameters!C$18,0)/$AG$2</f>
        <v>938.214379213577</v>
      </c>
      <c r="E65">
        <f>'Actual Situation'!C65</f>
        <v>18431</v>
      </c>
      <c r="F65" s="17">
        <f ca="1">OFFSET(L65,-Parameters!C$18,0)/$AG$2</f>
        <v>16129.309312237</v>
      </c>
      <c r="G65" s="47">
        <f ca="1">IF(A65&lt;(A$39-Parameters!C$18),G66/(1+H66),IF(A65&gt;(A$39-Parameters!C$18),I64*$AH64*C65,$AG$2*$D$39))</f>
        <v>16516.472411572</v>
      </c>
      <c r="H65" s="34">
        <f ca="1">Projection!$AH64*Projection!C65</f>
        <v>0.23117413340471</v>
      </c>
      <c r="I65" s="47">
        <f ca="1">IF(A65&lt;(A$39-Parameters!C$18-2),I66/(1+$AG$8-$AG$5),IF(A65&gt;(A$39-Parameters!C$18-2),I64*(1+H64-$AG$5),G67/$AG$8))</f>
        <v>70126.6464125521</v>
      </c>
      <c r="J65" s="47"/>
      <c r="K65" s="35">
        <f ca="1">I65/Parameters!$C$10</f>
        <v>0.00615146021162738</v>
      </c>
      <c r="L65" s="47">
        <f ca="1">IF(A65&lt;(A$39-Parameters!C$18),L66-G66,IF(A65=(A$39-Parameters!C$18),OFFSET(F65,Parameters!C$18,0)*$AG$2,$L64+G65))</f>
        <v>571310.213919012</v>
      </c>
      <c r="M65" s="35">
        <f ca="1">L65/Parameters!$C$10</f>
        <v>0.0501149310455274</v>
      </c>
      <c r="N65" s="35">
        <f ca="1" t="shared" si="10"/>
        <v>0.949885068954473</v>
      </c>
      <c r="O65">
        <f>'Actual Situation'!D65</f>
        <v>0</v>
      </c>
      <c r="P65">
        <f>'Actual Situation'!E65</f>
        <v>5678</v>
      </c>
      <c r="Q65" s="12">
        <f ca="1">ROUND(SUM(OFFSET(D65,(Parameters!$C$9*-1),0,(Parameters!$C$8*-1),1))*Parameters!$C$6,0)</f>
        <v>5696</v>
      </c>
      <c r="R65" s="12">
        <f ca="1" t="shared" si="8"/>
        <v>5696</v>
      </c>
      <c r="S65" s="36">
        <f ca="1" t="shared" si="12"/>
        <v>0.316011235955056</v>
      </c>
      <c r="T65">
        <f>'Actual Situation'!F65</f>
        <v>1245</v>
      </c>
      <c r="U65" s="36">
        <f>'Actual Situation'!G65</f>
        <v>0.219267347657626</v>
      </c>
      <c r="V65" s="12">
        <f ca="1">Q65*Parameters!$C$4</f>
        <v>1253.12</v>
      </c>
      <c r="W65">
        <f>'Actual Situation'!H65</f>
        <v>0</v>
      </c>
      <c r="X65" s="36">
        <f>'Actual Situation'!I65</f>
        <v>0</v>
      </c>
      <c r="Y65" s="12">
        <f ca="1">Q65*Parameters!$C$5</f>
        <v>911.36</v>
      </c>
      <c r="Z65">
        <f>'Actual Situation'!J65</f>
        <v>0</v>
      </c>
      <c r="AA65">
        <f>'Actual Situation'!K65</f>
        <v>140</v>
      </c>
      <c r="AB65" s="12">
        <f ca="1">Q65*Parameters!$C$7</f>
        <v>127.0208</v>
      </c>
      <c r="AC65">
        <f>'Actual Situation'!L65</f>
        <v>1283</v>
      </c>
      <c r="AD65" s="12">
        <f ca="1" t="shared" si="4"/>
        <v>1241.7309</v>
      </c>
      <c r="AE65" s="61">
        <f t="shared" si="1"/>
        <v>0.00759589821496392</v>
      </c>
      <c r="AH65" s="39">
        <f ca="1">IF(ISNA((Parameters!$C$10-L65)/Parameters!$C$10),1,(Parameters!$C$10-L65)/Parameters!$C$10)</f>
        <v>0.949885068954473</v>
      </c>
      <c r="AJ65" s="66">
        <f ca="1" t="shared" si="6"/>
        <v>1.03488372093023</v>
      </c>
      <c r="AK65" s="66">
        <f ca="1" t="shared" si="7"/>
        <v>0.875118512953012</v>
      </c>
      <c r="AL65" s="67">
        <f>Parameters!$C$13</f>
        <v>2200</v>
      </c>
      <c r="AM65" s="67">
        <f>Parameters!$C$14</f>
        <v>2000</v>
      </c>
    </row>
    <row r="66" spans="1:39">
      <c r="A66" s="45">
        <f t="shared" si="11"/>
        <v>43926</v>
      </c>
      <c r="B66">
        <f>'Actual Situation'!B66</f>
        <v>1260</v>
      </c>
      <c r="C66" s="46">
        <f>_xlfn.IFNA(VLOOKUP(A66,Measures!$D$15:$H$67,4,FALSE),C65)</f>
        <v>0.243</v>
      </c>
      <c r="D66" s="17">
        <f ca="1">OFFSET(G66,-Parameters!C$18,0)/$AG$2</f>
        <v>923.735245797254</v>
      </c>
      <c r="E66">
        <f>'Actual Situation'!C66</f>
        <v>19691</v>
      </c>
      <c r="F66" s="17">
        <f ca="1">OFFSET(L66,-Parameters!C$18,0)/$AG$2</f>
        <v>17053.0445580342</v>
      </c>
      <c r="G66" s="47">
        <f ca="1">IF(A66&lt;(A$39-Parameters!C$18),G67/(1+H67),IF(A66&gt;(A$39-Parameters!C$18),I65*$AH65*C66,$AG$2*$D$39))</f>
        <v>16186.7778102413</v>
      </c>
      <c r="H66" s="34">
        <f ca="1">Projection!$AH65*Projection!C66</f>
        <v>0.230822071755937</v>
      </c>
      <c r="I66" s="47">
        <f ca="1">IF(A66&lt;(A$39-Parameters!C$18-2),I67/(1+$AG$8-$AG$5),IF(A66&gt;(A$39-Parameters!C$18-2),I65*(1+H65-$AG$5),G68/$AG$8))</f>
        <v>68806.4515224143</v>
      </c>
      <c r="J66" s="47"/>
      <c r="K66" s="35">
        <f ca="1">I66/Parameters!$C$10</f>
        <v>0.00603565364231704</v>
      </c>
      <c r="L66" s="47">
        <f ca="1">IF(A66&lt;(A$39-Parameters!C$18),L67-G67,IF(A66=(A$39-Parameters!C$18),OFFSET(F66,Parameters!C$18,0)*$AG$2,$L65+G66))</f>
        <v>587496.991729253</v>
      </c>
      <c r="M66" s="35">
        <f ca="1">L66/Parameters!$C$10</f>
        <v>0.0515348238358994</v>
      </c>
      <c r="N66" s="35">
        <f ca="1" t="shared" si="10"/>
        <v>0.948465176164101</v>
      </c>
      <c r="O66">
        <f>'Actual Situation'!D66</f>
        <v>0</v>
      </c>
      <c r="P66">
        <f>'Actual Situation'!E66</f>
        <v>5735</v>
      </c>
      <c r="Q66" s="12">
        <f ca="1">ROUND(SUM(OFFSET(D66,(Parameters!$C$9*-1),0,(Parameters!$C$8*-1),1))*Parameters!$C$6,0)</f>
        <v>5770</v>
      </c>
      <c r="R66" s="12">
        <f ca="1" t="shared" si="8"/>
        <v>5770</v>
      </c>
      <c r="S66" s="36">
        <f ca="1" t="shared" si="12"/>
        <v>0.606585788561525</v>
      </c>
      <c r="T66">
        <f>'Actual Situation'!F66</f>
        <v>1261</v>
      </c>
      <c r="U66" s="36">
        <f>'Actual Situation'!G66</f>
        <v>0.219877942458588</v>
      </c>
      <c r="V66" s="12">
        <f ca="1">Q66*Parameters!$C$4</f>
        <v>1269.4</v>
      </c>
      <c r="W66">
        <f>'Actual Situation'!H66</f>
        <v>995</v>
      </c>
      <c r="X66" s="36">
        <f>'Actual Situation'!I66</f>
        <v>0.173496076721883</v>
      </c>
      <c r="Y66" s="12">
        <f ca="1">Q66*Parameters!$C$5</f>
        <v>923.2</v>
      </c>
      <c r="Z66">
        <f>'Actual Situation'!J66</f>
        <v>0</v>
      </c>
      <c r="AA66">
        <f>'Actual Situation'!K66</f>
        <v>164</v>
      </c>
      <c r="AB66" s="12">
        <f ca="1">Q66*Parameters!$C$7</f>
        <v>128.671</v>
      </c>
      <c r="AC66">
        <f>'Actual Situation'!L66</f>
        <v>1447</v>
      </c>
      <c r="AD66" s="12">
        <f ca="1" t="shared" si="4"/>
        <v>1370.4019</v>
      </c>
      <c r="AE66" s="61">
        <f t="shared" ref="AE66:AE122" si="13">IF(E66&gt;0,AA66/E66,0)</f>
        <v>0.0083286780762785</v>
      </c>
      <c r="AH66" s="39">
        <f ca="1">IF(ISNA((Parameters!$C$10-L66)/Parameters!$C$10),1,(Parameters!$C$10-L66)/Parameters!$C$10)</f>
        <v>0.948465176164101</v>
      </c>
      <c r="AJ66" s="66">
        <f ca="1" t="shared" si="6"/>
        <v>1.01299157303371</v>
      </c>
      <c r="AK66" s="66">
        <f ca="1" t="shared" si="7"/>
        <v>0.866032428928659</v>
      </c>
      <c r="AL66" s="67">
        <f>Parameters!$C$13</f>
        <v>2200</v>
      </c>
      <c r="AM66" s="67">
        <f>Parameters!$C$14</f>
        <v>2000</v>
      </c>
    </row>
    <row r="67" spans="1:39">
      <c r="A67" s="45">
        <f t="shared" si="11"/>
        <v>43927</v>
      </c>
      <c r="B67" t="e">
        <f>'Actual Situation'!B67</f>
        <v>#N/A</v>
      </c>
      <c r="C67" s="46">
        <f>_xlfn.IFNA(VLOOKUP(A67,Measures!$D$15:$H$67,4,FALSE),C66)</f>
        <v>0.243</v>
      </c>
      <c r="D67" s="17">
        <f ca="1">OFFSET(G67,-Parameters!C$18,0)/$AG$2</f>
        <v>909.094656810272</v>
      </c>
      <c r="E67" t="e">
        <f>'Actual Situation'!C67</f>
        <v>#N/A</v>
      </c>
      <c r="F67" s="17">
        <f ca="1">OFFSET(L67,-Parameters!C$18,0)/$AG$2</f>
        <v>17962.1392148445</v>
      </c>
      <c r="G67" s="47">
        <f ca="1">IF(A67&lt;(A$39-Parameters!C$18),G68/(1+H68),IF(A67&gt;(A$39-Parameters!C$18),I66*$AH66*C67,$AG$2*$D$39))</f>
        <v>15858.3071289573</v>
      </c>
      <c r="H67" s="34">
        <f ca="1">Projection!$AH66*Projection!C67</f>
        <v>0.230477037807876</v>
      </c>
      <c r="I67" s="47">
        <f ca="1">IF(A67&lt;(A$39-Parameters!C$18-2),I68/(1+$AG$8-$AG$5),IF(A67&gt;(A$39-Parameters!C$18-2),I66*(1+H66-$AG$5),G69/$AG$8))</f>
        <v>67486.8863323888</v>
      </c>
      <c r="J67" s="47"/>
      <c r="K67" s="35">
        <f ca="1">I67/Parameters!$C$10</f>
        <v>0.00591990230985867</v>
      </c>
      <c r="L67" s="47">
        <f ca="1">IF(A67&lt;(A$39-Parameters!C$18),L68-G68,IF(A67=(A$39-Parameters!C$18),OFFSET(F67,Parameters!C$18,0)*$AG$2,$L66+G67))</f>
        <v>603355.298858211</v>
      </c>
      <c r="M67" s="35">
        <f ca="1">L67/Parameters!$C$10</f>
        <v>0.052925903408615</v>
      </c>
      <c r="N67" s="35">
        <f ca="1" t="shared" si="10"/>
        <v>0.947074096591385</v>
      </c>
      <c r="O67" t="e">
        <f>'Actual Situation'!D67</f>
        <v>#N/A</v>
      </c>
      <c r="P67" t="e">
        <f>'Actual Situation'!E67</f>
        <v>#N/A</v>
      </c>
      <c r="Q67" s="12">
        <f ca="1">ROUND(SUM(OFFSET(D67,(Parameters!$C$9*-1),0,(Parameters!$C$8*-1),1))*Parameters!$C$6,0)</f>
        <v>5788</v>
      </c>
      <c r="R67" s="12">
        <f ca="1" t="shared" si="8"/>
        <v>5788</v>
      </c>
      <c r="S67" s="36" t="e">
        <f ca="1" t="shared" si="12"/>
        <v>#N/A</v>
      </c>
      <c r="T67" t="e">
        <f>'Actual Situation'!F67</f>
        <v>#N/A</v>
      </c>
      <c r="U67" s="36" t="e">
        <f>'Actual Situation'!G67</f>
        <v>#N/A</v>
      </c>
      <c r="V67" s="12">
        <f ca="1">Q67*Parameters!$C$4</f>
        <v>1273.36</v>
      </c>
      <c r="W67" t="e">
        <f>'Actual Situation'!H67</f>
        <v>#N/A</v>
      </c>
      <c r="X67" s="36" t="e">
        <f>'Actual Situation'!I67</f>
        <v>#N/A</v>
      </c>
      <c r="Y67" s="12">
        <f ca="1">Q67*Parameters!$C$5</f>
        <v>926.08</v>
      </c>
      <c r="Z67" t="e">
        <f>'Actual Situation'!J67</f>
        <v>#N/A</v>
      </c>
      <c r="AA67" t="e">
        <f>'Actual Situation'!K67</f>
        <v>#N/A</v>
      </c>
      <c r="AB67" s="12">
        <f ca="1">Q67*Parameters!$C$7</f>
        <v>129.0724</v>
      </c>
      <c r="AC67" t="e">
        <f>'Actual Situation'!L67</f>
        <v>#N/A</v>
      </c>
      <c r="AD67" s="12">
        <f ca="1" t="shared" ref="AD67:AD122" si="14">AD66+AB67</f>
        <v>1499.4743</v>
      </c>
      <c r="AE67" s="61" t="e">
        <f t="shared" si="13"/>
        <v>#N/A</v>
      </c>
      <c r="AH67" s="39">
        <f ca="1">IF(ISNA((Parameters!$C$10-L67)/Parameters!$C$10),1,(Parameters!$C$10-L67)/Parameters!$C$10)</f>
        <v>0.947074096591385</v>
      </c>
      <c r="AJ67" s="66">
        <f ca="1" t="shared" si="6"/>
        <v>1.00311958405546</v>
      </c>
      <c r="AK67" s="66" t="e">
        <f ca="1" t="shared" si="7"/>
        <v>#N/A</v>
      </c>
      <c r="AL67" s="67">
        <f>Parameters!$C$13</f>
        <v>2200</v>
      </c>
      <c r="AM67" s="67">
        <f>Parameters!$C$14</f>
        <v>2000</v>
      </c>
    </row>
    <row r="68" spans="1:39">
      <c r="A68" s="45">
        <f t="shared" si="11"/>
        <v>43928</v>
      </c>
      <c r="B68" t="e">
        <f>'Actual Situation'!B68</f>
        <v>#N/A</v>
      </c>
      <c r="C68" s="46">
        <f>_xlfn.IFNA(VLOOKUP(A68,Measures!$D$15:$H$67,4,FALSE),C67)</f>
        <v>0.243</v>
      </c>
      <c r="D68" s="17">
        <f ca="1">OFFSET(G68,-Parameters!C$18,0)/$AG$2</f>
        <v>894.313723838397</v>
      </c>
      <c r="E68" t="e">
        <f>'Actual Situation'!C68</f>
        <v>#N/A</v>
      </c>
      <c r="F68" s="17">
        <f ca="1">OFFSET(L68,-Parameters!C$18,0)/$AG$2</f>
        <v>18856.4529386829</v>
      </c>
      <c r="G68" s="47">
        <f ca="1">IF(A68&lt;(A$39-Parameters!C$18),G69/(1+H69),IF(A68&gt;(A$39-Parameters!C$18),I67*$AH67*C68,$AG$2*$D$39))</f>
        <v>15531.3649029181</v>
      </c>
      <c r="H68" s="34">
        <f ca="1">Projection!$AH67*Projection!C68</f>
        <v>0.230139005471707</v>
      </c>
      <c r="I68" s="47">
        <f ca="1">IF(A68&lt;(A$39-Parameters!C$18-2),I69/(1+$AG$8-$AG$5),IF(A68&gt;(A$39-Parameters!C$18-2),I67*(1+H67-$AG$5),G70/$AG$8))</f>
        <v>66169.3424020575</v>
      </c>
      <c r="J68" s="47"/>
      <c r="K68" s="35">
        <f ca="1">I68/Parameters!$C$10</f>
        <v>0.00580432828088223</v>
      </c>
      <c r="L68" s="47">
        <f ca="1">IF(A68&lt;(A$39-Parameters!C$18),L69-G69,IF(A68=(A$39-Parameters!C$18),OFFSET(F68,Parameters!C$18,0)*$AG$2,$L67+G68))</f>
        <v>618886.663761129</v>
      </c>
      <c r="M68" s="35">
        <f ca="1">L68/Parameters!$C$10</f>
        <v>0.0542883038386955</v>
      </c>
      <c r="N68" s="35">
        <f ca="1" t="shared" si="10"/>
        <v>0.945711696161304</v>
      </c>
      <c r="O68" t="e">
        <f>'Actual Situation'!D68</f>
        <v>#N/A</v>
      </c>
      <c r="P68" t="e">
        <f>'Actual Situation'!E68</f>
        <v>#N/A</v>
      </c>
      <c r="Q68" s="12">
        <f ca="1">ROUND(SUM(OFFSET(D68,(Parameters!$C$9*-1),0,(Parameters!$C$8*-1),1))*Parameters!$C$6,0)</f>
        <v>5801</v>
      </c>
      <c r="R68" s="12">
        <f ca="1" t="shared" si="8"/>
        <v>5801</v>
      </c>
      <c r="S68" s="36" t="e">
        <f ca="1" t="shared" si="12"/>
        <v>#N/A</v>
      </c>
      <c r="T68" t="e">
        <f>'Actual Situation'!F68</f>
        <v>#N/A</v>
      </c>
      <c r="U68" s="36" t="e">
        <f>'Actual Situation'!G68</f>
        <v>#N/A</v>
      </c>
      <c r="V68" s="12">
        <f ca="1">Q68*Parameters!$C$4</f>
        <v>1276.22</v>
      </c>
      <c r="W68" t="e">
        <f>'Actual Situation'!H68</f>
        <v>#N/A</v>
      </c>
      <c r="X68" s="36" t="e">
        <f>'Actual Situation'!I68</f>
        <v>#N/A</v>
      </c>
      <c r="Y68" s="12">
        <f ca="1">Q68*Parameters!$C$5</f>
        <v>928.16</v>
      </c>
      <c r="Z68" t="e">
        <f>'Actual Situation'!J68</f>
        <v>#N/A</v>
      </c>
      <c r="AA68" t="e">
        <f>'Actual Situation'!K68</f>
        <v>#N/A</v>
      </c>
      <c r="AB68" s="12">
        <f ca="1">Q68*Parameters!$C$7</f>
        <v>129.3623</v>
      </c>
      <c r="AC68" t="e">
        <f>'Actual Situation'!L68</f>
        <v>#N/A</v>
      </c>
      <c r="AD68" s="12">
        <f ca="1" t="shared" si="14"/>
        <v>1628.8366</v>
      </c>
      <c r="AE68" s="61" t="e">
        <f t="shared" si="13"/>
        <v>#N/A</v>
      </c>
      <c r="AH68" s="39">
        <f ca="1">IF(ISNA((Parameters!$C$10-L68)/Parameters!$C$10),1,(Parameters!$C$10-L68)/Parameters!$C$10)</f>
        <v>0.945711696161305</v>
      </c>
      <c r="AJ68" s="66">
        <f ca="1" t="shared" si="6"/>
        <v>1.00224602626123</v>
      </c>
      <c r="AK68" s="66" t="e">
        <f ca="1" t="shared" si="7"/>
        <v>#N/A</v>
      </c>
      <c r="AL68" s="67">
        <f>Parameters!$C$13</f>
        <v>2200</v>
      </c>
      <c r="AM68" s="67">
        <f>Parameters!$C$14</f>
        <v>2000</v>
      </c>
    </row>
    <row r="69" spans="1:39">
      <c r="A69" s="45">
        <f t="shared" si="11"/>
        <v>43929</v>
      </c>
      <c r="B69" t="e">
        <f>'Actual Situation'!B69</f>
        <v>#N/A</v>
      </c>
      <c r="C69" s="46">
        <f>_xlfn.IFNA(VLOOKUP(A69,Measures!$D$15:$H$67,4,FALSE),C68)</f>
        <v>0.243</v>
      </c>
      <c r="D69" s="17">
        <f ca="1">OFFSET(G69,-Parameters!C$18,0)/$AG$2</f>
        <v>879.41313475038</v>
      </c>
      <c r="E69" t="e">
        <f>'Actual Situation'!C69</f>
        <v>#N/A</v>
      </c>
      <c r="F69" s="17">
        <f ca="1">OFFSET(L69,-Parameters!C$18,0)/$AG$2</f>
        <v>19735.8660734333</v>
      </c>
      <c r="G69" s="47">
        <f ca="1">IF(A69&lt;(A$39-Parameters!C$18),G70/(1+H70),IF(A69&gt;(A$39-Parameters!C$18),I68*$AH68*C69,$AG$2*$D$39))</f>
        <v>15206.2404119735</v>
      </c>
      <c r="H69" s="34">
        <f ca="1">Projection!$AH68*Projection!C69</f>
        <v>0.229807942167197</v>
      </c>
      <c r="I69" s="47">
        <f ca="1">IF(A69&lt;(A$39-Parameters!C$18-2),I70/(1+$AG$8-$AG$5),IF(A69&gt;(A$39-Parameters!C$18-2),I68*(1+H68-$AG$5),G71/$AG$8))</f>
        <v>64855.1534546694</v>
      </c>
      <c r="J69" s="47"/>
      <c r="K69" s="35">
        <f ca="1">I69/Parameters!$C$10</f>
        <v>0.00568904854865521</v>
      </c>
      <c r="L69" s="47">
        <f ca="1">IF(A69&lt;(A$39-Parameters!C$18),L70-G70,IF(A69=(A$39-Parameters!C$18),OFFSET(F69,Parameters!C$18,0)*$AG$2,$L68+G69))</f>
        <v>634092.904173102</v>
      </c>
      <c r="M69" s="35">
        <f ca="1">L69/Parameters!$C$10</f>
        <v>0.0556221845765879</v>
      </c>
      <c r="N69" s="35">
        <f ca="1" t="shared" si="10"/>
        <v>0.944377815423412</v>
      </c>
      <c r="O69" t="e">
        <f>'Actual Situation'!D69</f>
        <v>#N/A</v>
      </c>
      <c r="P69" t="e">
        <f>'Actual Situation'!E69</f>
        <v>#N/A</v>
      </c>
      <c r="Q69" s="12">
        <f ca="1">ROUND(SUM(OFFSET(D69,(Parameters!$C$9*-1),0,(Parameters!$C$8*-1),1))*Parameters!$C$6,0)</f>
        <v>5767</v>
      </c>
      <c r="R69" s="12">
        <f ca="1" t="shared" si="8"/>
        <v>5767</v>
      </c>
      <c r="S69" s="36" t="e">
        <f ca="1" t="shared" si="12"/>
        <v>#N/A</v>
      </c>
      <c r="T69" t="e">
        <f>'Actual Situation'!F69</f>
        <v>#N/A</v>
      </c>
      <c r="U69" s="36" t="e">
        <f>'Actual Situation'!G69</f>
        <v>#N/A</v>
      </c>
      <c r="V69" s="12">
        <f ca="1">Q69*Parameters!$C$4</f>
        <v>1268.74</v>
      </c>
      <c r="W69" t="e">
        <f>'Actual Situation'!H69</f>
        <v>#N/A</v>
      </c>
      <c r="X69" s="36" t="e">
        <f>'Actual Situation'!I69</f>
        <v>#N/A</v>
      </c>
      <c r="Y69" s="12">
        <f ca="1">Q69*Parameters!$C$5</f>
        <v>922.72</v>
      </c>
      <c r="Z69" t="e">
        <f>'Actual Situation'!J69</f>
        <v>#N/A</v>
      </c>
      <c r="AA69" t="e">
        <f>'Actual Situation'!K69</f>
        <v>#N/A</v>
      </c>
      <c r="AB69" s="12">
        <f ca="1">Q69*Parameters!$C$7</f>
        <v>128.6041</v>
      </c>
      <c r="AC69" t="e">
        <f>'Actual Situation'!L69</f>
        <v>#N/A</v>
      </c>
      <c r="AD69" s="12">
        <f ca="1" t="shared" si="14"/>
        <v>1757.4407</v>
      </c>
      <c r="AE69" s="61" t="e">
        <f t="shared" si="13"/>
        <v>#N/A</v>
      </c>
      <c r="AH69" s="39">
        <f ca="1">IF(ISNA((Parameters!$C$10-L69)/Parameters!$C$10),1,(Parameters!$C$10-L69)/Parameters!$C$10)</f>
        <v>0.944377815423412</v>
      </c>
      <c r="AJ69" s="66">
        <f ca="1" t="shared" si="6"/>
        <v>0.9941389415618</v>
      </c>
      <c r="AK69" s="66" t="e">
        <f ca="1" t="shared" si="7"/>
        <v>#N/A</v>
      </c>
      <c r="AL69" s="67">
        <f>Parameters!$C$13</f>
        <v>2200</v>
      </c>
      <c r="AM69" s="67">
        <f>Parameters!$C$14</f>
        <v>2000</v>
      </c>
    </row>
    <row r="70" spans="1:39">
      <c r="A70" s="45">
        <f t="shared" si="11"/>
        <v>43930</v>
      </c>
      <c r="B70" t="e">
        <f>'Actual Situation'!B70</f>
        <v>#N/A</v>
      </c>
      <c r="C70" s="46">
        <f>_xlfn.IFNA(VLOOKUP(A70,Measures!$D$15:$H$67,4,FALSE),C69)</f>
        <v>0.243</v>
      </c>
      <c r="D70" s="17">
        <f ca="1">OFFSET(G70,-Parameters!C$18,0)/$AG$2</f>
        <v>864.413109678445</v>
      </c>
      <c r="E70" t="e">
        <f>'Actual Situation'!C70</f>
        <v>#N/A</v>
      </c>
      <c r="F70" s="17">
        <f ca="1">OFFSET(L70,-Parameters!C$18,0)/$AG$2</f>
        <v>20600.2791831117</v>
      </c>
      <c r="G70" s="47">
        <f ca="1">IF(A70&lt;(A$39-Parameters!C$18),G71/(1+H71),IF(A70&gt;(A$39-Parameters!C$18),I69*$AH69*C70,$AG$2*$D$39))</f>
        <v>14883.2076576484</v>
      </c>
      <c r="H70" s="34">
        <f ca="1">Projection!$AH69*Projection!C70</f>
        <v>0.229483809147889</v>
      </c>
      <c r="I70" s="47">
        <f ca="1">IF(A70&lt;(A$39-Parameters!C$18-2),I71/(1+$AG$8-$AG$5),IF(A70&gt;(A$39-Parameters!C$18-2),I69*(1+H69-$AG$5),G72/$AG$8))</f>
        <v>63545.5944453574</v>
      </c>
      <c r="J70" s="47"/>
      <c r="K70" s="35">
        <f ca="1">I70/Parameters!$C$10</f>
        <v>0.00557417495134714</v>
      </c>
      <c r="L70" s="47">
        <f ca="1">IF(A70&lt;(A$39-Parameters!C$18),L71-G71,IF(A70=(A$39-Parameters!C$18),OFFSET(F70,Parameters!C$18,0)*$AG$2,$L69+G70))</f>
        <v>648976.11183075</v>
      </c>
      <c r="M70" s="35">
        <f ca="1">L70/Parameters!$C$10</f>
        <v>0.0569277291079606</v>
      </c>
      <c r="N70" s="35">
        <f ca="1" t="shared" si="10"/>
        <v>0.943072270892039</v>
      </c>
      <c r="O70" t="e">
        <f>'Actual Situation'!D70</f>
        <v>#N/A</v>
      </c>
      <c r="P70" t="e">
        <f>'Actual Situation'!E70</f>
        <v>#N/A</v>
      </c>
      <c r="Q70" s="12">
        <f ca="1">ROUND(SUM(OFFSET(D70,(Parameters!$C$9*-1),0,(Parameters!$C$8*-1),1))*Parameters!$C$6,0)</f>
        <v>5696</v>
      </c>
      <c r="R70" s="12">
        <f ca="1" t="shared" si="8"/>
        <v>5696</v>
      </c>
      <c r="S70" s="36" t="e">
        <f ca="1" t="shared" si="12"/>
        <v>#N/A</v>
      </c>
      <c r="T70" t="e">
        <f>'Actual Situation'!F70</f>
        <v>#N/A</v>
      </c>
      <c r="U70" s="36" t="e">
        <f>'Actual Situation'!G70</f>
        <v>#N/A</v>
      </c>
      <c r="V70" s="12">
        <f ca="1">Q70*Parameters!$C$4</f>
        <v>1253.12</v>
      </c>
      <c r="W70" t="e">
        <f>'Actual Situation'!H70</f>
        <v>#N/A</v>
      </c>
      <c r="X70" s="36" t="e">
        <f>'Actual Situation'!I70</f>
        <v>#N/A</v>
      </c>
      <c r="Y70" s="12">
        <f ca="1">Q70*Parameters!$C$5</f>
        <v>911.36</v>
      </c>
      <c r="Z70" t="e">
        <f>'Actual Situation'!J70</f>
        <v>#N/A</v>
      </c>
      <c r="AA70" t="e">
        <f>'Actual Situation'!K70</f>
        <v>#N/A</v>
      </c>
      <c r="AB70" s="12">
        <f ca="1">Q70*Parameters!$C$7</f>
        <v>127.0208</v>
      </c>
      <c r="AC70" t="e">
        <f>'Actual Situation'!L70</f>
        <v>#N/A</v>
      </c>
      <c r="AD70" s="12">
        <f ca="1" t="shared" si="14"/>
        <v>1884.4615</v>
      </c>
      <c r="AE70" s="61" t="e">
        <f t="shared" si="13"/>
        <v>#N/A</v>
      </c>
      <c r="AH70" s="39">
        <f ca="1">IF(ISNA((Parameters!$C$10-L70)/Parameters!$C$10),1,(Parameters!$C$10-L70)/Parameters!$C$10)</f>
        <v>0.943072270892039</v>
      </c>
      <c r="AJ70" s="66">
        <f ca="1" t="shared" si="6"/>
        <v>0.98768857291486</v>
      </c>
      <c r="AK70" s="66" t="e">
        <f ca="1" t="shared" si="7"/>
        <v>#N/A</v>
      </c>
      <c r="AL70" s="67">
        <f>Parameters!$C$13</f>
        <v>2200</v>
      </c>
      <c r="AM70" s="67">
        <f>Parameters!$C$14</f>
        <v>2000</v>
      </c>
    </row>
    <row r="71" spans="1:39">
      <c r="A71" s="45">
        <f t="shared" si="11"/>
        <v>43931</v>
      </c>
      <c r="B71" t="e">
        <f>'Actual Situation'!B71</f>
        <v>#N/A</v>
      </c>
      <c r="C71" s="46">
        <f>_xlfn.IFNA(VLOOKUP(A71,Measures!$D$15:$H$67,4,FALSE),C70)</f>
        <v>0.243</v>
      </c>
      <c r="D71" s="17">
        <f ca="1">OFFSET(G71,-Parameters!C$18,0)/$AG$2</f>
        <v>849.333360987799</v>
      </c>
      <c r="E71" t="e">
        <f>'Actual Situation'!C71</f>
        <v>#N/A</v>
      </c>
      <c r="F71" s="17">
        <f ca="1">OFFSET(L71,-Parameters!C$18,0)/$AG$2</f>
        <v>21449.6125440995</v>
      </c>
      <c r="G71" s="47">
        <f ca="1">IF(A71&lt;(A$39-Parameters!C$18),G72/(1+H72),IF(A71&gt;(A$39-Parameters!C$18),I70*$AH70*C71,$AG$2*$D$39))</f>
        <v>14562.5253982806</v>
      </c>
      <c r="H71" s="34">
        <f ca="1">Projection!$AH70*Projection!C71</f>
        <v>0.229166561826766</v>
      </c>
      <c r="I71" s="47">
        <f ca="1">IF(A71&lt;(A$39-Parameters!C$18-2),I72/(1+$AG$8-$AG$5),IF(A71&gt;(A$39-Parameters!C$18-2),I70*(1+H70-$AG$5),G73/$AG$8))</f>
        <v>62241.8809019056</v>
      </c>
      <c r="J71" s="47"/>
      <c r="K71" s="35">
        <f ca="1">I71/Parameters!$C$10</f>
        <v>0.00545981411420225</v>
      </c>
      <c r="L71" s="47">
        <f ca="1">IF(A71&lt;(A$39-Parameters!C$18),L72-G72,IF(A71=(A$39-Parameters!C$18),OFFSET(F71,Parameters!C$18,0)*$AG$2,$L70+G71))</f>
        <v>663538.637229031</v>
      </c>
      <c r="M71" s="35">
        <f ca="1">L71/Parameters!$C$10</f>
        <v>0.0582051436165817</v>
      </c>
      <c r="N71" s="35">
        <f ca="1" t="shared" si="10"/>
        <v>0.941794856383418</v>
      </c>
      <c r="O71" t="e">
        <f>'Actual Situation'!D71</f>
        <v>#N/A</v>
      </c>
      <c r="P71" t="e">
        <f>'Actual Situation'!E71</f>
        <v>#N/A</v>
      </c>
      <c r="Q71" s="12">
        <f ca="1">ROUND(SUM(OFFSET(D71,(Parameters!$C$9*-1),0,(Parameters!$C$8*-1),1))*Parameters!$C$6,0)</f>
        <v>5585</v>
      </c>
      <c r="R71" s="12">
        <f ca="1" t="shared" si="8"/>
        <v>5585</v>
      </c>
      <c r="S71" s="36" t="e">
        <f ca="1" t="shared" si="12"/>
        <v>#N/A</v>
      </c>
      <c r="T71" t="e">
        <f>'Actual Situation'!F71</f>
        <v>#N/A</v>
      </c>
      <c r="U71" s="36" t="e">
        <f>'Actual Situation'!G71</f>
        <v>#N/A</v>
      </c>
      <c r="V71" s="12">
        <f ca="1">Q71*Parameters!$C$4</f>
        <v>1228.7</v>
      </c>
      <c r="W71" t="e">
        <f>'Actual Situation'!H71</f>
        <v>#N/A</v>
      </c>
      <c r="X71" s="36" t="e">
        <f>'Actual Situation'!I71</f>
        <v>#N/A</v>
      </c>
      <c r="Y71" s="12">
        <f ca="1">Q71*Parameters!$C$5</f>
        <v>893.6</v>
      </c>
      <c r="Z71" t="e">
        <f>'Actual Situation'!J71</f>
        <v>#N/A</v>
      </c>
      <c r="AA71" t="e">
        <f>'Actual Situation'!K71</f>
        <v>#N/A</v>
      </c>
      <c r="AB71" s="12">
        <f ca="1">Q71*Parameters!$C$7</f>
        <v>124.5455</v>
      </c>
      <c r="AC71" t="e">
        <f>'Actual Situation'!L71</f>
        <v>#N/A</v>
      </c>
      <c r="AD71" s="12">
        <f ca="1" t="shared" si="14"/>
        <v>2009.007</v>
      </c>
      <c r="AE71" s="61" t="e">
        <f t="shared" si="13"/>
        <v>#N/A</v>
      </c>
      <c r="AH71" s="39">
        <f ca="1">IF(ISNA((Parameters!$C$10-L71)/Parameters!$C$10),1,(Parameters!$C$10-L71)/Parameters!$C$10)</f>
        <v>0.941794856383418</v>
      </c>
      <c r="AJ71" s="66">
        <f ca="1" t="shared" si="6"/>
        <v>0.980512640449438</v>
      </c>
      <c r="AK71" s="66" t="e">
        <f ca="1" t="shared" si="7"/>
        <v>#N/A</v>
      </c>
      <c r="AL71" s="67">
        <f>Parameters!$C$13</f>
        <v>2200</v>
      </c>
      <c r="AM71" s="67">
        <f>Parameters!$C$14</f>
        <v>2000</v>
      </c>
    </row>
    <row r="72" spans="1:39">
      <c r="A72" s="45">
        <f t="shared" si="11"/>
        <v>43932</v>
      </c>
      <c r="B72" t="e">
        <f>'Actual Situation'!B72</f>
        <v>#N/A</v>
      </c>
      <c r="C72" s="46">
        <f>_xlfn.IFNA(VLOOKUP(A72,Measures!$D$15:$H$67,4,FALSE),C71)</f>
        <v>0.243</v>
      </c>
      <c r="D72" s="17">
        <f ca="1">OFFSET(G72,-Parameters!C$18,0)/$AG$2</f>
        <v>834.193057236991</v>
      </c>
      <c r="E72" t="e">
        <f>'Actual Situation'!C72</f>
        <v>#N/A</v>
      </c>
      <c r="F72" s="17">
        <f ca="1">OFFSET(L72,-Parameters!C$18,0)/$AG$2</f>
        <v>22283.8056013365</v>
      </c>
      <c r="G72" s="47">
        <f ca="1">IF(A72&lt;(A$39-Parameters!C$18),G73/(1+H73),IF(A72&gt;(A$39-Parameters!C$18),I71*$AH71*C72,$AG$2*$D$39))</f>
        <v>14244.4372382657</v>
      </c>
      <c r="H72" s="34">
        <f ca="1">Projection!$AH71*Projection!C72</f>
        <v>0.228856150101171</v>
      </c>
      <c r="I72" s="47">
        <f ca="1">IF(A72&lt;(A$39-Parameters!C$18-2),I73/(1+$AG$8-$AG$5),IF(A72&gt;(A$39-Parameters!C$18-2),I71*(1+H71-$AG$5),G74/$AG$8))</f>
        <v>60945.16852435</v>
      </c>
      <c r="J72" s="47"/>
      <c r="K72" s="35">
        <f ca="1">I72/Parameters!$C$10</f>
        <v>0.00534606741441666</v>
      </c>
      <c r="L72" s="47">
        <f ca="1">IF(A72&lt;(A$39-Parameters!C$18),L73-G73,IF(A72=(A$39-Parameters!C$18),OFFSET(F72,Parameters!C$18,0)*$AG$2,$L71+G72))</f>
        <v>677783.074467297</v>
      </c>
      <c r="M72" s="35">
        <f ca="1">L72/Parameters!$C$10</f>
        <v>0.059454655655026</v>
      </c>
      <c r="N72" s="35">
        <f ca="1" t="shared" si="10"/>
        <v>0.940545344344974</v>
      </c>
      <c r="O72" t="e">
        <f>'Actual Situation'!D72</f>
        <v>#N/A</v>
      </c>
      <c r="P72" t="e">
        <f>'Actual Situation'!E72</f>
        <v>#N/A</v>
      </c>
      <c r="Q72" s="12">
        <f ca="1">ROUND(SUM(OFFSET(D72,(Parameters!$C$9*-1),0,(Parameters!$C$8*-1),1))*Parameters!$C$6,0)</f>
        <v>5433</v>
      </c>
      <c r="R72" s="12">
        <f ca="1" t="shared" si="8"/>
        <v>5433</v>
      </c>
      <c r="S72" s="36" t="e">
        <f ca="1" t="shared" si="12"/>
        <v>#N/A</v>
      </c>
      <c r="T72" t="e">
        <f>'Actual Situation'!F72</f>
        <v>#N/A</v>
      </c>
      <c r="U72" s="36" t="e">
        <f>'Actual Situation'!G72</f>
        <v>#N/A</v>
      </c>
      <c r="V72" s="12">
        <f ca="1">Q72*Parameters!$C$4</f>
        <v>1195.26</v>
      </c>
      <c r="W72" t="e">
        <f>'Actual Situation'!H72</f>
        <v>#N/A</v>
      </c>
      <c r="X72" s="36" t="e">
        <f>'Actual Situation'!I72</f>
        <v>#N/A</v>
      </c>
      <c r="Y72" s="12">
        <f ca="1">Q72*Parameters!$C$5</f>
        <v>869.28</v>
      </c>
      <c r="Z72" t="e">
        <f>'Actual Situation'!J72</f>
        <v>#N/A</v>
      </c>
      <c r="AA72" t="e">
        <f>'Actual Situation'!K72</f>
        <v>#N/A</v>
      </c>
      <c r="AB72" s="12">
        <f ca="1">Q72*Parameters!$C$7</f>
        <v>121.1559</v>
      </c>
      <c r="AC72" t="e">
        <f>'Actual Situation'!L72</f>
        <v>#N/A</v>
      </c>
      <c r="AD72" s="12">
        <f ca="1" t="shared" si="14"/>
        <v>2130.1629</v>
      </c>
      <c r="AE72" s="61" t="e">
        <f t="shared" si="13"/>
        <v>#N/A</v>
      </c>
      <c r="AH72" s="39">
        <f ca="1">IF(ISNA((Parameters!$C$10-L72)/Parameters!$C$10),1,(Parameters!$C$10-L72)/Parameters!$C$10)</f>
        <v>0.940545344344974</v>
      </c>
      <c r="AJ72" s="66">
        <f ca="1" t="shared" si="6"/>
        <v>0.9727842435094</v>
      </c>
      <c r="AK72" s="66" t="e">
        <f ca="1" t="shared" si="7"/>
        <v>#N/A</v>
      </c>
      <c r="AL72" s="67">
        <f>Parameters!$C$13</f>
        <v>2200</v>
      </c>
      <c r="AM72" s="67">
        <f>Parameters!$C$14</f>
        <v>2000</v>
      </c>
    </row>
    <row r="73" spans="1:39">
      <c r="A73" s="45">
        <f t="shared" si="11"/>
        <v>43933</v>
      </c>
      <c r="B73" t="e">
        <f>'Actual Situation'!B73</f>
        <v>#N/A</v>
      </c>
      <c r="C73" s="46">
        <f>_xlfn.IFNA(VLOOKUP(A73,Measures!$D$15:$H$67,4,FALSE),C72)</f>
        <v>0.243</v>
      </c>
      <c r="D73" s="17">
        <f ca="1">OFFSET(G73,-Parameters!C$18,0)/$AG$2</f>
        <v>819.010791103004</v>
      </c>
      <c r="E73" t="e">
        <f>'Actual Situation'!C73</f>
        <v>#N/A</v>
      </c>
      <c r="F73" s="17">
        <f ca="1">OFFSET(L73,-Parameters!C$18,0)/$AG$2</f>
        <v>23102.8163924395</v>
      </c>
      <c r="G73" s="47">
        <f ca="1">IF(A73&lt;(A$39-Parameters!C$18),G74/(1+H74),IF(A73&gt;(A$39-Parameters!C$18),I72*$AH72*C73,$AG$2*$D$39))</f>
        <v>13929.171767363</v>
      </c>
      <c r="H73" s="34">
        <f ca="1">Projection!$AH72*Projection!C73</f>
        <v>0.228552518675829</v>
      </c>
      <c r="I73" s="47">
        <f ca="1">IF(A73&lt;(A$39-Parameters!C$18-2),I74/(1+$AG$8-$AG$5),IF(A73&gt;(A$39-Parameters!C$18-2),I72*(1+H72-$AG$5),G75/$AG$8))</f>
        <v>59656.5530290123</v>
      </c>
      <c r="J73" s="47"/>
      <c r="K73" s="35">
        <f ca="1">I73/Parameters!$C$10</f>
        <v>0.00523303096745722</v>
      </c>
      <c r="L73" s="47">
        <f ca="1">IF(A73&lt;(A$39-Parameters!C$18),L74-G74,IF(A73=(A$39-Parameters!C$18),OFFSET(F73,Parameters!C$18,0)*$AG$2,$L72+G73))</f>
        <v>691712.24623466</v>
      </c>
      <c r="M73" s="35">
        <f ca="1">L73/Parameters!$C$10</f>
        <v>0.0606765128276017</v>
      </c>
      <c r="N73" s="35">
        <f ca="1" t="shared" si="10"/>
        <v>0.939323487172398</v>
      </c>
      <c r="O73" t="e">
        <f>'Actual Situation'!D73</f>
        <v>#N/A</v>
      </c>
      <c r="P73" t="e">
        <f>'Actual Situation'!E73</f>
        <v>#N/A</v>
      </c>
      <c r="Q73" s="12">
        <f ca="1">ROUND(SUM(OFFSET(D73,(Parameters!$C$9*-1),0,(Parameters!$C$8*-1),1))*Parameters!$C$6,0)</f>
        <v>5383</v>
      </c>
      <c r="R73" s="12">
        <f ca="1" t="shared" si="8"/>
        <v>5383</v>
      </c>
      <c r="S73" s="36" t="e">
        <f ca="1" t="shared" si="12"/>
        <v>#N/A</v>
      </c>
      <c r="T73" t="e">
        <f>'Actual Situation'!F73</f>
        <v>#N/A</v>
      </c>
      <c r="U73" s="36" t="e">
        <f>'Actual Situation'!G73</f>
        <v>#N/A</v>
      </c>
      <c r="V73" s="12">
        <f ca="1">Q73*Parameters!$C$4</f>
        <v>1184.26</v>
      </c>
      <c r="W73" t="e">
        <f>'Actual Situation'!H73</f>
        <v>#N/A</v>
      </c>
      <c r="X73" s="36" t="e">
        <f>'Actual Situation'!I73</f>
        <v>#N/A</v>
      </c>
      <c r="Y73" s="12">
        <f ca="1">Q73*Parameters!$C$5</f>
        <v>861.28</v>
      </c>
      <c r="Z73" t="e">
        <f>'Actual Situation'!J73</f>
        <v>#N/A</v>
      </c>
      <c r="AA73" t="e">
        <f>'Actual Situation'!K73</f>
        <v>#N/A</v>
      </c>
      <c r="AB73" s="12">
        <f ca="1">Q73*Parameters!$C$7</f>
        <v>120.0409</v>
      </c>
      <c r="AC73" t="e">
        <f>'Actual Situation'!L73</f>
        <v>#N/A</v>
      </c>
      <c r="AD73" s="12">
        <f ca="1" t="shared" si="14"/>
        <v>2250.2038</v>
      </c>
      <c r="AE73" s="61" t="e">
        <f t="shared" si="13"/>
        <v>#N/A</v>
      </c>
      <c r="AH73" s="39">
        <f ca="1">IF(ISNA((Parameters!$C$10-L73)/Parameters!$C$10),1,(Parameters!$C$10-L73)/Parameters!$C$10)</f>
        <v>0.939323487172398</v>
      </c>
      <c r="AJ73" s="66">
        <f ca="1" t="shared" si="6"/>
        <v>0.990796981409902</v>
      </c>
      <c r="AK73" s="66" t="e">
        <f ca="1" t="shared" si="7"/>
        <v>#N/A</v>
      </c>
      <c r="AL73" s="67">
        <f>Parameters!$C$13</f>
        <v>2200</v>
      </c>
      <c r="AM73" s="67">
        <f>Parameters!$C$14</f>
        <v>2000</v>
      </c>
    </row>
    <row r="74" spans="1:39">
      <c r="A74" s="45">
        <f t="shared" si="11"/>
        <v>43934</v>
      </c>
      <c r="B74" t="e">
        <f>'Actual Situation'!B74</f>
        <v>#N/A</v>
      </c>
      <c r="C74" s="46">
        <f>_xlfn.IFNA(VLOOKUP(A74,Measures!$D$15:$H$67,4,FALSE),C73)</f>
        <v>0.243</v>
      </c>
      <c r="D74" s="17">
        <f ca="1">OFFSET(G74,-Parameters!C$18,0)/$AG$2</f>
        <v>803.804551219213</v>
      </c>
      <c r="E74" t="e">
        <f>'Actual Situation'!C74</f>
        <v>#N/A</v>
      </c>
      <c r="F74" s="17">
        <f ca="1">OFFSET(L74,-Parameters!C$18,0)/$AG$2</f>
        <v>23906.6209436587</v>
      </c>
      <c r="G74" s="47">
        <f ca="1">IF(A74&lt;(A$39-Parameters!C$18),G75/(1+H75),IF(A74&gt;(A$39-Parameters!C$18),I73*$AH73*C74,$AG$2*$D$39))</f>
        <v>13616.9427460069</v>
      </c>
      <c r="H74" s="34">
        <f ca="1">Projection!$AH73*Projection!C74</f>
        <v>0.228255607382893</v>
      </c>
      <c r="I74" s="47">
        <f ca="1">IF(A74&lt;(A$39-Parameters!C$18-2),I75/(1+$AG$8-$AG$5),IF(A74&gt;(A$39-Parameters!C$18-2),I73*(1+H73-$AG$5),G76/$AG$8))</f>
        <v>58377.0702220581</v>
      </c>
      <c r="J74" s="47"/>
      <c r="K74" s="35">
        <f ca="1">I74/Parameters!$C$10</f>
        <v>0.00512079563351387</v>
      </c>
      <c r="L74" s="47">
        <f ca="1">IF(A74&lt;(A$39-Parameters!C$18),L75-G75,IF(A74=(A$39-Parameters!C$18),OFFSET(F74,Parameters!C$18,0)*$AG$2,$L73+G74))</f>
        <v>705329.188980667</v>
      </c>
      <c r="M74" s="35">
        <f ca="1">L74/Parameters!$C$10</f>
        <v>0.0618709814895322</v>
      </c>
      <c r="N74" s="35">
        <f ca="1" t="shared" si="10"/>
        <v>0.938129018510468</v>
      </c>
      <c r="O74" t="e">
        <f>'Actual Situation'!D74</f>
        <v>#N/A</v>
      </c>
      <c r="P74" t="e">
        <f>'Actual Situation'!E74</f>
        <v>#N/A</v>
      </c>
      <c r="Q74" s="12">
        <f ca="1">ROUND(SUM(OFFSET(D74,(Parameters!$C$9*-1),0,(Parameters!$C$8*-1),1))*Parameters!$C$6,0)</f>
        <v>5298</v>
      </c>
      <c r="R74" s="12">
        <f ca="1" t="shared" si="8"/>
        <v>5298</v>
      </c>
      <c r="S74" s="36" t="e">
        <f ca="1" t="shared" ref="S74:S137" si="15">IF(P74=0,NA(),ABS(Q74-P74)/Q74*100)</f>
        <v>#N/A</v>
      </c>
      <c r="T74" t="e">
        <f>'Actual Situation'!F74</f>
        <v>#N/A</v>
      </c>
      <c r="U74" s="36" t="e">
        <f>'Actual Situation'!G74</f>
        <v>#N/A</v>
      </c>
      <c r="V74" s="12">
        <f ca="1">Q74*Parameters!$C$4</f>
        <v>1165.56</v>
      </c>
      <c r="W74" t="e">
        <f>'Actual Situation'!H74</f>
        <v>#N/A</v>
      </c>
      <c r="X74" s="36" t="e">
        <f>'Actual Situation'!I74</f>
        <v>#N/A</v>
      </c>
      <c r="Y74" s="12">
        <f ca="1">Q74*Parameters!$C$5</f>
        <v>847.68</v>
      </c>
      <c r="Z74" t="e">
        <f>'Actual Situation'!J74</f>
        <v>#N/A</v>
      </c>
      <c r="AA74" t="e">
        <f>'Actual Situation'!K74</f>
        <v>#N/A</v>
      </c>
      <c r="AB74" s="12">
        <f ca="1">Q74*Parameters!$C$7</f>
        <v>118.1454</v>
      </c>
      <c r="AC74" t="e">
        <f>'Actual Situation'!L74</f>
        <v>#N/A</v>
      </c>
      <c r="AD74" s="12">
        <f ca="1" t="shared" si="14"/>
        <v>2368.3492</v>
      </c>
      <c r="AE74" s="61" t="e">
        <f t="shared" si="13"/>
        <v>#N/A</v>
      </c>
      <c r="AH74" s="39">
        <f ca="1">IF(ISNA((Parameters!$C$10-L74)/Parameters!$C$10),1,(Parameters!$C$10-L74)/Parameters!$C$10)</f>
        <v>0.938129018510468</v>
      </c>
      <c r="AJ74" s="66">
        <f ca="1" t="shared" si="6"/>
        <v>0.984209548578859</v>
      </c>
      <c r="AK74" s="66" t="e">
        <f ca="1" t="shared" si="7"/>
        <v>#N/A</v>
      </c>
      <c r="AL74" s="67">
        <f>Parameters!$C$13</f>
        <v>2200</v>
      </c>
      <c r="AM74" s="67">
        <f>Parameters!$C$14</f>
        <v>2000</v>
      </c>
    </row>
    <row r="75" spans="1:39">
      <c r="A75" s="45">
        <f t="shared" si="11"/>
        <v>43935</v>
      </c>
      <c r="B75" t="e">
        <f>'Actual Situation'!B75</f>
        <v>#N/A</v>
      </c>
      <c r="C75" s="46">
        <f>_xlfn.IFNA(VLOOKUP(A75,Measures!$D$15:$H$67,4,FALSE),C74)</f>
        <v>0.243</v>
      </c>
      <c r="D75" s="17">
        <f ca="1">OFFSET(G75,-Parameters!C$18,0)/$AG$2</f>
        <v>788.591697850854</v>
      </c>
      <c r="E75" t="e">
        <f>'Actual Situation'!C75</f>
        <v>#N/A</v>
      </c>
      <c r="F75" s="17">
        <f ca="1">OFFSET(L75,-Parameters!C$18,0)/$AG$2</f>
        <v>24695.2126415096</v>
      </c>
      <c r="G75" s="47">
        <f ca="1">IF(A75&lt;(A$39-Parameters!C$18),G76/(1+H76),IF(A75&gt;(A$39-Parameters!C$18),I74*$AH74*C75,$AG$2*$D$39))</f>
        <v>13307.9493325974</v>
      </c>
      <c r="H75" s="34">
        <f ca="1">Projection!$AH74*Projection!C75</f>
        <v>0.227965351498044</v>
      </c>
      <c r="I75" s="47">
        <f ca="1">IF(A75&lt;(A$39-Parameters!C$18-2),I76/(1+$AG$8-$AG$5),IF(A75&gt;(A$39-Parameters!C$18-2),I74*(1+H74-$AG$5),G77/$AG$8))</f>
        <v>57107.6962873132</v>
      </c>
      <c r="J75" s="47"/>
      <c r="K75" s="35">
        <f ca="1">I75/Parameters!$C$10</f>
        <v>0.00500944704274677</v>
      </c>
      <c r="L75" s="47">
        <f ca="1">IF(A75&lt;(A$39-Parameters!C$18),L76-G76,IF(A75=(A$39-Parameters!C$18),OFFSET(F75,Parameters!C$18,0)*$AG$2,$L74+G75))</f>
        <v>718637.138313264</v>
      </c>
      <c r="M75" s="35">
        <f ca="1">L75/Parameters!$C$10</f>
        <v>0.0630383454660758</v>
      </c>
      <c r="N75" s="35">
        <f ca="1" t="shared" si="10"/>
        <v>0.936961654533924</v>
      </c>
      <c r="O75" t="e">
        <f>'Actual Situation'!D75</f>
        <v>#N/A</v>
      </c>
      <c r="P75" t="e">
        <f>'Actual Situation'!E75</f>
        <v>#N/A</v>
      </c>
      <c r="Q75" s="12">
        <f ca="1">ROUND(SUM(OFFSET(D75,(Parameters!$C$9*-1),0,(Parameters!$C$8*-1),1))*Parameters!$C$6,0)</f>
        <v>5211</v>
      </c>
      <c r="R75" s="12">
        <f ca="1" t="shared" si="8"/>
        <v>5211</v>
      </c>
      <c r="S75" s="36" t="e">
        <f ca="1" t="shared" si="15"/>
        <v>#N/A</v>
      </c>
      <c r="T75" t="e">
        <f>'Actual Situation'!F75</f>
        <v>#N/A</v>
      </c>
      <c r="U75" s="36" t="e">
        <f>'Actual Situation'!G75</f>
        <v>#N/A</v>
      </c>
      <c r="V75" s="12">
        <f ca="1">Q75*Parameters!$C$4</f>
        <v>1146.42</v>
      </c>
      <c r="W75" t="e">
        <f>'Actual Situation'!H75</f>
        <v>#N/A</v>
      </c>
      <c r="X75" s="36" t="e">
        <f>'Actual Situation'!I75</f>
        <v>#N/A</v>
      </c>
      <c r="Y75" s="12">
        <f ca="1">Q75*Parameters!$C$5</f>
        <v>833.76</v>
      </c>
      <c r="Z75" t="e">
        <f>'Actual Situation'!J75</f>
        <v>#N/A</v>
      </c>
      <c r="AA75" t="e">
        <f>'Actual Situation'!K75</f>
        <v>#N/A</v>
      </c>
      <c r="AB75" s="12">
        <f ca="1">Q75*Parameters!$C$7</f>
        <v>116.2053</v>
      </c>
      <c r="AC75" t="e">
        <f>'Actual Situation'!L75</f>
        <v>#N/A</v>
      </c>
      <c r="AD75" s="12">
        <f ca="1" t="shared" si="14"/>
        <v>2484.5545</v>
      </c>
      <c r="AE75" s="61" t="e">
        <f t="shared" si="13"/>
        <v>#N/A</v>
      </c>
      <c r="AH75" s="39">
        <f ca="1">IF(ISNA((Parameters!$C$10-L75)/Parameters!$C$10),1,(Parameters!$C$10-L75)/Parameters!$C$10)</f>
        <v>0.936961654533924</v>
      </c>
      <c r="AJ75" s="66">
        <f ca="1" t="shared" si="6"/>
        <v>0.983578708946772</v>
      </c>
      <c r="AK75" s="66" t="e">
        <f ca="1" t="shared" si="7"/>
        <v>#N/A</v>
      </c>
      <c r="AL75" s="67">
        <f>Parameters!$C$13</f>
        <v>2200</v>
      </c>
      <c r="AM75" s="67">
        <f>Parameters!$C$14</f>
        <v>2000</v>
      </c>
    </row>
    <row r="76" spans="1:39">
      <c r="A76" s="45">
        <f t="shared" si="11"/>
        <v>43936</v>
      </c>
      <c r="B76" t="e">
        <f>'Actual Situation'!B76</f>
        <v>#N/A</v>
      </c>
      <c r="C76" s="46">
        <f>_xlfn.IFNA(VLOOKUP(A76,Measures!$D$15:$H$67,4,FALSE),C75)</f>
        <v>0.243</v>
      </c>
      <c r="D76" s="17">
        <f ca="1">OFFSET(G76,-Parameters!C$18,0)/$AG$2</f>
        <v>773.388942311457</v>
      </c>
      <c r="E76" t="e">
        <f>'Actual Situation'!C76</f>
        <v>#N/A</v>
      </c>
      <c r="F76" s="17">
        <f ca="1">OFFSET(L76,-Parameters!C$18,0)/$AG$2</f>
        <v>25468.601583821</v>
      </c>
      <c r="G76" s="47">
        <f ca="1">IF(A76&lt;(A$39-Parameters!C$18),G77/(1+H77),IF(A76&gt;(A$39-Parameters!C$18),I75*$AH75*C76,$AG$2*$D$39))</f>
        <v>13002.3763487956</v>
      </c>
      <c r="H76" s="34">
        <f ca="1">Projection!$AH75*Projection!C76</f>
        <v>0.227681682051744</v>
      </c>
      <c r="I76" s="47">
        <f ca="1">IF(A76&lt;(A$39-Parameters!C$18-2),I77/(1+$AG$8-$AG$5),IF(A76&gt;(A$39-Parameters!C$18-2),I75*(1+H75-$AG$5),G78/$AG$8))</f>
        <v>55849.3482728658</v>
      </c>
      <c r="J76" s="47"/>
      <c r="K76" s="35">
        <f ca="1">I76/Parameters!$C$10</f>
        <v>0.00489906563797068</v>
      </c>
      <c r="L76" s="47">
        <f ca="1">IF(A76&lt;(A$39-Parameters!C$18),L77-G77,IF(A76=(A$39-Parameters!C$18),OFFSET(F76,Parameters!C$18,0)*$AG$2,$L75+G76))</f>
        <v>731639.51466206</v>
      </c>
      <c r="M76" s="35">
        <f ca="1">L76/Parameters!$C$10</f>
        <v>0.0641789047949175</v>
      </c>
      <c r="N76" s="35">
        <f ca="1" t="shared" si="10"/>
        <v>0.935821095205082</v>
      </c>
      <c r="O76" t="e">
        <f>'Actual Situation'!D76</f>
        <v>#N/A</v>
      </c>
      <c r="P76" t="e">
        <f>'Actual Situation'!E76</f>
        <v>#N/A</v>
      </c>
      <c r="Q76" s="12">
        <f ca="1">ROUND(SUM(OFFSET(D76,(Parameters!$C$9*-1),0,(Parameters!$C$8*-1),1))*Parameters!$C$6,0)</f>
        <v>5124</v>
      </c>
      <c r="R76" s="12">
        <f ca="1" t="shared" si="8"/>
        <v>5124</v>
      </c>
      <c r="S76" s="36" t="e">
        <f ca="1" t="shared" si="15"/>
        <v>#N/A</v>
      </c>
      <c r="T76" t="e">
        <f>'Actual Situation'!F76</f>
        <v>#N/A</v>
      </c>
      <c r="U76" s="36" t="e">
        <f>'Actual Situation'!G76</f>
        <v>#N/A</v>
      </c>
      <c r="V76" s="12">
        <f ca="1">Q76*Parameters!$C$4</f>
        <v>1127.28</v>
      </c>
      <c r="W76" t="e">
        <f>'Actual Situation'!H76</f>
        <v>#N/A</v>
      </c>
      <c r="X76" s="36" t="e">
        <f>'Actual Situation'!I76</f>
        <v>#N/A</v>
      </c>
      <c r="Y76" s="12">
        <f ca="1">Q76*Parameters!$C$5</f>
        <v>819.84</v>
      </c>
      <c r="Z76" t="e">
        <f>'Actual Situation'!J76</f>
        <v>#N/A</v>
      </c>
      <c r="AA76" t="e">
        <f>'Actual Situation'!K76</f>
        <v>#N/A</v>
      </c>
      <c r="AB76" s="12">
        <f ca="1">Q76*Parameters!$C$7</f>
        <v>114.2652</v>
      </c>
      <c r="AC76" t="e">
        <f>'Actual Situation'!L76</f>
        <v>#N/A</v>
      </c>
      <c r="AD76" s="12">
        <f ca="1" t="shared" si="14"/>
        <v>2598.8197</v>
      </c>
      <c r="AE76" s="61" t="e">
        <f t="shared" si="13"/>
        <v>#N/A</v>
      </c>
      <c r="AH76" s="39">
        <f ca="1">IF(ISNA((Parameters!$C$10-L76)/Parameters!$C$10),1,(Parameters!$C$10-L76)/Parameters!$C$10)</f>
        <v>0.935821095205082</v>
      </c>
      <c r="AJ76" s="66">
        <f ca="1" t="shared" si="6"/>
        <v>0.983304548071387</v>
      </c>
      <c r="AK76" s="66" t="e">
        <f ca="1" t="shared" si="7"/>
        <v>#N/A</v>
      </c>
      <c r="AL76" s="67">
        <f>Parameters!$C$13</f>
        <v>2200</v>
      </c>
      <c r="AM76" s="67">
        <f>Parameters!$C$14</f>
        <v>2000</v>
      </c>
    </row>
    <row r="77" spans="1:39">
      <c r="A77" s="45">
        <f t="shared" si="11"/>
        <v>43937</v>
      </c>
      <c r="B77" t="e">
        <f>'Actual Situation'!B77</f>
        <v>#N/A</v>
      </c>
      <c r="C77" s="46">
        <f>_xlfn.IFNA(VLOOKUP(A77,Measures!$D$15:$H$67,4,FALSE),C76)</f>
        <v>0.243</v>
      </c>
      <c r="D77" s="17">
        <f ca="1">OFFSET(G77,-Parameters!C$18,0)/$AG$2</f>
        <v>758.21233000491</v>
      </c>
      <c r="E77" t="e">
        <f>'Actual Situation'!C77</f>
        <v>#N/A</v>
      </c>
      <c r="F77" s="17">
        <f ca="1">OFFSET(L77,-Parameters!C$18,0)/$AG$2</f>
        <v>26226.8139138259</v>
      </c>
      <c r="G77" s="47">
        <f ca="1">IF(A77&lt;(A$39-Parameters!C$18),G78/(1+H78),IF(A77&gt;(A$39-Parameters!C$18),I76*$AH76*C77,$AG$2*$D$39))</f>
        <v>12700.3945789304</v>
      </c>
      <c r="H77" s="34">
        <f ca="1">Projection!$AH76*Projection!C77</f>
        <v>0.227404526134835</v>
      </c>
      <c r="I77" s="47">
        <f ca="1">IF(A77&lt;(A$39-Parameters!C$18-2),I78/(1+$AG$8-$AG$5),IF(A77&gt;(A$39-Parameters!C$18-2),I76*(1+H76-$AG$5),G79/$AG$8))</f>
        <v>54602.8847609091</v>
      </c>
      <c r="J77" s="47"/>
      <c r="K77" s="35">
        <f ca="1">I77/Parameters!$C$10</f>
        <v>0.00478972673341308</v>
      </c>
      <c r="L77" s="47">
        <f ca="1">IF(A77&lt;(A$39-Parameters!C$18),L78-G78,IF(A77=(A$39-Parameters!C$18),OFFSET(F77,Parameters!C$18,0)*$AG$2,$L76+G77))</f>
        <v>744339.90924099</v>
      </c>
      <c r="M77" s="35">
        <f ca="1">L77/Parameters!$C$10</f>
        <v>0.0652929744948237</v>
      </c>
      <c r="N77" s="35">
        <f ca="1" t="shared" si="10"/>
        <v>0.934707025505176</v>
      </c>
      <c r="O77" t="e">
        <f>'Actual Situation'!D77</f>
        <v>#N/A</v>
      </c>
      <c r="P77" t="e">
        <f>'Actual Situation'!E77</f>
        <v>#N/A</v>
      </c>
      <c r="Q77" s="12">
        <f ca="1">ROUND(SUM(OFFSET(D77,(Parameters!$C$9*-1),0,(Parameters!$C$8*-1),1))*Parameters!$C$6,0)</f>
        <v>5036</v>
      </c>
      <c r="R77" s="12">
        <f ca="1" t="shared" si="8"/>
        <v>5036</v>
      </c>
      <c r="S77" s="36" t="e">
        <f ca="1" t="shared" si="15"/>
        <v>#N/A</v>
      </c>
      <c r="T77" t="e">
        <f>'Actual Situation'!F77</f>
        <v>#N/A</v>
      </c>
      <c r="U77" s="36" t="e">
        <f>'Actual Situation'!G77</f>
        <v>#N/A</v>
      </c>
      <c r="V77" s="12">
        <f ca="1">Q77*Parameters!$C$4</f>
        <v>1107.92</v>
      </c>
      <c r="W77" t="e">
        <f>'Actual Situation'!H77</f>
        <v>#N/A</v>
      </c>
      <c r="X77" s="36" t="e">
        <f>'Actual Situation'!I77</f>
        <v>#N/A</v>
      </c>
      <c r="Y77" s="12">
        <f ca="1">Q77*Parameters!$C$5</f>
        <v>805.76</v>
      </c>
      <c r="Z77" t="e">
        <f>'Actual Situation'!J77</f>
        <v>#N/A</v>
      </c>
      <c r="AA77" t="e">
        <f>'Actual Situation'!K77</f>
        <v>#N/A</v>
      </c>
      <c r="AB77" s="12">
        <f ca="1">Q77*Parameters!$C$7</f>
        <v>112.3028</v>
      </c>
      <c r="AC77" t="e">
        <f>'Actual Situation'!L77</f>
        <v>#N/A</v>
      </c>
      <c r="AD77" s="12">
        <f ca="1" t="shared" si="14"/>
        <v>2711.1225</v>
      </c>
      <c r="AE77" s="61" t="e">
        <f t="shared" si="13"/>
        <v>#N/A</v>
      </c>
      <c r="AH77" s="39">
        <f ca="1">IF(ISNA((Parameters!$C$10-L77)/Parameters!$C$10),1,(Parameters!$C$10-L77)/Parameters!$C$10)</f>
        <v>0.934707025505176</v>
      </c>
      <c r="AJ77" s="66">
        <f ca="1" t="shared" si="6"/>
        <v>0.982825917252147</v>
      </c>
      <c r="AK77" s="66" t="e">
        <f ca="1" t="shared" si="7"/>
        <v>#N/A</v>
      </c>
      <c r="AL77" s="67">
        <f>Parameters!$C$13</f>
        <v>2200</v>
      </c>
      <c r="AM77" s="67">
        <f>Parameters!$C$14</f>
        <v>2000</v>
      </c>
    </row>
    <row r="78" spans="1:39">
      <c r="A78" s="45">
        <f t="shared" si="11"/>
        <v>43938</v>
      </c>
      <c r="B78" t="e">
        <f>'Actual Situation'!B78</f>
        <v>#N/A</v>
      </c>
      <c r="C78" s="46">
        <f>_xlfn.IFNA(VLOOKUP(A78,Measures!$D$15:$H$67,4,FALSE),C77)</f>
        <v>0.243</v>
      </c>
      <c r="D78" s="17">
        <f ca="1">OFFSET(G78,-Parameters!C$18,0)/$AG$2</f>
        <v>743.077226961369</v>
      </c>
      <c r="E78" t="e">
        <f>'Actual Situation'!C78</f>
        <v>#N/A</v>
      </c>
      <c r="F78" s="17">
        <f ca="1">OFFSET(L78,-Parameters!C$18,0)/$AG$2</f>
        <v>26969.8911407873</v>
      </c>
      <c r="G78" s="47">
        <f ca="1">IF(A78&lt;(A$39-Parameters!C$18),G79/(1+H79),IF(A78&gt;(A$39-Parameters!C$18),I77*$AH77*C78,$AG$2*$D$39))</f>
        <v>12402.1610997257</v>
      </c>
      <c r="H78" s="34">
        <f ca="1">Projection!$AH77*Projection!C78</f>
        <v>0.227133807197758</v>
      </c>
      <c r="I78" s="47">
        <f ca="1">IF(A78&lt;(A$39-Parameters!C$18-2),I79/(1+$AG$8-$AG$5),IF(A78&gt;(A$39-Parameters!C$18-2),I77*(1+H77-$AG$5),G80/$AG$8))</f>
        <v>53369.1067053313</v>
      </c>
      <c r="J78" s="47"/>
      <c r="K78" s="35">
        <f ca="1">I78/Parameters!$C$10</f>
        <v>0.00468150058818696</v>
      </c>
      <c r="L78" s="47">
        <f ca="1">IF(A78&lt;(A$39-Parameters!C$18),L79-G79,IF(A78=(A$39-Parameters!C$18),OFFSET(F78,Parameters!C$18,0)*$AG$2,$L77+G78))</f>
        <v>756742.070340716</v>
      </c>
      <c r="M78" s="35">
        <f ca="1">L78/Parameters!$C$10</f>
        <v>0.0663808833632207</v>
      </c>
      <c r="N78" s="35">
        <f ca="1" t="shared" si="10"/>
        <v>0.933619116636779</v>
      </c>
      <c r="O78" t="e">
        <f>'Actual Situation'!D78</f>
        <v>#N/A</v>
      </c>
      <c r="P78" t="e">
        <f>'Actual Situation'!E78</f>
        <v>#N/A</v>
      </c>
      <c r="Q78" s="12">
        <f ca="1">ROUND(SUM(OFFSET(D78,(Parameters!$C$9*-1),0,(Parameters!$C$8*-1),1))*Parameters!$C$6,0)</f>
        <v>4948</v>
      </c>
      <c r="R78" s="12">
        <f ca="1" t="shared" si="8"/>
        <v>4948</v>
      </c>
      <c r="S78" s="36" t="e">
        <f ca="1" t="shared" si="15"/>
        <v>#N/A</v>
      </c>
      <c r="T78" t="e">
        <f>'Actual Situation'!F78</f>
        <v>#N/A</v>
      </c>
      <c r="U78" s="36" t="e">
        <f>'Actual Situation'!G78</f>
        <v>#N/A</v>
      </c>
      <c r="V78" s="12">
        <f ca="1">Q78*Parameters!$C$4</f>
        <v>1088.56</v>
      </c>
      <c r="W78" t="e">
        <f>'Actual Situation'!H78</f>
        <v>#N/A</v>
      </c>
      <c r="X78" s="36" t="e">
        <f>'Actual Situation'!I78</f>
        <v>#N/A</v>
      </c>
      <c r="Y78" s="12">
        <f ca="1">Q78*Parameters!$C$5</f>
        <v>791.68</v>
      </c>
      <c r="Z78" t="e">
        <f>'Actual Situation'!J78</f>
        <v>#N/A</v>
      </c>
      <c r="AA78" t="e">
        <f>'Actual Situation'!K78</f>
        <v>#N/A</v>
      </c>
      <c r="AB78" s="12">
        <f ca="1">Q78*Parameters!$C$7</f>
        <v>110.3404</v>
      </c>
      <c r="AC78" t="e">
        <f>'Actual Situation'!L78</f>
        <v>#N/A</v>
      </c>
      <c r="AD78" s="12">
        <f ca="1" t="shared" si="14"/>
        <v>2821.4629</v>
      </c>
      <c r="AE78" s="61" t="e">
        <f t="shared" si="13"/>
        <v>#N/A</v>
      </c>
      <c r="AH78" s="39">
        <f ca="1">IF(ISNA((Parameters!$C$10-L78)/Parameters!$C$10),1,(Parameters!$C$10-L78)/Parameters!$C$10)</f>
        <v>0.933619116636779</v>
      </c>
      <c r="AJ78" s="66">
        <f ca="1" t="shared" si="6"/>
        <v>0.982525814138205</v>
      </c>
      <c r="AK78" s="66" t="e">
        <f ca="1" t="shared" si="7"/>
        <v>#N/A</v>
      </c>
      <c r="AL78" s="67">
        <f>Parameters!$C$13</f>
        <v>2200</v>
      </c>
      <c r="AM78" s="67">
        <f>Parameters!$C$14</f>
        <v>2000</v>
      </c>
    </row>
    <row r="79" spans="1:39">
      <c r="A79" s="45">
        <f t="shared" si="11"/>
        <v>43939</v>
      </c>
      <c r="B79" t="e">
        <f>'Actual Situation'!B79</f>
        <v>#N/A</v>
      </c>
      <c r="C79" s="46">
        <f>_xlfn.IFNA(VLOOKUP(A79,Measures!$D$15:$H$67,4,FALSE),C78)</f>
        <v>0.243</v>
      </c>
      <c r="D79" s="17">
        <f ca="1">OFFSET(G79,-Parameters!C$18,0)/$AG$2</f>
        <v>727.998309721138</v>
      </c>
      <c r="E79" t="e">
        <f>'Actual Situation'!C79</f>
        <v>#N/A</v>
      </c>
      <c r="F79" s="17">
        <f ca="1">OFFSET(L79,-Parameters!C$18,0)/$AG$2</f>
        <v>27697.8894505084</v>
      </c>
      <c r="G79" s="47">
        <f ca="1">IF(A79&lt;(A$39-Parameters!C$18),G80/(1+H80),IF(A79&gt;(A$39-Parameters!C$18),I78*$AH78*C79,$AG$2*$D$39))</f>
        <v>12107.8196366759</v>
      </c>
      <c r="H79" s="34">
        <f ca="1">Projection!$AH78*Projection!C79</f>
        <v>0.226869445342737</v>
      </c>
      <c r="I79" s="47">
        <f ca="1">IF(A79&lt;(A$39-Parameters!C$18-2),I80/(1+$AG$8-$AG$5),IF(A79&gt;(A$39-Parameters!C$18-2),I78*(1+H78-$AG$5),G81/$AG$8))</f>
        <v>52148.7584217238</v>
      </c>
      <c r="J79" s="47"/>
      <c r="K79" s="35">
        <f ca="1">I79/Parameters!$C$10</f>
        <v>0.00457445249313366</v>
      </c>
      <c r="L79" s="47">
        <f ca="1">IF(A79&lt;(A$39-Parameters!C$18),L80-G80,IF(A79=(A$39-Parameters!C$18),OFFSET(F79,Parameters!C$18,0)*$AG$2,$L78+G79))</f>
        <v>768849.889977392</v>
      </c>
      <c r="M79" s="35">
        <f ca="1">L79/Parameters!$C$10</f>
        <v>0.0674429728050344</v>
      </c>
      <c r="N79" s="35">
        <f ca="1" t="shared" si="10"/>
        <v>0.932557027194966</v>
      </c>
      <c r="O79" t="e">
        <f>'Actual Situation'!D79</f>
        <v>#N/A</v>
      </c>
      <c r="P79" t="e">
        <f>'Actual Situation'!E79</f>
        <v>#N/A</v>
      </c>
      <c r="Q79" s="12">
        <f ca="1">ROUND(SUM(OFFSET(D79,(Parameters!$C$9*-1),0,(Parameters!$C$8*-1),1))*Parameters!$C$6,0)</f>
        <v>4859</v>
      </c>
      <c r="R79" s="12">
        <f ca="1" t="shared" si="8"/>
        <v>4859</v>
      </c>
      <c r="S79" s="36" t="e">
        <f ca="1" t="shared" si="15"/>
        <v>#N/A</v>
      </c>
      <c r="T79" t="e">
        <f>'Actual Situation'!F79</f>
        <v>#N/A</v>
      </c>
      <c r="U79" s="36" t="e">
        <f>'Actual Situation'!G79</f>
        <v>#N/A</v>
      </c>
      <c r="V79" s="12">
        <f ca="1">Q79*Parameters!$C$4</f>
        <v>1068.98</v>
      </c>
      <c r="W79" t="e">
        <f>'Actual Situation'!H79</f>
        <v>#N/A</v>
      </c>
      <c r="X79" s="36" t="e">
        <f>'Actual Situation'!I79</f>
        <v>#N/A</v>
      </c>
      <c r="Y79" s="12">
        <f ca="1">Q79*Parameters!$C$5</f>
        <v>777.44</v>
      </c>
      <c r="Z79" t="e">
        <f>'Actual Situation'!J79</f>
        <v>#N/A</v>
      </c>
      <c r="AA79" t="e">
        <f>'Actual Situation'!K79</f>
        <v>#N/A</v>
      </c>
      <c r="AB79" s="12">
        <f ca="1">Q79*Parameters!$C$7</f>
        <v>108.3557</v>
      </c>
      <c r="AC79" t="e">
        <f>'Actual Situation'!L79</f>
        <v>#N/A</v>
      </c>
      <c r="AD79" s="12">
        <f ca="1" t="shared" si="14"/>
        <v>2929.8186</v>
      </c>
      <c r="AE79" s="61" t="e">
        <f t="shared" si="13"/>
        <v>#N/A</v>
      </c>
      <c r="AH79" s="39">
        <f ca="1">IF(ISNA((Parameters!$C$10-L79)/Parameters!$C$10),1,(Parameters!$C$10-L79)/Parameters!$C$10)</f>
        <v>0.932557027194966</v>
      </c>
      <c r="AJ79" s="66">
        <f ca="1" t="shared" si="6"/>
        <v>0.982012934518998</v>
      </c>
      <c r="AK79" s="66" t="e">
        <f ca="1" t="shared" si="7"/>
        <v>#N/A</v>
      </c>
      <c r="AL79" s="67">
        <f>Parameters!$C$13</f>
        <v>2200</v>
      </c>
      <c r="AM79" s="67">
        <f>Parameters!$C$14</f>
        <v>2000</v>
      </c>
    </row>
    <row r="80" spans="1:39">
      <c r="A80" s="45">
        <f t="shared" si="11"/>
        <v>43940</v>
      </c>
      <c r="B80" t="e">
        <f>'Actual Situation'!B80</f>
        <v>#N/A</v>
      </c>
      <c r="C80" s="46">
        <f>_xlfn.IFNA(VLOOKUP(A80,Measures!$D$15:$H$67,4,FALSE),C79)</f>
        <v>0.243</v>
      </c>
      <c r="D80" s="17">
        <f ca="1">OFFSET(G80,-Parameters!C$18,0)/$AG$2</f>
        <v>712.989558408811</v>
      </c>
      <c r="E80" t="e">
        <f>'Actual Situation'!C80</f>
        <v>#N/A</v>
      </c>
      <c r="F80" s="17">
        <f ca="1">OFFSET(L80,-Parameters!C$18,0)/$AG$2</f>
        <v>28410.8790089173</v>
      </c>
      <c r="G80" s="47">
        <f ca="1">IF(A80&lt;(A$39-Parameters!C$18),G81/(1+H81),IF(A80&gt;(A$39-Parameters!C$18),I79*$AH79*C80,$AG$2*$D$39))</f>
        <v>11817.5009435381</v>
      </c>
      <c r="H80" s="34">
        <f ca="1">Projection!$AH79*Projection!C80</f>
        <v>0.226611357608377</v>
      </c>
      <c r="I80" s="47">
        <f ca="1">IF(A80&lt;(A$39-Parameters!C$18-2),I81/(1+$AG$8-$AG$5),IF(A80&gt;(A$39-Parameters!C$18-2),I79*(1+H79-$AG$5),G82/$AG$8))</f>
        <v>50942.5287147417</v>
      </c>
      <c r="J80" s="47"/>
      <c r="K80" s="35">
        <f ca="1">I80/Parameters!$C$10</f>
        <v>0.00446864286971419</v>
      </c>
      <c r="L80" s="47">
        <f ca="1">IF(A80&lt;(A$39-Parameters!C$18),L81-G81,IF(A80=(A$39-Parameters!C$18),OFFSET(F80,Parameters!C$18,0)*$AG$2,$L79+G80))</f>
        <v>780667.39092093</v>
      </c>
      <c r="M80" s="35">
        <f ca="1">L80/Parameters!$C$10</f>
        <v>0.0684795956948184</v>
      </c>
      <c r="N80" s="35">
        <f ca="1" t="shared" si="10"/>
        <v>0.931520404305182</v>
      </c>
      <c r="O80" t="e">
        <f>'Actual Situation'!D80</f>
        <v>#N/A</v>
      </c>
      <c r="P80" t="e">
        <f>'Actual Situation'!E80</f>
        <v>#N/A</v>
      </c>
      <c r="Q80" s="12">
        <f ca="1">ROUND(SUM(OFFSET(D80,(Parameters!$C$9*-1),0,(Parameters!$C$8*-1),1))*Parameters!$C$6,0)</f>
        <v>4771</v>
      </c>
      <c r="R80" s="12">
        <f ca="1" t="shared" si="8"/>
        <v>4771</v>
      </c>
      <c r="S80" s="36" t="e">
        <f ca="1" t="shared" si="15"/>
        <v>#N/A</v>
      </c>
      <c r="T80" t="e">
        <f>'Actual Situation'!F80</f>
        <v>#N/A</v>
      </c>
      <c r="U80" s="36" t="e">
        <f>'Actual Situation'!G80</f>
        <v>#N/A</v>
      </c>
      <c r="V80" s="12">
        <f ca="1">Q80*Parameters!$C$4</f>
        <v>1049.62</v>
      </c>
      <c r="W80" t="e">
        <f>'Actual Situation'!H80</f>
        <v>#N/A</v>
      </c>
      <c r="X80" s="36" t="e">
        <f>'Actual Situation'!I80</f>
        <v>#N/A</v>
      </c>
      <c r="Y80" s="12">
        <f ca="1">Q80*Parameters!$C$5</f>
        <v>763.36</v>
      </c>
      <c r="Z80" t="e">
        <f>'Actual Situation'!J80</f>
        <v>#N/A</v>
      </c>
      <c r="AA80" t="e">
        <f>'Actual Situation'!K80</f>
        <v>#N/A</v>
      </c>
      <c r="AB80" s="12">
        <f ca="1">Q80*Parameters!$C$7</f>
        <v>106.3933</v>
      </c>
      <c r="AC80" t="e">
        <f>'Actual Situation'!L80</f>
        <v>#N/A</v>
      </c>
      <c r="AD80" s="12">
        <f ca="1" t="shared" si="14"/>
        <v>3036.2119</v>
      </c>
      <c r="AE80" s="61" t="e">
        <f t="shared" si="13"/>
        <v>#N/A</v>
      </c>
      <c r="AH80" s="39">
        <f ca="1">IF(ISNA((Parameters!$C$10-L80)/Parameters!$C$10),1,(Parameters!$C$10-L80)/Parameters!$C$10)</f>
        <v>0.931520404305182</v>
      </c>
      <c r="AJ80" s="66">
        <f ca="1" t="shared" ref="AJ80:AJ122" si="16">IF(Q79&gt;0,Q80/Q79,0)</f>
        <v>0.981889277629142</v>
      </c>
      <c r="AK80" s="66" t="e">
        <f ca="1" t="shared" ref="AK80:AK122" si="17">IF(E80&gt;0,F80/E80,0)</f>
        <v>#N/A</v>
      </c>
      <c r="AL80" s="67">
        <f>Parameters!$C$13</f>
        <v>2200</v>
      </c>
      <c r="AM80" s="67">
        <f>Parameters!$C$14</f>
        <v>2000</v>
      </c>
    </row>
    <row r="81" spans="1:39">
      <c r="A81" s="45">
        <f t="shared" si="11"/>
        <v>43941</v>
      </c>
      <c r="B81" t="e">
        <f>'Actual Situation'!B81</f>
        <v>#N/A</v>
      </c>
      <c r="C81" s="46">
        <f>_xlfn.IFNA(VLOOKUP(A81,Measures!$D$15:$H$67,4,FALSE),C80)</f>
        <v>0.243</v>
      </c>
      <c r="D81" s="17">
        <f ca="1">OFFSET(G81,-Parameters!C$18,0)/$AG$2</f>
        <v>698.06425283036</v>
      </c>
      <c r="E81" t="e">
        <f>'Actual Situation'!C81</f>
        <v>#N/A</v>
      </c>
      <c r="F81" s="17">
        <f ca="1">OFFSET(L81,-Parameters!C$18,0)/$AG$2</f>
        <v>29108.9432617476</v>
      </c>
      <c r="G81" s="47">
        <f ca="1">IF(A81&lt;(A$39-Parameters!C$18),G82/(1+H82),IF(A81&gt;(A$39-Parameters!C$18),I80*$AH80*C81,$AG$2*$D$39))</f>
        <v>11531.3232015583</v>
      </c>
      <c r="H81" s="34">
        <f ca="1">Projection!$AH80*Projection!C81</f>
        <v>0.226359458246159</v>
      </c>
      <c r="I81" s="47">
        <f ca="1">IF(A81&lt;(A$39-Parameters!C$18-2),I82/(1+$AG$8-$AG$5),IF(A81&gt;(A$39-Parameters!C$18-2),I80*(1+H80-$AG$5),G83/$AG$8))</f>
        <v>49751.0521281076</v>
      </c>
      <c r="J81" s="47"/>
      <c r="K81" s="35">
        <f ca="1">I81/Parameters!$C$10</f>
        <v>0.00436412737965856</v>
      </c>
      <c r="L81" s="47">
        <f ca="1">IF(A81&lt;(A$39-Parameters!C$18),L82-G82,IF(A81=(A$39-Parameters!C$18),OFFSET(F81,Parameters!C$18,0)*$AG$2,$L80+G81))</f>
        <v>792198.714122488</v>
      </c>
      <c r="M81" s="35">
        <f ca="1">L81/Parameters!$C$10</f>
        <v>0.0694911152739025</v>
      </c>
      <c r="N81" s="35">
        <f ca="1" t="shared" si="10"/>
        <v>0.930508884726097</v>
      </c>
      <c r="O81" t="e">
        <f>'Actual Situation'!D81</f>
        <v>#N/A</v>
      </c>
      <c r="P81" t="e">
        <f>'Actual Situation'!E81</f>
        <v>#N/A</v>
      </c>
      <c r="Q81" s="12">
        <f ca="1">ROUND(SUM(OFFSET(D81,(Parameters!$C$9*-1),0,(Parameters!$C$8*-1),1))*Parameters!$C$6,0)</f>
        <v>4682</v>
      </c>
      <c r="R81" s="12">
        <f ca="1" t="shared" ref="R81:R144" si="18">VALUE(Q81)</f>
        <v>4682</v>
      </c>
      <c r="S81" s="36" t="e">
        <f ca="1" t="shared" si="15"/>
        <v>#N/A</v>
      </c>
      <c r="T81" t="e">
        <f>'Actual Situation'!F81</f>
        <v>#N/A</v>
      </c>
      <c r="U81" s="36" t="e">
        <f>'Actual Situation'!G81</f>
        <v>#N/A</v>
      </c>
      <c r="V81" s="12">
        <f ca="1">Q81*Parameters!$C$4</f>
        <v>1030.04</v>
      </c>
      <c r="W81" t="e">
        <f>'Actual Situation'!H81</f>
        <v>#N/A</v>
      </c>
      <c r="X81" s="36" t="e">
        <f>'Actual Situation'!I81</f>
        <v>#N/A</v>
      </c>
      <c r="Y81" s="12">
        <f ca="1">Q81*Parameters!$C$5</f>
        <v>749.12</v>
      </c>
      <c r="Z81" t="e">
        <f>'Actual Situation'!J81</f>
        <v>#N/A</v>
      </c>
      <c r="AA81" t="e">
        <f>'Actual Situation'!K81</f>
        <v>#N/A</v>
      </c>
      <c r="AB81" s="12">
        <f ca="1">Q81*Parameters!$C$7</f>
        <v>104.4086</v>
      </c>
      <c r="AC81" t="e">
        <f>'Actual Situation'!L81</f>
        <v>#N/A</v>
      </c>
      <c r="AD81" s="12">
        <f ca="1" t="shared" si="14"/>
        <v>3140.6205</v>
      </c>
      <c r="AE81" s="61" t="e">
        <f t="shared" si="13"/>
        <v>#N/A</v>
      </c>
      <c r="AH81" s="39">
        <f ca="1">IF(ISNA((Parameters!$C$10-L81)/Parameters!$C$10),1,(Parameters!$C$10-L81)/Parameters!$C$10)</f>
        <v>0.930508884726097</v>
      </c>
      <c r="AJ81" s="66">
        <f ca="1" t="shared" si="16"/>
        <v>0.981345629846992</v>
      </c>
      <c r="AK81" s="66" t="e">
        <f ca="1" t="shared" si="17"/>
        <v>#N/A</v>
      </c>
      <c r="AL81" s="67">
        <f>Parameters!$C$13</f>
        <v>2200</v>
      </c>
      <c r="AM81" s="67">
        <f>Parameters!$C$14</f>
        <v>2000</v>
      </c>
    </row>
    <row r="82" spans="1:39">
      <c r="A82" s="45">
        <f t="shared" si="11"/>
        <v>43942</v>
      </c>
      <c r="B82" t="e">
        <f>'Actual Situation'!B82</f>
        <v>#N/A</v>
      </c>
      <c r="C82" s="46">
        <f>_xlfn.IFNA(VLOOKUP(A82,Measures!$D$15:$H$67,4,FALSE),C81)</f>
        <v>0.243</v>
      </c>
      <c r="D82" s="17">
        <f ca="1">OFFSET(G82,-Parameters!C$18,0)/$AG$2</f>
        <v>683.234971418362</v>
      </c>
      <c r="E82" t="e">
        <f>'Actual Situation'!C82</f>
        <v>#N/A</v>
      </c>
      <c r="F82" s="17">
        <f ca="1">OFFSET(L82,-Parameters!C$18,0)/$AG$2</f>
        <v>29792.178233166</v>
      </c>
      <c r="G82" s="47">
        <f ca="1">IF(A82&lt;(A$39-Parameters!C$18),G83/(1+H83),IF(A82&gt;(A$39-Parameters!C$18),I81*$AH81*C82,$AG$2*$D$39))</f>
        <v>11249.3924352111</v>
      </c>
      <c r="H82" s="34">
        <f ca="1">Projection!$AH81*Projection!C82</f>
        <v>0.226113658988442</v>
      </c>
      <c r="I82" s="47">
        <f ca="1">IF(A82&lt;(A$39-Parameters!C$18-2),I83/(1+$AG$8-$AG$5),IF(A82&gt;(A$39-Parameters!C$18-2),I81*(1+H81-$AG$5),G84/$AG$8))</f>
        <v>48574.9103029756</v>
      </c>
      <c r="J82" s="47"/>
      <c r="K82" s="35">
        <f ca="1">I82/Parameters!$C$10</f>
        <v>0.00426095704412066</v>
      </c>
      <c r="L82" s="47">
        <f ca="1">IF(A82&lt;(A$39-Parameters!C$18),L83-G83,IF(A82=(A$39-Parameters!C$18),OFFSET(F82,Parameters!C$18,0)*$AG$2,$L81+G82))</f>
        <v>803448.106557699</v>
      </c>
      <c r="M82" s="35">
        <f ca="1">L82/Parameters!$C$10</f>
        <v>0.0704779040840087</v>
      </c>
      <c r="N82" s="35">
        <f ca="1" t="shared" si="10"/>
        <v>0.929522095915991</v>
      </c>
      <c r="O82" t="e">
        <f>'Actual Situation'!D82</f>
        <v>#N/A</v>
      </c>
      <c r="P82" t="e">
        <f>'Actual Situation'!E82</f>
        <v>#N/A</v>
      </c>
      <c r="Q82" s="12">
        <f ca="1">ROUND(SUM(OFFSET(D82,(Parameters!$C$9*-1),0,(Parameters!$C$8*-1),1))*Parameters!$C$6,0)</f>
        <v>4593</v>
      </c>
      <c r="R82" s="12">
        <f ca="1" t="shared" si="18"/>
        <v>4593</v>
      </c>
      <c r="S82" s="36" t="e">
        <f ca="1" t="shared" si="15"/>
        <v>#N/A</v>
      </c>
      <c r="T82" t="e">
        <f>'Actual Situation'!F82</f>
        <v>#N/A</v>
      </c>
      <c r="U82" s="36" t="e">
        <f>'Actual Situation'!G82</f>
        <v>#N/A</v>
      </c>
      <c r="V82" s="12">
        <f ca="1">Q82*Parameters!$C$4</f>
        <v>1010.46</v>
      </c>
      <c r="W82" t="e">
        <f>'Actual Situation'!H82</f>
        <v>#N/A</v>
      </c>
      <c r="X82" s="36" t="e">
        <f>'Actual Situation'!I82</f>
        <v>#N/A</v>
      </c>
      <c r="Y82" s="12">
        <f ca="1">Q82*Parameters!$C$5</f>
        <v>734.88</v>
      </c>
      <c r="Z82" t="e">
        <f>'Actual Situation'!J82</f>
        <v>#N/A</v>
      </c>
      <c r="AA82" t="e">
        <f>'Actual Situation'!K82</f>
        <v>#N/A</v>
      </c>
      <c r="AB82" s="12">
        <f ca="1">Q82*Parameters!$C$7</f>
        <v>102.4239</v>
      </c>
      <c r="AC82" t="e">
        <f>'Actual Situation'!L82</f>
        <v>#N/A</v>
      </c>
      <c r="AD82" s="12">
        <f ca="1" t="shared" si="14"/>
        <v>3243.0444</v>
      </c>
      <c r="AE82" s="61" t="e">
        <f t="shared" si="13"/>
        <v>#N/A</v>
      </c>
      <c r="AH82" s="39">
        <f ca="1">IF(ISNA((Parameters!$C$10-L82)/Parameters!$C$10),1,(Parameters!$C$10-L82)/Parameters!$C$10)</f>
        <v>0.929522095915991</v>
      </c>
      <c r="AJ82" s="66">
        <f ca="1" t="shared" si="16"/>
        <v>0.980991029474583</v>
      </c>
      <c r="AK82" s="66" t="e">
        <f ca="1" t="shared" si="17"/>
        <v>#N/A</v>
      </c>
      <c r="AL82" s="67">
        <f>Parameters!$C$13</f>
        <v>2200</v>
      </c>
      <c r="AM82" s="67">
        <f>Parameters!$C$14</f>
        <v>2000</v>
      </c>
    </row>
    <row r="83" spans="1:39">
      <c r="A83" s="45">
        <f t="shared" ref="A83:A122" si="19">A82+1</f>
        <v>43943</v>
      </c>
      <c r="B83" t="e">
        <f>'Actual Situation'!B83</f>
        <v>#N/A</v>
      </c>
      <c r="C83" s="46">
        <f>_xlfn.IFNA(VLOOKUP(A83,Measures!$D$15:$H$67,4,FALSE),C82)</f>
        <v>0.243</v>
      </c>
      <c r="D83" s="17">
        <f ca="1">OFFSET(G83,-Parameters!C$18,0)/$AG$2</f>
        <v>668.513592845043</v>
      </c>
      <c r="E83" t="e">
        <f>'Actual Situation'!C83</f>
        <v>#N/A</v>
      </c>
      <c r="F83" s="17">
        <f ca="1">OFFSET(L83,-Parameters!C$18,0)/$AG$2</f>
        <v>30460.691826011</v>
      </c>
      <c r="G83" s="47">
        <f ca="1">IF(A83&lt;(A$39-Parameters!C$18),G84/(1+H84),IF(A83&gt;(A$39-Parameters!C$18),I82*$AH82*C83,$AG$2*$D$39))</f>
        <v>10971.802941402</v>
      </c>
      <c r="H83" s="34">
        <f ca="1">Projection!$AH82*Projection!C83</f>
        <v>0.225873869307586</v>
      </c>
      <c r="I83" s="47">
        <f ca="1">IF(A83&lt;(A$39-Parameters!C$18-2),I84/(1+$AG$8-$AG$5),IF(A83&gt;(A$39-Parameters!C$18-2),I82*(1+H82-$AG$5),G85/$AG$8))</f>
        <v>47414.6334308728</v>
      </c>
      <c r="J83" s="47"/>
      <c r="K83" s="35">
        <f ca="1">I83/Parameters!$C$10</f>
        <v>0.0041591783711292</v>
      </c>
      <c r="L83" s="47">
        <f ca="1">IF(A83&lt;(A$39-Parameters!C$18),L84-G84,IF(A83=(A$39-Parameters!C$18),OFFSET(F83,Parameters!C$18,0)*$AG$2,$L82+G83))</f>
        <v>814419.909499101</v>
      </c>
      <c r="M83" s="35">
        <f ca="1">L83/Parameters!$C$10</f>
        <v>0.0714403429385177</v>
      </c>
      <c r="N83" s="35">
        <f ca="1" t="shared" si="10"/>
        <v>0.928559657061482</v>
      </c>
      <c r="O83" t="e">
        <f>'Actual Situation'!D83</f>
        <v>#N/A</v>
      </c>
      <c r="P83" t="e">
        <f>'Actual Situation'!E83</f>
        <v>#N/A</v>
      </c>
      <c r="Q83" s="12">
        <f ca="1">ROUND(SUM(OFFSET(D83,(Parameters!$C$9*-1),0,(Parameters!$C$8*-1),1))*Parameters!$C$6,0)</f>
        <v>4504</v>
      </c>
      <c r="R83" s="12">
        <f ca="1" t="shared" si="18"/>
        <v>4504</v>
      </c>
      <c r="S83" s="36" t="e">
        <f ca="1" t="shared" si="15"/>
        <v>#N/A</v>
      </c>
      <c r="T83" t="e">
        <f>'Actual Situation'!F83</f>
        <v>#N/A</v>
      </c>
      <c r="U83" s="36" t="e">
        <f>'Actual Situation'!G83</f>
        <v>#N/A</v>
      </c>
      <c r="V83" s="12">
        <f ca="1">Q83*Parameters!$C$4</f>
        <v>990.88</v>
      </c>
      <c r="W83" t="e">
        <f>'Actual Situation'!H83</f>
        <v>#N/A</v>
      </c>
      <c r="X83" s="36" t="e">
        <f>'Actual Situation'!I83</f>
        <v>#N/A</v>
      </c>
      <c r="Y83" s="12">
        <f ca="1">Q83*Parameters!$C$5</f>
        <v>720.64</v>
      </c>
      <c r="Z83" t="e">
        <f>'Actual Situation'!J83</f>
        <v>#N/A</v>
      </c>
      <c r="AA83" t="e">
        <f>'Actual Situation'!K83</f>
        <v>#N/A</v>
      </c>
      <c r="AB83" s="12">
        <f ca="1">Q83*Parameters!$C$7</f>
        <v>100.4392</v>
      </c>
      <c r="AC83" t="e">
        <f>'Actual Situation'!L83</f>
        <v>#N/A</v>
      </c>
      <c r="AD83" s="12">
        <f ca="1" t="shared" si="14"/>
        <v>3343.4836</v>
      </c>
      <c r="AE83" s="61" t="e">
        <f t="shared" si="13"/>
        <v>#N/A</v>
      </c>
      <c r="AH83" s="39">
        <f ca="1">IF(ISNA((Parameters!$C$10-L83)/Parameters!$C$10),1,(Parameters!$C$10-L83)/Parameters!$C$10)</f>
        <v>0.928559657061482</v>
      </c>
      <c r="AJ83" s="66">
        <f ca="1" t="shared" si="16"/>
        <v>0.980622686697148</v>
      </c>
      <c r="AK83" s="66" t="e">
        <f ca="1" t="shared" si="17"/>
        <v>#N/A</v>
      </c>
      <c r="AL83" s="67">
        <f>Parameters!$C$13</f>
        <v>2200</v>
      </c>
      <c r="AM83" s="67">
        <f>Parameters!$C$14</f>
        <v>2000</v>
      </c>
    </row>
    <row r="84" spans="1:39">
      <c r="A84" s="45">
        <f t="shared" si="19"/>
        <v>43944</v>
      </c>
      <c r="B84" t="e">
        <f>'Actual Situation'!B84</f>
        <v>#N/A</v>
      </c>
      <c r="C84" s="46">
        <f>_xlfn.IFNA(VLOOKUP(A84,Measures!$D$15:$H$67,4,FALSE),C83)</f>
        <v>0.243</v>
      </c>
      <c r="D84" s="17">
        <f ca="1">OFFSET(G84,-Parameters!C$18,0)/$AG$2</f>
        <v>653.911300119214</v>
      </c>
      <c r="E84" t="e">
        <f>'Actual Situation'!C84</f>
        <v>#N/A</v>
      </c>
      <c r="F84" s="17">
        <f ca="1">OFFSET(L84,-Parameters!C$18,0)/$AG$2</f>
        <v>31114.6031261302</v>
      </c>
      <c r="G84" s="47">
        <f ca="1">IF(A84&lt;(A$39-Parameters!C$18),G85/(1+H85),IF(A84&gt;(A$39-Parameters!C$18),I83*$AH83*C84,$AG$2*$D$39))</f>
        <v>10698.6377292589</v>
      </c>
      <c r="H84" s="34">
        <f ca="1">Projection!$AH83*Projection!C84</f>
        <v>0.22563999666594</v>
      </c>
      <c r="I84" s="47">
        <f ca="1">IF(A84&lt;(A$39-Parameters!C$18-2),I85/(1+$AG$8-$AG$5),IF(A84&gt;(A$39-Parameters!C$18-2),I83*(1+H83-$AG$5),G86/$AG$8))</f>
        <v>46270.7017879867</v>
      </c>
      <c r="J84" s="47"/>
      <c r="K84" s="35">
        <f ca="1">I84/Parameters!$C$10</f>
        <v>0.00405883349017427</v>
      </c>
      <c r="L84" s="47">
        <f ca="1">IF(A84&lt;(A$39-Parameters!C$18),L85-G85,IF(A84=(A$39-Parameters!C$18),OFFSET(F84,Parameters!C$18,0)*$AG$2,$L83+G84))</f>
        <v>825118.54722836</v>
      </c>
      <c r="M84" s="35">
        <f ca="1">L84/Parameters!$C$10</f>
        <v>0.0723788199323123</v>
      </c>
      <c r="N84" s="35">
        <f ca="1" t="shared" si="10"/>
        <v>0.927621180067688</v>
      </c>
      <c r="O84" t="e">
        <f>'Actual Situation'!D84</f>
        <v>#N/A</v>
      </c>
      <c r="P84" t="e">
        <f>'Actual Situation'!E84</f>
        <v>#N/A</v>
      </c>
      <c r="Q84" s="12">
        <f ca="1">ROUND(SUM(OFFSET(D84,(Parameters!$C$9*-1),0,(Parameters!$C$8*-1),1))*Parameters!$C$6,0)</f>
        <v>4415</v>
      </c>
      <c r="R84" s="12">
        <f ca="1" t="shared" si="18"/>
        <v>4415</v>
      </c>
      <c r="S84" s="36" t="e">
        <f ca="1" t="shared" si="15"/>
        <v>#N/A</v>
      </c>
      <c r="T84" t="e">
        <f>'Actual Situation'!F84</f>
        <v>#N/A</v>
      </c>
      <c r="U84" s="36" t="e">
        <f>'Actual Situation'!G84</f>
        <v>#N/A</v>
      </c>
      <c r="V84" s="12">
        <f ca="1">Q84*Parameters!$C$4</f>
        <v>971.3</v>
      </c>
      <c r="W84" t="e">
        <f>'Actual Situation'!H84</f>
        <v>#N/A</v>
      </c>
      <c r="X84" s="36" t="e">
        <f>'Actual Situation'!I84</f>
        <v>#N/A</v>
      </c>
      <c r="Y84" s="12">
        <f ca="1">Q84*Parameters!$C$5</f>
        <v>706.4</v>
      </c>
      <c r="Z84" t="e">
        <f>'Actual Situation'!J84</f>
        <v>#N/A</v>
      </c>
      <c r="AA84" t="e">
        <f>'Actual Situation'!K84</f>
        <v>#N/A</v>
      </c>
      <c r="AB84" s="12">
        <f ca="1">Q84*Parameters!$C$7</f>
        <v>98.4545</v>
      </c>
      <c r="AC84" t="e">
        <f>'Actual Situation'!L84</f>
        <v>#N/A</v>
      </c>
      <c r="AD84" s="12">
        <f ca="1" t="shared" si="14"/>
        <v>3441.9381</v>
      </c>
      <c r="AE84" s="61" t="e">
        <f t="shared" si="13"/>
        <v>#N/A</v>
      </c>
      <c r="AH84" s="39">
        <f ca="1">IF(ISNA((Parameters!$C$10-L84)/Parameters!$C$10),1,(Parameters!$C$10-L84)/Parameters!$C$10)</f>
        <v>0.927621180067688</v>
      </c>
      <c r="AJ84" s="66">
        <f ca="1" t="shared" si="16"/>
        <v>0.980239786856128</v>
      </c>
      <c r="AK84" s="66" t="e">
        <f ca="1" t="shared" si="17"/>
        <v>#N/A</v>
      </c>
      <c r="AL84" s="67">
        <f>Parameters!$C$13</f>
        <v>2200</v>
      </c>
      <c r="AM84" s="67">
        <f>Parameters!$C$14</f>
        <v>2000</v>
      </c>
    </row>
    <row r="85" spans="1:39">
      <c r="A85" s="45">
        <f t="shared" si="19"/>
        <v>43945</v>
      </c>
      <c r="B85" t="e">
        <f>'Actual Situation'!B85</f>
        <v>#N/A</v>
      </c>
      <c r="C85" s="46">
        <f>_xlfn.IFNA(VLOOKUP(A85,Measures!$D$15:$H$67,4,FALSE),C84)</f>
        <v>0.243</v>
      </c>
      <c r="D85" s="17">
        <f ca="1">OFFSET(G85,-Parameters!C$18,0)/$AG$2</f>
        <v>639.438586981284</v>
      </c>
      <c r="E85" t="e">
        <f>'Actual Situation'!C85</f>
        <v>#N/A</v>
      </c>
      <c r="F85" s="17">
        <f ca="1">OFFSET(L85,-Parameters!C$18,0)/$AG$2</f>
        <v>31754.0417131115</v>
      </c>
      <c r="G85" s="47">
        <f ca="1">IF(A85&lt;(A$39-Parameters!C$18),G86/(1+H86),IF(A85&gt;(A$39-Parameters!C$18),I84*$AH84*C85,$AG$2*$D$39))</f>
        <v>10429.9689678171</v>
      </c>
      <c r="H85" s="34">
        <f ca="1">Projection!$AH84*Projection!C85</f>
        <v>0.225411946756448</v>
      </c>
      <c r="I85" s="47">
        <f ca="1">IF(A85&lt;(A$39-Parameters!C$18-2),I86/(1+$AG$8-$AG$5),IF(A85&gt;(A$39-Parameters!C$18-2),I84*(1+H84-$AG$5),G87/$AG$8))</f>
        <v>45143.547338162</v>
      </c>
      <c r="J85" s="47"/>
      <c r="K85" s="35">
        <f ca="1">I85/Parameters!$C$10</f>
        <v>0.00395996029282123</v>
      </c>
      <c r="L85" s="47">
        <f ca="1">IF(A85&lt;(A$39-Parameters!C$18),L86-G86,IF(A85=(A$39-Parameters!C$18),OFFSET(F85,Parameters!C$18,0)*$AG$2,$L84+G85))</f>
        <v>835548.516196177</v>
      </c>
      <c r="M85" s="35">
        <f ca="1">L85/Parameters!$C$10</f>
        <v>0.0732937294908928</v>
      </c>
      <c r="N85" s="35">
        <f ca="1" t="shared" si="10"/>
        <v>0.926706270509107</v>
      </c>
      <c r="O85" t="e">
        <f>'Actual Situation'!D85</f>
        <v>#N/A</v>
      </c>
      <c r="P85" t="e">
        <f>'Actual Situation'!E85</f>
        <v>#N/A</v>
      </c>
      <c r="Q85" s="12">
        <f ca="1">ROUND(SUM(OFFSET(D85,(Parameters!$C$9*-1),0,(Parameters!$C$8*-1),1))*Parameters!$C$6,0)</f>
        <v>4327</v>
      </c>
      <c r="R85" s="12">
        <f ca="1" t="shared" si="18"/>
        <v>4327</v>
      </c>
      <c r="S85" s="36" t="e">
        <f ca="1" t="shared" si="15"/>
        <v>#N/A</v>
      </c>
      <c r="T85" t="e">
        <f>'Actual Situation'!F85</f>
        <v>#N/A</v>
      </c>
      <c r="U85" s="36" t="e">
        <f>'Actual Situation'!G85</f>
        <v>#N/A</v>
      </c>
      <c r="V85" s="12">
        <f ca="1">Q85*Parameters!$C$4</f>
        <v>951.94</v>
      </c>
      <c r="W85" t="e">
        <f>'Actual Situation'!H85</f>
        <v>#N/A</v>
      </c>
      <c r="X85" s="36" t="e">
        <f>'Actual Situation'!I85</f>
        <v>#N/A</v>
      </c>
      <c r="Y85" s="12">
        <f ca="1">Q85*Parameters!$C$5</f>
        <v>692.32</v>
      </c>
      <c r="Z85" t="e">
        <f>'Actual Situation'!J85</f>
        <v>#N/A</v>
      </c>
      <c r="AA85" t="e">
        <f>'Actual Situation'!K85</f>
        <v>#N/A</v>
      </c>
      <c r="AB85" s="12">
        <f ca="1">Q85*Parameters!$C$7</f>
        <v>96.4921</v>
      </c>
      <c r="AC85" t="e">
        <f>'Actual Situation'!L85</f>
        <v>#N/A</v>
      </c>
      <c r="AD85" s="12">
        <f ca="1" t="shared" si="14"/>
        <v>3538.4302</v>
      </c>
      <c r="AE85" s="61" t="e">
        <f t="shared" si="13"/>
        <v>#N/A</v>
      </c>
      <c r="AH85" s="39">
        <f ca="1">IF(ISNA((Parameters!$C$10-L85)/Parameters!$C$10),1,(Parameters!$C$10-L85)/Parameters!$C$10)</f>
        <v>0.926706270509107</v>
      </c>
      <c r="AJ85" s="66">
        <f ca="1" t="shared" si="16"/>
        <v>0.980067950169875</v>
      </c>
      <c r="AK85" s="66" t="e">
        <f ca="1" t="shared" si="17"/>
        <v>#N/A</v>
      </c>
      <c r="AL85" s="67">
        <f>Parameters!$C$13</f>
        <v>2200</v>
      </c>
      <c r="AM85" s="67">
        <f>Parameters!$C$14</f>
        <v>2000</v>
      </c>
    </row>
    <row r="86" spans="1:39">
      <c r="A86" s="45">
        <f t="shared" si="19"/>
        <v>43946</v>
      </c>
      <c r="B86" t="e">
        <f>'Actual Situation'!B86</f>
        <v>#N/A</v>
      </c>
      <c r="C86" s="46">
        <f>_xlfn.IFNA(VLOOKUP(A86,Measures!$D$15:$H$67,4,FALSE),C85)</f>
        <v>0.243</v>
      </c>
      <c r="D86" s="17">
        <f ca="1">OFFSET(G86,-Parameters!C$18,0)/$AG$2</f>
        <v>625.105266410259</v>
      </c>
      <c r="E86" t="e">
        <f>'Actual Situation'!C86</f>
        <v>#N/A</v>
      </c>
      <c r="F86" s="17">
        <f ca="1">OFFSET(L86,-Parameters!C$18,0)/$AG$2</f>
        <v>32379.1469795218</v>
      </c>
      <c r="G86" s="47">
        <f ca="1">IF(A86&lt;(A$39-Parameters!C$18),G87/(1+H87),IF(A86&gt;(A$39-Parameters!C$18),I85*$AH85*C86,$AG$2*$D$39))</f>
        <v>10165.8584390858</v>
      </c>
      <c r="H86" s="34">
        <f ca="1">Projection!$AH85*Projection!C86</f>
        <v>0.225189623733713</v>
      </c>
      <c r="I86" s="47">
        <f ca="1">IF(A86&lt;(A$39-Parameters!C$18-2),I87/(1+$AG$8-$AG$5),IF(A86&gt;(A$39-Parameters!C$18-2),I85*(1+H85-$AG$5),G88/$AG$8))</f>
        <v>44033.5553926085</v>
      </c>
      <c r="J86" s="47"/>
      <c r="K86" s="35">
        <f ca="1">I86/Parameters!$C$10</f>
        <v>0.00386259257829899</v>
      </c>
      <c r="L86" s="47">
        <f ca="1">IF(A86&lt;(A$39-Parameters!C$18),L87-G87,IF(A86=(A$39-Parameters!C$18),OFFSET(F86,Parameters!C$18,0)*$AG$2,$L85+G86))</f>
        <v>845714.374635263</v>
      </c>
      <c r="M86" s="35">
        <f ca="1">L86/Parameters!$C$10</f>
        <v>0.0741854714592336</v>
      </c>
      <c r="N86" s="35">
        <f ca="1" t="shared" si="10"/>
        <v>0.925814528540766</v>
      </c>
      <c r="O86" t="e">
        <f>'Actual Situation'!D86</f>
        <v>#N/A</v>
      </c>
      <c r="P86" t="e">
        <f>'Actual Situation'!E86</f>
        <v>#N/A</v>
      </c>
      <c r="Q86" s="12">
        <f ca="1">ROUND(SUM(OFFSET(D86,(Parameters!$C$9*-1),0,(Parameters!$C$8*-1),1))*Parameters!$C$6,0)</f>
        <v>4239</v>
      </c>
      <c r="R86" s="12">
        <f ca="1" t="shared" si="18"/>
        <v>4239</v>
      </c>
      <c r="S86" s="36" t="e">
        <f ca="1" t="shared" si="15"/>
        <v>#N/A</v>
      </c>
      <c r="T86" t="e">
        <f>'Actual Situation'!F86</f>
        <v>#N/A</v>
      </c>
      <c r="U86" s="36" t="e">
        <f>'Actual Situation'!G86</f>
        <v>#N/A</v>
      </c>
      <c r="V86" s="12">
        <f ca="1">Q86*Parameters!$C$4</f>
        <v>932.58</v>
      </c>
      <c r="W86" t="e">
        <f>'Actual Situation'!H86</f>
        <v>#N/A</v>
      </c>
      <c r="X86" s="36" t="e">
        <f>'Actual Situation'!I86</f>
        <v>#N/A</v>
      </c>
      <c r="Y86" s="12">
        <f ca="1">Q86*Parameters!$C$5</f>
        <v>678.24</v>
      </c>
      <c r="Z86" t="e">
        <f>'Actual Situation'!J86</f>
        <v>#N/A</v>
      </c>
      <c r="AA86" t="e">
        <f>'Actual Situation'!K86</f>
        <v>#N/A</v>
      </c>
      <c r="AB86" s="12">
        <f ca="1">Q86*Parameters!$C$7</f>
        <v>94.5297</v>
      </c>
      <c r="AC86" t="e">
        <f>'Actual Situation'!L86</f>
        <v>#N/A</v>
      </c>
      <c r="AD86" s="12">
        <f ca="1" t="shared" si="14"/>
        <v>3632.9599</v>
      </c>
      <c r="AE86" s="61" t="e">
        <f t="shared" si="13"/>
        <v>#N/A</v>
      </c>
      <c r="AH86" s="39">
        <f ca="1">IF(ISNA((Parameters!$C$10-L86)/Parameters!$C$10),1,(Parameters!$C$10-L86)/Parameters!$C$10)</f>
        <v>0.925814528540766</v>
      </c>
      <c r="AJ86" s="66">
        <f ca="1" t="shared" si="16"/>
        <v>0.979662583776288</v>
      </c>
      <c r="AK86" s="66" t="e">
        <f ca="1" t="shared" si="17"/>
        <v>#N/A</v>
      </c>
      <c r="AL86" s="67">
        <f>Parameters!$C$13</f>
        <v>2200</v>
      </c>
      <c r="AM86" s="67">
        <f>Parameters!$C$14</f>
        <v>2000</v>
      </c>
    </row>
    <row r="87" spans="1:39">
      <c r="A87" s="45">
        <f t="shared" si="19"/>
        <v>43947</v>
      </c>
      <c r="B87" t="e">
        <f>'Actual Situation'!B87</f>
        <v>#N/A</v>
      </c>
      <c r="C87" s="46">
        <f>_xlfn.IFNA(VLOOKUP(A87,Measures!$D$15:$H$67,4,FALSE),C86)</f>
        <v>0.243</v>
      </c>
      <c r="D87" s="17">
        <f ca="1">OFFSET(G87,-Parameters!C$18,0)/$AG$2</f>
        <v>610.920481057835</v>
      </c>
      <c r="E87" t="e">
        <f>'Actual Situation'!C87</f>
        <v>#N/A</v>
      </c>
      <c r="F87" s="17">
        <f ca="1">OFFSET(L87,-Parameters!C$18,0)/$AG$2</f>
        <v>32990.0674605796</v>
      </c>
      <c r="G87" s="47">
        <f ca="1">IF(A87&lt;(A$39-Parameters!C$18),G88/(1+H88),IF(A87&gt;(A$39-Parameters!C$18),I86*$AH86*C87,$AG$2*$D$39))</f>
        <v>9906.35799416492</v>
      </c>
      <c r="H87" s="34">
        <f ca="1">Projection!$AH86*Projection!C87</f>
        <v>0.224972930435406</v>
      </c>
      <c r="I87" s="47">
        <f ca="1">IF(A87&lt;(A$39-Parameters!C$18-2),I88/(1+$AG$8-$AG$5),IF(A87&gt;(A$39-Parameters!C$18-2),I86*(1+H86-$AG$5),G89/$AG$8))</f>
        <v>42941.0663149755</v>
      </c>
      <c r="J87" s="47"/>
      <c r="K87" s="35">
        <f ca="1">I87/Parameters!$C$10</f>
        <v>0.00376676020306803</v>
      </c>
      <c r="L87" s="47">
        <f ca="1">IF(A87&lt;(A$39-Parameters!C$18),L88-G88,IF(A87=(A$39-Parameters!C$18),OFFSET(F87,Parameters!C$18,0)*$AG$2,$L86+G87))</f>
        <v>855620.732629428</v>
      </c>
      <c r="M87" s="35">
        <f ca="1">L87/Parameters!$C$10</f>
        <v>0.0750544502306516</v>
      </c>
      <c r="N87" s="35">
        <f ca="1" t="shared" si="10"/>
        <v>0.924945549769348</v>
      </c>
      <c r="O87" t="e">
        <f>'Actual Situation'!D87</f>
        <v>#N/A</v>
      </c>
      <c r="P87" t="e">
        <f>'Actual Situation'!E87</f>
        <v>#N/A</v>
      </c>
      <c r="Q87" s="12">
        <f ca="1">ROUND(SUM(OFFSET(D87,(Parameters!$C$9*-1),0,(Parameters!$C$8*-1),1))*Parameters!$C$6,0)</f>
        <v>4152</v>
      </c>
      <c r="R87" s="12">
        <f ca="1" t="shared" si="18"/>
        <v>4152</v>
      </c>
      <c r="S87" s="36" t="e">
        <f ca="1" t="shared" si="15"/>
        <v>#N/A</v>
      </c>
      <c r="T87" t="e">
        <f>'Actual Situation'!F87</f>
        <v>#N/A</v>
      </c>
      <c r="U87" s="36" t="e">
        <f>'Actual Situation'!G87</f>
        <v>#N/A</v>
      </c>
      <c r="V87" s="12">
        <f ca="1">Q87*Parameters!$C$4</f>
        <v>913.44</v>
      </c>
      <c r="W87" t="e">
        <f>'Actual Situation'!H87</f>
        <v>#N/A</v>
      </c>
      <c r="X87" s="36" t="e">
        <f>'Actual Situation'!I87</f>
        <v>#N/A</v>
      </c>
      <c r="Y87" s="12">
        <f ca="1">Q87*Parameters!$C$5</f>
        <v>664.32</v>
      </c>
      <c r="Z87" t="e">
        <f>'Actual Situation'!J87</f>
        <v>#N/A</v>
      </c>
      <c r="AA87" t="e">
        <f>'Actual Situation'!K87</f>
        <v>#N/A</v>
      </c>
      <c r="AB87" s="12">
        <f ca="1">Q87*Parameters!$C$7</f>
        <v>92.5896</v>
      </c>
      <c r="AC87" t="e">
        <f>'Actual Situation'!L87</f>
        <v>#N/A</v>
      </c>
      <c r="AD87" s="12">
        <f ca="1" t="shared" si="14"/>
        <v>3725.5495</v>
      </c>
      <c r="AE87" s="61" t="e">
        <f t="shared" si="13"/>
        <v>#N/A</v>
      </c>
      <c r="AH87" s="39">
        <f ca="1">IF(ISNA((Parameters!$C$10-L87)/Parameters!$C$10),1,(Parameters!$C$10-L87)/Parameters!$C$10)</f>
        <v>0.924945549769348</v>
      </c>
      <c r="AJ87" s="66">
        <f ca="1" t="shared" si="16"/>
        <v>0.979476291578202</v>
      </c>
      <c r="AK87" s="66" t="e">
        <f ca="1" t="shared" si="17"/>
        <v>#N/A</v>
      </c>
      <c r="AL87" s="67">
        <f>Parameters!$C$13</f>
        <v>2200</v>
      </c>
      <c r="AM87" s="67">
        <f>Parameters!$C$14</f>
        <v>2000</v>
      </c>
    </row>
    <row r="88" spans="1:39">
      <c r="A88" s="45">
        <f t="shared" si="19"/>
        <v>43948</v>
      </c>
      <c r="B88" t="e">
        <f>'Actual Situation'!B88</f>
        <v>#N/A</v>
      </c>
      <c r="C88" s="46">
        <f>_xlfn.IFNA(VLOOKUP(A88,Measures!$D$15:$H$67,4,FALSE),C87)</f>
        <v>0.243</v>
      </c>
      <c r="D88" s="17">
        <f ca="1">OFFSET(G88,-Parameters!C$18,0)/$AG$2</f>
        <v>596.892715427164</v>
      </c>
      <c r="E88" t="e">
        <f>'Actual Situation'!C88</f>
        <v>#N/A</v>
      </c>
      <c r="F88" s="17">
        <f ca="1">OFFSET(L88,-Parameters!C$18,0)/$AG$2</f>
        <v>33586.9601760068</v>
      </c>
      <c r="G88" s="47">
        <f ca="1">IF(A88&lt;(A$39-Parameters!C$18),G89/(1+H89),IF(A88&gt;(A$39-Parameters!C$18),I87*$AH87*C88,$AG$2*$D$39))</f>
        <v>9651.51001026406</v>
      </c>
      <c r="H88" s="34">
        <f ca="1">Projection!$AH87*Projection!C88</f>
        <v>0.224761768593952</v>
      </c>
      <c r="I88" s="47">
        <f ca="1">IF(A88&lt;(A$39-Parameters!C$18-2),I89/(1+$AG$8-$AG$5),IF(A88&gt;(A$39-Parameters!C$18-2),I87*(1+H87-$AG$5),G90/$AG$8))</f>
        <v>41866.3772611328</v>
      </c>
      <c r="J88" s="47"/>
      <c r="K88" s="35">
        <f ca="1">I88/Parameters!$C$10</f>
        <v>0.0036724892334327</v>
      </c>
      <c r="L88" s="47">
        <f ca="1">IF(A88&lt;(A$39-Parameters!C$18),L89-G89,IF(A88=(A$39-Parameters!C$18),OFFSET(F88,Parameters!C$18,0)*$AG$2,$L87+G88))</f>
        <v>865272.242639692</v>
      </c>
      <c r="M88" s="35">
        <f ca="1">L88/Parameters!$C$10</f>
        <v>0.0759010739157625</v>
      </c>
      <c r="N88" s="35">
        <f ca="1" t="shared" si="10"/>
        <v>0.924098926084237</v>
      </c>
      <c r="O88" t="e">
        <f>'Actual Situation'!D88</f>
        <v>#N/A</v>
      </c>
      <c r="P88" t="e">
        <f>'Actual Situation'!E88</f>
        <v>#N/A</v>
      </c>
      <c r="Q88" s="12">
        <f ca="1">ROUND(SUM(OFFSET(D88,(Parameters!$C$9*-1),0,(Parameters!$C$8*-1),1))*Parameters!$C$6,0)</f>
        <v>4064</v>
      </c>
      <c r="R88" s="12">
        <f ca="1" t="shared" si="18"/>
        <v>4064</v>
      </c>
      <c r="S88" s="36" t="e">
        <f ca="1" t="shared" si="15"/>
        <v>#N/A</v>
      </c>
      <c r="T88" t="e">
        <f>'Actual Situation'!F88</f>
        <v>#N/A</v>
      </c>
      <c r="U88" s="36" t="e">
        <f>'Actual Situation'!G88</f>
        <v>#N/A</v>
      </c>
      <c r="V88" s="12">
        <f ca="1">Q88*Parameters!$C$4</f>
        <v>894.08</v>
      </c>
      <c r="W88" t="e">
        <f>'Actual Situation'!H88</f>
        <v>#N/A</v>
      </c>
      <c r="X88" s="36" t="e">
        <f>'Actual Situation'!I88</f>
        <v>#N/A</v>
      </c>
      <c r="Y88" s="12">
        <f ca="1">Q88*Parameters!$C$5</f>
        <v>650.24</v>
      </c>
      <c r="Z88" t="e">
        <f>'Actual Situation'!J88</f>
        <v>#N/A</v>
      </c>
      <c r="AA88" t="e">
        <f>'Actual Situation'!K88</f>
        <v>#N/A</v>
      </c>
      <c r="AB88" s="12">
        <f ca="1">Q88*Parameters!$C$7</f>
        <v>90.6272</v>
      </c>
      <c r="AC88" t="e">
        <f>'Actual Situation'!L88</f>
        <v>#N/A</v>
      </c>
      <c r="AD88" s="12">
        <f ca="1" t="shared" si="14"/>
        <v>3816.1767</v>
      </c>
      <c r="AE88" s="61" t="e">
        <f t="shared" si="13"/>
        <v>#N/A</v>
      </c>
      <c r="AH88" s="39">
        <f ca="1">IF(ISNA((Parameters!$C$10-L88)/Parameters!$C$10),1,(Parameters!$C$10-L88)/Parameters!$C$10)</f>
        <v>0.924098926084237</v>
      </c>
      <c r="AJ88" s="66">
        <f ca="1" t="shared" si="16"/>
        <v>0.978805394990366</v>
      </c>
      <c r="AK88" s="66" t="e">
        <f ca="1" t="shared" si="17"/>
        <v>#N/A</v>
      </c>
      <c r="AL88" s="67">
        <f>Parameters!$C$13</f>
        <v>2200</v>
      </c>
      <c r="AM88" s="67">
        <f>Parameters!$C$14</f>
        <v>2000</v>
      </c>
    </row>
    <row r="89" spans="1:39">
      <c r="A89" s="45">
        <f t="shared" si="19"/>
        <v>43949</v>
      </c>
      <c r="B89" t="e">
        <f>'Actual Situation'!B89</f>
        <v>#N/A</v>
      </c>
      <c r="C89" s="46">
        <f>_xlfn.IFNA(VLOOKUP(A89,Measures!$D$15:$H$67,4,FALSE),C88)</f>
        <v>0.243</v>
      </c>
      <c r="D89" s="17">
        <f ca="1">OFFSET(G89,-Parameters!C$18,0)/$AG$2</f>
        <v>583.029809617565</v>
      </c>
      <c r="E89" t="e">
        <f>'Actual Situation'!C89</f>
        <v>#N/A</v>
      </c>
      <c r="F89" s="17">
        <f ca="1">OFFSET(L89,-Parameters!C$18,0)/$AG$2</f>
        <v>34169.9899856243</v>
      </c>
      <c r="G89" s="47">
        <f ca="1">IF(A89&lt;(A$39-Parameters!C$18),G90/(1+H90),IF(A89&gt;(A$39-Parameters!C$18),I88*$AH88*C89,$AG$2*$D$39))</f>
        <v>9401.34784665023</v>
      </c>
      <c r="H89" s="34">
        <f ca="1">Projection!$AH88*Projection!C89</f>
        <v>0.22455603903847</v>
      </c>
      <c r="I89" s="47">
        <f ca="1">IF(A89&lt;(A$39-Parameters!C$18-2),I90/(1+$AG$8-$AG$5),IF(A89&gt;(A$39-Parameters!C$18-2),I88*(1+H88-$AG$5),G91/$AG$8))</f>
        <v>40809.7439436834</v>
      </c>
      <c r="J89" s="47"/>
      <c r="K89" s="35">
        <f ca="1">I89/Parameters!$C$10</f>
        <v>0.0035798021003231</v>
      </c>
      <c r="L89" s="47">
        <f ca="1">IF(A89&lt;(A$39-Parameters!C$18),L90-G90,IF(A89=(A$39-Parameters!C$18),OFFSET(F89,Parameters!C$18,0)*$AG$2,$L88+G89))</f>
        <v>874673.590486343</v>
      </c>
      <c r="M89" s="35">
        <f ca="1">L89/Parameters!$C$10</f>
        <v>0.0767257535514336</v>
      </c>
      <c r="N89" s="35">
        <f ca="1" t="shared" si="10"/>
        <v>0.923274246448566</v>
      </c>
      <c r="O89" t="e">
        <f>'Actual Situation'!D89</f>
        <v>#N/A</v>
      </c>
      <c r="P89" t="e">
        <f>'Actual Situation'!E89</f>
        <v>#N/A</v>
      </c>
      <c r="Q89" s="12">
        <f ca="1">ROUND(SUM(OFFSET(D89,(Parameters!$C$9*-1),0,(Parameters!$C$8*-1),1))*Parameters!$C$6,0)</f>
        <v>3978</v>
      </c>
      <c r="R89" s="12">
        <f ca="1" t="shared" si="18"/>
        <v>3978</v>
      </c>
      <c r="S89" s="36" t="e">
        <f ca="1" t="shared" si="15"/>
        <v>#N/A</v>
      </c>
      <c r="T89" t="e">
        <f>'Actual Situation'!F89</f>
        <v>#N/A</v>
      </c>
      <c r="U89" s="36" t="e">
        <f>'Actual Situation'!G89</f>
        <v>#N/A</v>
      </c>
      <c r="V89" s="12">
        <f ca="1">Q89*Parameters!$C$4</f>
        <v>875.16</v>
      </c>
      <c r="W89" t="e">
        <f>'Actual Situation'!H89</f>
        <v>#N/A</v>
      </c>
      <c r="X89" s="36" t="e">
        <f>'Actual Situation'!I89</f>
        <v>#N/A</v>
      </c>
      <c r="Y89" s="12">
        <f ca="1">Q89*Parameters!$C$5</f>
        <v>636.48</v>
      </c>
      <c r="Z89" t="e">
        <f>'Actual Situation'!J89</f>
        <v>#N/A</v>
      </c>
      <c r="AA89" t="e">
        <f>'Actual Situation'!K89</f>
        <v>#N/A</v>
      </c>
      <c r="AB89" s="12">
        <f ca="1">Q89*Parameters!$C$7</f>
        <v>88.7094</v>
      </c>
      <c r="AC89" t="e">
        <f>'Actual Situation'!L89</f>
        <v>#N/A</v>
      </c>
      <c r="AD89" s="12">
        <f ca="1" t="shared" si="14"/>
        <v>3904.8861</v>
      </c>
      <c r="AE89" s="61" t="e">
        <f t="shared" si="13"/>
        <v>#N/A</v>
      </c>
      <c r="AH89" s="39">
        <f ca="1">IF(ISNA((Parameters!$C$10-L89)/Parameters!$C$10),1,(Parameters!$C$10-L89)/Parameters!$C$10)</f>
        <v>0.923274246448566</v>
      </c>
      <c r="AJ89" s="66">
        <f ca="1" t="shared" si="16"/>
        <v>0.978838582677165</v>
      </c>
      <c r="AK89" s="66" t="e">
        <f ca="1" t="shared" si="17"/>
        <v>#N/A</v>
      </c>
      <c r="AL89" s="67">
        <f>Parameters!$C$13</f>
        <v>2200</v>
      </c>
      <c r="AM89" s="67">
        <f>Parameters!$C$14</f>
        <v>2000</v>
      </c>
    </row>
    <row r="90" spans="1:39">
      <c r="A90" s="45">
        <f t="shared" si="19"/>
        <v>43950</v>
      </c>
      <c r="B90" t="e">
        <f>'Actual Situation'!B90</f>
        <v>#N/A</v>
      </c>
      <c r="C90" s="46">
        <f>_xlfn.IFNA(VLOOKUP(A90,Measures!$D$15:$H$67,4,FALSE),C89)</f>
        <v>0.243</v>
      </c>
      <c r="D90" s="17">
        <f ca="1">OFFSET(G90,-Parameters!C$18,0)/$AG$2</f>
        <v>569.338974461091</v>
      </c>
      <c r="E90" t="e">
        <f>'Actual Situation'!C90</f>
        <v>#N/A</v>
      </c>
      <c r="F90" s="17">
        <f ca="1">OFFSET(L90,-Parameters!C$18,0)/$AG$2</f>
        <v>34739.3289600854</v>
      </c>
      <c r="G90" s="47">
        <f ca="1">IF(A90&lt;(A$39-Parameters!C$18),G91/(1+H91),IF(A90&gt;(A$39-Parameters!C$18),I89*$AH89*C90,$AG$2*$D$39))</f>
        <v>9155.89629772926</v>
      </c>
      <c r="H90" s="34">
        <f ca="1">Projection!$AH89*Projection!C90</f>
        <v>0.224355641887002</v>
      </c>
      <c r="I90" s="47">
        <f ca="1">IF(A90&lt;(A$39-Parameters!C$18-2),I91/(1+$AG$8-$AG$5),IF(A90&gt;(A$39-Parameters!C$18-2),I89*(1+H89-$AG$5),G92/$AG$8))</f>
        <v>39771.3824119303</v>
      </c>
      <c r="J90" s="47"/>
      <c r="K90" s="35">
        <f ca="1">I90/Parameters!$C$10</f>
        <v>0.00348871775543248</v>
      </c>
      <c r="L90" s="47">
        <f ca="1">IF(A90&lt;(A$39-Parameters!C$18),L91-G91,IF(A90=(A$39-Parameters!C$18),OFFSET(F90,Parameters!C$18,0)*$AG$2,$L89+G90))</f>
        <v>883829.486784072</v>
      </c>
      <c r="M90" s="35">
        <f ca="1">L90/Parameters!$C$10</f>
        <v>0.07752890234948</v>
      </c>
      <c r="N90" s="35">
        <f ca="1" t="shared" si="10"/>
        <v>0.92247109765052</v>
      </c>
      <c r="O90" t="e">
        <f>'Actual Situation'!D90</f>
        <v>#N/A</v>
      </c>
      <c r="P90" t="e">
        <f>'Actual Situation'!E90</f>
        <v>#N/A</v>
      </c>
      <c r="Q90" s="12">
        <f ca="1">ROUND(SUM(OFFSET(D90,(Parameters!$C$9*-1),0,(Parameters!$C$8*-1),1))*Parameters!$C$6,0)</f>
        <v>3892</v>
      </c>
      <c r="R90" s="12">
        <f ca="1" t="shared" si="18"/>
        <v>3892</v>
      </c>
      <c r="S90" s="36" t="e">
        <f ca="1" t="shared" si="15"/>
        <v>#N/A</v>
      </c>
      <c r="T90" t="e">
        <f>'Actual Situation'!F90</f>
        <v>#N/A</v>
      </c>
      <c r="U90" s="36" t="e">
        <f>'Actual Situation'!G90</f>
        <v>#N/A</v>
      </c>
      <c r="V90" s="12">
        <f ca="1">Q90*Parameters!$C$4</f>
        <v>856.24</v>
      </c>
      <c r="W90" t="e">
        <f>'Actual Situation'!H90</f>
        <v>#N/A</v>
      </c>
      <c r="X90" s="36" t="e">
        <f>'Actual Situation'!I90</f>
        <v>#N/A</v>
      </c>
      <c r="Y90" s="12">
        <f ca="1">Q90*Parameters!$C$5</f>
        <v>622.72</v>
      </c>
      <c r="Z90" t="e">
        <f>'Actual Situation'!J90</f>
        <v>#N/A</v>
      </c>
      <c r="AA90" t="e">
        <f>'Actual Situation'!K90</f>
        <v>#N/A</v>
      </c>
      <c r="AB90" s="12">
        <f ca="1">Q90*Parameters!$C$7</f>
        <v>86.7916</v>
      </c>
      <c r="AC90" t="e">
        <f>'Actual Situation'!L90</f>
        <v>#N/A</v>
      </c>
      <c r="AD90" s="12">
        <f ca="1" t="shared" si="14"/>
        <v>3991.6777</v>
      </c>
      <c r="AE90" s="61" t="e">
        <f t="shared" si="13"/>
        <v>#N/A</v>
      </c>
      <c r="AH90" s="39">
        <f ca="1">IF(ISNA((Parameters!$C$10-L90)/Parameters!$C$10),1,(Parameters!$C$10-L90)/Parameters!$C$10)</f>
        <v>0.92247109765052</v>
      </c>
      <c r="AJ90" s="66">
        <f ca="1" t="shared" si="16"/>
        <v>0.978381096028155</v>
      </c>
      <c r="AK90" s="66" t="e">
        <f ca="1" t="shared" si="17"/>
        <v>#N/A</v>
      </c>
      <c r="AL90" s="67">
        <f>Parameters!$C$13</f>
        <v>2200</v>
      </c>
      <c r="AM90" s="67">
        <f>Parameters!$C$14</f>
        <v>2000</v>
      </c>
    </row>
    <row r="91" spans="1:39">
      <c r="A91" s="45">
        <f t="shared" si="19"/>
        <v>43951</v>
      </c>
      <c r="B91" t="e">
        <f>'Actual Situation'!B91</f>
        <v>#N/A</v>
      </c>
      <c r="C91" s="46">
        <f>_xlfn.IFNA(VLOOKUP(A91,Measures!$D$15:$H$67,4,FALSE),C90)</f>
        <v>0.243</v>
      </c>
      <c r="D91" s="17">
        <f ca="1">OFFSET(G91,-Parameters!C$18,0)/$AG$2</f>
        <v>555.826807882488</v>
      </c>
      <c r="E91" t="e">
        <f>'Actual Situation'!C91</f>
        <v>#N/A</v>
      </c>
      <c r="F91" s="17">
        <f ca="1">OFFSET(L91,-Parameters!C$18,0)/$AG$2</f>
        <v>35295.1557679679</v>
      </c>
      <c r="G91" s="47">
        <f ca="1">IF(A91&lt;(A$39-Parameters!C$18),G92/(1+H92),IF(A91&gt;(A$39-Parameters!C$18),I90*$AH90*C91,$AG$2*$D$39))</f>
        <v>8915.17204163269</v>
      </c>
      <c r="H91" s="34">
        <f ca="1">Projection!$AH90*Projection!C91</f>
        <v>0.224160476729076</v>
      </c>
      <c r="I91" s="47">
        <f ca="1">IF(A91&lt;(A$39-Parameters!C$18-2),I92/(1+$AG$8-$AG$5),IF(A91&gt;(A$39-Parameters!C$18-2),I90*(1+H90-$AG$5),G93/$AG$8))</f>
        <v>38751.4708387097</v>
      </c>
      <c r="J91" s="47"/>
      <c r="K91" s="35">
        <f ca="1">I91/Parameters!$C$10</f>
        <v>0.00339925182795699</v>
      </c>
      <c r="L91" s="47">
        <f ca="1">IF(A91&lt;(A$39-Parameters!C$18),L92-G92,IF(A91=(A$39-Parameters!C$18),OFFSET(F91,Parameters!C$18,0)*$AG$2,$L90+G91))</f>
        <v>892744.658825704</v>
      </c>
      <c r="M91" s="35">
        <f ca="1">L91/Parameters!$C$10</f>
        <v>0.0783109349847109</v>
      </c>
      <c r="N91" s="35">
        <f ca="1" t="shared" si="10"/>
        <v>0.921689065015289</v>
      </c>
      <c r="O91" t="e">
        <f>'Actual Situation'!D91</f>
        <v>#N/A</v>
      </c>
      <c r="P91" t="e">
        <f>'Actual Situation'!E91</f>
        <v>#N/A</v>
      </c>
      <c r="Q91" s="12">
        <f ca="1">ROUND(SUM(OFFSET(D91,(Parameters!$C$9*-1),0,(Parameters!$C$8*-1),1))*Parameters!$C$6,0)</f>
        <v>3807</v>
      </c>
      <c r="R91" s="12">
        <f ca="1" t="shared" si="18"/>
        <v>3807</v>
      </c>
      <c r="S91" s="36" t="e">
        <f ca="1" t="shared" si="15"/>
        <v>#N/A</v>
      </c>
      <c r="T91" t="e">
        <f>'Actual Situation'!F91</f>
        <v>#N/A</v>
      </c>
      <c r="U91" s="36" t="e">
        <f>'Actual Situation'!G91</f>
        <v>#N/A</v>
      </c>
      <c r="V91" s="12">
        <f ca="1">Q91*Parameters!$C$4</f>
        <v>837.54</v>
      </c>
      <c r="W91" t="e">
        <f>'Actual Situation'!H91</f>
        <v>#N/A</v>
      </c>
      <c r="X91" s="36" t="e">
        <f>'Actual Situation'!I91</f>
        <v>#N/A</v>
      </c>
      <c r="Y91" s="12">
        <f ca="1">Q91*Parameters!$C$5</f>
        <v>609.12</v>
      </c>
      <c r="Z91" t="e">
        <f>'Actual Situation'!J91</f>
        <v>#N/A</v>
      </c>
      <c r="AA91" t="e">
        <f>'Actual Situation'!K91</f>
        <v>#N/A</v>
      </c>
      <c r="AB91" s="12">
        <f ca="1">Q91*Parameters!$C$7</f>
        <v>84.8961</v>
      </c>
      <c r="AC91" t="e">
        <f>'Actual Situation'!L91</f>
        <v>#N/A</v>
      </c>
      <c r="AD91" s="12">
        <f ca="1" t="shared" si="14"/>
        <v>4076.5738</v>
      </c>
      <c r="AE91" s="61" t="e">
        <f t="shared" si="13"/>
        <v>#N/A</v>
      </c>
      <c r="AH91" s="39">
        <f ca="1">IF(ISNA((Parameters!$C$10-L91)/Parameters!$C$10),1,(Parameters!$C$10-L91)/Parameters!$C$10)</f>
        <v>0.921689065015289</v>
      </c>
      <c r="AJ91" s="66">
        <f ca="1" t="shared" si="16"/>
        <v>0.978160328879753</v>
      </c>
      <c r="AK91" s="66" t="e">
        <f ca="1" t="shared" si="17"/>
        <v>#N/A</v>
      </c>
      <c r="AL91" s="67">
        <f>Parameters!$C$13</f>
        <v>2200</v>
      </c>
      <c r="AM91" s="67">
        <f>Parameters!$C$14</f>
        <v>2000</v>
      </c>
    </row>
    <row r="92" spans="1:39">
      <c r="A92" s="45">
        <f t="shared" si="19"/>
        <v>43952</v>
      </c>
      <c r="B92" t="e">
        <f>'Actual Situation'!B92</f>
        <v>#N/A</v>
      </c>
      <c r="C92" s="46">
        <f>_xlfn.IFNA(VLOOKUP(A92,Measures!$D$15:$H$67,4,FALSE),C91)</f>
        <v>0.243</v>
      </c>
      <c r="D92" s="17">
        <f ca="1">OFFSET(G92,-Parameters!C$18,0)/$AG$2</f>
        <v>542.499312320315</v>
      </c>
      <c r="E92" t="e">
        <f>'Actual Situation'!C92</f>
        <v>#N/A</v>
      </c>
      <c r="F92" s="17">
        <f ca="1">OFFSET(L92,-Parameters!C$18,0)/$AG$2</f>
        <v>35837.6550802882</v>
      </c>
      <c r="G92" s="47">
        <f ca="1">IF(A92&lt;(A$39-Parameters!C$18),G93/(1+H93),IF(A92&gt;(A$39-Parameters!C$18),I91*$AH91*C92,$AG$2*$D$39))</f>
        <v>8679.18408284732</v>
      </c>
      <c r="H92" s="34">
        <f ca="1">Projection!$AH91*Projection!C92</f>
        <v>0.223970442798715</v>
      </c>
      <c r="I92" s="47">
        <f ca="1">IF(A92&lt;(A$39-Parameters!C$18-2),I93/(1+$AG$8-$AG$5),IF(A92&gt;(A$39-Parameters!C$18-2),I91*(1+H91-$AG$5),G94/$AG$8))</f>
        <v>37750.1513061904</v>
      </c>
      <c r="J92" s="47"/>
      <c r="K92" s="35">
        <f ca="1">I92/Parameters!$C$10</f>
        <v>0.00331141678124477</v>
      </c>
      <c r="L92" s="47">
        <f ca="1">IF(A92&lt;(A$39-Parameters!C$18),L93-G93,IF(A92=(A$39-Parameters!C$18),OFFSET(F92,Parameters!C$18,0)*$AG$2,$L91+G92))</f>
        <v>901423.842908552</v>
      </c>
      <c r="M92" s="35">
        <f ca="1">L92/Parameters!$C$10</f>
        <v>0.0790722669218028</v>
      </c>
      <c r="N92" s="35">
        <f ca="1" t="shared" si="10"/>
        <v>0.920927733078197</v>
      </c>
      <c r="O92" t="e">
        <f>'Actual Situation'!D92</f>
        <v>#N/A</v>
      </c>
      <c r="P92" t="e">
        <f>'Actual Situation'!E92</f>
        <v>#N/A</v>
      </c>
      <c r="Q92" s="12">
        <f ca="1">ROUND(SUM(OFFSET(D92,(Parameters!$C$9*-1),0,(Parameters!$C$8*-1),1))*Parameters!$C$6,0)</f>
        <v>3723</v>
      </c>
      <c r="R92" s="12">
        <f ca="1" t="shared" si="18"/>
        <v>3723</v>
      </c>
      <c r="S92" s="36" t="e">
        <f ca="1" t="shared" si="15"/>
        <v>#N/A</v>
      </c>
      <c r="T92" t="e">
        <f>'Actual Situation'!F92</f>
        <v>#N/A</v>
      </c>
      <c r="U92" s="36" t="e">
        <f>'Actual Situation'!G92</f>
        <v>#N/A</v>
      </c>
      <c r="V92" s="12">
        <f ca="1">Q92*Parameters!$C$4</f>
        <v>819.06</v>
      </c>
      <c r="W92" t="e">
        <f>'Actual Situation'!H92</f>
        <v>#N/A</v>
      </c>
      <c r="X92" s="36" t="e">
        <f>'Actual Situation'!I92</f>
        <v>#N/A</v>
      </c>
      <c r="Y92" s="12">
        <f ca="1">Q92*Parameters!$C$5</f>
        <v>595.68</v>
      </c>
      <c r="Z92" t="e">
        <f>'Actual Situation'!J92</f>
        <v>#N/A</v>
      </c>
      <c r="AA92" t="e">
        <f>'Actual Situation'!K92</f>
        <v>#N/A</v>
      </c>
      <c r="AB92" s="12">
        <f ca="1">Q92*Parameters!$C$7</f>
        <v>83.0229</v>
      </c>
      <c r="AC92" t="e">
        <f>'Actual Situation'!L92</f>
        <v>#N/A</v>
      </c>
      <c r="AD92" s="12">
        <f ca="1" t="shared" si="14"/>
        <v>4159.5967</v>
      </c>
      <c r="AE92" s="61" t="e">
        <f t="shared" si="13"/>
        <v>#N/A</v>
      </c>
      <c r="AH92" s="39">
        <f ca="1">IF(ISNA((Parameters!$C$10-L92)/Parameters!$C$10),1,(Parameters!$C$10-L92)/Parameters!$C$10)</f>
        <v>0.920927733078197</v>
      </c>
      <c r="AJ92" s="66">
        <f ca="1" t="shared" si="16"/>
        <v>0.977935382190701</v>
      </c>
      <c r="AK92" s="66" t="e">
        <f ca="1" t="shared" si="17"/>
        <v>#N/A</v>
      </c>
      <c r="AL92" s="67">
        <f>Parameters!$C$13</f>
        <v>2200</v>
      </c>
      <c r="AM92" s="67">
        <f>Parameters!$C$14</f>
        <v>2000</v>
      </c>
    </row>
    <row r="93" spans="1:39">
      <c r="A93" s="45">
        <f t="shared" si="19"/>
        <v>43953</v>
      </c>
      <c r="B93" t="e">
        <f>'Actual Situation'!B93</f>
        <v>#N/A</v>
      </c>
      <c r="C93" s="46">
        <f>_xlfn.IFNA(VLOOKUP(A93,Measures!$D$15:$H$67,4,FALSE),C92)</f>
        <v>0.243</v>
      </c>
      <c r="D93" s="17">
        <f ca="1">OFFSET(G93,-Parameters!C$18,0)/$AG$2</f>
        <v>529.361913053993</v>
      </c>
      <c r="E93" t="e">
        <f>'Actual Situation'!C93</f>
        <v>#N/A</v>
      </c>
      <c r="F93" s="17">
        <f ca="1">OFFSET(L93,-Parameters!C$18,0)/$AG$2</f>
        <v>36367.0169933422</v>
      </c>
      <c r="G93" s="47">
        <f ca="1">IF(A93&lt;(A$39-Parameters!C$18),G94/(1+H94),IF(A93&gt;(A$39-Parameters!C$18),I92*$AH92*C93,$AG$2*$D$39))</f>
        <v>8447.93418758183</v>
      </c>
      <c r="H93" s="34">
        <f ca="1">Projection!$AH92*Projection!C93</f>
        <v>0.223785439138002</v>
      </c>
      <c r="I93" s="47">
        <f ca="1">IF(A93&lt;(A$39-Parameters!C$18-2),I94/(1+$AG$8-$AG$5),IF(A93&gt;(A$39-Parameters!C$18-2),I92*(1+H92-$AG$5),G95/$AG$8))</f>
        <v>36767.5315834087</v>
      </c>
      <c r="J93" s="47"/>
      <c r="K93" s="35">
        <f ca="1">I93/Parameters!$C$10</f>
        <v>0.00322522206872006</v>
      </c>
      <c r="L93" s="47">
        <f ca="1">IF(A93&lt;(A$39-Parameters!C$18),L94-G94,IF(A93=(A$39-Parameters!C$18),OFFSET(F93,Parameters!C$18,0)*$AG$2,$L92+G93))</f>
        <v>909871.777096134</v>
      </c>
      <c r="M93" s="35">
        <f ca="1">L93/Parameters!$C$10</f>
        <v>0.0798133137803626</v>
      </c>
      <c r="N93" s="35">
        <f ca="1" t="shared" si="10"/>
        <v>0.920186686219637</v>
      </c>
      <c r="O93" t="e">
        <f>'Actual Situation'!D93</f>
        <v>#N/A</v>
      </c>
      <c r="P93" t="e">
        <f>'Actual Situation'!E93</f>
        <v>#N/A</v>
      </c>
      <c r="Q93" s="12">
        <f ca="1">ROUND(SUM(OFFSET(D93,(Parameters!$C$9*-1),0,(Parameters!$C$8*-1),1))*Parameters!$C$6,0)</f>
        <v>3639</v>
      </c>
      <c r="R93" s="12">
        <f ca="1" t="shared" si="18"/>
        <v>3639</v>
      </c>
      <c r="S93" s="36" t="e">
        <f ca="1" t="shared" si="15"/>
        <v>#N/A</v>
      </c>
      <c r="T93" t="e">
        <f>'Actual Situation'!F93</f>
        <v>#N/A</v>
      </c>
      <c r="U93" s="36" t="e">
        <f>'Actual Situation'!G93</f>
        <v>#N/A</v>
      </c>
      <c r="V93" s="12">
        <f ca="1">Q93*Parameters!$C$4</f>
        <v>800.58</v>
      </c>
      <c r="W93" t="e">
        <f>'Actual Situation'!H93</f>
        <v>#N/A</v>
      </c>
      <c r="X93" s="36" t="e">
        <f>'Actual Situation'!I93</f>
        <v>#N/A</v>
      </c>
      <c r="Y93" s="12">
        <f ca="1">Q93*Parameters!$C$5</f>
        <v>582.24</v>
      </c>
      <c r="Z93" t="e">
        <f>'Actual Situation'!J93</f>
        <v>#N/A</v>
      </c>
      <c r="AA93" t="e">
        <f>'Actual Situation'!K93</f>
        <v>#N/A</v>
      </c>
      <c r="AB93" s="12">
        <f ca="1">Q93*Parameters!$C$7</f>
        <v>81.1497</v>
      </c>
      <c r="AC93" t="e">
        <f>'Actual Situation'!L93</f>
        <v>#N/A</v>
      </c>
      <c r="AD93" s="12">
        <f ca="1" t="shared" si="14"/>
        <v>4240.7464</v>
      </c>
      <c r="AE93" s="61" t="e">
        <f t="shared" si="13"/>
        <v>#N/A</v>
      </c>
      <c r="AH93" s="39">
        <f ca="1">IF(ISNA((Parameters!$C$10-L93)/Parameters!$C$10),1,(Parameters!$C$10-L93)/Parameters!$C$10)</f>
        <v>0.920186686219637</v>
      </c>
      <c r="AJ93" s="66">
        <f ca="1" t="shared" si="16"/>
        <v>0.977437550362611</v>
      </c>
      <c r="AK93" s="66" t="e">
        <f ca="1" t="shared" si="17"/>
        <v>#N/A</v>
      </c>
      <c r="AL93" s="67">
        <f>Parameters!$C$13</f>
        <v>2200</v>
      </c>
      <c r="AM93" s="67">
        <f>Parameters!$C$14</f>
        <v>2000</v>
      </c>
    </row>
    <row r="94" spans="1:39">
      <c r="A94" s="45">
        <f t="shared" si="19"/>
        <v>43954</v>
      </c>
      <c r="B94" t="e">
        <f>'Actual Situation'!B94</f>
        <v>#N/A</v>
      </c>
      <c r="C94" s="46">
        <f>_xlfn.IFNA(VLOOKUP(A94,Measures!$D$15:$H$67,4,FALSE),C93)</f>
        <v>0.243</v>
      </c>
      <c r="D94" s="17">
        <f ca="1">OFFSET(G94,-Parameters!C$18,0)/$AG$2</f>
        <v>516.41947728893</v>
      </c>
      <c r="E94" t="e">
        <f>'Actual Situation'!C94</f>
        <v>#N/A</v>
      </c>
      <c r="F94" s="17">
        <f ca="1">OFFSET(L94,-Parameters!C$18,0)/$AG$2</f>
        <v>36883.4364706312</v>
      </c>
      <c r="G94" s="47">
        <f ca="1">IF(A94&lt;(A$39-Parameters!C$18),G95/(1+H95),IF(A94&gt;(A$39-Parameters!C$18),I93*$AH93*C94,$AG$2*$D$39))</f>
        <v>8221.41731071569</v>
      </c>
      <c r="H94" s="34">
        <f ca="1">Projection!$AH93*Projection!C94</f>
        <v>0.223605364751372</v>
      </c>
      <c r="I94" s="47">
        <f ca="1">IF(A94&lt;(A$39-Parameters!C$18-2),I95/(1+$AG$8-$AG$5),IF(A94&gt;(A$39-Parameters!C$18-2),I93*(1+H93-$AG$5),G96/$AG$8))</f>
        <v>35803.68688897</v>
      </c>
      <c r="J94" s="47"/>
      <c r="K94" s="35">
        <f ca="1">I94/Parameters!$C$10</f>
        <v>0.00314067428850614</v>
      </c>
      <c r="L94" s="47">
        <f ca="1">IF(A94&lt;(A$39-Parameters!C$18),L95-G95,IF(A94=(A$39-Parameters!C$18),OFFSET(F94,Parameters!C$18,0)*$AG$2,$L93+G94))</f>
        <v>918093.194406849</v>
      </c>
      <c r="M94" s="35">
        <f ca="1">L94/Parameters!$C$10</f>
        <v>0.0805344907374429</v>
      </c>
      <c r="N94" s="35">
        <f ca="1" t="shared" si="10"/>
        <v>0.919465509262557</v>
      </c>
      <c r="O94" t="e">
        <f>'Actual Situation'!D94</f>
        <v>#N/A</v>
      </c>
      <c r="P94" t="e">
        <f>'Actual Situation'!E94</f>
        <v>#N/A</v>
      </c>
      <c r="Q94" s="12">
        <f ca="1">ROUND(SUM(OFFSET(D94,(Parameters!$C$9*-1),0,(Parameters!$C$8*-1),1))*Parameters!$C$6,0)</f>
        <v>3556</v>
      </c>
      <c r="R94" s="12">
        <f ca="1" t="shared" si="18"/>
        <v>3556</v>
      </c>
      <c r="S94" s="36" t="e">
        <f ca="1" t="shared" si="15"/>
        <v>#N/A</v>
      </c>
      <c r="T94" t="e">
        <f>'Actual Situation'!F94</f>
        <v>#N/A</v>
      </c>
      <c r="U94" s="36" t="e">
        <f>'Actual Situation'!G94</f>
        <v>#N/A</v>
      </c>
      <c r="V94" s="12">
        <f ca="1">Q94*Parameters!$C$4</f>
        <v>782.32</v>
      </c>
      <c r="W94" t="e">
        <f>'Actual Situation'!H94</f>
        <v>#N/A</v>
      </c>
      <c r="X94" s="36" t="e">
        <f>'Actual Situation'!I94</f>
        <v>#N/A</v>
      </c>
      <c r="Y94" s="12">
        <f ca="1">Q94*Parameters!$C$5</f>
        <v>568.96</v>
      </c>
      <c r="Z94" t="e">
        <f>'Actual Situation'!J94</f>
        <v>#N/A</v>
      </c>
      <c r="AA94" t="e">
        <f>'Actual Situation'!K94</f>
        <v>#N/A</v>
      </c>
      <c r="AB94" s="12">
        <f ca="1">Q94*Parameters!$C$7</f>
        <v>79.2988</v>
      </c>
      <c r="AC94" t="e">
        <f>'Actual Situation'!L94</f>
        <v>#N/A</v>
      </c>
      <c r="AD94" s="12">
        <f ca="1" t="shared" si="14"/>
        <v>4320.0452</v>
      </c>
      <c r="AE94" s="61" t="e">
        <f t="shared" si="13"/>
        <v>#N/A</v>
      </c>
      <c r="AH94" s="39">
        <f ca="1">IF(ISNA((Parameters!$C$10-L94)/Parameters!$C$10),1,(Parameters!$C$10-L94)/Parameters!$C$10)</f>
        <v>0.919465509262557</v>
      </c>
      <c r="AJ94" s="66">
        <f ca="1" t="shared" si="16"/>
        <v>0.977191536136301</v>
      </c>
      <c r="AK94" s="66" t="e">
        <f ca="1" t="shared" si="17"/>
        <v>#N/A</v>
      </c>
      <c r="AL94" s="67">
        <f>Parameters!$C$13</f>
        <v>2200</v>
      </c>
      <c r="AM94" s="67">
        <f>Parameters!$C$14</f>
        <v>2000</v>
      </c>
    </row>
    <row r="95" spans="1:39">
      <c r="A95" s="45">
        <f t="shared" si="19"/>
        <v>43955</v>
      </c>
      <c r="B95" t="e">
        <f>'Actual Situation'!B95</f>
        <v>#N/A</v>
      </c>
      <c r="C95" s="46">
        <f>_xlfn.IFNA(VLOOKUP(A95,Measures!$D$15:$H$67,4,FALSE),C94)</f>
        <v>0.243</v>
      </c>
      <c r="D95" s="17">
        <f ca="1">OFFSET(G95,-Parameters!C$18,0)/$AG$2</f>
        <v>503.676333859682</v>
      </c>
      <c r="E95" t="e">
        <f>'Actual Situation'!C95</f>
        <v>#N/A</v>
      </c>
      <c r="F95" s="17">
        <f ca="1">OFFSET(L95,-Parameters!C$18,0)/$AG$2</f>
        <v>37387.1128044908</v>
      </c>
      <c r="G95" s="47">
        <f ca="1">IF(A95&lt;(A$39-Parameters!C$18),G96/(1+H96),IF(A95&gt;(A$39-Parameters!C$18),I94*$AH94*C95,$AG$2*$D$39))</f>
        <v>7999.62201331908</v>
      </c>
      <c r="H95" s="34">
        <f ca="1">Projection!$AH94*Projection!C95</f>
        <v>0.223430118750801</v>
      </c>
      <c r="I95" s="47">
        <f ca="1">IF(A95&lt;(A$39-Parameters!C$18-2),I96/(1+$AG$8-$AG$5),IF(A95&gt;(A$39-Parameters!C$18-2),I94*(1+H94-$AG$5),G97/$AG$8))</f>
        <v>34858.6616329796</v>
      </c>
      <c r="J95" s="47"/>
      <c r="K95" s="35">
        <f ca="1">I95/Parameters!$C$10</f>
        <v>0.00305777733622628</v>
      </c>
      <c r="L95" s="47">
        <f ca="1">IF(A95&lt;(A$39-Parameters!C$18),L96-G96,IF(A95=(A$39-Parameters!C$18),OFFSET(F95,Parameters!C$18,0)*$AG$2,$L94+G95))</f>
        <v>926092.816420168</v>
      </c>
      <c r="M95" s="35">
        <f ca="1">L95/Parameters!$C$10</f>
        <v>0.0812362119666814</v>
      </c>
      <c r="N95" s="35">
        <f ca="1" t="shared" si="10"/>
        <v>0.918763788033319</v>
      </c>
      <c r="O95" t="e">
        <f>'Actual Situation'!D95</f>
        <v>#N/A</v>
      </c>
      <c r="P95" t="e">
        <f>'Actual Situation'!E95</f>
        <v>#N/A</v>
      </c>
      <c r="Q95" s="12">
        <f ca="1">ROUND(SUM(OFFSET(D95,(Parameters!$C$9*-1),0,(Parameters!$C$8*-1),1))*Parameters!$C$6,0)</f>
        <v>3475</v>
      </c>
      <c r="R95" s="12">
        <f ca="1" t="shared" si="18"/>
        <v>3475</v>
      </c>
      <c r="S95" s="36" t="e">
        <f ca="1" t="shared" si="15"/>
        <v>#N/A</v>
      </c>
      <c r="T95" t="e">
        <f>'Actual Situation'!F95</f>
        <v>#N/A</v>
      </c>
      <c r="U95" s="36" t="e">
        <f>'Actual Situation'!G95</f>
        <v>#N/A</v>
      </c>
      <c r="V95" s="12">
        <f ca="1">Q95*Parameters!$C$4</f>
        <v>764.5</v>
      </c>
      <c r="W95" t="e">
        <f>'Actual Situation'!H95</f>
        <v>#N/A</v>
      </c>
      <c r="X95" s="36" t="e">
        <f>'Actual Situation'!I95</f>
        <v>#N/A</v>
      </c>
      <c r="Y95" s="12">
        <f ca="1">Q95*Parameters!$C$5</f>
        <v>556</v>
      </c>
      <c r="Z95" t="e">
        <f>'Actual Situation'!J95</f>
        <v>#N/A</v>
      </c>
      <c r="AA95" t="e">
        <f>'Actual Situation'!K95</f>
        <v>#N/A</v>
      </c>
      <c r="AB95" s="12">
        <f ca="1">Q95*Parameters!$C$7</f>
        <v>77.4925</v>
      </c>
      <c r="AC95" t="e">
        <f>'Actual Situation'!L95</f>
        <v>#N/A</v>
      </c>
      <c r="AD95" s="12">
        <f ca="1" t="shared" si="14"/>
        <v>4397.5377</v>
      </c>
      <c r="AE95" s="61" t="e">
        <f t="shared" si="13"/>
        <v>#N/A</v>
      </c>
      <c r="AH95" s="39">
        <f ca="1">IF(ISNA((Parameters!$C$10-L95)/Parameters!$C$10),1,(Parameters!$C$10-L95)/Parameters!$C$10)</f>
        <v>0.918763788033319</v>
      </c>
      <c r="AJ95" s="66">
        <f ca="1" t="shared" si="16"/>
        <v>0.977221597300337</v>
      </c>
      <c r="AK95" s="66" t="e">
        <f ca="1" t="shared" si="17"/>
        <v>#N/A</v>
      </c>
      <c r="AL95" s="67">
        <f>Parameters!$C$13</f>
        <v>2200</v>
      </c>
      <c r="AM95" s="67">
        <f>Parameters!$C$14</f>
        <v>2000</v>
      </c>
    </row>
    <row r="96" spans="1:39">
      <c r="A96" s="45">
        <f t="shared" si="19"/>
        <v>43956</v>
      </c>
      <c r="B96" t="e">
        <f>'Actual Situation'!B96</f>
        <v>#N/A</v>
      </c>
      <c r="C96" s="46">
        <f>_xlfn.IFNA(VLOOKUP(A96,Measures!$D$15:$H$67,4,FALSE),C95)</f>
        <v>0.243</v>
      </c>
      <c r="D96" s="17">
        <f ca="1">OFFSET(G96,-Parameters!C$18,0)/$AG$2</f>
        <v>491.136293419195</v>
      </c>
      <c r="E96" t="e">
        <f>'Actual Situation'!C96</f>
        <v>#N/A</v>
      </c>
      <c r="F96" s="17">
        <f ca="1">OFFSET(L96,-Parameters!C$18,0)/$AG$2</f>
        <v>37878.24909791</v>
      </c>
      <c r="G96" s="47">
        <f ca="1">IF(A96&lt;(A$39-Parameters!C$18),G97/(1+H97),IF(A96&gt;(A$39-Parameters!C$18),I95*$AH95*C96,$AG$2*$D$39))</f>
        <v>7782.53086986819</v>
      </c>
      <c r="H96" s="34">
        <f ca="1">Projection!$AH95*Projection!C96</f>
        <v>0.223259600492096</v>
      </c>
      <c r="I96" s="47">
        <f ca="1">IF(A96&lt;(A$39-Parameters!C$18-2),I97/(1+$AG$8-$AG$5),IF(A96&gt;(A$39-Parameters!C$18-2),I95*(1+H95-$AG$5),G98/$AG$8))</f>
        <v>33932.4711328853</v>
      </c>
      <c r="J96" s="47"/>
      <c r="K96" s="35">
        <f ca="1">I96/Parameters!$C$10</f>
        <v>0.00297653255551625</v>
      </c>
      <c r="L96" s="47">
        <f ca="1">IF(A96&lt;(A$39-Parameters!C$18),L97-G97,IF(A96=(A$39-Parameters!C$18),OFFSET(F96,Parameters!C$18,0)*$AG$2,$L95+G96))</f>
        <v>933875.347290037</v>
      </c>
      <c r="M96" s="35">
        <f ca="1">L96/Parameters!$C$10</f>
        <v>0.0819188901131611</v>
      </c>
      <c r="N96" s="35">
        <f ca="1" t="shared" si="10"/>
        <v>0.918081109886839</v>
      </c>
      <c r="O96" t="e">
        <f>'Actual Situation'!D96</f>
        <v>#N/A</v>
      </c>
      <c r="P96" t="e">
        <f>'Actual Situation'!E96</f>
        <v>#N/A</v>
      </c>
      <c r="Q96" s="12">
        <f ca="1">ROUND(SUM(OFFSET(D96,(Parameters!$C$9*-1),0,(Parameters!$C$8*-1),1))*Parameters!$C$6,0)</f>
        <v>3394</v>
      </c>
      <c r="R96" s="12">
        <f ca="1" t="shared" si="18"/>
        <v>3394</v>
      </c>
      <c r="S96" s="36" t="e">
        <f ca="1" t="shared" si="15"/>
        <v>#N/A</v>
      </c>
      <c r="T96" t="e">
        <f>'Actual Situation'!F96</f>
        <v>#N/A</v>
      </c>
      <c r="U96" s="36" t="e">
        <f>'Actual Situation'!G96</f>
        <v>#N/A</v>
      </c>
      <c r="V96" s="12">
        <f ca="1">Q96*Parameters!$C$4</f>
        <v>746.68</v>
      </c>
      <c r="W96" t="e">
        <f>'Actual Situation'!H96</f>
        <v>#N/A</v>
      </c>
      <c r="X96" s="36" t="e">
        <f>'Actual Situation'!I96</f>
        <v>#N/A</v>
      </c>
      <c r="Y96" s="12">
        <f ca="1">Q96*Parameters!$C$5</f>
        <v>543.04</v>
      </c>
      <c r="Z96" t="e">
        <f>'Actual Situation'!J96</f>
        <v>#N/A</v>
      </c>
      <c r="AA96" t="e">
        <f>'Actual Situation'!K96</f>
        <v>#N/A</v>
      </c>
      <c r="AB96" s="12">
        <f ca="1">Q96*Parameters!$C$7</f>
        <v>75.6862</v>
      </c>
      <c r="AC96" t="e">
        <f>'Actual Situation'!L96</f>
        <v>#N/A</v>
      </c>
      <c r="AD96" s="12">
        <f ca="1" t="shared" si="14"/>
        <v>4473.2239</v>
      </c>
      <c r="AE96" s="61" t="e">
        <f t="shared" si="13"/>
        <v>#N/A</v>
      </c>
      <c r="AH96" s="39">
        <f ca="1">IF(ISNA((Parameters!$C$10-L96)/Parameters!$C$10),1,(Parameters!$C$10-L96)/Parameters!$C$10)</f>
        <v>0.918081109886839</v>
      </c>
      <c r="AJ96" s="66">
        <f ca="1" t="shared" si="16"/>
        <v>0.976690647482014</v>
      </c>
      <c r="AK96" s="66" t="e">
        <f ca="1" t="shared" si="17"/>
        <v>#N/A</v>
      </c>
      <c r="AL96" s="67">
        <f>Parameters!$C$13</f>
        <v>2200</v>
      </c>
      <c r="AM96" s="67">
        <f>Parameters!$C$14</f>
        <v>2000</v>
      </c>
    </row>
    <row r="97" spans="1:39">
      <c r="A97" s="45">
        <f t="shared" si="19"/>
        <v>43957</v>
      </c>
      <c r="B97" t="e">
        <f>'Actual Situation'!B97</f>
        <v>#N/A</v>
      </c>
      <c r="C97" s="46">
        <f>_xlfn.IFNA(VLOOKUP(A97,Measures!$D$15:$H$67,4,FALSE),C96)</f>
        <v>0.243</v>
      </c>
      <c r="D97" s="17">
        <f ca="1">OFFSET(G97,-Parameters!C$18,0)/$AG$2</f>
        <v>478.802668990435</v>
      </c>
      <c r="E97" t="e">
        <f>'Actual Situation'!C97</f>
        <v>#N/A</v>
      </c>
      <c r="F97" s="17">
        <f ca="1">OFFSET(L97,-Parameters!C$18,0)/$AG$2</f>
        <v>38357.0517669005</v>
      </c>
      <c r="G97" s="47">
        <f ca="1">IF(A97&lt;(A$39-Parameters!C$18),G98/(1+H98),IF(A97&gt;(A$39-Parameters!C$18),I96*$AH96*C97,$AG$2*$D$39))</f>
        <v>7570.12086440844</v>
      </c>
      <c r="H97" s="34">
        <f ca="1">Projection!$AH96*Projection!C97</f>
        <v>0.223093709702502</v>
      </c>
      <c r="I97" s="47">
        <f ca="1">IF(A97&lt;(A$39-Parameters!C$18-2),I98/(1+$AG$8-$AG$5),IF(A97&gt;(A$39-Parameters!C$18-2),I96*(1+H96-$AG$5),G99/$AG$8))</f>
        <v>33025.1032985015</v>
      </c>
      <c r="J97" s="47"/>
      <c r="K97" s="35">
        <f ca="1">I97/Parameters!$C$10</f>
        <v>0.00289693888583347</v>
      </c>
      <c r="L97" s="47">
        <f ca="1">IF(A97&lt;(A$39-Parameters!C$18),L98-G98,IF(A97=(A$39-Parameters!C$18),OFFSET(F97,Parameters!C$18,0)*$AG$2,$L96+G97))</f>
        <v>941445.468154445</v>
      </c>
      <c r="M97" s="35">
        <f ca="1">L97/Parameters!$C$10</f>
        <v>0.0825829358030215</v>
      </c>
      <c r="N97" s="35">
        <f ca="1" t="shared" ref="N97:N160" si="20">1-M97</f>
        <v>0.917417064196979</v>
      </c>
      <c r="O97" t="e">
        <f>'Actual Situation'!D97</f>
        <v>#N/A</v>
      </c>
      <c r="P97" t="e">
        <f>'Actual Situation'!E97</f>
        <v>#N/A</v>
      </c>
      <c r="Q97" s="12">
        <f ca="1">ROUND(SUM(OFFSET(D97,(Parameters!$C$9*-1),0,(Parameters!$C$8*-1),1))*Parameters!$C$6,0)</f>
        <v>3314</v>
      </c>
      <c r="R97" s="12">
        <f ca="1" t="shared" si="18"/>
        <v>3314</v>
      </c>
      <c r="S97" s="36" t="e">
        <f ca="1" t="shared" si="15"/>
        <v>#N/A</v>
      </c>
      <c r="T97" t="e">
        <f>'Actual Situation'!F97</f>
        <v>#N/A</v>
      </c>
      <c r="U97" s="36" t="e">
        <f>'Actual Situation'!G97</f>
        <v>#N/A</v>
      </c>
      <c r="V97" s="12">
        <f ca="1">Q97*Parameters!$C$4</f>
        <v>729.08</v>
      </c>
      <c r="W97" t="e">
        <f>'Actual Situation'!H97</f>
        <v>#N/A</v>
      </c>
      <c r="X97" s="36" t="e">
        <f>'Actual Situation'!I97</f>
        <v>#N/A</v>
      </c>
      <c r="Y97" s="12">
        <f ca="1">Q97*Parameters!$C$5</f>
        <v>530.24</v>
      </c>
      <c r="Z97" t="e">
        <f>'Actual Situation'!J97</f>
        <v>#N/A</v>
      </c>
      <c r="AA97" t="e">
        <f>'Actual Situation'!K97</f>
        <v>#N/A</v>
      </c>
      <c r="AB97" s="12">
        <f ca="1">Q97*Parameters!$C$7</f>
        <v>73.9022</v>
      </c>
      <c r="AC97" t="e">
        <f>'Actual Situation'!L97</f>
        <v>#N/A</v>
      </c>
      <c r="AD97" s="12">
        <f ca="1" t="shared" si="14"/>
        <v>4547.1261</v>
      </c>
      <c r="AE97" s="61" t="e">
        <f t="shared" si="13"/>
        <v>#N/A</v>
      </c>
      <c r="AH97" s="39">
        <f ca="1">IF(ISNA((Parameters!$C$10-L97)/Parameters!$C$10),1,(Parameters!$C$10-L97)/Parameters!$C$10)</f>
        <v>0.917417064196978</v>
      </c>
      <c r="AJ97" s="66">
        <f ca="1" t="shared" si="16"/>
        <v>0.976428992339422</v>
      </c>
      <c r="AK97" s="66" t="e">
        <f ca="1" t="shared" si="17"/>
        <v>#N/A</v>
      </c>
      <c r="AL97" s="67">
        <f>Parameters!$C$13</f>
        <v>2200</v>
      </c>
      <c r="AM97" s="67">
        <f>Parameters!$C$14</f>
        <v>2000</v>
      </c>
    </row>
    <row r="98" spans="1:39">
      <c r="A98" s="45">
        <f t="shared" si="19"/>
        <v>43958</v>
      </c>
      <c r="B98" t="e">
        <f>'Actual Situation'!B98</f>
        <v>#N/A</v>
      </c>
      <c r="C98" s="46">
        <f>_xlfn.IFNA(VLOOKUP(A98,Measures!$D$15:$H$67,4,FALSE),C97)</f>
        <v>0.243</v>
      </c>
      <c r="D98" s="17">
        <f ca="1">OFFSET(G98,-Parameters!C$18,0)/$AG$2</f>
        <v>466.678296765048</v>
      </c>
      <c r="E98" t="e">
        <f>'Actual Situation'!C98</f>
        <v>#N/A</v>
      </c>
      <c r="F98" s="17">
        <f ca="1">OFFSET(L98,-Parameters!C$18,0)/$AG$2</f>
        <v>38823.7300636655</v>
      </c>
      <c r="G98" s="47">
        <f ca="1">IF(A98&lt;(A$39-Parameters!C$18),G99/(1+H99),IF(A98&gt;(A$39-Parameters!C$18),I97*$AH97*C98,$AG$2*$D$39))</f>
        <v>7362.36377503792</v>
      </c>
      <c r="H98" s="34">
        <f ca="1">Projection!$AH97*Projection!C98</f>
        <v>0.222932346599866</v>
      </c>
      <c r="I98" s="47">
        <f ca="1">IF(A98&lt;(A$39-Parameters!C$18-2),I99/(1+$AG$8-$AG$5),IF(A98&gt;(A$39-Parameters!C$18-2),I97*(1+H97-$AG$5),G100/$AG$8))</f>
        <v>32136.5202820472</v>
      </c>
      <c r="J98" s="47"/>
      <c r="K98" s="35">
        <f ca="1">I98/Parameters!$C$10</f>
        <v>0.00281899300719712</v>
      </c>
      <c r="L98" s="47">
        <f ca="1">IF(A98&lt;(A$39-Parameters!C$18),L99-G99,IF(A98=(A$39-Parameters!C$18),OFFSET(F98,Parameters!C$18,0)*$AG$2,$L97+G98))</f>
        <v>948807.831929483</v>
      </c>
      <c r="M98" s="35">
        <f ca="1">L98/Parameters!$C$10</f>
        <v>0.0832287571867968</v>
      </c>
      <c r="N98" s="35">
        <f ca="1" t="shared" si="20"/>
        <v>0.916771242813203</v>
      </c>
      <c r="O98" t="e">
        <f>'Actual Situation'!D98</f>
        <v>#N/A</v>
      </c>
      <c r="P98" t="e">
        <f>'Actual Situation'!E98</f>
        <v>#N/A</v>
      </c>
      <c r="Q98" s="12">
        <f ca="1">ROUND(SUM(OFFSET(D98,(Parameters!$C$9*-1),0,(Parameters!$C$8*-1),1))*Parameters!$C$6,0)</f>
        <v>3235</v>
      </c>
      <c r="R98" s="12">
        <f ca="1" t="shared" si="18"/>
        <v>3235</v>
      </c>
      <c r="S98" s="36" t="e">
        <f ca="1" t="shared" si="15"/>
        <v>#N/A</v>
      </c>
      <c r="T98" t="e">
        <f>'Actual Situation'!F98</f>
        <v>#N/A</v>
      </c>
      <c r="U98" s="36" t="e">
        <f>'Actual Situation'!G98</f>
        <v>#N/A</v>
      </c>
      <c r="V98" s="12">
        <f ca="1">Q98*Parameters!$C$4</f>
        <v>711.7</v>
      </c>
      <c r="W98" t="e">
        <f>'Actual Situation'!H98</f>
        <v>#N/A</v>
      </c>
      <c r="X98" s="36" t="e">
        <f>'Actual Situation'!I98</f>
        <v>#N/A</v>
      </c>
      <c r="Y98" s="12">
        <f ca="1">Q98*Parameters!$C$5</f>
        <v>517.6</v>
      </c>
      <c r="Z98" t="e">
        <f>'Actual Situation'!J98</f>
        <v>#N/A</v>
      </c>
      <c r="AA98" t="e">
        <f>'Actual Situation'!K98</f>
        <v>#N/A</v>
      </c>
      <c r="AB98" s="12">
        <f ca="1">Q98*Parameters!$C$7</f>
        <v>72.1405</v>
      </c>
      <c r="AC98" t="e">
        <f>'Actual Situation'!L98</f>
        <v>#N/A</v>
      </c>
      <c r="AD98" s="12">
        <f ca="1" t="shared" si="14"/>
        <v>4619.2666</v>
      </c>
      <c r="AE98" s="61" t="e">
        <f t="shared" si="13"/>
        <v>#N/A</v>
      </c>
      <c r="AH98" s="39">
        <f ca="1">IF(ISNA((Parameters!$C$10-L98)/Parameters!$C$10),1,(Parameters!$C$10-L98)/Parameters!$C$10)</f>
        <v>0.916771242813203</v>
      </c>
      <c r="AJ98" s="66">
        <f ca="1" t="shared" si="16"/>
        <v>0.976161738080869</v>
      </c>
      <c r="AK98" s="66" t="e">
        <f ca="1" t="shared" si="17"/>
        <v>#N/A</v>
      </c>
      <c r="AL98" s="67">
        <f>Parameters!$C$13</f>
        <v>2200</v>
      </c>
      <c r="AM98" s="67">
        <f>Parameters!$C$14</f>
        <v>2000</v>
      </c>
    </row>
    <row r="99" spans="1:39">
      <c r="A99" s="45">
        <f t="shared" si="19"/>
        <v>43959</v>
      </c>
      <c r="B99" t="e">
        <f>'Actual Situation'!B99</f>
        <v>#N/A</v>
      </c>
      <c r="C99" s="46">
        <f>_xlfn.IFNA(VLOOKUP(A99,Measures!$D$15:$H$67,4,FALSE),C98)</f>
        <v>0.243</v>
      </c>
      <c r="D99" s="17">
        <f ca="1">OFFSET(G99,-Parameters!C$18,0)/$AG$2</f>
        <v>454.765557042073</v>
      </c>
      <c r="E99" t="e">
        <f>'Actual Situation'!C99</f>
        <v>#N/A</v>
      </c>
      <c r="F99" s="17">
        <f ca="1">OFFSET(L99,-Parameters!C$18,0)/$AG$2</f>
        <v>39278.4956207076</v>
      </c>
      <c r="G99" s="47">
        <f ca="1">IF(A99&lt;(A$39-Parameters!C$18),G100/(1+H100),IF(A99&gt;(A$39-Parameters!C$18),I98*$AH98*C99,$AG$2*$D$39))</f>
        <v>7159.22654619538</v>
      </c>
      <c r="H99" s="34">
        <f ca="1">Projection!$AH98*Projection!C99</f>
        <v>0.222775412003608</v>
      </c>
      <c r="I99" s="47">
        <f ca="1">IF(A99&lt;(A$39-Parameters!C$18-2),I100/(1+$AG$8-$AG$5),IF(A99&gt;(A$39-Parameters!C$18-2),I98*(1+H98-$AG$5),G101/$AG$8))</f>
        <v>31266.6600895664</v>
      </c>
      <c r="J99" s="47"/>
      <c r="K99" s="35">
        <f ca="1">I99/Parameters!$C$10</f>
        <v>0.00274268948154091</v>
      </c>
      <c r="L99" s="47">
        <f ca="1">IF(A99&lt;(A$39-Parameters!C$18),L100-G100,IF(A99=(A$39-Parameters!C$18),OFFSET(F99,Parameters!C$18,0)*$AG$2,$L98+G99))</f>
        <v>955967.058475678</v>
      </c>
      <c r="M99" s="35">
        <f ca="1">L99/Parameters!$C$10</f>
        <v>0.0838567595154104</v>
      </c>
      <c r="N99" s="35">
        <f ca="1" t="shared" si="20"/>
        <v>0.91614324048459</v>
      </c>
      <c r="O99" t="e">
        <f>'Actual Situation'!D99</f>
        <v>#N/A</v>
      </c>
      <c r="P99" t="e">
        <f>'Actual Situation'!E99</f>
        <v>#N/A</v>
      </c>
      <c r="Q99" s="12">
        <f ca="1">ROUND(SUM(OFFSET(D99,(Parameters!$C$9*-1),0,(Parameters!$C$8*-1),1))*Parameters!$C$6,0)</f>
        <v>3158</v>
      </c>
      <c r="R99" s="12">
        <f ca="1" t="shared" si="18"/>
        <v>3158</v>
      </c>
      <c r="S99" s="36" t="e">
        <f ca="1" t="shared" si="15"/>
        <v>#N/A</v>
      </c>
      <c r="T99" t="e">
        <f>'Actual Situation'!F99</f>
        <v>#N/A</v>
      </c>
      <c r="U99" s="36" t="e">
        <f>'Actual Situation'!G99</f>
        <v>#N/A</v>
      </c>
      <c r="V99" s="12">
        <f ca="1">Q99*Parameters!$C$4</f>
        <v>694.76</v>
      </c>
      <c r="W99" t="e">
        <f>'Actual Situation'!H99</f>
        <v>#N/A</v>
      </c>
      <c r="X99" s="36" t="e">
        <f>'Actual Situation'!I99</f>
        <v>#N/A</v>
      </c>
      <c r="Y99" s="12">
        <f ca="1">Q99*Parameters!$C$5</f>
        <v>505.28</v>
      </c>
      <c r="Z99" t="e">
        <f>'Actual Situation'!J99</f>
        <v>#N/A</v>
      </c>
      <c r="AA99" t="e">
        <f>'Actual Situation'!K99</f>
        <v>#N/A</v>
      </c>
      <c r="AB99" s="12">
        <f ca="1">Q99*Parameters!$C$7</f>
        <v>70.4234</v>
      </c>
      <c r="AC99" t="e">
        <f>'Actual Situation'!L99</f>
        <v>#N/A</v>
      </c>
      <c r="AD99" s="12">
        <f ca="1" t="shared" si="14"/>
        <v>4689.69</v>
      </c>
      <c r="AE99" s="61" t="e">
        <f t="shared" si="13"/>
        <v>#N/A</v>
      </c>
      <c r="AH99" s="39">
        <f ca="1">IF(ISNA((Parameters!$C$10-L99)/Parameters!$C$10),1,(Parameters!$C$10-L99)/Parameters!$C$10)</f>
        <v>0.91614324048459</v>
      </c>
      <c r="AJ99" s="66">
        <f ca="1" t="shared" si="16"/>
        <v>0.976197836166924</v>
      </c>
      <c r="AK99" s="66" t="e">
        <f ca="1" t="shared" si="17"/>
        <v>#N/A</v>
      </c>
      <c r="AL99" s="67">
        <f>Parameters!$C$13</f>
        <v>2200</v>
      </c>
      <c r="AM99" s="67">
        <f>Parameters!$C$14</f>
        <v>2000</v>
      </c>
    </row>
    <row r="100" spans="1:39">
      <c r="A100" s="45">
        <f t="shared" si="19"/>
        <v>43960</v>
      </c>
      <c r="B100" t="e">
        <f>'Actual Situation'!B100</f>
        <v>#N/A</v>
      </c>
      <c r="C100" s="46">
        <f>_xlfn.IFNA(VLOOKUP(A100,Measures!$D$15:$H$67,4,FALSE),C99)</f>
        <v>0.243</v>
      </c>
      <c r="D100" s="17">
        <f ca="1">OFFSET(G100,-Parameters!C$18,0)/$AG$2</f>
        <v>443.066395208028</v>
      </c>
      <c r="E100" t="e">
        <f>'Actual Situation'!C100</f>
        <v>#N/A</v>
      </c>
      <c r="F100" s="17">
        <f ca="1">OFFSET(L100,-Parameters!C$18,0)/$AG$2</f>
        <v>39721.5620159156</v>
      </c>
      <c r="G100" s="47">
        <f ca="1">IF(A100&lt;(A$39-Parameters!C$18),G101/(1+H101),IF(A100&gt;(A$39-Parameters!C$18),I99*$AH99*C100,$AG$2*$D$39))</f>
        <v>6960.67164834128</v>
      </c>
      <c r="H100" s="34">
        <f ca="1">Projection!$AH99*Projection!C100</f>
        <v>0.222622807437755</v>
      </c>
      <c r="I100" s="47">
        <f ca="1">IF(A100&lt;(A$39-Parameters!C$18-2),I101/(1+$AG$8-$AG$5),IF(A100&gt;(A$39-Parameters!C$18-2),I99*(1+H99-$AG$5),G102/$AG$8))</f>
        <v>30415.4381506047</v>
      </c>
      <c r="J100" s="47"/>
      <c r="K100" s="35">
        <f ca="1">I100/Parameters!$C$10</f>
        <v>0.00266802089040392</v>
      </c>
      <c r="L100" s="47">
        <f ca="1">IF(A100&lt;(A$39-Parameters!C$18),L101-G101,IF(A100=(A$39-Parameters!C$18),OFFSET(F100,Parameters!C$18,0)*$AG$2,$L99+G100))</f>
        <v>962927.73012402</v>
      </c>
      <c r="M100" s="35">
        <f ca="1">L100/Parameters!$C$10</f>
        <v>0.084467344747721</v>
      </c>
      <c r="N100" s="35">
        <f ca="1" t="shared" si="20"/>
        <v>0.915532655252279</v>
      </c>
      <c r="O100" t="e">
        <f>'Actual Situation'!D100</f>
        <v>#N/A</v>
      </c>
      <c r="P100" t="e">
        <f>'Actual Situation'!E100</f>
        <v>#N/A</v>
      </c>
      <c r="Q100" s="12">
        <f ca="1">ROUND(SUM(OFFSET(D100,(Parameters!$C$9*-1),0,(Parameters!$C$8*-1),1))*Parameters!$C$6,0)</f>
        <v>3081</v>
      </c>
      <c r="R100" s="12">
        <f ca="1" t="shared" si="18"/>
        <v>3081</v>
      </c>
      <c r="S100" s="36" t="e">
        <f ca="1" t="shared" si="15"/>
        <v>#N/A</v>
      </c>
      <c r="T100" t="e">
        <f>'Actual Situation'!F100</f>
        <v>#N/A</v>
      </c>
      <c r="U100" s="36" t="e">
        <f>'Actual Situation'!G100</f>
        <v>#N/A</v>
      </c>
      <c r="V100" s="12">
        <f ca="1">Q100*Parameters!$C$4</f>
        <v>677.82</v>
      </c>
      <c r="W100" t="e">
        <f>'Actual Situation'!H100</f>
        <v>#N/A</v>
      </c>
      <c r="X100" s="36" t="e">
        <f>'Actual Situation'!I100</f>
        <v>#N/A</v>
      </c>
      <c r="Y100" s="12">
        <f ca="1">Q100*Parameters!$C$5</f>
        <v>492.96</v>
      </c>
      <c r="Z100" t="e">
        <f>'Actual Situation'!J100</f>
        <v>#N/A</v>
      </c>
      <c r="AA100" t="e">
        <f>'Actual Situation'!K100</f>
        <v>#N/A</v>
      </c>
      <c r="AB100" s="12">
        <f ca="1">Q100*Parameters!$C$7</f>
        <v>68.7063</v>
      </c>
      <c r="AC100" t="e">
        <f>'Actual Situation'!L100</f>
        <v>#N/A</v>
      </c>
      <c r="AD100" s="12">
        <f ca="1" t="shared" si="14"/>
        <v>4758.3963</v>
      </c>
      <c r="AE100" s="61" t="e">
        <f t="shared" si="13"/>
        <v>#N/A</v>
      </c>
      <c r="AH100" s="39">
        <f ca="1">IF(ISNA((Parameters!$C$10-L100)/Parameters!$C$10),1,(Parameters!$C$10-L100)/Parameters!$C$10)</f>
        <v>0.915532655252279</v>
      </c>
      <c r="AJ100" s="66">
        <f ca="1" t="shared" si="16"/>
        <v>0.975617479417353</v>
      </c>
      <c r="AK100" s="66" t="e">
        <f ca="1" t="shared" si="17"/>
        <v>#N/A</v>
      </c>
      <c r="AL100" s="67">
        <f>Parameters!$C$13</f>
        <v>2200</v>
      </c>
      <c r="AM100" s="67">
        <f>Parameters!$C$14</f>
        <v>2000</v>
      </c>
    </row>
    <row r="101" spans="1:39">
      <c r="A101" s="45">
        <f t="shared" si="19"/>
        <v>43961</v>
      </c>
      <c r="B101" t="e">
        <f>'Actual Situation'!B101</f>
        <v>#N/A</v>
      </c>
      <c r="C101" s="46">
        <f>_xlfn.IFNA(VLOOKUP(A101,Measures!$D$15:$H$67,4,FALSE),C100)</f>
        <v>0.243</v>
      </c>
      <c r="D101" s="17">
        <f ca="1">OFFSET(G101,-Parameters!C$18,0)/$AG$2</f>
        <v>431.582342667861</v>
      </c>
      <c r="E101" t="e">
        <f>'Actual Situation'!C101</f>
        <v>#N/A</v>
      </c>
      <c r="F101" s="17">
        <f ca="1">OFFSET(L101,-Parameters!C$18,0)/$AG$2</f>
        <v>40153.1443585835</v>
      </c>
      <c r="G101" s="47">
        <f ca="1">IF(A101&lt;(A$39-Parameters!C$18),G102/(1+H102),IF(A101&gt;(A$39-Parameters!C$18),I100*$AH100*C101,$AG$2*$D$39))</f>
        <v>6766.65742471635</v>
      </c>
      <c r="H101" s="34">
        <f ca="1">Projection!$AH100*Projection!C101</f>
        <v>0.222474435226304</v>
      </c>
      <c r="I101" s="47">
        <f ca="1">IF(A101&lt;(A$39-Parameters!C$18-2),I102/(1+$AG$8-$AG$5),IF(A101&gt;(A$39-Parameters!C$18-2),I100*(1+H100-$AG$5),G103/$AG$8))</f>
        <v>29582.7488434905</v>
      </c>
      <c r="J101" s="47"/>
      <c r="K101" s="35">
        <f ca="1">I101/Parameters!$C$10</f>
        <v>0.00259497796872724</v>
      </c>
      <c r="L101" s="47">
        <f ca="1">IF(A101&lt;(A$39-Parameters!C$18),L102-G102,IF(A101=(A$39-Parameters!C$18),OFFSET(F101,Parameters!C$18,0)*$AG$2,$L100+G101))</f>
        <v>969694.387548736</v>
      </c>
      <c r="M101" s="35">
        <f ca="1">L101/Parameters!$C$10</f>
        <v>0.0850609111884856</v>
      </c>
      <c r="N101" s="35">
        <f ca="1" t="shared" si="20"/>
        <v>0.914939088811514</v>
      </c>
      <c r="O101" t="e">
        <f>'Actual Situation'!D101</f>
        <v>#N/A</v>
      </c>
      <c r="P101" t="e">
        <f>'Actual Situation'!E101</f>
        <v>#N/A</v>
      </c>
      <c r="Q101" s="12">
        <f ca="1">ROUND(SUM(OFFSET(D101,(Parameters!$C$9*-1),0,(Parameters!$C$8*-1),1))*Parameters!$C$6,0)</f>
        <v>3006</v>
      </c>
      <c r="R101" s="12">
        <f ca="1" t="shared" si="18"/>
        <v>3006</v>
      </c>
      <c r="S101" s="36" t="e">
        <f ca="1" t="shared" si="15"/>
        <v>#N/A</v>
      </c>
      <c r="T101" t="e">
        <f>'Actual Situation'!F101</f>
        <v>#N/A</v>
      </c>
      <c r="U101" s="36" t="e">
        <f>'Actual Situation'!G101</f>
        <v>#N/A</v>
      </c>
      <c r="V101" s="12">
        <f ca="1">Q101*Parameters!$C$4</f>
        <v>661.32</v>
      </c>
      <c r="W101" t="e">
        <f>'Actual Situation'!H101</f>
        <v>#N/A</v>
      </c>
      <c r="X101" s="36" t="e">
        <f>'Actual Situation'!I101</f>
        <v>#N/A</v>
      </c>
      <c r="Y101" s="12">
        <f ca="1">Q101*Parameters!$C$5</f>
        <v>480.96</v>
      </c>
      <c r="Z101" t="e">
        <f>'Actual Situation'!J101</f>
        <v>#N/A</v>
      </c>
      <c r="AA101" t="e">
        <f>'Actual Situation'!K101</f>
        <v>#N/A</v>
      </c>
      <c r="AB101" s="12">
        <f ca="1">Q101*Parameters!$C$7</f>
        <v>67.0338</v>
      </c>
      <c r="AC101" t="e">
        <f>'Actual Situation'!L101</f>
        <v>#N/A</v>
      </c>
      <c r="AD101" s="12">
        <f ca="1" t="shared" si="14"/>
        <v>4825.4301</v>
      </c>
      <c r="AE101" s="61" t="e">
        <f t="shared" si="13"/>
        <v>#N/A</v>
      </c>
      <c r="AH101" s="39">
        <f ca="1">IF(ISNA((Parameters!$C$10-L101)/Parameters!$C$10),1,(Parameters!$C$10-L101)/Parameters!$C$10)</f>
        <v>0.914939088811514</v>
      </c>
      <c r="AJ101" s="66">
        <f ca="1" t="shared" si="16"/>
        <v>0.975657254138267</v>
      </c>
      <c r="AK101" s="66" t="e">
        <f ca="1" t="shared" si="17"/>
        <v>#N/A</v>
      </c>
      <c r="AL101" s="67">
        <f>Parameters!$C$13</f>
        <v>2200</v>
      </c>
      <c r="AM101" s="67">
        <f>Parameters!$C$14</f>
        <v>2000</v>
      </c>
    </row>
    <row r="102" spans="1:39">
      <c r="A102" s="45">
        <f t="shared" si="19"/>
        <v>43962</v>
      </c>
      <c r="B102" t="e">
        <f>'Actual Situation'!B102</f>
        <v>#N/A</v>
      </c>
      <c r="C102" s="46">
        <f>_xlfn.IFNA(VLOOKUP(A102,Measures!$D$15:$H$67,4,FALSE),C101)</f>
        <v>0.243</v>
      </c>
      <c r="D102" s="17">
        <f ca="1">OFFSET(G102,-Parameters!C$18,0)/$AG$2</f>
        <v>420.314537644296</v>
      </c>
      <c r="E102" t="e">
        <f>'Actual Situation'!C102</f>
        <v>#N/A</v>
      </c>
      <c r="F102" s="17">
        <f ca="1">OFFSET(L102,-Parameters!C$18,0)/$AG$2</f>
        <v>40573.4588962278</v>
      </c>
      <c r="G102" s="47">
        <f ca="1">IF(A102&lt;(A$39-Parameters!C$18),G103/(1+H103),IF(A102&gt;(A$39-Parameters!C$18),I101*$AH101*C102,$AG$2*$D$39))</f>
        <v>6577.13842495096</v>
      </c>
      <c r="H102" s="34">
        <f ca="1">Projection!$AH101*Projection!C102</f>
        <v>0.222330198581198</v>
      </c>
      <c r="I102" s="47">
        <f ca="1">IF(A102&lt;(A$39-Parameters!C$18-2),I103/(1+$AG$8-$AG$5),IF(A102&gt;(A$39-Parameters!C$18-2),I101*(1+H101-$AG$5),G104/$AG$8))</f>
        <v>28768.4669740151</v>
      </c>
      <c r="J102" s="47"/>
      <c r="K102" s="35">
        <f ca="1">I102/Parameters!$C$10</f>
        <v>0.00252354973456272</v>
      </c>
      <c r="L102" s="47">
        <f ca="1">IF(A102&lt;(A$39-Parameters!C$18),L103-G103,IF(A102=(A$39-Parameters!C$18),OFFSET(F102,Parameters!C$18,0)*$AG$2,$L101+G102))</f>
        <v>976271.525973687</v>
      </c>
      <c r="M102" s="35">
        <f ca="1">L102/Parameters!$C$10</f>
        <v>0.0856378531555866</v>
      </c>
      <c r="N102" s="35">
        <f ca="1" t="shared" si="20"/>
        <v>0.914362146844413</v>
      </c>
      <c r="O102" t="e">
        <f>'Actual Situation'!D102</f>
        <v>#N/A</v>
      </c>
      <c r="P102" t="e">
        <f>'Actual Situation'!E102</f>
        <v>#N/A</v>
      </c>
      <c r="Q102" s="12">
        <f ca="1">ROUND(SUM(OFFSET(D102,(Parameters!$C$9*-1),0,(Parameters!$C$8*-1),1))*Parameters!$C$6,0)</f>
        <v>2932</v>
      </c>
      <c r="R102" s="12">
        <f ca="1" t="shared" si="18"/>
        <v>2932</v>
      </c>
      <c r="S102" s="36" t="e">
        <f ca="1" t="shared" si="15"/>
        <v>#N/A</v>
      </c>
      <c r="T102" t="e">
        <f>'Actual Situation'!F102</f>
        <v>#N/A</v>
      </c>
      <c r="U102" s="36" t="e">
        <f>'Actual Situation'!G102</f>
        <v>#N/A</v>
      </c>
      <c r="V102" s="12">
        <f ca="1">Q102*Parameters!$C$4</f>
        <v>645.04</v>
      </c>
      <c r="W102" t="e">
        <f>'Actual Situation'!H102</f>
        <v>#N/A</v>
      </c>
      <c r="X102" s="36" t="e">
        <f>'Actual Situation'!I102</f>
        <v>#N/A</v>
      </c>
      <c r="Y102" s="12">
        <f ca="1">Q102*Parameters!$C$5</f>
        <v>469.12</v>
      </c>
      <c r="Z102" t="e">
        <f>'Actual Situation'!J102</f>
        <v>#N/A</v>
      </c>
      <c r="AA102" t="e">
        <f>'Actual Situation'!K102</f>
        <v>#N/A</v>
      </c>
      <c r="AB102" s="12">
        <f ca="1">Q102*Parameters!$C$7</f>
        <v>65.3836</v>
      </c>
      <c r="AC102" t="e">
        <f>'Actual Situation'!L102</f>
        <v>#N/A</v>
      </c>
      <c r="AD102" s="12">
        <f ca="1" t="shared" si="14"/>
        <v>4890.8137</v>
      </c>
      <c r="AE102" s="61" t="e">
        <f t="shared" si="13"/>
        <v>#N/A</v>
      </c>
      <c r="AH102" s="39">
        <f ca="1">IF(ISNA((Parameters!$C$10-L102)/Parameters!$C$10),1,(Parameters!$C$10-L102)/Parameters!$C$10)</f>
        <v>0.914362146844413</v>
      </c>
      <c r="AJ102" s="66">
        <f ca="1" t="shared" si="16"/>
        <v>0.975382568196939</v>
      </c>
      <c r="AK102" s="66" t="e">
        <f ca="1" t="shared" si="17"/>
        <v>#N/A</v>
      </c>
      <c r="AL102" s="67">
        <f>Parameters!$C$13</f>
        <v>2200</v>
      </c>
      <c r="AM102" s="67">
        <f>Parameters!$C$14</f>
        <v>2000</v>
      </c>
    </row>
    <row r="103" spans="1:39">
      <c r="A103" s="45">
        <f t="shared" si="19"/>
        <v>43963</v>
      </c>
      <c r="B103" t="e">
        <f>'Actual Situation'!B103</f>
        <v>#N/A</v>
      </c>
      <c r="C103" s="46">
        <f>_xlfn.IFNA(VLOOKUP(A103,Measures!$D$15:$H$67,4,FALSE),C102)</f>
        <v>0.243</v>
      </c>
      <c r="D103" s="17">
        <f ca="1">OFFSET(G103,-Parameters!C$18,0)/$AG$2</f>
        <v>409.263745770857</v>
      </c>
      <c r="E103" t="e">
        <f>'Actual Situation'!C103</f>
        <v>#N/A</v>
      </c>
      <c r="F103" s="17">
        <f ca="1">OFFSET(L103,-Parameters!C$18,0)/$AG$2</f>
        <v>40982.7226419986</v>
      </c>
      <c r="G103" s="47">
        <f ca="1">IF(A103&lt;(A$39-Parameters!C$18),G104/(1+H104),IF(A103&gt;(A$39-Parameters!C$18),I102*$AH102*C103,$AG$2*$D$39))</f>
        <v>6392.06572537927</v>
      </c>
      <c r="H103" s="34">
        <f ca="1">Projection!$AH102*Projection!C103</f>
        <v>0.222190001683192</v>
      </c>
      <c r="I103" s="47">
        <f ca="1">IF(A103&lt;(A$39-Parameters!C$18-2),I104/(1+$AG$8-$AG$5),IF(A103&gt;(A$39-Parameters!C$18-2),I102*(1+H102-$AG$5),G105/$AG$8))</f>
        <v>27972.4492057207</v>
      </c>
      <c r="J103" s="47"/>
      <c r="K103" s="35">
        <f ca="1">I103/Parameters!$C$10</f>
        <v>0.0024537236145369</v>
      </c>
      <c r="L103" s="47">
        <f ca="1">IF(A103&lt;(A$39-Parameters!C$18),L104-G104,IF(A103=(A$39-Parameters!C$18),OFFSET(F103,Parameters!C$18,0)*$AG$2,$L102+G103))</f>
        <v>982663.591699066</v>
      </c>
      <c r="M103" s="35">
        <f ca="1">L103/Parameters!$C$10</f>
        <v>0.0861985606753567</v>
      </c>
      <c r="N103" s="35">
        <f ca="1" t="shared" si="20"/>
        <v>0.913801439324643</v>
      </c>
      <c r="O103" t="e">
        <f>'Actual Situation'!D103</f>
        <v>#N/A</v>
      </c>
      <c r="P103" t="e">
        <f>'Actual Situation'!E103</f>
        <v>#N/A</v>
      </c>
      <c r="Q103" s="12">
        <f ca="1">ROUND(SUM(OFFSET(D103,(Parameters!$C$9*-1),0,(Parameters!$C$8*-1),1))*Parameters!$C$6,0)</f>
        <v>2859</v>
      </c>
      <c r="R103" s="12">
        <f ca="1" t="shared" si="18"/>
        <v>2859</v>
      </c>
      <c r="S103" s="36" t="e">
        <f ca="1" t="shared" si="15"/>
        <v>#N/A</v>
      </c>
      <c r="T103" t="e">
        <f>'Actual Situation'!F103</f>
        <v>#N/A</v>
      </c>
      <c r="U103" s="36" t="e">
        <f>'Actual Situation'!G103</f>
        <v>#N/A</v>
      </c>
      <c r="V103" s="12">
        <f ca="1">Q103*Parameters!$C$4</f>
        <v>628.98</v>
      </c>
      <c r="W103" t="e">
        <f>'Actual Situation'!H103</f>
        <v>#N/A</v>
      </c>
      <c r="X103" s="36" t="e">
        <f>'Actual Situation'!I103</f>
        <v>#N/A</v>
      </c>
      <c r="Y103" s="12">
        <f ca="1">Q103*Parameters!$C$5</f>
        <v>457.44</v>
      </c>
      <c r="Z103" t="e">
        <f>'Actual Situation'!J103</f>
        <v>#N/A</v>
      </c>
      <c r="AA103" t="e">
        <f>'Actual Situation'!K103</f>
        <v>#N/A</v>
      </c>
      <c r="AB103" s="12">
        <f ca="1">Q103*Parameters!$C$7</f>
        <v>63.7557</v>
      </c>
      <c r="AC103" t="e">
        <f>'Actual Situation'!L103</f>
        <v>#N/A</v>
      </c>
      <c r="AD103" s="12">
        <f ca="1" t="shared" si="14"/>
        <v>4954.5694</v>
      </c>
      <c r="AE103" s="61" t="e">
        <f t="shared" si="13"/>
        <v>#N/A</v>
      </c>
      <c r="AH103" s="39">
        <f ca="1">IF(ISNA((Parameters!$C$10-L103)/Parameters!$C$10),1,(Parameters!$C$10-L103)/Parameters!$C$10)</f>
        <v>0.913801439324643</v>
      </c>
      <c r="AJ103" s="66">
        <f ca="1" t="shared" si="16"/>
        <v>0.975102319236016</v>
      </c>
      <c r="AK103" s="66" t="e">
        <f ca="1" t="shared" si="17"/>
        <v>#N/A</v>
      </c>
      <c r="AL103" s="67">
        <f>Parameters!$C$13</f>
        <v>2200</v>
      </c>
      <c r="AM103" s="67">
        <f>Parameters!$C$14</f>
        <v>2000</v>
      </c>
    </row>
    <row r="104" spans="1:39">
      <c r="A104" s="45">
        <f t="shared" si="19"/>
        <v>43964</v>
      </c>
      <c r="B104" t="e">
        <f>'Actual Situation'!B104</f>
        <v>#N/A</v>
      </c>
      <c r="C104" s="46">
        <f>_xlfn.IFNA(VLOOKUP(A104,Measures!$D$15:$H$67,4,FALSE),C103)</f>
        <v>0.243</v>
      </c>
      <c r="D104" s="17">
        <f ca="1">OFFSET(G104,-Parameters!C$18,0)/$AG$2</f>
        <v>398.430380411411</v>
      </c>
      <c r="E104" t="e">
        <f>'Actual Situation'!C104</f>
        <v>#N/A</v>
      </c>
      <c r="F104" s="17">
        <f ca="1">OFFSET(L104,-Parameters!C$18,0)/$AG$2</f>
        <v>41381.15302241</v>
      </c>
      <c r="G104" s="47">
        <f ca="1">IF(A104&lt;(A$39-Parameters!C$18),G105/(1+H105),IF(A104&gt;(A$39-Parameters!C$18),I103*$AH103*C104,$AG$2*$D$39))</f>
        <v>6211.3872359864</v>
      </c>
      <c r="H104" s="34">
        <f ca="1">Projection!$AH103*Projection!C104</f>
        <v>0.222053749755888</v>
      </c>
      <c r="I104" s="47">
        <f ca="1">IF(A104&lt;(A$39-Parameters!C$18-2),I105/(1+$AG$8-$AG$5),IF(A104&gt;(A$39-Parameters!C$18-2),I103*(1+H103-$AG$5),G106/$AG$8))</f>
        <v>27194.5354403926</v>
      </c>
      <c r="J104" s="47"/>
      <c r="K104" s="35">
        <f ca="1">I104/Parameters!$C$10</f>
        <v>0.00238548556494672</v>
      </c>
      <c r="L104" s="47">
        <f ca="1">IF(A104&lt;(A$39-Parameters!C$18),L105-G105,IF(A104=(A$39-Parameters!C$18),OFFSET(F104,Parameters!C$18,0)*$AG$2,$L103+G104))</f>
        <v>988874.978935053</v>
      </c>
      <c r="M104" s="35">
        <f ca="1">L104/Parameters!$C$10</f>
        <v>0.0867434192048292</v>
      </c>
      <c r="N104" s="35">
        <f ca="1" t="shared" si="20"/>
        <v>0.913256580795171</v>
      </c>
      <c r="O104" t="e">
        <f>'Actual Situation'!D104</f>
        <v>#N/A</v>
      </c>
      <c r="P104" t="e">
        <f>'Actual Situation'!E104</f>
        <v>#N/A</v>
      </c>
      <c r="Q104" s="12">
        <f ca="1">ROUND(SUM(OFFSET(D104,(Parameters!$C$9*-1),0,(Parameters!$C$8*-1),1))*Parameters!$C$6,0)</f>
        <v>2787</v>
      </c>
      <c r="R104" s="12">
        <f ca="1" t="shared" si="18"/>
        <v>2787</v>
      </c>
      <c r="S104" s="36" t="e">
        <f ca="1" t="shared" si="15"/>
        <v>#N/A</v>
      </c>
      <c r="T104" t="e">
        <f>'Actual Situation'!F104</f>
        <v>#N/A</v>
      </c>
      <c r="U104" s="36" t="e">
        <f>'Actual Situation'!G104</f>
        <v>#N/A</v>
      </c>
      <c r="V104" s="12">
        <f ca="1">Q104*Parameters!$C$4</f>
        <v>613.14</v>
      </c>
      <c r="W104" t="e">
        <f>'Actual Situation'!H104</f>
        <v>#N/A</v>
      </c>
      <c r="X104" s="36" t="e">
        <f>'Actual Situation'!I104</f>
        <v>#N/A</v>
      </c>
      <c r="Y104" s="12">
        <f ca="1">Q104*Parameters!$C$5</f>
        <v>445.92</v>
      </c>
      <c r="Z104" t="e">
        <f>'Actual Situation'!J104</f>
        <v>#N/A</v>
      </c>
      <c r="AA104" t="e">
        <f>'Actual Situation'!K104</f>
        <v>#N/A</v>
      </c>
      <c r="AB104" s="12">
        <f ca="1">Q104*Parameters!$C$7</f>
        <v>62.1501</v>
      </c>
      <c r="AC104" t="e">
        <f>'Actual Situation'!L104</f>
        <v>#N/A</v>
      </c>
      <c r="AD104" s="12">
        <f ca="1" t="shared" si="14"/>
        <v>5016.7195</v>
      </c>
      <c r="AE104" s="61" t="e">
        <f t="shared" si="13"/>
        <v>#N/A</v>
      </c>
      <c r="AH104" s="39">
        <f ca="1">IF(ISNA((Parameters!$C$10-L104)/Parameters!$C$10),1,(Parameters!$C$10-L104)/Parameters!$C$10)</f>
        <v>0.913256580795171</v>
      </c>
      <c r="AJ104" s="66">
        <f ca="1" t="shared" si="16"/>
        <v>0.974816369359916</v>
      </c>
      <c r="AK104" s="66" t="e">
        <f ca="1" t="shared" si="17"/>
        <v>#N/A</v>
      </c>
      <c r="AL104" s="67">
        <f>Parameters!$C$13</f>
        <v>2200</v>
      </c>
      <c r="AM104" s="67">
        <f>Parameters!$C$14</f>
        <v>2000</v>
      </c>
    </row>
    <row r="105" spans="1:39">
      <c r="A105" s="45">
        <f t="shared" si="19"/>
        <v>43965</v>
      </c>
      <c r="B105" t="e">
        <f>'Actual Situation'!B105</f>
        <v>#N/A</v>
      </c>
      <c r="C105" s="46">
        <f>_xlfn.IFNA(VLOOKUP(A105,Measures!$D$15:$H$67,4,FALSE),C104)</f>
        <v>0.243</v>
      </c>
      <c r="D105" s="17">
        <f ca="1">OFFSET(G105,-Parameters!C$18,0)/$AG$2</f>
        <v>387.8145226463</v>
      </c>
      <c r="E105" t="e">
        <f>'Actual Situation'!C105</f>
        <v>#N/A</v>
      </c>
      <c r="F105" s="17">
        <f ca="1">OFFSET(L105,-Parameters!C$18,0)/$AG$2</f>
        <v>41768.9675450564</v>
      </c>
      <c r="G105" s="47">
        <f ca="1">IF(A105&lt;(A$39-Parameters!C$18),G106/(1+H106),IF(A105&gt;(A$39-Parameters!C$18),I104*$AH104*C105,$AG$2*$D$39))</f>
        <v>6035.04799398327</v>
      </c>
      <c r="H105" s="34">
        <f ca="1">Projection!$AH104*Projection!C105</f>
        <v>0.221921349133227</v>
      </c>
      <c r="I105" s="47">
        <f ca="1">IF(A105&lt;(A$39-Parameters!C$18-2),I106/(1+$AG$8-$AG$5),IF(A105&gt;(A$39-Parameters!C$18-2),I104*(1+H104-$AG$5),G107/$AG$8))</f>
        <v>26434.550147703</v>
      </c>
      <c r="J105" s="47"/>
      <c r="K105" s="35">
        <f ca="1">I105/Parameters!$C$10</f>
        <v>0.002318820188395</v>
      </c>
      <c r="L105" s="47">
        <f ca="1">IF(A105&lt;(A$39-Parameters!C$18),L106-G106,IF(A105=(A$39-Parameters!C$18),OFFSET(F105,Parameters!C$18,0)*$AG$2,$L104+G105))</f>
        <v>994910.026929036</v>
      </c>
      <c r="M105" s="35">
        <f ca="1">L105/Parameters!$C$10</f>
        <v>0.08727280937974</v>
      </c>
      <c r="N105" s="35">
        <f ca="1" t="shared" si="20"/>
        <v>0.91272719062026</v>
      </c>
      <c r="O105" t="e">
        <f>'Actual Situation'!D105</f>
        <v>#N/A</v>
      </c>
      <c r="P105" t="e">
        <f>'Actual Situation'!E105</f>
        <v>#N/A</v>
      </c>
      <c r="Q105" s="12">
        <f ca="1">ROUND(SUM(OFFSET(D105,(Parameters!$C$9*-1),0,(Parameters!$C$8*-1),1))*Parameters!$C$6,0)</f>
        <v>2716</v>
      </c>
      <c r="R105" s="12">
        <f ca="1" t="shared" si="18"/>
        <v>2716</v>
      </c>
      <c r="S105" s="36" t="e">
        <f ca="1" t="shared" si="15"/>
        <v>#N/A</v>
      </c>
      <c r="T105" t="e">
        <f>'Actual Situation'!F105</f>
        <v>#N/A</v>
      </c>
      <c r="U105" s="36" t="e">
        <f>'Actual Situation'!G105</f>
        <v>#N/A</v>
      </c>
      <c r="V105" s="12">
        <f ca="1">Q105*Parameters!$C$4</f>
        <v>597.52</v>
      </c>
      <c r="W105" t="e">
        <f>'Actual Situation'!H105</f>
        <v>#N/A</v>
      </c>
      <c r="X105" s="36" t="e">
        <f>'Actual Situation'!I105</f>
        <v>#N/A</v>
      </c>
      <c r="Y105" s="12">
        <f ca="1">Q105*Parameters!$C$5</f>
        <v>434.56</v>
      </c>
      <c r="Z105" t="e">
        <f>'Actual Situation'!J105</f>
        <v>#N/A</v>
      </c>
      <c r="AA105" t="e">
        <f>'Actual Situation'!K105</f>
        <v>#N/A</v>
      </c>
      <c r="AB105" s="12">
        <f ca="1">Q105*Parameters!$C$7</f>
        <v>60.5668</v>
      </c>
      <c r="AC105" t="e">
        <f>'Actual Situation'!L105</f>
        <v>#N/A</v>
      </c>
      <c r="AD105" s="12">
        <f ca="1" t="shared" si="14"/>
        <v>5077.2863</v>
      </c>
      <c r="AE105" s="61" t="e">
        <f t="shared" si="13"/>
        <v>#N/A</v>
      </c>
      <c r="AH105" s="39">
        <f ca="1">IF(ISNA((Parameters!$C$10-L105)/Parameters!$C$10),1,(Parameters!$C$10-L105)/Parameters!$C$10)</f>
        <v>0.91272719062026</v>
      </c>
      <c r="AJ105" s="66">
        <f ca="1" t="shared" si="16"/>
        <v>0.974524578399713</v>
      </c>
      <c r="AK105" s="66" t="e">
        <f ca="1" t="shared" si="17"/>
        <v>#N/A</v>
      </c>
      <c r="AL105" s="67">
        <f>Parameters!$C$13</f>
        <v>2200</v>
      </c>
      <c r="AM105" s="67">
        <f>Parameters!$C$14</f>
        <v>2000</v>
      </c>
    </row>
    <row r="106" spans="1:39">
      <c r="A106" s="45">
        <f t="shared" si="19"/>
        <v>43966</v>
      </c>
      <c r="B106" t="e">
        <f>'Actual Situation'!B106</f>
        <v>#N/A</v>
      </c>
      <c r="C106" s="46">
        <f>_xlfn.IFNA(VLOOKUP(A106,Measures!$D$15:$H$67,4,FALSE),C105)</f>
        <v>0.243</v>
      </c>
      <c r="D106" s="17">
        <f ca="1">OFFSET(G106,-Parameters!C$18,0)/$AG$2</f>
        <v>377.415940872035</v>
      </c>
      <c r="E106" t="e">
        <f>'Actual Situation'!C106</f>
        <v>#N/A</v>
      </c>
      <c r="F106" s="17">
        <f ca="1">OFFSET(L106,-Parameters!C$18,0)/$AG$2</f>
        <v>42146.3834859284</v>
      </c>
      <c r="G106" s="47">
        <f ca="1">IF(A106&lt;(A$39-Parameters!C$18),G107/(1+H107),IF(A106&gt;(A$39-Parameters!C$18),I105*$AH105*C106,$AG$2*$D$39))</f>
        <v>5862.99044406448</v>
      </c>
      <c r="H106" s="34">
        <f ca="1">Projection!$AH105*Projection!C106</f>
        <v>0.221792707320723</v>
      </c>
      <c r="I106" s="47">
        <f ca="1">IF(A106&lt;(A$39-Parameters!C$18-2),I107/(1+$AG$8-$AG$5),IF(A106&gt;(A$39-Parameters!C$18-2),I105*(1+H105-$AG$5),G108/$AG$8))</f>
        <v>25692.3036432855</v>
      </c>
      <c r="J106" s="47"/>
      <c r="K106" s="35">
        <f ca="1">I106/Parameters!$C$10</f>
        <v>0.00225371084590223</v>
      </c>
      <c r="L106" s="47">
        <f ca="1">IF(A106&lt;(A$39-Parameters!C$18),L107-G107,IF(A106=(A$39-Parameters!C$18),OFFSET(F106,Parameters!C$18,0)*$AG$2,$L105+G106))</f>
        <v>1000773.0173731</v>
      </c>
      <c r="M106" s="35">
        <f ca="1">L106/Parameters!$C$10</f>
        <v>0.0877871067871141</v>
      </c>
      <c r="N106" s="35">
        <f ca="1" t="shared" si="20"/>
        <v>0.912212893212886</v>
      </c>
      <c r="O106" t="e">
        <f>'Actual Situation'!D106</f>
        <v>#N/A</v>
      </c>
      <c r="P106" t="e">
        <f>'Actual Situation'!E106</f>
        <v>#N/A</v>
      </c>
      <c r="Q106" s="12">
        <f ca="1">ROUND(SUM(OFFSET(D106,(Parameters!$C$9*-1),0,(Parameters!$C$8*-1),1))*Parameters!$C$6,0)</f>
        <v>2647</v>
      </c>
      <c r="R106" s="12">
        <f ca="1" t="shared" si="18"/>
        <v>2647</v>
      </c>
      <c r="S106" s="36" t="e">
        <f ca="1" t="shared" si="15"/>
        <v>#N/A</v>
      </c>
      <c r="T106" t="e">
        <f>'Actual Situation'!F106</f>
        <v>#N/A</v>
      </c>
      <c r="U106" s="36" t="e">
        <f>'Actual Situation'!G106</f>
        <v>#N/A</v>
      </c>
      <c r="V106" s="12">
        <f ca="1">Q106*Parameters!$C$4</f>
        <v>582.34</v>
      </c>
      <c r="W106" t="e">
        <f>'Actual Situation'!H106</f>
        <v>#N/A</v>
      </c>
      <c r="X106" s="36" t="e">
        <f>'Actual Situation'!I106</f>
        <v>#N/A</v>
      </c>
      <c r="Y106" s="12">
        <f ca="1">Q106*Parameters!$C$5</f>
        <v>423.52</v>
      </c>
      <c r="Z106" t="e">
        <f>'Actual Situation'!J106</f>
        <v>#N/A</v>
      </c>
      <c r="AA106" t="e">
        <f>'Actual Situation'!K106</f>
        <v>#N/A</v>
      </c>
      <c r="AB106" s="12">
        <f ca="1">Q106*Parameters!$C$7</f>
        <v>59.0281</v>
      </c>
      <c r="AC106" t="e">
        <f>'Actual Situation'!L106</f>
        <v>#N/A</v>
      </c>
      <c r="AD106" s="12">
        <f ca="1" t="shared" si="14"/>
        <v>5136.3144</v>
      </c>
      <c r="AE106" s="61" t="e">
        <f t="shared" si="13"/>
        <v>#N/A</v>
      </c>
      <c r="AH106" s="39">
        <f ca="1">IF(ISNA((Parameters!$C$10-L106)/Parameters!$C$10),1,(Parameters!$C$10-L106)/Parameters!$C$10)</f>
        <v>0.912212893212886</v>
      </c>
      <c r="AJ106" s="66">
        <f ca="1" t="shared" si="16"/>
        <v>0.97459499263623</v>
      </c>
      <c r="AK106" s="66" t="e">
        <f ca="1" t="shared" si="17"/>
        <v>#N/A</v>
      </c>
      <c r="AL106" s="67">
        <f>Parameters!$C$13</f>
        <v>2200</v>
      </c>
      <c r="AM106" s="67">
        <f>Parameters!$C$14</f>
        <v>2000</v>
      </c>
    </row>
    <row r="107" spans="1:39">
      <c r="A107" s="45">
        <f t="shared" si="19"/>
        <v>43967</v>
      </c>
      <c r="B107" t="e">
        <f>'Actual Situation'!B107</f>
        <v>#N/A</v>
      </c>
      <c r="C107" s="46">
        <f>_xlfn.IFNA(VLOOKUP(A107,Measures!$D$15:$H$67,4,FALSE),C106)</f>
        <v>0.243</v>
      </c>
      <c r="D107" s="17">
        <f ca="1">OFFSET(G107,-Parameters!C$18,0)/$AG$2</f>
        <v>367.234109968156</v>
      </c>
      <c r="E107" t="e">
        <f>'Actual Situation'!C107</f>
        <v>#N/A</v>
      </c>
      <c r="F107" s="17">
        <f ca="1">OFFSET(L107,-Parameters!C$18,0)/$AG$2</f>
        <v>42513.6175958965</v>
      </c>
      <c r="G107" s="47">
        <f ca="1">IF(A107&lt;(A$39-Parameters!C$18),G108/(1+H108),IF(A107&gt;(A$39-Parameters!C$18),I106*$AH106*C107,$AG$2*$D$39))</f>
        <v>5695.15470545814</v>
      </c>
      <c r="H107" s="34">
        <f ca="1">Projection!$AH106*Projection!C107</f>
        <v>0.221667733050731</v>
      </c>
      <c r="I107" s="47">
        <f ca="1">IF(A107&lt;(A$39-Parameters!C$18-2),I108/(1+$AG$8-$AG$5),IF(A107&gt;(A$39-Parameters!C$18-2),I106*(1+H106-$AG$5),G109/$AG$8))</f>
        <v>24967.5933148145</v>
      </c>
      <c r="J107" s="47"/>
      <c r="K107" s="35">
        <f ca="1">I107/Parameters!$C$10</f>
        <v>0.00219013976445741</v>
      </c>
      <c r="L107" s="47">
        <f ca="1">IF(A107&lt;(A$39-Parameters!C$18),L108-G108,IF(A107=(A$39-Parameters!C$18),OFFSET(F107,Parameters!C$18,0)*$AG$2,$L106+G107))</f>
        <v>1006468.17207856</v>
      </c>
      <c r="M107" s="35">
        <f ca="1">L107/Parameters!$C$10</f>
        <v>0.0882866817612771</v>
      </c>
      <c r="N107" s="35">
        <f ca="1" t="shared" si="20"/>
        <v>0.911713318238723</v>
      </c>
      <c r="O107" t="e">
        <f>'Actual Situation'!D107</f>
        <v>#N/A</v>
      </c>
      <c r="P107" t="e">
        <f>'Actual Situation'!E107</f>
        <v>#N/A</v>
      </c>
      <c r="Q107" s="12">
        <f ca="1">ROUND(SUM(OFFSET(D107,(Parameters!$C$9*-1),0,(Parameters!$C$8*-1),1))*Parameters!$C$6,0)</f>
        <v>2579</v>
      </c>
      <c r="R107" s="12">
        <f ca="1" t="shared" si="18"/>
        <v>2579</v>
      </c>
      <c r="S107" s="36" t="e">
        <f ca="1" t="shared" si="15"/>
        <v>#N/A</v>
      </c>
      <c r="T107" t="e">
        <f>'Actual Situation'!F107</f>
        <v>#N/A</v>
      </c>
      <c r="U107" s="36" t="e">
        <f>'Actual Situation'!G107</f>
        <v>#N/A</v>
      </c>
      <c r="V107" s="12">
        <f ca="1">Q107*Parameters!$C$4</f>
        <v>567.38</v>
      </c>
      <c r="W107" t="e">
        <f>'Actual Situation'!H107</f>
        <v>#N/A</v>
      </c>
      <c r="X107" s="36" t="e">
        <f>'Actual Situation'!I107</f>
        <v>#N/A</v>
      </c>
      <c r="Y107" s="12">
        <f ca="1">Q107*Parameters!$C$5</f>
        <v>412.64</v>
      </c>
      <c r="Z107" t="e">
        <f>'Actual Situation'!J107</f>
        <v>#N/A</v>
      </c>
      <c r="AA107" t="e">
        <f>'Actual Situation'!K107</f>
        <v>#N/A</v>
      </c>
      <c r="AB107" s="12">
        <f ca="1">Q107*Parameters!$C$7</f>
        <v>57.5117</v>
      </c>
      <c r="AC107" t="e">
        <f>'Actual Situation'!L107</f>
        <v>#N/A</v>
      </c>
      <c r="AD107" s="12">
        <f ca="1" t="shared" si="14"/>
        <v>5193.8261</v>
      </c>
      <c r="AE107" s="61" t="e">
        <f t="shared" si="13"/>
        <v>#N/A</v>
      </c>
      <c r="AH107" s="39">
        <f ca="1">IF(ISNA((Parameters!$C$10-L107)/Parameters!$C$10),1,(Parameters!$C$10-L107)/Parameters!$C$10)</f>
        <v>0.911713318238723</v>
      </c>
      <c r="AJ107" s="66">
        <f ca="1" t="shared" si="16"/>
        <v>0.974310540234227</v>
      </c>
      <c r="AK107" s="66" t="e">
        <f ca="1" t="shared" si="17"/>
        <v>#N/A</v>
      </c>
      <c r="AL107" s="67">
        <f>Parameters!$C$13</f>
        <v>2200</v>
      </c>
      <c r="AM107" s="67">
        <f>Parameters!$C$14</f>
        <v>2000</v>
      </c>
    </row>
    <row r="108" spans="1:39">
      <c r="A108" s="45">
        <f t="shared" si="19"/>
        <v>43968</v>
      </c>
      <c r="B108" t="e">
        <f>'Actual Situation'!B108</f>
        <v>#N/A</v>
      </c>
      <c r="C108" s="46">
        <f>_xlfn.IFNA(VLOOKUP(A108,Measures!$D$15:$H$67,4,FALSE),C107)</f>
        <v>0.243</v>
      </c>
      <c r="D108" s="17">
        <f ca="1">OFFSET(G108,-Parameters!C$18,0)/$AG$2</f>
        <v>357.268229991024</v>
      </c>
      <c r="E108" t="e">
        <f>'Actual Situation'!C108</f>
        <v>#N/A</v>
      </c>
      <c r="F108" s="17">
        <f ca="1">OFFSET(L108,-Parameters!C$18,0)/$AG$2</f>
        <v>42870.8858258876</v>
      </c>
      <c r="G108" s="47">
        <f ca="1">IF(A108&lt;(A$39-Parameters!C$18),G109/(1+H109),IF(A108&gt;(A$39-Parameters!C$18),I107*$AH107*C108,$AG$2*$D$39))</f>
        <v>5531.47882592472</v>
      </c>
      <c r="H108" s="34">
        <f ca="1">Projection!$AH107*Projection!C108</f>
        <v>0.22154633633201</v>
      </c>
      <c r="I108" s="47">
        <f ca="1">IF(A108&lt;(A$39-Parameters!C$18-2),I109/(1+$AG$8-$AG$5),IF(A108&gt;(A$39-Parameters!C$18-2),I107*(1+H107-$AG$5),G110/$AG$8))</f>
        <v>24260.2047959384</v>
      </c>
      <c r="J108" s="47"/>
      <c r="K108" s="35">
        <f ca="1">I108/Parameters!$C$10</f>
        <v>0.00212808813999459</v>
      </c>
      <c r="L108" s="47">
        <f ca="1">IF(A108&lt;(A$39-Parameters!C$18),L109-G109,IF(A108=(A$39-Parameters!C$18),OFFSET(F108,Parameters!C$18,0)*$AG$2,$L107+G108))</f>
        <v>1011999.65090448</v>
      </c>
      <c r="M108" s="35">
        <f ca="1">L108/Parameters!$C$10</f>
        <v>0.0887718992021476</v>
      </c>
      <c r="N108" s="35">
        <f ca="1" t="shared" si="20"/>
        <v>0.911228100797852</v>
      </c>
      <c r="O108" t="e">
        <f>'Actual Situation'!D108</f>
        <v>#N/A</v>
      </c>
      <c r="P108" t="e">
        <f>'Actual Situation'!E108</f>
        <v>#N/A</v>
      </c>
      <c r="Q108" s="12">
        <f ca="1">ROUND(SUM(OFFSET(D108,(Parameters!$C$9*-1),0,(Parameters!$C$8*-1),1))*Parameters!$C$6,0)</f>
        <v>2512</v>
      </c>
      <c r="R108" s="12">
        <f ca="1" t="shared" si="18"/>
        <v>2512</v>
      </c>
      <c r="S108" s="36" t="e">
        <f ca="1" t="shared" si="15"/>
        <v>#N/A</v>
      </c>
      <c r="T108" t="e">
        <f>'Actual Situation'!F108</f>
        <v>#N/A</v>
      </c>
      <c r="U108" s="36" t="e">
        <f>'Actual Situation'!G108</f>
        <v>#N/A</v>
      </c>
      <c r="V108" s="12">
        <f ca="1">Q108*Parameters!$C$4</f>
        <v>552.64</v>
      </c>
      <c r="W108" t="e">
        <f>'Actual Situation'!H108</f>
        <v>#N/A</v>
      </c>
      <c r="X108" s="36" t="e">
        <f>'Actual Situation'!I108</f>
        <v>#N/A</v>
      </c>
      <c r="Y108" s="12">
        <f ca="1">Q108*Parameters!$C$5</f>
        <v>401.92</v>
      </c>
      <c r="Z108" t="e">
        <f>'Actual Situation'!J108</f>
        <v>#N/A</v>
      </c>
      <c r="AA108" t="e">
        <f>'Actual Situation'!K108</f>
        <v>#N/A</v>
      </c>
      <c r="AB108" s="12">
        <f ca="1">Q108*Parameters!$C$7</f>
        <v>56.0176</v>
      </c>
      <c r="AC108" t="e">
        <f>'Actual Situation'!L108</f>
        <v>#N/A</v>
      </c>
      <c r="AD108" s="12">
        <f ca="1" t="shared" si="14"/>
        <v>5249.8437</v>
      </c>
      <c r="AE108" s="61" t="e">
        <f t="shared" si="13"/>
        <v>#N/A</v>
      </c>
      <c r="AH108" s="39">
        <f ca="1">IF(ISNA((Parameters!$C$10-L108)/Parameters!$C$10),1,(Parameters!$C$10-L108)/Parameters!$C$10)</f>
        <v>0.911228100797852</v>
      </c>
      <c r="AJ108" s="66">
        <f ca="1" t="shared" si="16"/>
        <v>0.974020938348197</v>
      </c>
      <c r="AK108" s="66" t="e">
        <f ca="1" t="shared" si="17"/>
        <v>#N/A</v>
      </c>
      <c r="AL108" s="67">
        <f>Parameters!$C$13</f>
        <v>2200</v>
      </c>
      <c r="AM108" s="67">
        <f>Parameters!$C$14</f>
        <v>2000</v>
      </c>
    </row>
    <row r="109" spans="1:39">
      <c r="A109" s="45">
        <f t="shared" si="19"/>
        <v>43969</v>
      </c>
      <c r="B109" t="e">
        <f>'Actual Situation'!B109</f>
        <v>#N/A</v>
      </c>
      <c r="C109" s="46">
        <f>_xlfn.IFNA(VLOOKUP(A109,Measures!$D$15:$H$67,4,FALSE),C108)</f>
        <v>0.243</v>
      </c>
      <c r="D109" s="17">
        <f ca="1">OFFSET(G109,-Parameters!C$18,0)/$AG$2</f>
        <v>347.51724436027</v>
      </c>
      <c r="E109" t="e">
        <f>'Actual Situation'!C109</f>
        <v>#N/A</v>
      </c>
      <c r="F109" s="17">
        <f ca="1">OFFSET(L109,-Parameters!C$18,0)/$AG$2</f>
        <v>43218.4030702478</v>
      </c>
      <c r="G109" s="47">
        <f ca="1">IF(A109&lt;(A$39-Parameters!C$18),G110/(1+H110),IF(A109&gt;(A$39-Parameters!C$18),I108*$AH108*C109,$AG$2*$D$39))</f>
        <v>5371.89902290428</v>
      </c>
      <c r="H109" s="34">
        <f ca="1">Projection!$AH108*Projection!C109</f>
        <v>0.221428428493878</v>
      </c>
      <c r="I109" s="47">
        <f ca="1">IF(A109&lt;(A$39-Parameters!C$18-2),I110/(1+$AG$8-$AG$5),IF(A109&gt;(A$39-Parameters!C$18-2),I108*(1+H108-$AG$5),G111/$AG$8))</f>
        <v>23569.9130881582</v>
      </c>
      <c r="J109" s="47"/>
      <c r="K109" s="35">
        <f ca="1">I109/Parameters!$C$10</f>
        <v>0.00206753623580335</v>
      </c>
      <c r="L109" s="47">
        <f ca="1">IF(A109&lt;(A$39-Parameters!C$18),L110-G110,IF(A109=(A$39-Parameters!C$18),OFFSET(F109,Parameters!C$18,0)*$AG$2,$L108+G109))</f>
        <v>1017371.54992739</v>
      </c>
      <c r="M109" s="35">
        <f ca="1">L109/Parameters!$C$10</f>
        <v>0.0892431184146831</v>
      </c>
      <c r="N109" s="35">
        <f ca="1" t="shared" si="20"/>
        <v>0.910756881585317</v>
      </c>
      <c r="O109" t="e">
        <f>'Actual Situation'!D109</f>
        <v>#N/A</v>
      </c>
      <c r="P109" t="e">
        <f>'Actual Situation'!E109</f>
        <v>#N/A</v>
      </c>
      <c r="Q109" s="12">
        <f ca="1">ROUND(SUM(OFFSET(D109,(Parameters!$C$9*-1),0,(Parameters!$C$8*-1),1))*Parameters!$C$6,0)</f>
        <v>2446</v>
      </c>
      <c r="R109" s="12">
        <f ca="1" t="shared" si="18"/>
        <v>2446</v>
      </c>
      <c r="S109" s="36" t="e">
        <f ca="1" t="shared" si="15"/>
        <v>#N/A</v>
      </c>
      <c r="T109" t="e">
        <f>'Actual Situation'!F109</f>
        <v>#N/A</v>
      </c>
      <c r="U109" s="36" t="e">
        <f>'Actual Situation'!G109</f>
        <v>#N/A</v>
      </c>
      <c r="V109" s="12">
        <f ca="1">Q109*Parameters!$C$4</f>
        <v>538.12</v>
      </c>
      <c r="W109" t="e">
        <f>'Actual Situation'!H109</f>
        <v>#N/A</v>
      </c>
      <c r="X109" s="36" t="e">
        <f>'Actual Situation'!I109</f>
        <v>#N/A</v>
      </c>
      <c r="Y109" s="12">
        <f ca="1">Q109*Parameters!$C$5</f>
        <v>391.36</v>
      </c>
      <c r="Z109" t="e">
        <f>'Actual Situation'!J109</f>
        <v>#N/A</v>
      </c>
      <c r="AA109" t="e">
        <f>'Actual Situation'!K109</f>
        <v>#N/A</v>
      </c>
      <c r="AB109" s="12">
        <f ca="1">Q109*Parameters!$C$7</f>
        <v>54.5458</v>
      </c>
      <c r="AC109" t="e">
        <f>'Actual Situation'!L109</f>
        <v>#N/A</v>
      </c>
      <c r="AD109" s="12">
        <f ca="1" t="shared" si="14"/>
        <v>5304.3895</v>
      </c>
      <c r="AE109" s="61" t="e">
        <f t="shared" si="13"/>
        <v>#N/A</v>
      </c>
      <c r="AH109" s="39">
        <f ca="1">IF(ISNA((Parameters!$C$10-L109)/Parameters!$C$10),1,(Parameters!$C$10-L109)/Parameters!$C$10)</f>
        <v>0.910756881585317</v>
      </c>
      <c r="AJ109" s="66">
        <f ca="1" t="shared" si="16"/>
        <v>0.973726114649682</v>
      </c>
      <c r="AK109" s="66" t="e">
        <f ca="1" t="shared" si="17"/>
        <v>#N/A</v>
      </c>
      <c r="AL109" s="67">
        <f>Parameters!$C$13</f>
        <v>2200</v>
      </c>
      <c r="AM109" s="67">
        <f>Parameters!$C$14</f>
        <v>2000</v>
      </c>
    </row>
    <row r="110" spans="1:39">
      <c r="A110" s="45">
        <f t="shared" si="19"/>
        <v>43970</v>
      </c>
      <c r="B110" t="e">
        <f>'Actual Situation'!B110</f>
        <v>#N/A</v>
      </c>
      <c r="C110" s="46">
        <f>_xlfn.IFNA(VLOOKUP(A110,Measures!$D$15:$H$67,4,FALSE),C109)</f>
        <v>0.243</v>
      </c>
      <c r="D110" s="17">
        <f ca="1">OFFSET(G110,-Parameters!C$18,0)/$AG$2</f>
        <v>337.97985750905</v>
      </c>
      <c r="E110" t="e">
        <f>'Actual Situation'!C110</f>
        <v>#N/A</v>
      </c>
      <c r="F110" s="17">
        <f ca="1">OFFSET(L110,-Parameters!C$18,0)/$AG$2</f>
        <v>43556.3829277569</v>
      </c>
      <c r="G110" s="47">
        <f ca="1">IF(A110&lt;(A$39-Parameters!C$18),G111/(1+H111),IF(A110&gt;(A$39-Parameters!C$18),I109*$AH109*C110,$AG$2*$D$39))</f>
        <v>5216.34991204812</v>
      </c>
      <c r="H110" s="34">
        <f ca="1">Projection!$AH109*Projection!C110</f>
        <v>0.221313922225232</v>
      </c>
      <c r="I110" s="47">
        <f ca="1">IF(A110&lt;(A$39-Parameters!C$18-2),I111/(1+$AG$8-$AG$5),IF(A110&gt;(A$39-Parameters!C$18-2),I109*(1+H109-$AG$5),G112/$AG$8))</f>
        <v>22896.4836309668</v>
      </c>
      <c r="J110" s="47"/>
      <c r="K110" s="35">
        <f ca="1">I110/Parameters!$C$10</f>
        <v>0.0020084634764006</v>
      </c>
      <c r="L110" s="47">
        <f ca="1">IF(A110&lt;(A$39-Parameters!C$18),L111-G111,IF(A110=(A$39-Parameters!C$18),OFFSET(F110,Parameters!C$18,0)*$AG$2,$L109+G110))</f>
        <v>1022587.89983944</v>
      </c>
      <c r="M110" s="35">
        <f ca="1">L110/Parameters!$C$10</f>
        <v>0.0897006929683715</v>
      </c>
      <c r="N110" s="35">
        <f ca="1" t="shared" si="20"/>
        <v>0.910299307031628</v>
      </c>
      <c r="O110" t="e">
        <f>'Actual Situation'!D110</f>
        <v>#N/A</v>
      </c>
      <c r="P110" t="e">
        <f>'Actual Situation'!E110</f>
        <v>#N/A</v>
      </c>
      <c r="Q110" s="12">
        <f ca="1">ROUND(SUM(OFFSET(D110,(Parameters!$C$9*-1),0,(Parameters!$C$8*-1),1))*Parameters!$C$6,0)</f>
        <v>2382</v>
      </c>
      <c r="R110" s="12">
        <f ca="1" t="shared" si="18"/>
        <v>2382</v>
      </c>
      <c r="S110" s="36" t="e">
        <f ca="1" t="shared" si="15"/>
        <v>#N/A</v>
      </c>
      <c r="T110" t="e">
        <f>'Actual Situation'!F110</f>
        <v>#N/A</v>
      </c>
      <c r="U110" s="36" t="e">
        <f>'Actual Situation'!G110</f>
        <v>#N/A</v>
      </c>
      <c r="V110" s="12">
        <f ca="1">Q110*Parameters!$C$4</f>
        <v>524.04</v>
      </c>
      <c r="W110" t="e">
        <f>'Actual Situation'!H110</f>
        <v>#N/A</v>
      </c>
      <c r="X110" s="36" t="e">
        <f>'Actual Situation'!I110</f>
        <v>#N/A</v>
      </c>
      <c r="Y110" s="12">
        <f ca="1">Q110*Parameters!$C$5</f>
        <v>381.12</v>
      </c>
      <c r="Z110" t="e">
        <f>'Actual Situation'!J110</f>
        <v>#N/A</v>
      </c>
      <c r="AA110" t="e">
        <f>'Actual Situation'!K110</f>
        <v>#N/A</v>
      </c>
      <c r="AB110" s="12">
        <f ca="1">Q110*Parameters!$C$7</f>
        <v>53.1186</v>
      </c>
      <c r="AC110" t="e">
        <f>'Actual Situation'!L110</f>
        <v>#N/A</v>
      </c>
      <c r="AD110" s="12">
        <f ca="1" t="shared" si="14"/>
        <v>5357.5081</v>
      </c>
      <c r="AE110" s="61" t="e">
        <f t="shared" si="13"/>
        <v>#N/A</v>
      </c>
      <c r="AH110" s="39">
        <f ca="1">IF(ISNA((Parameters!$C$10-L110)/Parameters!$C$10),1,(Parameters!$C$10-L110)/Parameters!$C$10)</f>
        <v>0.910299307031629</v>
      </c>
      <c r="AJ110" s="66">
        <f ca="1" t="shared" si="16"/>
        <v>0.973834832379395</v>
      </c>
      <c r="AK110" s="66" t="e">
        <f ca="1" t="shared" si="17"/>
        <v>#N/A</v>
      </c>
      <c r="AL110" s="67">
        <f>Parameters!$C$13</f>
        <v>2200</v>
      </c>
      <c r="AM110" s="67">
        <f>Parameters!$C$14</f>
        <v>2000</v>
      </c>
    </row>
    <row r="111" spans="1:39">
      <c r="A111" s="45">
        <f t="shared" si="19"/>
        <v>43971</v>
      </c>
      <c r="B111" t="e">
        <f>'Actual Situation'!B111</f>
        <v>#N/A</v>
      </c>
      <c r="C111" s="46">
        <f>_xlfn.IFNA(VLOOKUP(A111,Measures!$D$15:$H$67,4,FALSE),C110)</f>
        <v>0.243</v>
      </c>
      <c r="D111" s="17">
        <f ca="1">OFFSET(G111,-Parameters!C$18,0)/$AG$2</f>
        <v>328.654551974466</v>
      </c>
      <c r="E111" t="e">
        <f>'Actual Situation'!C111</f>
        <v>#N/A</v>
      </c>
      <c r="F111" s="17">
        <f ca="1">OFFSET(L111,-Parameters!C$18,0)/$AG$2</f>
        <v>43885.0374797313</v>
      </c>
      <c r="G111" s="47">
        <f ca="1">IF(A111&lt;(A$39-Parameters!C$18),G112/(1+H112),IF(A111&gt;(A$39-Parameters!C$18),I110*$AH110*C111,$AG$2*$D$39))</f>
        <v>5064.76472340341</v>
      </c>
      <c r="H111" s="34">
        <f ca="1">Projection!$AH110*Projection!C111</f>
        <v>0.221202731608686</v>
      </c>
      <c r="I111" s="47">
        <f ca="1">IF(A111&lt;(A$39-Parameters!C$18-2),I112/(1+$AG$8-$AG$5),IF(A111&gt;(A$39-Parameters!C$18-2),I110*(1+H110-$AG$5),G113/$AG$8))</f>
        <v>22239.6733207602</v>
      </c>
      <c r="J111" s="47"/>
      <c r="K111" s="35">
        <f ca="1">I111/Parameters!$C$10</f>
        <v>0.00195084853690879</v>
      </c>
      <c r="L111" s="47">
        <f ca="1">IF(A111&lt;(A$39-Parameters!C$18),L112-G112,IF(A111=(A$39-Parameters!C$18),OFFSET(F111,Parameters!C$18,0)*$AG$2,$L110+G111))</f>
        <v>1027652.66456284</v>
      </c>
      <c r="M111" s="35">
        <f ca="1">L111/Parameters!$C$10</f>
        <v>0.0901449705756876</v>
      </c>
      <c r="N111" s="35">
        <f ca="1" t="shared" si="20"/>
        <v>0.909855029424312</v>
      </c>
      <c r="O111" t="e">
        <f>'Actual Situation'!D111</f>
        <v>#N/A</v>
      </c>
      <c r="P111" t="e">
        <f>'Actual Situation'!E111</f>
        <v>#N/A</v>
      </c>
      <c r="Q111" s="12">
        <f ca="1">ROUND(SUM(OFFSET(D111,(Parameters!$C$9*-1),0,(Parameters!$C$8*-1),1))*Parameters!$C$6,0)</f>
        <v>2319</v>
      </c>
      <c r="R111" s="12">
        <f ca="1" t="shared" si="18"/>
        <v>2319</v>
      </c>
      <c r="S111" s="36" t="e">
        <f ca="1" t="shared" si="15"/>
        <v>#N/A</v>
      </c>
      <c r="T111" t="e">
        <f>'Actual Situation'!F111</f>
        <v>#N/A</v>
      </c>
      <c r="U111" s="36" t="e">
        <f>'Actual Situation'!G111</f>
        <v>#N/A</v>
      </c>
      <c r="V111" s="12">
        <f ca="1">Q111*Parameters!$C$4</f>
        <v>510.18</v>
      </c>
      <c r="W111" t="e">
        <f>'Actual Situation'!H111</f>
        <v>#N/A</v>
      </c>
      <c r="X111" s="36" t="e">
        <f>'Actual Situation'!I111</f>
        <v>#N/A</v>
      </c>
      <c r="Y111" s="12">
        <f ca="1">Q111*Parameters!$C$5</f>
        <v>371.04</v>
      </c>
      <c r="Z111" t="e">
        <f>'Actual Situation'!J111</f>
        <v>#N/A</v>
      </c>
      <c r="AA111" t="e">
        <f>'Actual Situation'!K111</f>
        <v>#N/A</v>
      </c>
      <c r="AB111" s="12">
        <f ca="1">Q111*Parameters!$C$7</f>
        <v>51.7137</v>
      </c>
      <c r="AC111" t="e">
        <f>'Actual Situation'!L111</f>
        <v>#N/A</v>
      </c>
      <c r="AD111" s="12">
        <f ca="1" t="shared" si="14"/>
        <v>5409.2218</v>
      </c>
      <c r="AE111" s="61" t="e">
        <f t="shared" si="13"/>
        <v>#N/A</v>
      </c>
      <c r="AH111" s="39">
        <f ca="1">IF(ISNA((Parameters!$C$10-L111)/Parameters!$C$10),1,(Parameters!$C$10-L111)/Parameters!$C$10)</f>
        <v>0.909855029424312</v>
      </c>
      <c r="AJ111" s="66">
        <f ca="1" t="shared" si="16"/>
        <v>0.973551637279597</v>
      </c>
      <c r="AK111" s="66" t="e">
        <f ca="1" t="shared" si="17"/>
        <v>#N/A</v>
      </c>
      <c r="AL111" s="67">
        <f>Parameters!$C$13</f>
        <v>2200</v>
      </c>
      <c r="AM111" s="67">
        <f>Parameters!$C$14</f>
        <v>2000</v>
      </c>
    </row>
    <row r="112" spans="1:39">
      <c r="A112" s="45">
        <f t="shared" si="19"/>
        <v>43972</v>
      </c>
      <c r="B112" t="e">
        <f>'Actual Situation'!B112</f>
        <v>#N/A</v>
      </c>
      <c r="C112" s="46">
        <f>_xlfn.IFNA(VLOOKUP(A112,Measures!$D$15:$H$67,4,FALSE),C111)</f>
        <v>0.243</v>
      </c>
      <c r="D112" s="17">
        <f ca="1">OFFSET(G112,-Parameters!C$18,0)/$AG$2</f>
        <v>319.539604909234</v>
      </c>
      <c r="E112" t="e">
        <f>'Actual Situation'!C112</f>
        <v>#N/A</v>
      </c>
      <c r="F112" s="17">
        <f ca="1">OFFSET(L112,-Parameters!C$18,0)/$AG$2</f>
        <v>44204.5770846406</v>
      </c>
      <c r="G112" s="47">
        <f ca="1">IF(A112&lt;(A$39-Parameters!C$18),G113/(1+H113),IF(A112&gt;(A$39-Parameters!C$18),I111*$AH111*C112,$AG$2*$D$39))</f>
        <v>4917.0755055463</v>
      </c>
      <c r="H112" s="34">
        <f ca="1">Projection!$AH111*Projection!C112</f>
        <v>0.221094772150108</v>
      </c>
      <c r="I112" s="47">
        <f ca="1">IF(A112&lt;(A$39-Parameters!C$18-2),I113/(1+$AG$8-$AG$5),IF(A112&gt;(A$39-Parameters!C$18-2),I111*(1+H111-$AG$5),G114/$AG$8))</f>
        <v>21599.2314792071</v>
      </c>
      <c r="J112" s="47"/>
      <c r="K112" s="35">
        <f ca="1">I112/Parameters!$C$10</f>
        <v>0.00189466942800062</v>
      </c>
      <c r="L112" s="47">
        <f ca="1">IF(A112&lt;(A$39-Parameters!C$18),L113-G113,IF(A112=(A$39-Parameters!C$18),OFFSET(F112,Parameters!C$18,0)*$AG$2,$L111+G112))</f>
        <v>1032569.74006839</v>
      </c>
      <c r="M112" s="35">
        <f ca="1">L112/Parameters!$C$10</f>
        <v>0.0905762929884548</v>
      </c>
      <c r="N112" s="35">
        <f ca="1" t="shared" si="20"/>
        <v>0.909423707011545</v>
      </c>
      <c r="O112" t="e">
        <f>'Actual Situation'!D112</f>
        <v>#N/A</v>
      </c>
      <c r="P112" t="e">
        <f>'Actual Situation'!E112</f>
        <v>#N/A</v>
      </c>
      <c r="Q112" s="12">
        <f ca="1">ROUND(SUM(OFFSET(D112,(Parameters!$C$9*-1),0,(Parameters!$C$8*-1),1))*Parameters!$C$6,0)</f>
        <v>2257</v>
      </c>
      <c r="R112" s="12">
        <f ca="1" t="shared" si="18"/>
        <v>2257</v>
      </c>
      <c r="S112" s="36" t="e">
        <f ca="1" t="shared" si="15"/>
        <v>#N/A</v>
      </c>
      <c r="T112" t="e">
        <f>'Actual Situation'!F112</f>
        <v>#N/A</v>
      </c>
      <c r="U112" s="36" t="e">
        <f>'Actual Situation'!G112</f>
        <v>#N/A</v>
      </c>
      <c r="V112" s="12">
        <f ca="1">Q112*Parameters!$C$4</f>
        <v>496.54</v>
      </c>
      <c r="W112" t="e">
        <f>'Actual Situation'!H112</f>
        <v>#N/A</v>
      </c>
      <c r="X112" s="36" t="e">
        <f>'Actual Situation'!I112</f>
        <v>#N/A</v>
      </c>
      <c r="Y112" s="12">
        <f ca="1">Q112*Parameters!$C$5</f>
        <v>361.12</v>
      </c>
      <c r="Z112" t="e">
        <f>'Actual Situation'!J112</f>
        <v>#N/A</v>
      </c>
      <c r="AA112" t="e">
        <f>'Actual Situation'!K112</f>
        <v>#N/A</v>
      </c>
      <c r="AB112" s="12">
        <f ca="1">Q112*Parameters!$C$7</f>
        <v>50.3311</v>
      </c>
      <c r="AC112" t="e">
        <f>'Actual Situation'!L112</f>
        <v>#N/A</v>
      </c>
      <c r="AD112" s="12">
        <f ca="1" t="shared" si="14"/>
        <v>5459.5529</v>
      </c>
      <c r="AE112" s="61" t="e">
        <f t="shared" si="13"/>
        <v>#N/A</v>
      </c>
      <c r="AH112" s="39">
        <f ca="1">IF(ISNA((Parameters!$C$10-L112)/Parameters!$C$10),1,(Parameters!$C$10-L112)/Parameters!$C$10)</f>
        <v>0.909423707011545</v>
      </c>
      <c r="AJ112" s="66">
        <f ca="1" t="shared" si="16"/>
        <v>0.973264338076757</v>
      </c>
      <c r="AK112" s="66" t="e">
        <f ca="1" t="shared" si="17"/>
        <v>#N/A</v>
      </c>
      <c r="AL112" s="67">
        <f>Parameters!$C$13</f>
        <v>2200</v>
      </c>
      <c r="AM112" s="67">
        <f>Parameters!$C$14</f>
        <v>2000</v>
      </c>
    </row>
    <row r="113" spans="1:39">
      <c r="A113" s="45">
        <f t="shared" si="19"/>
        <v>43973</v>
      </c>
      <c r="B113" t="e">
        <f>'Actual Situation'!B113</f>
        <v>#N/A</v>
      </c>
      <c r="C113" s="46">
        <f>_xlfn.IFNA(VLOOKUP(A113,Measures!$D$15:$H$67,4,FALSE),C112)</f>
        <v>0.243</v>
      </c>
      <c r="D113" s="17">
        <f ca="1">OFFSET(G113,-Parameters!C$18,0)/$AG$2</f>
        <v>310.633104000136</v>
      </c>
      <c r="E113" t="e">
        <f>'Actual Situation'!C113</f>
        <v>#N/A</v>
      </c>
      <c r="F113" s="17">
        <f ca="1">OFFSET(L113,-Parameters!C$18,0)/$AG$2</f>
        <v>44515.2101886407</v>
      </c>
      <c r="G113" s="47">
        <f ca="1">IF(A113&lt;(A$39-Parameters!C$18),G114/(1+H114),IF(A113&gt;(A$39-Parameters!C$18),I112*$AH112*C113,$AG$2*$D$39))</f>
        <v>4773.21331798229</v>
      </c>
      <c r="H113" s="34">
        <f ca="1">Projection!$AH112*Projection!C113</f>
        <v>0.220989960803805</v>
      </c>
      <c r="I113" s="47">
        <f ca="1">IF(A113&lt;(A$39-Parameters!C$18-2),I114/(1+$AG$8-$AG$5),IF(A113&gt;(A$39-Parameters!C$18-2),I112*(1+H112-$AG$5),G115/$AG$8))</f>
        <v>20974.900771918</v>
      </c>
      <c r="J113" s="47"/>
      <c r="K113" s="35">
        <f ca="1">I113/Parameters!$C$10</f>
        <v>0.00183990357648404</v>
      </c>
      <c r="L113" s="47">
        <f ca="1">IF(A113&lt;(A$39-Parameters!C$18),L114-G114,IF(A113=(A$39-Parameters!C$18),OFFSET(F113,Parameters!C$18,0)*$AG$2,$L112+G113))</f>
        <v>1037342.95338637</v>
      </c>
      <c r="M113" s="35">
        <f ca="1">L113/Parameters!$C$10</f>
        <v>0.0909949959110849</v>
      </c>
      <c r="N113" s="35">
        <f ca="1" t="shared" si="20"/>
        <v>0.909005004088915</v>
      </c>
      <c r="O113" t="e">
        <f>'Actual Situation'!D113</f>
        <v>#N/A</v>
      </c>
      <c r="P113" t="e">
        <f>'Actual Situation'!E113</f>
        <v>#N/A</v>
      </c>
      <c r="Q113" s="12">
        <f ca="1">ROUND(SUM(OFFSET(D113,(Parameters!$C$9*-1),0,(Parameters!$C$8*-1),1))*Parameters!$C$6,0)</f>
        <v>2197</v>
      </c>
      <c r="R113" s="12">
        <f ca="1" t="shared" si="18"/>
        <v>2197</v>
      </c>
      <c r="S113" s="36" t="e">
        <f ca="1" t="shared" si="15"/>
        <v>#N/A</v>
      </c>
      <c r="T113" t="e">
        <f>'Actual Situation'!F113</f>
        <v>#N/A</v>
      </c>
      <c r="U113" s="36" t="e">
        <f>'Actual Situation'!G113</f>
        <v>#N/A</v>
      </c>
      <c r="V113" s="12">
        <f ca="1">Q113*Parameters!$C$4</f>
        <v>483.34</v>
      </c>
      <c r="W113" t="e">
        <f>'Actual Situation'!H113</f>
        <v>#N/A</v>
      </c>
      <c r="X113" s="36" t="e">
        <f>'Actual Situation'!I113</f>
        <v>#N/A</v>
      </c>
      <c r="Y113" s="12">
        <f ca="1">Q113*Parameters!$C$5</f>
        <v>351.52</v>
      </c>
      <c r="Z113" t="e">
        <f>'Actual Situation'!J113</f>
        <v>#N/A</v>
      </c>
      <c r="AA113" t="e">
        <f>'Actual Situation'!K113</f>
        <v>#N/A</v>
      </c>
      <c r="AB113" s="12">
        <f ca="1">Q113*Parameters!$C$7</f>
        <v>48.9931</v>
      </c>
      <c r="AC113" t="e">
        <f>'Actual Situation'!L113</f>
        <v>#N/A</v>
      </c>
      <c r="AD113" s="12">
        <f ca="1" t="shared" si="14"/>
        <v>5508.546</v>
      </c>
      <c r="AE113" s="61" t="e">
        <f t="shared" si="13"/>
        <v>#N/A</v>
      </c>
      <c r="AH113" s="39">
        <f ca="1">IF(ISNA((Parameters!$C$10-L113)/Parameters!$C$10),1,(Parameters!$C$10-L113)/Parameters!$C$10)</f>
        <v>0.909005004088915</v>
      </c>
      <c r="AJ113" s="66">
        <f ca="1" t="shared" si="16"/>
        <v>0.973416038989809</v>
      </c>
      <c r="AK113" s="66" t="e">
        <f ca="1" t="shared" si="17"/>
        <v>#N/A</v>
      </c>
      <c r="AL113" s="67">
        <f>Parameters!$C$13</f>
        <v>2200</v>
      </c>
      <c r="AM113" s="67">
        <f>Parameters!$C$14</f>
        <v>2000</v>
      </c>
    </row>
    <row r="114" spans="1:39">
      <c r="A114" s="45">
        <f t="shared" si="19"/>
        <v>43974</v>
      </c>
      <c r="B114" t="e">
        <f>'Actual Situation'!B114</f>
        <v>#N/A</v>
      </c>
      <c r="C114" s="46">
        <f>_xlfn.IFNA(VLOOKUP(A114,Measures!$D$15:$H$67,4,FALSE),C113)</f>
        <v>0.243</v>
      </c>
      <c r="D114" s="17">
        <f ca="1">OFFSET(G114,-Parameters!C$18,0)/$AG$2</f>
        <v>301.932962782836</v>
      </c>
      <c r="E114" t="e">
        <f>'Actual Situation'!C114</f>
        <v>#N/A</v>
      </c>
      <c r="F114" s="17">
        <f ca="1">OFFSET(L114,-Parameters!C$18,0)/$AG$2</f>
        <v>44817.1431514236</v>
      </c>
      <c r="G114" s="47">
        <f ca="1">IF(A114&lt;(A$39-Parameters!C$18),G115/(1+H115),IF(A114&gt;(A$39-Parameters!C$18),I113*$AH113*C114,$AG$2*$D$39))</f>
        <v>4633.10841215189</v>
      </c>
      <c r="H114" s="34">
        <f ca="1">Projection!$AH113*Projection!C114</f>
        <v>0.220888215993606</v>
      </c>
      <c r="I114" s="47">
        <f ca="1">IF(A114&lt;(A$39-Parameters!C$18-2),I115/(1+$AG$8-$AG$5),IF(A114&gt;(A$39-Parameters!C$18-2),I113*(1+H113-$AG$5),G116/$AG$8))</f>
        <v>20366.4180783884</v>
      </c>
      <c r="J114" s="47"/>
      <c r="K114" s="35">
        <f ca="1">I114/Parameters!$C$10</f>
        <v>0.00178652790161302</v>
      </c>
      <c r="L114" s="47">
        <f ca="1">IF(A114&lt;(A$39-Parameters!C$18),L115-G115,IF(A114=(A$39-Parameters!C$18),OFFSET(F114,Parameters!C$18,0)*$AG$2,$L113+G114))</f>
        <v>1041976.06179852</v>
      </c>
      <c r="M114" s="35">
        <f ca="1">L114/Parameters!$C$10</f>
        <v>0.0914014089296947</v>
      </c>
      <c r="N114" s="35">
        <f ca="1" t="shared" si="20"/>
        <v>0.908598591070305</v>
      </c>
      <c r="O114" t="e">
        <f>'Actual Situation'!D114</f>
        <v>#N/A</v>
      </c>
      <c r="P114" t="e">
        <f>'Actual Situation'!E114</f>
        <v>#N/A</v>
      </c>
      <c r="Q114" s="12">
        <f ca="1">ROUND(SUM(OFFSET(D114,(Parameters!$C$9*-1),0,(Parameters!$C$8*-1),1))*Parameters!$C$6,0)</f>
        <v>2137</v>
      </c>
      <c r="R114" s="12">
        <f ca="1" t="shared" si="18"/>
        <v>2137</v>
      </c>
      <c r="S114" s="36" t="e">
        <f ca="1" t="shared" si="15"/>
        <v>#N/A</v>
      </c>
      <c r="T114" t="e">
        <f>'Actual Situation'!F114</f>
        <v>#N/A</v>
      </c>
      <c r="U114" s="36" t="e">
        <f>'Actual Situation'!G114</f>
        <v>#N/A</v>
      </c>
      <c r="V114" s="12">
        <f ca="1">Q114*Parameters!$C$4</f>
        <v>470.14</v>
      </c>
      <c r="W114" t="e">
        <f>'Actual Situation'!H114</f>
        <v>#N/A</v>
      </c>
      <c r="X114" s="36" t="e">
        <f>'Actual Situation'!I114</f>
        <v>#N/A</v>
      </c>
      <c r="Y114" s="12">
        <f ca="1">Q114*Parameters!$C$5</f>
        <v>341.92</v>
      </c>
      <c r="Z114" t="e">
        <f>'Actual Situation'!J114</f>
        <v>#N/A</v>
      </c>
      <c r="AA114" t="e">
        <f>'Actual Situation'!K114</f>
        <v>#N/A</v>
      </c>
      <c r="AB114" s="12">
        <f ca="1">Q114*Parameters!$C$7</f>
        <v>47.6551</v>
      </c>
      <c r="AC114" t="e">
        <f>'Actual Situation'!L114</f>
        <v>#N/A</v>
      </c>
      <c r="AD114" s="12">
        <f ca="1" t="shared" si="14"/>
        <v>5556.2011</v>
      </c>
      <c r="AE114" s="61" t="e">
        <f t="shared" si="13"/>
        <v>#N/A</v>
      </c>
      <c r="AH114" s="39">
        <f ca="1">IF(ISNA((Parameters!$C$10-L114)/Parameters!$C$10),1,(Parameters!$C$10-L114)/Parameters!$C$10)</f>
        <v>0.908598591070305</v>
      </c>
      <c r="AJ114" s="66">
        <f ca="1" t="shared" si="16"/>
        <v>0.97269003186163</v>
      </c>
      <c r="AK114" s="66" t="e">
        <f ca="1" t="shared" si="17"/>
        <v>#N/A</v>
      </c>
      <c r="AL114" s="67">
        <f>Parameters!$C$13</f>
        <v>2200</v>
      </c>
      <c r="AM114" s="67">
        <f>Parameters!$C$14</f>
        <v>2000</v>
      </c>
    </row>
    <row r="115" spans="1:39">
      <c r="A115" s="45">
        <f t="shared" si="19"/>
        <v>43975</v>
      </c>
      <c r="B115" t="e">
        <f>'Actual Situation'!B115</f>
        <v>#N/A</v>
      </c>
      <c r="C115" s="46">
        <f>_xlfn.IFNA(VLOOKUP(A115,Measures!$D$15:$H$67,4,FALSE),C114)</f>
        <v>0.243</v>
      </c>
      <c r="D115" s="17">
        <f ca="1">OFFSET(G115,-Parameters!C$18,0)/$AG$2</f>
        <v>293.436935346358</v>
      </c>
      <c r="E115" t="e">
        <f>'Actual Situation'!C115</f>
        <v>#N/A</v>
      </c>
      <c r="F115" s="17">
        <f ca="1">OFFSET(L115,-Parameters!C$18,0)/$AG$2</f>
        <v>45110.5800867699</v>
      </c>
      <c r="G115" s="47">
        <f ca="1">IF(A115&lt;(A$39-Parameters!C$18),G116/(1+H116),IF(A115&gt;(A$39-Parameters!C$18),I114*$AH114*C115,$AG$2*$D$39))</f>
        <v>4496.69040139492</v>
      </c>
      <c r="H115" s="34">
        <f ca="1">Projection!$AH114*Projection!C115</f>
        <v>0.220789457630084</v>
      </c>
      <c r="I115" s="47">
        <f ca="1">IF(A115&lt;(A$39-Parameters!C$18-2),I116/(1+$AG$8-$AG$5),IF(A115&gt;(A$39-Parameters!C$18-2),I114*(1+H114-$AG$5),G117/$AG$8))</f>
        <v>19773.5153143065</v>
      </c>
      <c r="J115" s="47"/>
      <c r="K115" s="35">
        <f ca="1">I115/Parameters!$C$10</f>
        <v>0.00173451888721986</v>
      </c>
      <c r="L115" s="47">
        <f ca="1">IF(A115&lt;(A$39-Parameters!C$18),L116-G116,IF(A115=(A$39-Parameters!C$18),OFFSET(F115,Parameters!C$18,0)*$AG$2,$L114+G115))</f>
        <v>1046472.75219991</v>
      </c>
      <c r="M115" s="35">
        <f ca="1">L115/Parameters!$C$10</f>
        <v>0.0917958554561328</v>
      </c>
      <c r="N115" s="35">
        <f ca="1" t="shared" si="20"/>
        <v>0.908204144543867</v>
      </c>
      <c r="O115" t="e">
        <f>'Actual Situation'!D115</f>
        <v>#N/A</v>
      </c>
      <c r="P115" t="e">
        <f>'Actual Situation'!E115</f>
        <v>#N/A</v>
      </c>
      <c r="Q115" s="12">
        <f ca="1">ROUND(SUM(OFFSET(D115,(Parameters!$C$9*-1),0,(Parameters!$C$8*-1),1))*Parameters!$C$6,0)</f>
        <v>2079</v>
      </c>
      <c r="R115" s="12">
        <f ca="1" t="shared" si="18"/>
        <v>2079</v>
      </c>
      <c r="S115" s="36" t="e">
        <f ca="1" t="shared" si="15"/>
        <v>#N/A</v>
      </c>
      <c r="T115" t="e">
        <f>'Actual Situation'!F115</f>
        <v>#N/A</v>
      </c>
      <c r="U115" s="36" t="e">
        <f>'Actual Situation'!G115</f>
        <v>#N/A</v>
      </c>
      <c r="V115" s="12">
        <f ca="1">Q115*Parameters!$C$4</f>
        <v>457.38</v>
      </c>
      <c r="W115" t="e">
        <f>'Actual Situation'!H115</f>
        <v>#N/A</v>
      </c>
      <c r="X115" s="36" t="e">
        <f>'Actual Situation'!I115</f>
        <v>#N/A</v>
      </c>
      <c r="Y115" s="12">
        <f ca="1">Q115*Parameters!$C$5</f>
        <v>332.64</v>
      </c>
      <c r="Z115" t="e">
        <f>'Actual Situation'!J115</f>
        <v>#N/A</v>
      </c>
      <c r="AA115" t="e">
        <f>'Actual Situation'!K115</f>
        <v>#N/A</v>
      </c>
      <c r="AB115" s="12">
        <f ca="1">Q115*Parameters!$C$7</f>
        <v>46.3617</v>
      </c>
      <c r="AC115" t="e">
        <f>'Actual Situation'!L115</f>
        <v>#N/A</v>
      </c>
      <c r="AD115" s="12">
        <f ca="1" t="shared" si="14"/>
        <v>5602.5628</v>
      </c>
      <c r="AE115" s="61" t="e">
        <f t="shared" si="13"/>
        <v>#N/A</v>
      </c>
      <c r="AH115" s="39">
        <f ca="1">IF(ISNA((Parameters!$C$10-L115)/Parameters!$C$10),1,(Parameters!$C$10-L115)/Parameters!$C$10)</f>
        <v>0.908204144543867</v>
      </c>
      <c r="AJ115" s="66">
        <f ca="1" t="shared" si="16"/>
        <v>0.972859148338793</v>
      </c>
      <c r="AK115" s="66" t="e">
        <f ca="1" t="shared" si="17"/>
        <v>#N/A</v>
      </c>
      <c r="AL115" s="67">
        <f>Parameters!$C$13</f>
        <v>2200</v>
      </c>
      <c r="AM115" s="67">
        <f>Parameters!$C$14</f>
        <v>2000</v>
      </c>
    </row>
    <row r="116" spans="1:39">
      <c r="A116" s="45">
        <f t="shared" si="19"/>
        <v>43976</v>
      </c>
      <c r="B116" t="e">
        <f>'Actual Situation'!B116</f>
        <v>#N/A</v>
      </c>
      <c r="C116" s="46">
        <f>_xlfn.IFNA(VLOOKUP(A116,Measures!$D$15:$H$67,4,FALSE),C115)</f>
        <v>0.243</v>
      </c>
      <c r="D116" s="17">
        <f ca="1">OFFSET(G116,-Parameters!C$18,0)/$AG$2</f>
        <v>285.142630423937</v>
      </c>
      <c r="E116" t="e">
        <f>'Actual Situation'!C116</f>
        <v>#N/A</v>
      </c>
      <c r="F116" s="17">
        <f ca="1">OFFSET(L116,-Parameters!C$18,0)/$AG$2</f>
        <v>45395.7227171939</v>
      </c>
      <c r="G116" s="47">
        <f ca="1">IF(A116&lt;(A$39-Parameters!C$18),G117/(1+H117),IF(A116&gt;(A$39-Parameters!C$18),I115*$AH115*C116,$AG$2*$D$39))</f>
        <v>4363.8884202391</v>
      </c>
      <c r="H116" s="34">
        <f ca="1">Projection!$AH115*Projection!C116</f>
        <v>0.22069360712416</v>
      </c>
      <c r="I116" s="47">
        <f ca="1">IF(A116&lt;(A$39-Parameters!C$18-2),I117/(1+$AG$8-$AG$5),IF(A116&gt;(A$39-Parameters!C$18-2),I115*(1+H115-$AG$5),G118/$AG$8))</f>
        <v>19195.9202074157</v>
      </c>
      <c r="J116" s="47"/>
      <c r="K116" s="35">
        <f ca="1">I116/Parameters!$C$10</f>
        <v>0.00168385264977331</v>
      </c>
      <c r="L116" s="47">
        <f ca="1">IF(A116&lt;(A$39-Parameters!C$18),L117-G117,IF(A116=(A$39-Parameters!C$18),OFFSET(F116,Parameters!C$18,0)*$AG$2,$L115+G116))</f>
        <v>1050836.64062015</v>
      </c>
      <c r="M116" s="35">
        <f ca="1">L116/Parameters!$C$10</f>
        <v>0.0921786526859784</v>
      </c>
      <c r="N116" s="35">
        <f ca="1" t="shared" si="20"/>
        <v>0.907821347314022</v>
      </c>
      <c r="O116" t="e">
        <f>'Actual Situation'!D116</f>
        <v>#N/A</v>
      </c>
      <c r="P116" t="e">
        <f>'Actual Situation'!E116</f>
        <v>#N/A</v>
      </c>
      <c r="Q116" s="12">
        <f ca="1">ROUND(SUM(OFFSET(D116,(Parameters!$C$9*-1),0,(Parameters!$C$8*-1),1))*Parameters!$C$6,0)</f>
        <v>2023</v>
      </c>
      <c r="R116" s="12">
        <f ca="1" t="shared" si="18"/>
        <v>2023</v>
      </c>
      <c r="S116" s="36" t="e">
        <f ca="1" t="shared" si="15"/>
        <v>#N/A</v>
      </c>
      <c r="T116" t="e">
        <f>'Actual Situation'!F116</f>
        <v>#N/A</v>
      </c>
      <c r="U116" s="36" t="e">
        <f>'Actual Situation'!G116</f>
        <v>#N/A</v>
      </c>
      <c r="V116" s="12">
        <f ca="1">Q116*Parameters!$C$4</f>
        <v>445.06</v>
      </c>
      <c r="W116" t="e">
        <f>'Actual Situation'!H116</f>
        <v>#N/A</v>
      </c>
      <c r="X116" s="36" t="e">
        <f>'Actual Situation'!I116</f>
        <v>#N/A</v>
      </c>
      <c r="Y116" s="12">
        <f ca="1">Q116*Parameters!$C$5</f>
        <v>323.68</v>
      </c>
      <c r="Z116" t="e">
        <f>'Actual Situation'!J116</f>
        <v>#N/A</v>
      </c>
      <c r="AA116" t="e">
        <f>'Actual Situation'!K116</f>
        <v>#N/A</v>
      </c>
      <c r="AB116" s="12">
        <f ca="1">Q116*Parameters!$C$7</f>
        <v>45.1129</v>
      </c>
      <c r="AC116" t="e">
        <f>'Actual Situation'!L116</f>
        <v>#N/A</v>
      </c>
      <c r="AD116" s="12">
        <f ca="1" t="shared" si="14"/>
        <v>5647.6757</v>
      </c>
      <c r="AE116" s="61" t="e">
        <f t="shared" si="13"/>
        <v>#N/A</v>
      </c>
      <c r="AH116" s="39">
        <f ca="1">IF(ISNA((Parameters!$C$10-L116)/Parameters!$C$10),1,(Parameters!$C$10-L116)/Parameters!$C$10)</f>
        <v>0.907821347314022</v>
      </c>
      <c r="AJ116" s="66">
        <f ca="1" t="shared" si="16"/>
        <v>0.973063973063973</v>
      </c>
      <c r="AK116" s="66" t="e">
        <f ca="1" t="shared" si="17"/>
        <v>#N/A</v>
      </c>
      <c r="AL116" s="67">
        <f>Parameters!$C$13</f>
        <v>2200</v>
      </c>
      <c r="AM116" s="67">
        <f>Parameters!$C$14</f>
        <v>2000</v>
      </c>
    </row>
    <row r="117" spans="1:39">
      <c r="A117" s="45">
        <f t="shared" si="19"/>
        <v>43977</v>
      </c>
      <c r="B117" t="e">
        <f>'Actual Situation'!B117</f>
        <v>#N/A</v>
      </c>
      <c r="C117" s="46">
        <f>_xlfn.IFNA(VLOOKUP(A117,Measures!$D$15:$H$67,4,FALSE),C116)</f>
        <v>0.243</v>
      </c>
      <c r="D117" s="17">
        <f ca="1">OFFSET(G117,-Parameters!C$18,0)/$AG$2</f>
        <v>277.047524869992</v>
      </c>
      <c r="E117" t="e">
        <f>'Actual Situation'!C117</f>
        <v>#N/A</v>
      </c>
      <c r="F117" s="17">
        <f ca="1">OFFSET(L117,-Parameters!C$18,0)/$AG$2</f>
        <v>45672.7702420638</v>
      </c>
      <c r="G117" s="47">
        <f ca="1">IF(A117&lt;(A$39-Parameters!C$18),G118/(1+H118),IF(A117&gt;(A$39-Parameters!C$18),I116*$AH116*C117,$AG$2*$D$39))</f>
        <v>4234.63127338775</v>
      </c>
      <c r="H117" s="34">
        <f ca="1">Projection!$AH116*Projection!C117</f>
        <v>0.220600587397307</v>
      </c>
      <c r="I117" s="47">
        <f ca="1">IF(A117&lt;(A$39-Parameters!C$18-2),I118/(1+$AG$8-$AG$5),IF(A117&gt;(A$39-Parameters!C$18-2),I116*(1+H116-$AG$5),G119/$AG$8))</f>
        <v>18633.3570282039</v>
      </c>
      <c r="J117" s="47"/>
      <c r="K117" s="35">
        <f ca="1">I117/Parameters!$C$10</f>
        <v>0.00163450500247403</v>
      </c>
      <c r="L117" s="47">
        <f ca="1">IF(A117&lt;(A$39-Parameters!C$18),L118-G118,IF(A117=(A$39-Parameters!C$18),OFFSET(F117,Parameters!C$18,0)*$AG$2,$L116+G117))</f>
        <v>1055071.27189354</v>
      </c>
      <c r="M117" s="35">
        <f ca="1">L117/Parameters!$C$10</f>
        <v>0.0925501115696089</v>
      </c>
      <c r="N117" s="35">
        <f ca="1" t="shared" si="20"/>
        <v>0.907449888430391</v>
      </c>
      <c r="O117" t="e">
        <f>'Actual Situation'!D117</f>
        <v>#N/A</v>
      </c>
      <c r="P117" t="e">
        <f>'Actual Situation'!E117</f>
        <v>#N/A</v>
      </c>
      <c r="Q117" s="12">
        <f ca="1">ROUND(SUM(OFFSET(D117,(Parameters!$C$9*-1),0,(Parameters!$C$8*-1),1))*Parameters!$C$6,0)</f>
        <v>1967</v>
      </c>
      <c r="R117" s="12">
        <f ca="1" t="shared" si="18"/>
        <v>1967</v>
      </c>
      <c r="S117" s="36" t="e">
        <f ca="1" t="shared" si="15"/>
        <v>#N/A</v>
      </c>
      <c r="T117" t="e">
        <f>'Actual Situation'!F117</f>
        <v>#N/A</v>
      </c>
      <c r="U117" s="36" t="e">
        <f>'Actual Situation'!G117</f>
        <v>#N/A</v>
      </c>
      <c r="V117" s="12">
        <f ca="1">Q117*Parameters!$C$4</f>
        <v>432.74</v>
      </c>
      <c r="W117" t="e">
        <f>'Actual Situation'!H117</f>
        <v>#N/A</v>
      </c>
      <c r="X117" s="36" t="e">
        <f>'Actual Situation'!I117</f>
        <v>#N/A</v>
      </c>
      <c r="Y117" s="12">
        <f ca="1">Q117*Parameters!$C$5</f>
        <v>314.72</v>
      </c>
      <c r="Z117" t="e">
        <f>'Actual Situation'!J117</f>
        <v>#N/A</v>
      </c>
      <c r="AA117" t="e">
        <f>'Actual Situation'!K117</f>
        <v>#N/A</v>
      </c>
      <c r="AB117" s="12">
        <f ca="1">Q117*Parameters!$C$7</f>
        <v>43.8641</v>
      </c>
      <c r="AC117" t="e">
        <f>'Actual Situation'!L117</f>
        <v>#N/A</v>
      </c>
      <c r="AD117" s="12">
        <f ca="1" t="shared" si="14"/>
        <v>5691.5398</v>
      </c>
      <c r="AE117" s="61" t="e">
        <f t="shared" si="13"/>
        <v>#N/A</v>
      </c>
      <c r="AH117" s="39">
        <f ca="1">IF(ISNA((Parameters!$C$10-L117)/Parameters!$C$10),1,(Parameters!$C$10-L117)/Parameters!$C$10)</f>
        <v>0.907449888430391</v>
      </c>
      <c r="AJ117" s="66">
        <f ca="1" t="shared" si="16"/>
        <v>0.972318339100346</v>
      </c>
      <c r="AK117" s="66" t="e">
        <f ca="1" t="shared" si="17"/>
        <v>#N/A</v>
      </c>
      <c r="AL117" s="67">
        <f>Parameters!$C$13</f>
        <v>2200</v>
      </c>
      <c r="AM117" s="67">
        <f>Parameters!$C$14</f>
        <v>2000</v>
      </c>
    </row>
    <row r="118" spans="1:39">
      <c r="A118" s="45">
        <f t="shared" si="19"/>
        <v>43978</v>
      </c>
      <c r="B118" t="e">
        <f>'Actual Situation'!B118</f>
        <v>#N/A</v>
      </c>
      <c r="C118" s="46">
        <f>_xlfn.IFNA(VLOOKUP(A118,Measures!$D$15:$H$67,4,FALSE),C117)</f>
        <v>0.243</v>
      </c>
      <c r="D118" s="17">
        <f ca="1">OFFSET(G118,-Parameters!C$18,0)/$AG$2</f>
        <v>269.148976525767</v>
      </c>
      <c r="E118" t="e">
        <f>'Actual Situation'!C118</f>
        <v>#N/A</v>
      </c>
      <c r="F118" s="17">
        <f ca="1">OFFSET(L118,-Parameters!C$18,0)/$AG$2</f>
        <v>45941.9192185896</v>
      </c>
      <c r="G118" s="47">
        <f ca="1">IF(A118&lt;(A$39-Parameters!C$18),G119/(1+H119),IF(A118&gt;(A$39-Parameters!C$18),I117*$AH117*C118,$AG$2*$D$39))</f>
        <v>4108.84757478753</v>
      </c>
      <c r="H118" s="34">
        <f ca="1">Projection!$AH117*Projection!C118</f>
        <v>0.220510322888585</v>
      </c>
      <c r="I118" s="47">
        <f ca="1">IF(A118&lt;(A$39-Parameters!C$18-2),I119/(1+$AG$8-$AG$5),IF(A118&gt;(A$39-Parameters!C$18-2),I117*(1+H117-$AG$5),G120/$AG$8))</f>
        <v>18085.5472767585</v>
      </c>
      <c r="J118" s="47"/>
      <c r="K118" s="35">
        <f ca="1">I118/Parameters!$C$10</f>
        <v>0.00158645151550513</v>
      </c>
      <c r="L118" s="47">
        <f ca="1">IF(A118&lt;(A$39-Parameters!C$18),L119-G119,IF(A118=(A$39-Parameters!C$18),OFFSET(F118,Parameters!C$18,0)*$AG$2,$L117+G118))</f>
        <v>1059180.11946833</v>
      </c>
      <c r="M118" s="35">
        <f ca="1">L118/Parameters!$C$10</f>
        <v>0.0929105367954674</v>
      </c>
      <c r="N118" s="35">
        <f ca="1" t="shared" si="20"/>
        <v>0.907089463204533</v>
      </c>
      <c r="O118" t="e">
        <f>'Actual Situation'!D118</f>
        <v>#N/A</v>
      </c>
      <c r="P118" t="e">
        <f>'Actual Situation'!E118</f>
        <v>#N/A</v>
      </c>
      <c r="Q118" s="12">
        <f ca="1">ROUND(SUM(OFFSET(D118,(Parameters!$C$9*-1),0,(Parameters!$C$8*-1),1))*Parameters!$C$6,0)</f>
        <v>1913</v>
      </c>
      <c r="R118" s="12">
        <f ca="1" t="shared" si="18"/>
        <v>1913</v>
      </c>
      <c r="S118" s="36" t="e">
        <f ca="1" t="shared" si="15"/>
        <v>#N/A</v>
      </c>
      <c r="T118" t="e">
        <f>'Actual Situation'!F118</f>
        <v>#N/A</v>
      </c>
      <c r="U118" s="36" t="e">
        <f>'Actual Situation'!G118</f>
        <v>#N/A</v>
      </c>
      <c r="V118" s="12">
        <f ca="1">Q118*Parameters!$C$4</f>
        <v>420.86</v>
      </c>
      <c r="W118" t="e">
        <f>'Actual Situation'!H118</f>
        <v>#N/A</v>
      </c>
      <c r="X118" s="36" t="e">
        <f>'Actual Situation'!I118</f>
        <v>#N/A</v>
      </c>
      <c r="Y118" s="12">
        <f ca="1">Q118*Parameters!$C$5</f>
        <v>306.08</v>
      </c>
      <c r="Z118" t="e">
        <f>'Actual Situation'!J118</f>
        <v>#N/A</v>
      </c>
      <c r="AA118" t="e">
        <f>'Actual Situation'!K118</f>
        <v>#N/A</v>
      </c>
      <c r="AB118" s="12">
        <f ca="1">Q118*Parameters!$C$7</f>
        <v>42.6599</v>
      </c>
      <c r="AC118" t="e">
        <f>'Actual Situation'!L118</f>
        <v>#N/A</v>
      </c>
      <c r="AD118" s="12">
        <f ca="1" t="shared" si="14"/>
        <v>5734.1997</v>
      </c>
      <c r="AE118" s="61" t="e">
        <f t="shared" si="13"/>
        <v>#N/A</v>
      </c>
      <c r="AH118" s="39">
        <f ca="1">IF(ISNA((Parameters!$C$10-L118)/Parameters!$C$10),1,(Parameters!$C$10-L118)/Parameters!$C$10)</f>
        <v>0.907089463204533</v>
      </c>
      <c r="AJ118" s="66">
        <f ca="1" t="shared" si="16"/>
        <v>0.972547025927809</v>
      </c>
      <c r="AK118" s="66" t="e">
        <f ca="1" t="shared" si="17"/>
        <v>#N/A</v>
      </c>
      <c r="AL118" s="67">
        <f>Parameters!$C$13</f>
        <v>2200</v>
      </c>
      <c r="AM118" s="67">
        <f>Parameters!$C$14</f>
        <v>2000</v>
      </c>
    </row>
    <row r="119" spans="1:39">
      <c r="A119" s="45">
        <f t="shared" si="19"/>
        <v>43979</v>
      </c>
      <c r="B119" t="e">
        <f>'Actual Situation'!B119</f>
        <v>#N/A</v>
      </c>
      <c r="C119" s="46">
        <f>_xlfn.IFNA(VLOOKUP(A119,Measures!$D$15:$H$67,4,FALSE),C118)</f>
        <v>0.243</v>
      </c>
      <c r="D119" s="17">
        <f ca="1">OFFSET(G119,-Parameters!C$18,0)/$AG$2</f>
        <v>261.444236478633</v>
      </c>
      <c r="E119" t="e">
        <f>'Actual Situation'!C119</f>
        <v>#N/A</v>
      </c>
      <c r="F119" s="17">
        <f ca="1">OFFSET(L119,-Parameters!C$18,0)/$AG$2</f>
        <v>46203.3634550682</v>
      </c>
      <c r="G119" s="47">
        <f ca="1">IF(A119&lt;(A$39-Parameters!C$18),G120/(1+H120),IF(A119&gt;(A$39-Parameters!C$18),I118*$AH118*C119,$AG$2*$D$39))</f>
        <v>3986.46587716151</v>
      </c>
      <c r="H119" s="34">
        <f ca="1">Projection!$AH118*Projection!C119</f>
        <v>0.220422739558701</v>
      </c>
      <c r="I119" s="47">
        <f ca="1">IF(A119&lt;(A$39-Parameters!C$18-2),I120/(1+$AG$8-$AG$5),IF(A119&gt;(A$39-Parameters!C$18-2),I118*(1+H118-$AG$5),G121/$AG$8))</f>
        <v>17552.2103271836</v>
      </c>
      <c r="J119" s="47"/>
      <c r="K119" s="35">
        <f ca="1">I119/Parameters!$C$10</f>
        <v>0.00153966757255997</v>
      </c>
      <c r="L119" s="47">
        <f ca="1">IF(A119&lt;(A$39-Parameters!C$18),L120-G120,IF(A119=(A$39-Parameters!C$18),OFFSET(F119,Parameters!C$18,0)*$AG$2,$L118+G119))</f>
        <v>1063166.58534549</v>
      </c>
      <c r="M119" s="35">
        <f ca="1">L119/Parameters!$C$10</f>
        <v>0.0932602267846921</v>
      </c>
      <c r="N119" s="35">
        <f ca="1" t="shared" si="20"/>
        <v>0.906739773215308</v>
      </c>
      <c r="O119" t="e">
        <f>'Actual Situation'!D119</f>
        <v>#N/A</v>
      </c>
      <c r="P119" t="e">
        <f>'Actual Situation'!E119</f>
        <v>#N/A</v>
      </c>
      <c r="Q119" s="12">
        <f ca="1">ROUND(SUM(OFFSET(D119,(Parameters!$C$9*-1),0,(Parameters!$C$8*-1),1))*Parameters!$C$6,0)</f>
        <v>1860</v>
      </c>
      <c r="R119" s="12">
        <f ca="1" t="shared" si="18"/>
        <v>1860</v>
      </c>
      <c r="S119" s="36" t="e">
        <f ca="1" t="shared" si="15"/>
        <v>#N/A</v>
      </c>
      <c r="T119" t="e">
        <f>'Actual Situation'!F119</f>
        <v>#N/A</v>
      </c>
      <c r="U119" s="36" t="e">
        <f>'Actual Situation'!G119</f>
        <v>#N/A</v>
      </c>
      <c r="V119" s="12">
        <f ca="1">Q119*Parameters!$C$4</f>
        <v>409.2</v>
      </c>
      <c r="W119" t="e">
        <f>'Actual Situation'!H119</f>
        <v>#N/A</v>
      </c>
      <c r="X119" s="36" t="e">
        <f>'Actual Situation'!I119</f>
        <v>#N/A</v>
      </c>
      <c r="Y119" s="12">
        <f ca="1">Q119*Parameters!$C$5</f>
        <v>297.6</v>
      </c>
      <c r="Z119" t="e">
        <f>'Actual Situation'!J119</f>
        <v>#N/A</v>
      </c>
      <c r="AA119" t="e">
        <f>'Actual Situation'!K119</f>
        <v>#N/A</v>
      </c>
      <c r="AB119" s="12">
        <f ca="1">Q119*Parameters!$C$7</f>
        <v>41.478</v>
      </c>
      <c r="AC119" t="e">
        <f>'Actual Situation'!L119</f>
        <v>#N/A</v>
      </c>
      <c r="AD119" s="12">
        <f ca="1" t="shared" si="14"/>
        <v>5775.6777</v>
      </c>
      <c r="AE119" s="61" t="e">
        <f t="shared" si="13"/>
        <v>#N/A</v>
      </c>
      <c r="AH119" s="39">
        <f ca="1">IF(ISNA((Parameters!$C$10-L119)/Parameters!$C$10),1,(Parameters!$C$10-L119)/Parameters!$C$10)</f>
        <v>0.906739773215308</v>
      </c>
      <c r="AJ119" s="66">
        <f ca="1" t="shared" si="16"/>
        <v>0.972294824882384</v>
      </c>
      <c r="AK119" s="66" t="e">
        <f ca="1" t="shared" si="17"/>
        <v>#N/A</v>
      </c>
      <c r="AL119" s="67">
        <f>Parameters!$C$13</f>
        <v>2200</v>
      </c>
      <c r="AM119" s="67">
        <f>Parameters!$C$14</f>
        <v>2000</v>
      </c>
    </row>
    <row r="120" spans="1:39">
      <c r="A120" s="45">
        <f t="shared" si="19"/>
        <v>43980</v>
      </c>
      <c r="B120" t="e">
        <f>'Actual Situation'!B120</f>
        <v>#N/A</v>
      </c>
      <c r="C120" s="46">
        <f>_xlfn.IFNA(VLOOKUP(A120,Measures!$D$15:$H$67,4,FALSE),C119)</f>
        <v>0.243</v>
      </c>
      <c r="D120" s="17">
        <f ca="1">OFFSET(G120,-Parameters!C$18,0)/$AG$2</f>
        <v>253.930460722275</v>
      </c>
      <c r="E120" t="e">
        <f>'Actual Situation'!C120</f>
        <v>#N/A</v>
      </c>
      <c r="F120" s="17">
        <f ca="1">OFFSET(L120,-Parameters!C$18,0)/$AG$2</f>
        <v>46457.2939157905</v>
      </c>
      <c r="G120" s="47">
        <f ca="1">IF(A120&lt;(A$39-Parameters!C$18),G121/(1+H121),IF(A120&gt;(A$39-Parameters!C$18),I119*$AH119*C120,$AG$2*$D$39))</f>
        <v>3867.41479239398</v>
      </c>
      <c r="H120" s="34">
        <f ca="1">Projection!$AH119*Projection!C120</f>
        <v>0.22033776489132</v>
      </c>
      <c r="I120" s="47">
        <f ca="1">IF(A120&lt;(A$39-Parameters!C$18-2),I121/(1+$AG$8-$AG$5),IF(A120&gt;(A$39-Parameters!C$18-2),I119*(1+H119-$AG$5),G122/$AG$8))</f>
        <v>17033.0640310161</v>
      </c>
      <c r="J120" s="47"/>
      <c r="K120" s="35">
        <f ca="1">I120/Parameters!$C$10</f>
        <v>0.00149412842377334</v>
      </c>
      <c r="L120" s="47">
        <f ca="1">IF(A120&lt;(A$39-Parameters!C$18),L121-G121,IF(A120=(A$39-Parameters!C$18),OFFSET(F120,Parameters!C$18,0)*$AG$2,$L119+G120))</f>
        <v>1067034.00013788</v>
      </c>
      <c r="M120" s="35">
        <f ca="1">L120/Parameters!$C$10</f>
        <v>0.0935994736963056</v>
      </c>
      <c r="N120" s="35">
        <f ca="1" t="shared" si="20"/>
        <v>0.906400526303694</v>
      </c>
      <c r="O120" t="e">
        <f>'Actual Situation'!D120</f>
        <v>#N/A</v>
      </c>
      <c r="P120" t="e">
        <f>'Actual Situation'!E120</f>
        <v>#N/A</v>
      </c>
      <c r="Q120" s="12">
        <f ca="1">ROUND(SUM(OFFSET(D120,(Parameters!$C$9*-1),0,(Parameters!$C$8*-1),1))*Parameters!$C$6,0)</f>
        <v>1808</v>
      </c>
      <c r="R120" s="12">
        <f ca="1" t="shared" si="18"/>
        <v>1808</v>
      </c>
      <c r="S120" s="36" t="e">
        <f ca="1" t="shared" si="15"/>
        <v>#N/A</v>
      </c>
      <c r="T120" t="e">
        <f>'Actual Situation'!F120</f>
        <v>#N/A</v>
      </c>
      <c r="U120" s="36" t="e">
        <f>'Actual Situation'!G120</f>
        <v>#N/A</v>
      </c>
      <c r="V120" s="12">
        <f ca="1">Q120*Parameters!$C$4</f>
        <v>397.76</v>
      </c>
      <c r="W120" t="e">
        <f>'Actual Situation'!H120</f>
        <v>#N/A</v>
      </c>
      <c r="X120" s="36" t="e">
        <f>'Actual Situation'!I120</f>
        <v>#N/A</v>
      </c>
      <c r="Y120" s="12">
        <f ca="1">Q120*Parameters!$C$5</f>
        <v>289.28</v>
      </c>
      <c r="Z120" t="e">
        <f>'Actual Situation'!J120</f>
        <v>#N/A</v>
      </c>
      <c r="AA120" t="e">
        <f>'Actual Situation'!K120</f>
        <v>#N/A</v>
      </c>
      <c r="AB120" s="12">
        <f ca="1">Q120*Parameters!$C$7</f>
        <v>40.3184</v>
      </c>
      <c r="AC120" t="e">
        <f>'Actual Situation'!L120</f>
        <v>#N/A</v>
      </c>
      <c r="AD120" s="12">
        <f ca="1" t="shared" si="14"/>
        <v>5815.9961</v>
      </c>
      <c r="AE120" s="61" t="e">
        <f t="shared" si="13"/>
        <v>#N/A</v>
      </c>
      <c r="AH120" s="39">
        <f ca="1">IF(ISNA((Parameters!$C$10-L120)/Parameters!$C$10),1,(Parameters!$C$10-L120)/Parameters!$C$10)</f>
        <v>0.906400526303694</v>
      </c>
      <c r="AJ120" s="66">
        <f ca="1" t="shared" si="16"/>
        <v>0.972043010752688</v>
      </c>
      <c r="AK120" s="66" t="e">
        <f ca="1" t="shared" si="17"/>
        <v>#N/A</v>
      </c>
      <c r="AL120" s="67">
        <f>Parameters!$C$13</f>
        <v>2200</v>
      </c>
      <c r="AM120" s="67">
        <f>Parameters!$C$14</f>
        <v>2000</v>
      </c>
    </row>
    <row r="121" spans="1:39">
      <c r="A121" s="45">
        <f t="shared" si="19"/>
        <v>43981</v>
      </c>
      <c r="B121" t="e">
        <f>'Actual Situation'!B121</f>
        <v>#N/A</v>
      </c>
      <c r="C121" s="46">
        <f>_xlfn.IFNA(VLOOKUP(A121,Measures!$D$15:$H$67,4,FALSE),C120)</f>
        <v>0.243</v>
      </c>
      <c r="D121" s="17">
        <f ca="1">OFFSET(G121,-Parameters!C$18,0)/$AG$2</f>
        <v>246.604721226892</v>
      </c>
      <c r="E121" t="e">
        <f>'Actual Situation'!C121</f>
        <v>#N/A</v>
      </c>
      <c r="F121" s="17">
        <f ca="1">OFFSET(L121,-Parameters!C$18,0)/$AG$2</f>
        <v>46703.8986370174</v>
      </c>
      <c r="G121" s="47">
        <f ca="1">IF(A121&lt;(A$39-Parameters!C$18),G122/(1+H122),IF(A121&gt;(A$39-Parameters!C$18),I120*$AH120*C121,$AG$2*$D$39))</f>
        <v>3751.62310315343</v>
      </c>
      <c r="H121" s="34">
        <f ca="1">Projection!$AH120*Projection!C121</f>
        <v>0.220255327891798</v>
      </c>
      <c r="I121" s="47">
        <f ca="1">IF(A121&lt;(A$39-Parameters!C$18-2),I122/(1+$AG$8-$AG$5),IF(A121&gt;(A$39-Parameters!C$18-2),I120*(1+H120-$AG$5),G123/$AG$8))</f>
        <v>16527.8252811069</v>
      </c>
      <c r="J121" s="47"/>
      <c r="K121" s="35">
        <f ca="1">I121/Parameters!$C$10</f>
        <v>0.00144980923518481</v>
      </c>
      <c r="L121" s="47">
        <f ca="1">IF(A121&lt;(A$39-Parameters!C$18),L122-G122,IF(A121=(A$39-Parameters!C$18),OFFSET(F121,Parameters!C$18,0)*$AG$2,$L120+G121))</f>
        <v>1070785.62324104</v>
      </c>
      <c r="M121" s="35">
        <f ca="1">L121/Parameters!$C$10</f>
        <v>0.0939285634421963</v>
      </c>
      <c r="N121" s="35">
        <f ca="1" t="shared" si="20"/>
        <v>0.906071436557804</v>
      </c>
      <c r="O121" t="e">
        <f>'Actual Situation'!D121</f>
        <v>#N/A</v>
      </c>
      <c r="P121" t="e">
        <f>'Actual Situation'!E121</f>
        <v>#N/A</v>
      </c>
      <c r="Q121" s="12">
        <f ca="1">ROUND(SUM(OFFSET(D121,(Parameters!$C$9*-1),0,(Parameters!$C$8*-1),1))*Parameters!$C$6,0)</f>
        <v>1757</v>
      </c>
      <c r="R121" s="12">
        <f ca="1" t="shared" si="18"/>
        <v>1757</v>
      </c>
      <c r="S121" s="36" t="e">
        <f ca="1" t="shared" si="15"/>
        <v>#N/A</v>
      </c>
      <c r="T121" t="e">
        <f>'Actual Situation'!F121</f>
        <v>#N/A</v>
      </c>
      <c r="U121" s="36" t="e">
        <f>'Actual Situation'!G121</f>
        <v>#N/A</v>
      </c>
      <c r="V121" s="12">
        <f ca="1">Q121*Parameters!$C$4</f>
        <v>386.54</v>
      </c>
      <c r="W121" t="e">
        <f>'Actual Situation'!H121</f>
        <v>#N/A</v>
      </c>
      <c r="X121" s="36" t="e">
        <f>'Actual Situation'!I121</f>
        <v>#N/A</v>
      </c>
      <c r="Y121" s="12">
        <f ca="1">Q121*Parameters!$C$5</f>
        <v>281.12</v>
      </c>
      <c r="Z121" t="e">
        <f>'Actual Situation'!J121</f>
        <v>#N/A</v>
      </c>
      <c r="AA121" t="e">
        <f>'Actual Situation'!K121</f>
        <v>#N/A</v>
      </c>
      <c r="AB121" s="12">
        <f ca="1">Q121*Parameters!$C$7</f>
        <v>39.1811</v>
      </c>
      <c r="AC121" t="e">
        <f>'Actual Situation'!L121</f>
        <v>#N/A</v>
      </c>
      <c r="AD121" s="12">
        <f ca="1" t="shared" si="14"/>
        <v>5855.1772</v>
      </c>
      <c r="AE121" s="61" t="e">
        <f t="shared" si="13"/>
        <v>#N/A</v>
      </c>
      <c r="AH121" s="39">
        <f ca="1">IF(ISNA((Parameters!$C$10-L121)/Parameters!$C$10),1,(Parameters!$C$10-L121)/Parameters!$C$10)</f>
        <v>0.906071436557804</v>
      </c>
      <c r="AJ121" s="66">
        <f ca="1" t="shared" si="16"/>
        <v>0.97179203539823</v>
      </c>
      <c r="AK121" s="66" t="e">
        <f ca="1" t="shared" si="17"/>
        <v>#N/A</v>
      </c>
      <c r="AL121" s="67">
        <f>Parameters!$C$13</f>
        <v>2200</v>
      </c>
      <c r="AM121" s="67">
        <f>Parameters!$C$14</f>
        <v>2000</v>
      </c>
    </row>
    <row r="122" spans="1:39">
      <c r="A122" s="45">
        <f t="shared" si="19"/>
        <v>43982</v>
      </c>
      <c r="B122" t="e">
        <f>'Actual Situation'!B122</f>
        <v>#N/A</v>
      </c>
      <c r="C122" s="46">
        <f>_xlfn.IFNA(VLOOKUP(A122,Measures!$D$15:$H$67,4,FALSE),C121)</f>
        <v>0.243</v>
      </c>
      <c r="D122" s="17">
        <f ca="1">OFFSET(G122,-Parameters!C$18,0)/$AG$2</f>
        <v>239.464016430279</v>
      </c>
      <c r="E122" t="e">
        <f>'Actual Situation'!C122</f>
        <v>#N/A</v>
      </c>
      <c r="F122" s="17">
        <f ca="1">OFFSET(L122,-Parameters!C$18,0)/$AG$2</f>
        <v>46943.3626534477</v>
      </c>
      <c r="G122" s="47">
        <f ca="1">IF(A122&lt;(A$39-Parameters!C$18),G123/(1+H123),IF(A122&gt;(A$39-Parameters!C$18),I121*$AH121*C122,$AG$2*$D$39))</f>
        <v>3639.01986613782</v>
      </c>
      <c r="H122" s="34">
        <f ca="1">Projection!$AH121*Projection!C122</f>
        <v>0.220175359083546</v>
      </c>
      <c r="I122" s="47">
        <f ca="1">IF(A122&lt;(A$39-Parameters!C$18-2),I123/(1+$AG$8-$AG$5),IF(A122&gt;(A$39-Parameters!C$18-2),I121*(1+H121-$AG$5),G124/$AG$8))</f>
        <v>16036.2105374587</v>
      </c>
      <c r="J122" s="47"/>
      <c r="K122" s="35">
        <f ca="1">I122/Parameters!$C$10</f>
        <v>0.0014066851348648</v>
      </c>
      <c r="L122" s="47">
        <f ca="1">IF(A122&lt;(A$39-Parameters!C$18),L123-G123,IF(A122=(A$39-Parameters!C$18),OFFSET(F122,Parameters!C$18,0)*$AG$2,$L121+G122))</f>
        <v>1074424.64310718</v>
      </c>
      <c r="M122" s="35">
        <f ca="1">L122/Parameters!$C$10</f>
        <v>0.0942477757111557</v>
      </c>
      <c r="N122" s="35">
        <f ca="1" t="shared" si="20"/>
        <v>0.905752224288844</v>
      </c>
      <c r="O122" t="e">
        <f>'Actual Situation'!D122</f>
        <v>#N/A</v>
      </c>
      <c r="P122" t="e">
        <f>'Actual Situation'!E122</f>
        <v>#N/A</v>
      </c>
      <c r="Q122" s="12">
        <f ca="1">ROUND(SUM(OFFSET(D122,(Parameters!$C$9*-1),0,(Parameters!$C$8*-1),1))*Parameters!$C$6,0)</f>
        <v>1708</v>
      </c>
      <c r="R122" s="12">
        <f ca="1" t="shared" si="18"/>
        <v>1708</v>
      </c>
      <c r="S122" s="36" t="e">
        <f ca="1" t="shared" si="15"/>
        <v>#N/A</v>
      </c>
      <c r="T122" t="e">
        <f>'Actual Situation'!F122</f>
        <v>#N/A</v>
      </c>
      <c r="U122" s="36" t="e">
        <f>'Actual Situation'!G122</f>
        <v>#N/A</v>
      </c>
      <c r="V122" s="12">
        <f ca="1">Q122*Parameters!$C$4</f>
        <v>375.76</v>
      </c>
      <c r="W122" t="e">
        <f>'Actual Situation'!H122</f>
        <v>#N/A</v>
      </c>
      <c r="X122" s="36" t="e">
        <f>'Actual Situation'!I122</f>
        <v>#N/A</v>
      </c>
      <c r="Y122" s="12">
        <f ca="1">Q122*Parameters!$C$5</f>
        <v>273.28</v>
      </c>
      <c r="Z122" t="e">
        <f>'Actual Situation'!J122</f>
        <v>#N/A</v>
      </c>
      <c r="AA122" t="e">
        <f>'Actual Situation'!K122</f>
        <v>#N/A</v>
      </c>
      <c r="AB122" s="12">
        <f ca="1">Q122*Parameters!$C$7</f>
        <v>38.0884</v>
      </c>
      <c r="AC122" t="e">
        <f>'Actual Situation'!L122</f>
        <v>#N/A</v>
      </c>
      <c r="AD122" s="12">
        <f ca="1" t="shared" si="14"/>
        <v>5893.2656</v>
      </c>
      <c r="AE122" s="61" t="e">
        <f t="shared" si="13"/>
        <v>#N/A</v>
      </c>
      <c r="AH122" s="39">
        <f ca="1">IF(ISNA((Parameters!$C$10-L122)/Parameters!$C$10),1,(Parameters!$C$10-L122)/Parameters!$C$10)</f>
        <v>0.905752224288844</v>
      </c>
      <c r="AJ122" s="66">
        <f ca="1" t="shared" si="16"/>
        <v>0.972111553784861</v>
      </c>
      <c r="AK122" s="66" t="e">
        <f ca="1" t="shared" si="17"/>
        <v>#N/A</v>
      </c>
      <c r="AL122" s="67">
        <f>Parameters!$C$13</f>
        <v>2200</v>
      </c>
      <c r="AM122" s="67">
        <f>Parameters!$C$14</f>
        <v>2000</v>
      </c>
    </row>
    <row r="123" spans="1:39">
      <c r="A123" s="45">
        <f t="shared" ref="A123:A134" si="21">A122+1</f>
        <v>43983</v>
      </c>
      <c r="B123" t="e">
        <f>'Actual Situation'!B123</f>
        <v>#N/A</v>
      </c>
      <c r="C123" s="46">
        <f>_xlfn.IFNA(VLOOKUP(A123,Measures!$D$15:$H$67,4,FALSE),C122)</f>
        <v>0.243</v>
      </c>
      <c r="D123" s="17">
        <f ca="1">OFFSET(G123,-Parameters!C$18,0)/$AG$2</f>
        <v>232.505281162086</v>
      </c>
      <c r="E123" t="e">
        <f>'Actual Situation'!C123</f>
        <v>#N/A</v>
      </c>
      <c r="F123" s="17">
        <f ca="1">OFFSET(L123,-Parameters!C$18,0)/$AG$2</f>
        <v>47175.8679346098</v>
      </c>
      <c r="G123" s="47">
        <f ca="1">IF(A123&lt;(A$39-Parameters!C$18),G124/(1+H124),IF(A123&gt;(A$39-Parameters!C$18),I122*$AH122*C123,$AG$2*$D$39))</f>
        <v>3529.53450732258</v>
      </c>
      <c r="H123" s="34">
        <f ca="1">Projection!$AH122*Projection!C123</f>
        <v>0.220097790502189</v>
      </c>
      <c r="I123" s="47">
        <f ca="1">IF(A123&lt;(A$39-Parameters!C$18-2),I124/(1+$AG$8-$AG$5),IF(A123&gt;(A$39-Parameters!C$18-2),I122*(1+H122-$AG$5),G125/$AG$8))</f>
        <v>15557.9363165183</v>
      </c>
      <c r="J123" s="47"/>
      <c r="K123" s="35">
        <f ca="1">I123/Parameters!$C$10</f>
        <v>0.00136473125583494</v>
      </c>
      <c r="L123" s="47">
        <f ca="1">IF(A123&lt;(A$39-Parameters!C$18),L124-G124,IF(A123=(A$39-Parameters!C$18),OFFSET(F123,Parameters!C$18,0)*$AG$2,$L122+G123))</f>
        <v>1077954.1776145</v>
      </c>
      <c r="M123" s="35">
        <f ca="1">L123/Parameters!$C$10</f>
        <v>0.0945573840012718</v>
      </c>
      <c r="N123" s="35">
        <f ca="1" t="shared" si="20"/>
        <v>0.905442615998728</v>
      </c>
      <c r="O123" t="e">
        <f>'Actual Situation'!D123</f>
        <v>#N/A</v>
      </c>
      <c r="P123" t="e">
        <f>'Actual Situation'!E123</f>
        <v>#N/A</v>
      </c>
      <c r="Q123" s="12">
        <f ca="1">ROUND(SUM(OFFSET(D123,(Parameters!$C$9*-1),0,(Parameters!$C$8*-1),1))*Parameters!$C$6,0)</f>
        <v>1660</v>
      </c>
      <c r="R123" s="12">
        <f ca="1" t="shared" si="18"/>
        <v>1660</v>
      </c>
      <c r="S123" s="36" t="e">
        <f ca="1" t="shared" si="15"/>
        <v>#N/A</v>
      </c>
      <c r="T123" t="e">
        <f>'Actual Situation'!F123</f>
        <v>#N/A</v>
      </c>
      <c r="U123" s="36" t="e">
        <f>'Actual Situation'!G123</f>
        <v>#N/A</v>
      </c>
      <c r="V123" s="12">
        <f ca="1">Q123*Parameters!$C$4</f>
        <v>365.2</v>
      </c>
      <c r="W123" t="e">
        <f>'Actual Situation'!H123</f>
        <v>#N/A</v>
      </c>
      <c r="X123" s="36" t="e">
        <f>'Actual Situation'!I123</f>
        <v>#N/A</v>
      </c>
      <c r="Y123" s="12">
        <f ca="1">Q123*Parameters!$C$5</f>
        <v>265.6</v>
      </c>
      <c r="Z123" t="e">
        <f>'Actual Situation'!J123</f>
        <v>#N/A</v>
      </c>
      <c r="AA123" t="e">
        <f>'Actual Situation'!K123</f>
        <v>#N/A</v>
      </c>
      <c r="AB123" s="12">
        <f ca="1">Q123*Parameters!$C$7</f>
        <v>37.018</v>
      </c>
      <c r="AC123" t="e">
        <f>'Actual Situation'!L123</f>
        <v>#N/A</v>
      </c>
      <c r="AD123" s="12">
        <f ca="1" t="shared" ref="AD123:AD134" si="22">AD122+AB123</f>
        <v>5930.2836</v>
      </c>
      <c r="AE123" s="61" t="e">
        <f t="shared" ref="AE123:AE134" si="23">IF(E123&gt;0,AA123/E123,0)</f>
        <v>#N/A</v>
      </c>
      <c r="AH123" s="39">
        <f ca="1">IF(ISNA((Parameters!$C$10-L123)/Parameters!$C$10),1,(Parameters!$C$10-L123)/Parameters!$C$10)</f>
        <v>0.905442615998728</v>
      </c>
      <c r="AJ123" s="66">
        <f ca="1" t="shared" ref="AJ123:AJ134" si="24">IF(Q122&gt;0,Q123/Q122,0)</f>
        <v>0.971896955503513</v>
      </c>
      <c r="AK123" s="66" t="e">
        <f ca="1" t="shared" ref="AK123:AK134" si="25">IF(E123&gt;0,F123/E123,0)</f>
        <v>#N/A</v>
      </c>
      <c r="AL123" s="67">
        <f>Parameters!$C$13</f>
        <v>2200</v>
      </c>
      <c r="AM123" s="67">
        <f>Parameters!$C$14</f>
        <v>2000</v>
      </c>
    </row>
    <row r="124" spans="1:39">
      <c r="A124" s="45">
        <f t="shared" si="21"/>
        <v>43984</v>
      </c>
      <c r="B124" t="e">
        <f>'Actual Situation'!B124</f>
        <v>#N/A</v>
      </c>
      <c r="C124" s="46">
        <f>_xlfn.IFNA(VLOOKUP(A124,Measures!$D$15:$H$67,4,FALSE),C123)</f>
        <v>0.243</v>
      </c>
      <c r="D124" s="17">
        <f ca="1">OFFSET(G124,-Parameters!C$18,0)/$AG$2</f>
        <v>225.725396014845</v>
      </c>
      <c r="E124" t="e">
        <f>'Actual Situation'!C124</f>
        <v>#N/A</v>
      </c>
      <c r="F124" s="17">
        <f ca="1">OFFSET(L124,-Parameters!C$18,0)/$AG$2</f>
        <v>47401.5933306246</v>
      </c>
      <c r="G124" s="47">
        <f ca="1">IF(A124&lt;(A$39-Parameters!C$18),G125/(1+H125),IF(A124&gt;(A$39-Parameters!C$18),I123*$AH123*C124,$AG$2*$D$39))</f>
        <v>3423.0969095867</v>
      </c>
      <c r="H124" s="34">
        <f ca="1">Projection!$AH123*Projection!C124</f>
        <v>0.220022555687691</v>
      </c>
      <c r="I124" s="47">
        <f ca="1">IF(A124&lt;(A$39-Parameters!C$18-2),I125/(1+$AG$8-$AG$5),IF(A124&gt;(A$39-Parameters!C$18-2),I123*(1+H123-$AG$5),G126/$AG$8))</f>
        <v>15092.7196454282</v>
      </c>
      <c r="J124" s="47"/>
      <c r="K124" s="35">
        <f ca="1">I124/Parameters!$C$10</f>
        <v>0.00132392277591475</v>
      </c>
      <c r="L124" s="47">
        <f ca="1">IF(A124&lt;(A$39-Parameters!C$18),L125-G125,IF(A124=(A$39-Parameters!C$18),OFFSET(F124,Parameters!C$18,0)*$AG$2,$L123+G124))</f>
        <v>1081377.27452408</v>
      </c>
      <c r="M124" s="35">
        <f ca="1">L124/Parameters!$C$10</f>
        <v>0.0948576556600074</v>
      </c>
      <c r="N124" s="35">
        <f ca="1" t="shared" si="20"/>
        <v>0.905142344339993</v>
      </c>
      <c r="O124" t="e">
        <f>'Actual Situation'!D124</f>
        <v>#N/A</v>
      </c>
      <c r="P124" t="e">
        <f>'Actual Situation'!E124</f>
        <v>#N/A</v>
      </c>
      <c r="Q124" s="12">
        <f ca="1">ROUND(SUM(OFFSET(D124,(Parameters!$C$9*-1),0,(Parameters!$C$8*-1),1))*Parameters!$C$6,0)</f>
        <v>1613</v>
      </c>
      <c r="R124" s="12">
        <f ca="1" t="shared" si="18"/>
        <v>1613</v>
      </c>
      <c r="S124" s="36" t="e">
        <f ca="1" t="shared" si="15"/>
        <v>#N/A</v>
      </c>
      <c r="T124" t="e">
        <f>'Actual Situation'!F124</f>
        <v>#N/A</v>
      </c>
      <c r="U124" s="36" t="e">
        <f>'Actual Situation'!G124</f>
        <v>#N/A</v>
      </c>
      <c r="V124" s="12">
        <f ca="1">Q124*Parameters!$C$4</f>
        <v>354.86</v>
      </c>
      <c r="W124" t="e">
        <f>'Actual Situation'!H124</f>
        <v>#N/A</v>
      </c>
      <c r="X124" s="36" t="e">
        <f>'Actual Situation'!I124</f>
        <v>#N/A</v>
      </c>
      <c r="Y124" s="12">
        <f ca="1">Q124*Parameters!$C$5</f>
        <v>258.08</v>
      </c>
      <c r="Z124" t="e">
        <f>'Actual Situation'!J124</f>
        <v>#N/A</v>
      </c>
      <c r="AA124" t="e">
        <f>'Actual Situation'!K124</f>
        <v>#N/A</v>
      </c>
      <c r="AB124" s="12">
        <f ca="1">Q124*Parameters!$C$7</f>
        <v>35.9699</v>
      </c>
      <c r="AC124" t="e">
        <f>'Actual Situation'!L124</f>
        <v>#N/A</v>
      </c>
      <c r="AD124" s="12">
        <f ca="1" t="shared" si="22"/>
        <v>5966.2535</v>
      </c>
      <c r="AE124" s="61" t="e">
        <f t="shared" si="23"/>
        <v>#N/A</v>
      </c>
      <c r="AH124" s="39">
        <f ca="1">IF(ISNA((Parameters!$C$10-L124)/Parameters!$C$10),1,(Parameters!$C$10-L124)/Parameters!$C$10)</f>
        <v>0.905142344339993</v>
      </c>
      <c r="AJ124" s="66">
        <f ca="1" t="shared" si="24"/>
        <v>0.971686746987952</v>
      </c>
      <c r="AK124" s="66" t="e">
        <f ca="1" t="shared" si="25"/>
        <v>#N/A</v>
      </c>
      <c r="AL124" s="67">
        <f>Parameters!$C$13</f>
        <v>2200</v>
      </c>
      <c r="AM124" s="67">
        <f>Parameters!$C$14</f>
        <v>2000</v>
      </c>
    </row>
    <row r="125" spans="1:39">
      <c r="A125" s="45">
        <f t="shared" si="21"/>
        <v>43985</v>
      </c>
      <c r="B125" t="e">
        <f>'Actual Situation'!B125</f>
        <v>#N/A</v>
      </c>
      <c r="C125" s="46">
        <f>_xlfn.IFNA(VLOOKUP(A125,Measures!$D$15:$H$67,4,FALSE),C124)</f>
        <v>0.243</v>
      </c>
      <c r="D125" s="17">
        <f ca="1">OFFSET(G125,-Parameters!C$18,0)/$AG$2</f>
        <v>219.12119617638</v>
      </c>
      <c r="E125" t="e">
        <f>'Actual Situation'!C125</f>
        <v>#N/A</v>
      </c>
      <c r="F125" s="17">
        <f ca="1">OFFSET(L125,-Parameters!C$18,0)/$AG$2</f>
        <v>47620.714526801</v>
      </c>
      <c r="G125" s="47">
        <f ca="1">IF(A125&lt;(A$39-Parameters!C$18),G126/(1+H126),IF(A125&gt;(A$39-Parameters!C$18),I124*$AH124*C125,$AG$2*$D$39))</f>
        <v>3319.63749308598</v>
      </c>
      <c r="H125" s="34">
        <f ca="1">Projection!$AH124*Projection!C125</f>
        <v>0.219949589674618</v>
      </c>
      <c r="I125" s="47">
        <f ca="1">IF(A125&lt;(A$39-Parameters!C$18-2),I126/(1+$AG$8-$AG$5),IF(A125&gt;(A$39-Parameters!C$18-2),I124*(1+H124-$AG$5),G127/$AG$8))</f>
        <v>14640.2784827361</v>
      </c>
      <c r="J125" s="47"/>
      <c r="K125" s="35">
        <f ca="1">I125/Parameters!$C$10</f>
        <v>0.00128423495462597</v>
      </c>
      <c r="L125" s="47">
        <f ca="1">IF(A125&lt;(A$39-Parameters!C$18),L126-G126,IF(A125=(A$39-Parameters!C$18),OFFSET(F125,Parameters!C$18,0)*$AG$2,$L124+G125))</f>
        <v>1084696.91201717</v>
      </c>
      <c r="M125" s="35">
        <f ca="1">L125/Parameters!$C$10</f>
        <v>0.0951488519313308</v>
      </c>
      <c r="N125" s="35">
        <f ca="1" t="shared" si="20"/>
        <v>0.904851148068669</v>
      </c>
      <c r="O125" t="e">
        <f>'Actual Situation'!D125</f>
        <v>#N/A</v>
      </c>
      <c r="P125" t="e">
        <f>'Actual Situation'!E125</f>
        <v>#N/A</v>
      </c>
      <c r="Q125" s="12">
        <f ca="1">ROUND(SUM(OFFSET(D125,(Parameters!$C$9*-1),0,(Parameters!$C$8*-1),1))*Parameters!$C$6,0)</f>
        <v>1567</v>
      </c>
      <c r="R125" s="12">
        <f ca="1" t="shared" si="18"/>
        <v>1567</v>
      </c>
      <c r="S125" s="36" t="e">
        <f ca="1" t="shared" si="15"/>
        <v>#N/A</v>
      </c>
      <c r="T125" t="e">
        <f>'Actual Situation'!F125</f>
        <v>#N/A</v>
      </c>
      <c r="U125" s="36" t="e">
        <f>'Actual Situation'!G125</f>
        <v>#N/A</v>
      </c>
      <c r="V125" s="12">
        <f ca="1">Q125*Parameters!$C$4</f>
        <v>344.74</v>
      </c>
      <c r="W125" t="e">
        <f>'Actual Situation'!H125</f>
        <v>#N/A</v>
      </c>
      <c r="X125" s="36" t="e">
        <f>'Actual Situation'!I125</f>
        <v>#N/A</v>
      </c>
      <c r="Y125" s="12">
        <f ca="1">Q125*Parameters!$C$5</f>
        <v>250.72</v>
      </c>
      <c r="Z125" t="e">
        <f>'Actual Situation'!J125</f>
        <v>#N/A</v>
      </c>
      <c r="AA125" t="e">
        <f>'Actual Situation'!K125</f>
        <v>#N/A</v>
      </c>
      <c r="AB125" s="12">
        <f ca="1">Q125*Parameters!$C$7</f>
        <v>34.9441</v>
      </c>
      <c r="AC125" t="e">
        <f>'Actual Situation'!L125</f>
        <v>#N/A</v>
      </c>
      <c r="AD125" s="12">
        <f ca="1" t="shared" si="22"/>
        <v>6001.1976</v>
      </c>
      <c r="AE125" s="61" t="e">
        <f t="shared" si="23"/>
        <v>#N/A</v>
      </c>
      <c r="AH125" s="39">
        <f ca="1">IF(ISNA((Parameters!$C$10-L125)/Parameters!$C$10),1,(Parameters!$C$10-L125)/Parameters!$C$10)</f>
        <v>0.904851148068669</v>
      </c>
      <c r="AJ125" s="66">
        <f ca="1" t="shared" si="24"/>
        <v>0.971481711097334</v>
      </c>
      <c r="AK125" s="66" t="e">
        <f ca="1" t="shared" si="25"/>
        <v>#N/A</v>
      </c>
      <c r="AL125" s="67">
        <f>Parameters!$C$13</f>
        <v>2200</v>
      </c>
      <c r="AM125" s="67">
        <f>Parameters!$C$14</f>
        <v>2000</v>
      </c>
    </row>
    <row r="126" spans="1:39">
      <c r="A126" s="45">
        <f t="shared" si="21"/>
        <v>43986</v>
      </c>
      <c r="B126" t="e">
        <f>'Actual Situation'!B126</f>
        <v>#N/A</v>
      </c>
      <c r="C126" s="46">
        <f>_xlfn.IFNA(VLOOKUP(A126,Measures!$D$15:$H$67,4,FALSE),C125)</f>
        <v>0.243</v>
      </c>
      <c r="D126" s="17">
        <f ca="1">OFFSET(G126,-Parameters!C$18,0)/$AG$2</f>
        <v>212.689479739136</v>
      </c>
      <c r="E126" t="e">
        <f>'Actual Situation'!C126</f>
        <v>#N/A</v>
      </c>
      <c r="F126" s="17">
        <f ca="1">OFFSET(L126,-Parameters!C$18,0)/$AG$2</f>
        <v>47833.4040065401</v>
      </c>
      <c r="G126" s="47">
        <f ca="1">IF(A126&lt;(A$39-Parameters!C$18),G127/(1+H127),IF(A126&gt;(A$39-Parameters!C$18),I125*$AH125*C126,$AG$2*$D$39))</f>
        <v>3219.08728873515</v>
      </c>
      <c r="H126" s="34">
        <f ca="1">Projection!$AH125*Projection!C126</f>
        <v>0.219878828980687</v>
      </c>
      <c r="I126" s="47">
        <f ca="1">IF(A126&lt;(A$39-Parameters!C$18-2),I127/(1+$AG$8-$AG$5),IF(A126&gt;(A$39-Parameters!C$18-2),I125*(1+H125-$AG$5),G128/$AG$8))</f>
        <v>14200.332107052</v>
      </c>
      <c r="J126" s="47"/>
      <c r="K126" s="35">
        <f ca="1">I126/Parameters!$C$10</f>
        <v>0.00124564316728526</v>
      </c>
      <c r="L126" s="47">
        <f ca="1">IF(A126&lt;(A$39-Parameters!C$18),L127-G127,IF(A126=(A$39-Parameters!C$18),OFFSET(F126,Parameters!C$18,0)*$AG$2,$L125+G126))</f>
        <v>1087915.99930591</v>
      </c>
      <c r="M126" s="35">
        <f ca="1">L126/Parameters!$C$10</f>
        <v>0.09543122800929</v>
      </c>
      <c r="N126" s="35">
        <f ca="1" t="shared" si="20"/>
        <v>0.90456877199071</v>
      </c>
      <c r="O126" t="e">
        <f>'Actual Situation'!D126</f>
        <v>#N/A</v>
      </c>
      <c r="P126" t="e">
        <f>'Actual Situation'!E126</f>
        <v>#N/A</v>
      </c>
      <c r="Q126" s="12">
        <f ca="1">ROUND(SUM(OFFSET(D126,(Parameters!$C$9*-1),0,(Parameters!$C$8*-1),1))*Parameters!$C$6,0)</f>
        <v>1522</v>
      </c>
      <c r="R126" s="12">
        <f ca="1" t="shared" si="18"/>
        <v>1522</v>
      </c>
      <c r="S126" s="36" t="e">
        <f ca="1" t="shared" si="15"/>
        <v>#N/A</v>
      </c>
      <c r="T126" t="e">
        <f>'Actual Situation'!F126</f>
        <v>#N/A</v>
      </c>
      <c r="U126" s="36" t="e">
        <f>'Actual Situation'!G126</f>
        <v>#N/A</v>
      </c>
      <c r="V126" s="12">
        <f ca="1">Q126*Parameters!$C$4</f>
        <v>334.84</v>
      </c>
      <c r="W126" t="e">
        <f>'Actual Situation'!H126</f>
        <v>#N/A</v>
      </c>
      <c r="X126" s="36" t="e">
        <f>'Actual Situation'!I126</f>
        <v>#N/A</v>
      </c>
      <c r="Y126" s="12">
        <f ca="1">Q126*Parameters!$C$5</f>
        <v>243.52</v>
      </c>
      <c r="Z126" t="e">
        <f>'Actual Situation'!J126</f>
        <v>#N/A</v>
      </c>
      <c r="AA126" t="e">
        <f>'Actual Situation'!K126</f>
        <v>#N/A</v>
      </c>
      <c r="AB126" s="12">
        <f ca="1">Q126*Parameters!$C$7</f>
        <v>33.9406</v>
      </c>
      <c r="AC126" t="e">
        <f>'Actual Situation'!L126</f>
        <v>#N/A</v>
      </c>
      <c r="AD126" s="12">
        <f ca="1" t="shared" si="22"/>
        <v>6035.1382</v>
      </c>
      <c r="AE126" s="61" t="e">
        <f t="shared" si="23"/>
        <v>#N/A</v>
      </c>
      <c r="AH126" s="39">
        <f ca="1">IF(ISNA((Parameters!$C$10-L126)/Parameters!$C$10),1,(Parameters!$C$10-L126)/Parameters!$C$10)</f>
        <v>0.90456877199071</v>
      </c>
      <c r="AJ126" s="66">
        <f ca="1" t="shared" si="24"/>
        <v>0.971282705807275</v>
      </c>
      <c r="AK126" s="66" t="e">
        <f ca="1" t="shared" si="25"/>
        <v>#N/A</v>
      </c>
      <c r="AL126" s="67">
        <f>Parameters!$C$13</f>
        <v>2200</v>
      </c>
      <c r="AM126" s="67">
        <f>Parameters!$C$14</f>
        <v>2000</v>
      </c>
    </row>
    <row r="127" spans="1:39">
      <c r="A127" s="45">
        <f t="shared" si="21"/>
        <v>43987</v>
      </c>
      <c r="B127" t="e">
        <f>'Actual Situation'!B127</f>
        <v>#N/A</v>
      </c>
      <c r="C127" s="46">
        <f>_xlfn.IFNA(VLOOKUP(A127,Measures!$D$15:$H$67,4,FALSE),C126)</f>
        <v>0.243</v>
      </c>
      <c r="D127" s="17">
        <f ca="1">OFFSET(G127,-Parameters!C$18,0)/$AG$2</f>
        <v>206.427015502632</v>
      </c>
      <c r="E127" t="e">
        <f>'Actual Situation'!C127</f>
        <v>#N/A</v>
      </c>
      <c r="F127" s="17">
        <f ca="1">OFFSET(L127,-Parameters!C$18,0)/$AG$2</f>
        <v>48039.8310220428</v>
      </c>
      <c r="G127" s="47">
        <f ca="1">IF(A127&lt;(A$39-Parameters!C$18),G128/(1+H128),IF(A127&gt;(A$39-Parameters!C$18),I126*$AH126*C127,$AG$2*$D$39))</f>
        <v>3121.37800515252</v>
      </c>
      <c r="H127" s="34">
        <f ca="1">Projection!$AH126*Projection!C127</f>
        <v>0.219810211593743</v>
      </c>
      <c r="I127" s="47">
        <f ca="1">IF(A127&lt;(A$39-Parameters!C$18-2),I128/(1+$AG$8-$AG$5),IF(A127&gt;(A$39-Parameters!C$18-2),I126*(1+H126-$AG$5),G129/$AG$8))</f>
        <v>13772.6014751244</v>
      </c>
      <c r="J127" s="47"/>
      <c r="K127" s="35">
        <f ca="1">I127/Parameters!$C$10</f>
        <v>0.00120812293641443</v>
      </c>
      <c r="L127" s="47">
        <f ca="1">IF(A127&lt;(A$39-Parameters!C$18),L128-G128,IF(A127=(A$39-Parameters!C$18),OFFSET(F127,Parameters!C$18,0)*$AG$2,$L126+G127))</f>
        <v>1091037.37731106</v>
      </c>
      <c r="M127" s="35">
        <f ca="1">L127/Parameters!$C$10</f>
        <v>0.0957050330974613</v>
      </c>
      <c r="N127" s="35">
        <f ca="1" t="shared" si="20"/>
        <v>0.904294966902539</v>
      </c>
      <c r="O127" t="e">
        <f>'Actual Situation'!D127</f>
        <v>#N/A</v>
      </c>
      <c r="P127" t="e">
        <f>'Actual Situation'!E127</f>
        <v>#N/A</v>
      </c>
      <c r="Q127" s="12">
        <f ca="1">ROUND(SUM(OFFSET(D127,(Parameters!$C$9*-1),0,(Parameters!$C$8*-1),1))*Parameters!$C$6,0)</f>
        <v>1478</v>
      </c>
      <c r="R127" s="12">
        <f ca="1" t="shared" si="18"/>
        <v>1478</v>
      </c>
      <c r="S127" s="36" t="e">
        <f ca="1" t="shared" si="15"/>
        <v>#N/A</v>
      </c>
      <c r="T127" t="e">
        <f>'Actual Situation'!F127</f>
        <v>#N/A</v>
      </c>
      <c r="U127" s="36" t="e">
        <f>'Actual Situation'!G127</f>
        <v>#N/A</v>
      </c>
      <c r="V127" s="12">
        <f ca="1">Q127*Parameters!$C$4</f>
        <v>325.16</v>
      </c>
      <c r="W127" t="e">
        <f>'Actual Situation'!H127</f>
        <v>#N/A</v>
      </c>
      <c r="X127" s="36" t="e">
        <f>'Actual Situation'!I127</f>
        <v>#N/A</v>
      </c>
      <c r="Y127" s="12">
        <f ca="1">Q127*Parameters!$C$5</f>
        <v>236.48</v>
      </c>
      <c r="Z127" t="e">
        <f>'Actual Situation'!J127</f>
        <v>#N/A</v>
      </c>
      <c r="AA127" t="e">
        <f>'Actual Situation'!K127</f>
        <v>#N/A</v>
      </c>
      <c r="AB127" s="12">
        <f ca="1">Q127*Parameters!$C$7</f>
        <v>32.9594</v>
      </c>
      <c r="AC127" t="e">
        <f>'Actual Situation'!L127</f>
        <v>#N/A</v>
      </c>
      <c r="AD127" s="12">
        <f ca="1" t="shared" si="22"/>
        <v>6068.0976</v>
      </c>
      <c r="AE127" s="61" t="e">
        <f t="shared" si="23"/>
        <v>#N/A</v>
      </c>
      <c r="AH127" s="39">
        <f ca="1">IF(ISNA((Parameters!$C$10-L127)/Parameters!$C$10),1,(Parameters!$C$10-L127)/Parameters!$C$10)</f>
        <v>0.904294966902539</v>
      </c>
      <c r="AJ127" s="66">
        <f ca="1" t="shared" si="24"/>
        <v>0.971090670170828</v>
      </c>
      <c r="AK127" s="66" t="e">
        <f ca="1" t="shared" si="25"/>
        <v>#N/A</v>
      </c>
      <c r="AL127" s="67">
        <f>Parameters!$C$13</f>
        <v>2200</v>
      </c>
      <c r="AM127" s="67">
        <f>Parameters!$C$14</f>
        <v>2000</v>
      </c>
    </row>
    <row r="128" spans="1:39">
      <c r="A128" s="45">
        <f t="shared" si="21"/>
        <v>43988</v>
      </c>
      <c r="B128" t="e">
        <f>'Actual Situation'!B128</f>
        <v>#N/A</v>
      </c>
      <c r="C128" s="46">
        <f>_xlfn.IFNA(VLOOKUP(A128,Measures!$D$15:$H$67,4,FALSE),C127)</f>
        <v>0.243</v>
      </c>
      <c r="D128" s="17">
        <f ca="1">OFFSET(G128,-Parameters!C$18,0)/$AG$2</f>
        <v>200.33055028583</v>
      </c>
      <c r="E128" t="e">
        <f>'Actual Situation'!C128</f>
        <v>#N/A</v>
      </c>
      <c r="F128" s="17">
        <f ca="1">OFFSET(L128,-Parameters!C$18,0)/$AG$2</f>
        <v>48240.1615723286</v>
      </c>
      <c r="G128" s="47">
        <f ca="1">IF(A128&lt;(A$39-Parameters!C$18),G129/(1+H129),IF(A128&gt;(A$39-Parameters!C$18),I127*$AH127*C128,$AG$2*$D$39))</f>
        <v>3026.44208941161</v>
      </c>
      <c r="H128" s="34">
        <f ca="1">Projection!$AH127*Projection!C128</f>
        <v>0.219743676957317</v>
      </c>
      <c r="I128" s="47">
        <f ca="1">IF(A128&lt;(A$39-Parameters!C$18-2),I129/(1+$AG$8-$AG$5),IF(A128&gt;(A$39-Parameters!C$18-2),I127*(1+H127-$AG$5),G130/$AG$8))</f>
        <v>13356.8095507867</v>
      </c>
      <c r="J128" s="47"/>
      <c r="K128" s="35">
        <f ca="1">I128/Parameters!$C$10</f>
        <v>0.00117164996059533</v>
      </c>
      <c r="L128" s="47">
        <f ca="1">IF(A128&lt;(A$39-Parameters!C$18),L129-G129,IF(A128=(A$39-Parameters!C$18),OFFSET(F128,Parameters!C$18,0)*$AG$2,$L127+G128))</f>
        <v>1094063.81940047</v>
      </c>
      <c r="M128" s="35">
        <f ca="1">L128/Parameters!$C$10</f>
        <v>0.0959705104737255</v>
      </c>
      <c r="N128" s="35">
        <f ca="1" t="shared" si="20"/>
        <v>0.904029489526275</v>
      </c>
      <c r="O128" t="e">
        <f>'Actual Situation'!D128</f>
        <v>#N/A</v>
      </c>
      <c r="P128" t="e">
        <f>'Actual Situation'!E128</f>
        <v>#N/A</v>
      </c>
      <c r="Q128" s="12">
        <f ca="1">ROUND(SUM(OFFSET(D128,(Parameters!$C$9*-1),0,(Parameters!$C$8*-1),1))*Parameters!$C$6,0)</f>
        <v>1435</v>
      </c>
      <c r="R128" s="12">
        <f ca="1" t="shared" si="18"/>
        <v>1435</v>
      </c>
      <c r="S128" s="36" t="e">
        <f ca="1" t="shared" si="15"/>
        <v>#N/A</v>
      </c>
      <c r="T128" t="e">
        <f>'Actual Situation'!F128</f>
        <v>#N/A</v>
      </c>
      <c r="U128" s="36" t="e">
        <f>'Actual Situation'!G128</f>
        <v>#N/A</v>
      </c>
      <c r="V128" s="12">
        <f ca="1">Q128*Parameters!$C$4</f>
        <v>315.7</v>
      </c>
      <c r="W128" t="e">
        <f>'Actual Situation'!H128</f>
        <v>#N/A</v>
      </c>
      <c r="X128" s="36" t="e">
        <f>'Actual Situation'!I128</f>
        <v>#N/A</v>
      </c>
      <c r="Y128" s="12">
        <f ca="1">Q128*Parameters!$C$5</f>
        <v>229.6</v>
      </c>
      <c r="Z128" t="e">
        <f>'Actual Situation'!J128</f>
        <v>#N/A</v>
      </c>
      <c r="AA128" t="e">
        <f>'Actual Situation'!K128</f>
        <v>#N/A</v>
      </c>
      <c r="AB128" s="12">
        <f ca="1">Q128*Parameters!$C$7</f>
        <v>32.0005</v>
      </c>
      <c r="AC128" t="e">
        <f>'Actual Situation'!L128</f>
        <v>#N/A</v>
      </c>
      <c r="AD128" s="12">
        <f ca="1" t="shared" si="22"/>
        <v>6100.0981</v>
      </c>
      <c r="AE128" s="61" t="e">
        <f t="shared" si="23"/>
        <v>#N/A</v>
      </c>
      <c r="AH128" s="39">
        <f ca="1">IF(ISNA((Parameters!$C$10-L128)/Parameters!$C$10),1,(Parameters!$C$10-L128)/Parameters!$C$10)</f>
        <v>0.904029489526274</v>
      </c>
      <c r="AJ128" s="66">
        <f ca="1" t="shared" si="24"/>
        <v>0.970906630581867</v>
      </c>
      <c r="AK128" s="66" t="e">
        <f ca="1" t="shared" si="25"/>
        <v>#N/A</v>
      </c>
      <c r="AL128" s="67">
        <f>Parameters!$C$13</f>
        <v>2200</v>
      </c>
      <c r="AM128" s="67">
        <f>Parameters!$C$14</f>
        <v>2000</v>
      </c>
    </row>
    <row r="129" spans="1:39">
      <c r="A129" s="45">
        <f t="shared" si="21"/>
        <v>43989</v>
      </c>
      <c r="B129" t="e">
        <f>'Actual Situation'!B129</f>
        <v>#N/A</v>
      </c>
      <c r="C129" s="46">
        <f>_xlfn.IFNA(VLOOKUP(A129,Measures!$D$15:$H$67,4,FALSE),C128)</f>
        <v>0.243</v>
      </c>
      <c r="D129" s="17">
        <f ca="1">OFFSET(G129,-Parameters!C$18,0)/$AG$2</f>
        <v>194.39681576663</v>
      </c>
      <c r="E129" t="e">
        <f>'Actual Situation'!C129</f>
        <v>#N/A</v>
      </c>
      <c r="F129" s="17">
        <f ca="1">OFFSET(L129,-Parameters!C$18,0)/$AG$2</f>
        <v>48434.5583880952</v>
      </c>
      <c r="G129" s="47">
        <f ca="1">IF(A129&lt;(A$39-Parameters!C$18),G130/(1+H130),IF(A129&gt;(A$39-Parameters!C$18),I128*$AH128*C129,$AG$2*$D$39))</f>
        <v>2934.21278193507</v>
      </c>
      <c r="H129" s="34">
        <f ca="1">Projection!$AH128*Projection!C129</f>
        <v>0.219679165954885</v>
      </c>
      <c r="I129" s="47">
        <f ca="1">IF(A129&lt;(A$39-Parameters!C$18-2),I130/(1+$AG$8-$AG$5),IF(A129&gt;(A$39-Parameters!C$18-2),I128*(1+H128-$AG$5),G131/$AG$8))</f>
        <v>12952.6816061985</v>
      </c>
      <c r="J129" s="47"/>
      <c r="K129" s="35">
        <f ca="1">I129/Parameters!$C$10</f>
        <v>0.00113620014089461</v>
      </c>
      <c r="L129" s="47">
        <f ca="1">IF(A129&lt;(A$39-Parameters!C$18),L130-G130,IF(A129=(A$39-Parameters!C$18),OFFSET(F129,Parameters!C$18,0)*$AG$2,$L128+G129))</f>
        <v>1096998.03218241</v>
      </c>
      <c r="M129" s="35">
        <f ca="1">L129/Parameters!$C$10</f>
        <v>0.0962278975598601</v>
      </c>
      <c r="N129" s="35">
        <f ca="1" t="shared" si="20"/>
        <v>0.90377210244014</v>
      </c>
      <c r="O129" t="e">
        <f>'Actual Situation'!D129</f>
        <v>#N/A</v>
      </c>
      <c r="P129" t="e">
        <f>'Actual Situation'!E129</f>
        <v>#N/A</v>
      </c>
      <c r="Q129" s="12">
        <f ca="1">ROUND(SUM(OFFSET(D129,(Parameters!$C$9*-1),0,(Parameters!$C$8*-1),1))*Parameters!$C$6,0)</f>
        <v>1394</v>
      </c>
      <c r="R129" s="12">
        <f ca="1" t="shared" si="18"/>
        <v>1394</v>
      </c>
      <c r="S129" s="36" t="e">
        <f ca="1" t="shared" si="15"/>
        <v>#N/A</v>
      </c>
      <c r="T129" t="e">
        <f>'Actual Situation'!F129</f>
        <v>#N/A</v>
      </c>
      <c r="U129" s="36" t="e">
        <f>'Actual Situation'!G129</f>
        <v>#N/A</v>
      </c>
      <c r="V129" s="12">
        <f ca="1">Q129*Parameters!$C$4</f>
        <v>306.68</v>
      </c>
      <c r="W129" t="e">
        <f>'Actual Situation'!H129</f>
        <v>#N/A</v>
      </c>
      <c r="X129" s="36" t="e">
        <f>'Actual Situation'!I129</f>
        <v>#N/A</v>
      </c>
      <c r="Y129" s="12">
        <f ca="1">Q129*Parameters!$C$5</f>
        <v>223.04</v>
      </c>
      <c r="Z129" t="e">
        <f>'Actual Situation'!J129</f>
        <v>#N/A</v>
      </c>
      <c r="AA129" t="e">
        <f>'Actual Situation'!K129</f>
        <v>#N/A</v>
      </c>
      <c r="AB129" s="12">
        <f ca="1">Q129*Parameters!$C$7</f>
        <v>31.0862</v>
      </c>
      <c r="AC129" t="e">
        <f>'Actual Situation'!L129</f>
        <v>#N/A</v>
      </c>
      <c r="AD129" s="12">
        <f ca="1" t="shared" si="22"/>
        <v>6131.1843</v>
      </c>
      <c r="AE129" s="61" t="e">
        <f t="shared" si="23"/>
        <v>#N/A</v>
      </c>
      <c r="AH129" s="39">
        <f ca="1">IF(ISNA((Parameters!$C$10-L129)/Parameters!$C$10),1,(Parameters!$C$10-L129)/Parameters!$C$10)</f>
        <v>0.90377210244014</v>
      </c>
      <c r="AJ129" s="66">
        <f ca="1" t="shared" si="24"/>
        <v>0.971428571428571</v>
      </c>
      <c r="AK129" s="66" t="e">
        <f ca="1" t="shared" si="25"/>
        <v>#N/A</v>
      </c>
      <c r="AL129" s="67">
        <f>Parameters!$C$13</f>
        <v>2200</v>
      </c>
      <c r="AM129" s="67">
        <f>Parameters!$C$14</f>
        <v>2000</v>
      </c>
    </row>
    <row r="130" spans="1:39">
      <c r="A130" s="45">
        <f t="shared" si="21"/>
        <v>43990</v>
      </c>
      <c r="B130" t="e">
        <f>'Actual Situation'!B130</f>
        <v>#N/A</v>
      </c>
      <c r="C130" s="46">
        <f>_xlfn.IFNA(VLOOKUP(A130,Measures!$D$15:$H$67,4,FALSE),C129)</f>
        <v>0.243</v>
      </c>
      <c r="D130" s="17">
        <f ca="1">OFFSET(G130,-Parameters!C$18,0)/$AG$2</f>
        <v>188.622534865977</v>
      </c>
      <c r="E130" t="e">
        <f>'Actual Situation'!C130</f>
        <v>#N/A</v>
      </c>
      <c r="F130" s="17">
        <f ca="1">OFFSET(L130,-Parameters!C$18,0)/$AG$2</f>
        <v>48623.1809229612</v>
      </c>
      <c r="G130" s="47">
        <f ca="1">IF(A130&lt;(A$39-Parameters!C$18),G131/(1+H131),IF(A130&gt;(A$39-Parameters!C$18),I129*$AH129*C130,$AG$2*$D$39))</f>
        <v>2844.62416585564</v>
      </c>
      <c r="H130" s="34">
        <f ca="1">Projection!$AH129*Projection!C130</f>
        <v>0.219616620892954</v>
      </c>
      <c r="I130" s="47">
        <f ca="1">IF(A130&lt;(A$39-Parameters!C$18-2),I131/(1+$AG$8-$AG$5),IF(A130&gt;(A$39-Parameters!C$18-2),I129*(1+H129-$AG$5),G132/$AG$8))</f>
        <v>12559.9454967778</v>
      </c>
      <c r="J130" s="47"/>
      <c r="K130" s="35">
        <f ca="1">I130/Parameters!$C$10</f>
        <v>0.00110174960498051</v>
      </c>
      <c r="L130" s="47">
        <f ca="1">IF(A130&lt;(A$39-Parameters!C$18),L131-G131,IF(A130=(A$39-Parameters!C$18),OFFSET(F130,Parameters!C$18,0)*$AG$2,$L129+G130))</f>
        <v>1099842.65634826</v>
      </c>
      <c r="M130" s="35">
        <f ca="1">L130/Parameters!$C$10</f>
        <v>0.0964774259954615</v>
      </c>
      <c r="N130" s="35">
        <f ca="1" t="shared" si="20"/>
        <v>0.903522574004539</v>
      </c>
      <c r="O130" t="e">
        <f>'Actual Situation'!D130</f>
        <v>#N/A</v>
      </c>
      <c r="P130" t="e">
        <f>'Actual Situation'!E130</f>
        <v>#N/A</v>
      </c>
      <c r="Q130" s="12">
        <f ca="1">ROUND(SUM(OFFSET(D130,(Parameters!$C$9*-1),0,(Parameters!$C$8*-1),1))*Parameters!$C$6,0)</f>
        <v>1353</v>
      </c>
      <c r="R130" s="12">
        <f ca="1" t="shared" si="18"/>
        <v>1353</v>
      </c>
      <c r="S130" s="36" t="e">
        <f ca="1" t="shared" si="15"/>
        <v>#N/A</v>
      </c>
      <c r="T130" t="e">
        <f>'Actual Situation'!F130</f>
        <v>#N/A</v>
      </c>
      <c r="U130" s="36" t="e">
        <f>'Actual Situation'!G130</f>
        <v>#N/A</v>
      </c>
      <c r="V130" s="12">
        <f ca="1">Q130*Parameters!$C$4</f>
        <v>297.66</v>
      </c>
      <c r="W130" t="e">
        <f>'Actual Situation'!H130</f>
        <v>#N/A</v>
      </c>
      <c r="X130" s="36" t="e">
        <f>'Actual Situation'!I130</f>
        <v>#N/A</v>
      </c>
      <c r="Y130" s="12">
        <f ca="1">Q130*Parameters!$C$5</f>
        <v>216.48</v>
      </c>
      <c r="Z130" t="e">
        <f>'Actual Situation'!J130</f>
        <v>#N/A</v>
      </c>
      <c r="AA130" t="e">
        <f>'Actual Situation'!K130</f>
        <v>#N/A</v>
      </c>
      <c r="AB130" s="12">
        <f ca="1">Q130*Parameters!$C$7</f>
        <v>30.1719</v>
      </c>
      <c r="AC130" t="e">
        <f>'Actual Situation'!L130</f>
        <v>#N/A</v>
      </c>
      <c r="AD130" s="12">
        <f ca="1" t="shared" si="22"/>
        <v>6161.3562</v>
      </c>
      <c r="AE130" s="61" t="e">
        <f t="shared" si="23"/>
        <v>#N/A</v>
      </c>
      <c r="AH130" s="39">
        <f ca="1">IF(ISNA((Parameters!$C$10-L130)/Parameters!$C$10),1,(Parameters!$C$10-L130)/Parameters!$C$10)</f>
        <v>0.903522574004539</v>
      </c>
      <c r="AJ130" s="66">
        <f ca="1" t="shared" si="24"/>
        <v>0.970588235294118</v>
      </c>
      <c r="AK130" s="66" t="e">
        <f ca="1" t="shared" si="25"/>
        <v>#N/A</v>
      </c>
      <c r="AL130" s="67">
        <f>Parameters!$C$13</f>
        <v>2200</v>
      </c>
      <c r="AM130" s="67">
        <f>Parameters!$C$14</f>
        <v>2000</v>
      </c>
    </row>
    <row r="131" spans="1:39">
      <c r="A131" s="45">
        <f t="shared" si="21"/>
        <v>43991</v>
      </c>
      <c r="B131" t="e">
        <f>'Actual Situation'!B131</f>
        <v>#N/A</v>
      </c>
      <c r="C131" s="46">
        <f>_xlfn.IFNA(VLOOKUP(A131,Measures!$D$15:$H$67,4,FALSE),C130)</f>
        <v>0.243</v>
      </c>
      <c r="D131" s="17">
        <f ca="1">OFFSET(G131,-Parameters!C$18,0)/$AG$2</f>
        <v>183.004427694256</v>
      </c>
      <c r="E131" t="e">
        <f>'Actual Situation'!C131</f>
        <v>#N/A</v>
      </c>
      <c r="F131" s="17">
        <f ca="1">OFFSET(L131,-Parameters!C$18,0)/$AG$2</f>
        <v>48806.1853506554</v>
      </c>
      <c r="G131" s="47">
        <f ca="1">IF(A131&lt;(A$39-Parameters!C$18),G132/(1+H132),IF(A131&gt;(A$39-Parameters!C$18),I130*$AH130*C131,$AG$2*$D$39))</f>
        <v>2757.6112111591</v>
      </c>
      <c r="H131" s="34">
        <f ca="1">Projection!$AH130*Projection!C131</f>
        <v>0.219555985483103</v>
      </c>
      <c r="I131" s="47">
        <f ca="1">IF(A131&lt;(A$39-Parameters!C$18-2),I132/(1+$AG$8-$AG$5),IF(A131&gt;(A$39-Parameters!C$18-2),I130*(1+H130-$AG$5),G133/$AG$8))</f>
        <v>12178.3319111853</v>
      </c>
      <c r="J131" s="47"/>
      <c r="K131" s="35">
        <f ca="1">I131/Parameters!$C$10</f>
        <v>0.00106827472905135</v>
      </c>
      <c r="L131" s="47">
        <f ca="1">IF(A131&lt;(A$39-Parameters!C$18),L132-G132,IF(A131=(A$39-Parameters!C$18),OFFSET(F131,Parameters!C$18,0)*$AG$2,$L130+G131))</f>
        <v>1102600.26755942</v>
      </c>
      <c r="M131" s="35">
        <f ca="1">L131/Parameters!$C$10</f>
        <v>0.0967193217157386</v>
      </c>
      <c r="N131" s="35">
        <f ca="1" t="shared" si="20"/>
        <v>0.903280678284261</v>
      </c>
      <c r="O131" t="e">
        <f>'Actual Situation'!D131</f>
        <v>#N/A</v>
      </c>
      <c r="P131" t="e">
        <f>'Actual Situation'!E131</f>
        <v>#N/A</v>
      </c>
      <c r="Q131" s="12">
        <f ca="1">ROUND(SUM(OFFSET(D131,(Parameters!$C$9*-1),0,(Parameters!$C$8*-1),1))*Parameters!$C$6,0)</f>
        <v>1314</v>
      </c>
      <c r="R131" s="12">
        <f ca="1" t="shared" si="18"/>
        <v>1314</v>
      </c>
      <c r="S131" s="36" t="e">
        <f ca="1" t="shared" si="15"/>
        <v>#N/A</v>
      </c>
      <c r="T131" t="e">
        <f>'Actual Situation'!F131</f>
        <v>#N/A</v>
      </c>
      <c r="U131" s="36" t="e">
        <f>'Actual Situation'!G131</f>
        <v>#N/A</v>
      </c>
      <c r="V131" s="12">
        <f ca="1">Q131*Parameters!$C$4</f>
        <v>289.08</v>
      </c>
      <c r="W131" t="e">
        <f>'Actual Situation'!H131</f>
        <v>#N/A</v>
      </c>
      <c r="X131" s="36" t="e">
        <f>'Actual Situation'!I131</f>
        <v>#N/A</v>
      </c>
      <c r="Y131" s="12">
        <f ca="1">Q131*Parameters!$C$5</f>
        <v>210.24</v>
      </c>
      <c r="Z131" t="e">
        <f>'Actual Situation'!J131</f>
        <v>#N/A</v>
      </c>
      <c r="AA131" t="e">
        <f>'Actual Situation'!K131</f>
        <v>#N/A</v>
      </c>
      <c r="AB131" s="12">
        <f ca="1">Q131*Parameters!$C$7</f>
        <v>29.3022</v>
      </c>
      <c r="AC131" t="e">
        <f>'Actual Situation'!L131</f>
        <v>#N/A</v>
      </c>
      <c r="AD131" s="12">
        <f ca="1" t="shared" si="22"/>
        <v>6190.6584</v>
      </c>
      <c r="AE131" s="61" t="e">
        <f t="shared" si="23"/>
        <v>#N/A</v>
      </c>
      <c r="AH131" s="39">
        <f ca="1">IF(ISNA((Parameters!$C$10-L131)/Parameters!$C$10),1,(Parameters!$C$10-L131)/Parameters!$C$10)</f>
        <v>0.903280678284261</v>
      </c>
      <c r="AJ131" s="66">
        <f ca="1" t="shared" si="24"/>
        <v>0.971175166297118</v>
      </c>
      <c r="AK131" s="66" t="e">
        <f ca="1" t="shared" si="25"/>
        <v>#N/A</v>
      </c>
      <c r="AL131" s="67">
        <f>Parameters!$C$13</f>
        <v>2200</v>
      </c>
      <c r="AM131" s="67">
        <f>Parameters!$C$14</f>
        <v>2000</v>
      </c>
    </row>
    <row r="132" spans="1:39">
      <c r="A132" s="45">
        <f t="shared" si="21"/>
        <v>43992</v>
      </c>
      <c r="B132" t="e">
        <f>'Actual Situation'!B132</f>
        <v>#N/A</v>
      </c>
      <c r="C132" s="46">
        <f>_xlfn.IFNA(VLOOKUP(A132,Measures!$D$15:$H$67,4,FALSE),C131)</f>
        <v>0.243</v>
      </c>
      <c r="D132" s="17">
        <f ca="1">OFFSET(G132,-Parameters!C$18,0)/$AG$2</f>
        <v>177.539217077735</v>
      </c>
      <c r="E132" t="e">
        <f>'Actual Situation'!C132</f>
        <v>#N/A</v>
      </c>
      <c r="F132" s="17">
        <f ca="1">OFFSET(L132,-Parameters!C$18,0)/$AG$2</f>
        <v>48983.7245677332</v>
      </c>
      <c r="G132" s="47">
        <f ca="1">IF(A132&lt;(A$39-Parameters!C$18),G133/(1+H133),IF(A132&gt;(A$39-Parameters!C$18),I131*$AH131*C132,$AG$2*$D$39))</f>
        <v>2673.10981391284</v>
      </c>
      <c r="H132" s="34">
        <f ca="1">Projection!$AH131*Projection!C132</f>
        <v>0.219497204823076</v>
      </c>
      <c r="I132" s="47">
        <f ca="1">IF(A132&lt;(A$39-Parameters!C$18-2),I133/(1+$AG$8-$AG$5),IF(A132&gt;(A$39-Parameters!C$18-2),I131*(1+H131-$AG$5),G134/$AG$8))</f>
        <v>11807.5745976896</v>
      </c>
      <c r="J132" s="47"/>
      <c r="K132" s="35">
        <f ca="1">I132/Parameters!$C$10</f>
        <v>0.00103575215769207</v>
      </c>
      <c r="L132" s="47">
        <f ca="1">IF(A132&lt;(A$39-Parameters!C$18),L133-G133,IF(A132=(A$39-Parameters!C$18),OFFSET(F132,Parameters!C$18,0)*$AG$2,$L131+G132))</f>
        <v>1105273.37737333</v>
      </c>
      <c r="M132" s="35">
        <f ca="1">L132/Parameters!$C$10</f>
        <v>0.0969538050327485</v>
      </c>
      <c r="N132" s="35">
        <f ca="1" t="shared" si="20"/>
        <v>0.903046194967251</v>
      </c>
      <c r="O132" t="e">
        <f>'Actual Situation'!D132</f>
        <v>#N/A</v>
      </c>
      <c r="P132" t="e">
        <f>'Actual Situation'!E132</f>
        <v>#N/A</v>
      </c>
      <c r="Q132" s="12">
        <f ca="1">ROUND(SUM(OFFSET(D132,(Parameters!$C$9*-1),0,(Parameters!$C$8*-1),1))*Parameters!$C$6,0)</f>
        <v>1275</v>
      </c>
      <c r="R132" s="12">
        <f ca="1" t="shared" si="18"/>
        <v>1275</v>
      </c>
      <c r="S132" s="36" t="e">
        <f ca="1" t="shared" si="15"/>
        <v>#N/A</v>
      </c>
      <c r="T132" t="e">
        <f>'Actual Situation'!F132</f>
        <v>#N/A</v>
      </c>
      <c r="U132" s="36" t="e">
        <f>'Actual Situation'!G132</f>
        <v>#N/A</v>
      </c>
      <c r="V132" s="12">
        <f ca="1">Q132*Parameters!$C$4</f>
        <v>280.5</v>
      </c>
      <c r="W132" t="e">
        <f>'Actual Situation'!H132</f>
        <v>#N/A</v>
      </c>
      <c r="X132" s="36" t="e">
        <f>'Actual Situation'!I132</f>
        <v>#N/A</v>
      </c>
      <c r="Y132" s="12">
        <f ca="1">Q132*Parameters!$C$5</f>
        <v>204</v>
      </c>
      <c r="Z132" t="e">
        <f>'Actual Situation'!J132</f>
        <v>#N/A</v>
      </c>
      <c r="AA132" t="e">
        <f>'Actual Situation'!K132</f>
        <v>#N/A</v>
      </c>
      <c r="AB132" s="12">
        <f ca="1">Q132*Parameters!$C$7</f>
        <v>28.4325</v>
      </c>
      <c r="AC132" t="e">
        <f>'Actual Situation'!L132</f>
        <v>#N/A</v>
      </c>
      <c r="AD132" s="12">
        <f ca="1" t="shared" si="22"/>
        <v>6219.0909</v>
      </c>
      <c r="AE132" s="61" t="e">
        <f t="shared" si="23"/>
        <v>#N/A</v>
      </c>
      <c r="AH132" s="39">
        <f ca="1">IF(ISNA((Parameters!$C$10-L132)/Parameters!$C$10),1,(Parameters!$C$10-L132)/Parameters!$C$10)</f>
        <v>0.903046194967252</v>
      </c>
      <c r="AJ132" s="66">
        <f ca="1" t="shared" si="24"/>
        <v>0.970319634703196</v>
      </c>
      <c r="AK132" s="66" t="e">
        <f ca="1" t="shared" si="25"/>
        <v>#N/A</v>
      </c>
      <c r="AL132" s="67">
        <f>Parameters!$C$13</f>
        <v>2200</v>
      </c>
      <c r="AM132" s="67">
        <f>Parameters!$C$14</f>
        <v>2000</v>
      </c>
    </row>
    <row r="133" spans="1:39">
      <c r="A133" s="45">
        <f t="shared" si="21"/>
        <v>43993</v>
      </c>
      <c r="B133" t="e">
        <f>'Actual Situation'!B133</f>
        <v>#N/A</v>
      </c>
      <c r="C133" s="46">
        <f>_xlfn.IFNA(VLOOKUP(A133,Measures!$D$15:$H$67,4,FALSE),C132)</f>
        <v>0.243</v>
      </c>
      <c r="D133" s="17">
        <f ca="1">OFFSET(G133,-Parameters!C$18,0)/$AG$2</f>
        <v>172.223633682774</v>
      </c>
      <c r="E133" t="e">
        <f>'Actual Situation'!C133</f>
        <v>#N/A</v>
      </c>
      <c r="F133" s="17">
        <f ca="1">OFFSET(L133,-Parameters!C$18,0)/$AG$2</f>
        <v>49155.948201416</v>
      </c>
      <c r="G133" s="47">
        <f ca="1">IF(A133&lt;(A$39-Parameters!C$18),G134/(1+H134),IF(A133&gt;(A$39-Parameters!C$18),I132*$AH132*C133,$AG$2*$D$39))</f>
        <v>2591.05683087325</v>
      </c>
      <c r="H133" s="34">
        <f ca="1">Projection!$AH132*Projection!C133</f>
        <v>0.219440225377042</v>
      </c>
      <c r="I133" s="47">
        <f ca="1">IF(A133&lt;(A$39-Parameters!C$18-2),I134/(1+$AG$8-$AG$5),IF(A133&gt;(A$39-Parameters!C$18-2),I132*(1+H132-$AG$5),G135/$AG$8))</f>
        <v>11447.4105682</v>
      </c>
      <c r="J133" s="47"/>
      <c r="K133" s="35">
        <f ca="1">I133/Parameters!$C$10</f>
        <v>0.00100415882177193</v>
      </c>
      <c r="L133" s="47">
        <f ca="1">IF(A133&lt;(A$39-Parameters!C$18),L134-G134,IF(A133=(A$39-Parameters!C$18),OFFSET(F133,Parameters!C$18,0)*$AG$2,$L132+G133))</f>
        <v>1107864.43420421</v>
      </c>
      <c r="M133" s="35">
        <f ca="1">L133/Parameters!$C$10</f>
        <v>0.0971810907196672</v>
      </c>
      <c r="N133" s="35">
        <f ca="1" t="shared" si="20"/>
        <v>0.902818909280333</v>
      </c>
      <c r="O133" t="e">
        <f>'Actual Situation'!D133</f>
        <v>#N/A</v>
      </c>
      <c r="P133" t="e">
        <f>'Actual Situation'!E133</f>
        <v>#N/A</v>
      </c>
      <c r="Q133" s="12">
        <f ca="1">ROUND(SUM(OFFSET(D133,(Parameters!$C$9*-1),0,(Parameters!$C$8*-1),1))*Parameters!$C$6,0)</f>
        <v>1238</v>
      </c>
      <c r="R133" s="12">
        <f ca="1" t="shared" si="18"/>
        <v>1238</v>
      </c>
      <c r="S133" s="36" t="e">
        <f ca="1" t="shared" si="15"/>
        <v>#N/A</v>
      </c>
      <c r="T133" t="e">
        <f>'Actual Situation'!F133</f>
        <v>#N/A</v>
      </c>
      <c r="U133" s="36" t="e">
        <f>'Actual Situation'!G133</f>
        <v>#N/A</v>
      </c>
      <c r="V133" s="12">
        <f ca="1">Q133*Parameters!$C$4</f>
        <v>272.36</v>
      </c>
      <c r="W133" t="e">
        <f>'Actual Situation'!H133</f>
        <v>#N/A</v>
      </c>
      <c r="X133" s="36" t="e">
        <f>'Actual Situation'!I133</f>
        <v>#N/A</v>
      </c>
      <c r="Y133" s="12">
        <f ca="1">Q133*Parameters!$C$5</f>
        <v>198.08</v>
      </c>
      <c r="Z133" t="e">
        <f>'Actual Situation'!J133</f>
        <v>#N/A</v>
      </c>
      <c r="AA133" t="e">
        <f>'Actual Situation'!K133</f>
        <v>#N/A</v>
      </c>
      <c r="AB133" s="12">
        <f ca="1">Q133*Parameters!$C$7</f>
        <v>27.6074</v>
      </c>
      <c r="AC133" t="e">
        <f>'Actual Situation'!L133</f>
        <v>#N/A</v>
      </c>
      <c r="AD133" s="12">
        <f ca="1" t="shared" si="22"/>
        <v>6246.6983</v>
      </c>
      <c r="AE133" s="61" t="e">
        <f t="shared" si="23"/>
        <v>#N/A</v>
      </c>
      <c r="AH133" s="39">
        <f ca="1">IF(ISNA((Parameters!$C$10-L133)/Parameters!$C$10),1,(Parameters!$C$10-L133)/Parameters!$C$10)</f>
        <v>0.902818909280333</v>
      </c>
      <c r="AJ133" s="66">
        <f ca="1" t="shared" si="24"/>
        <v>0.970980392156863</v>
      </c>
      <c r="AK133" s="66" t="e">
        <f ca="1" t="shared" si="25"/>
        <v>#N/A</v>
      </c>
      <c r="AL133" s="67">
        <f>Parameters!$C$13</f>
        <v>2200</v>
      </c>
      <c r="AM133" s="67">
        <f>Parameters!$C$14</f>
        <v>2000</v>
      </c>
    </row>
    <row r="134" spans="1:39">
      <c r="A134" s="45">
        <f t="shared" si="21"/>
        <v>43994</v>
      </c>
      <c r="B134" t="e">
        <f>'Actual Situation'!B134</f>
        <v>#N/A</v>
      </c>
      <c r="C134" s="46">
        <f>_xlfn.IFNA(VLOOKUP(A134,Measures!$D$15:$H$67,4,FALSE),C133)</f>
        <v>0.243</v>
      </c>
      <c r="D134" s="17">
        <f ca="1">OFFSET(G134,-Parameters!C$18,0)/$AG$2</f>
        <v>167.054420755449</v>
      </c>
      <c r="E134" t="e">
        <f>'Actual Situation'!C134</f>
        <v>#N/A</v>
      </c>
      <c r="F134" s="17">
        <f ca="1">OFFSET(L134,-Parameters!C$18,0)/$AG$2</f>
        <v>49323.0026221714</v>
      </c>
      <c r="G134" s="47">
        <f ca="1">IF(A134&lt;(A$39-Parameters!C$18),G135/(1+H135),IF(A134&gt;(A$39-Parameters!C$18),I133*$AH133*C134,$AG$2*$D$39))</f>
        <v>2511.39010975376</v>
      </c>
      <c r="H134" s="34">
        <f ca="1">Projection!$AH133*Projection!C134</f>
        <v>0.219384994955121</v>
      </c>
      <c r="I134" s="47">
        <f ca="1">IF(A134&lt;(A$39-Parameters!C$18-2),I135/(1+$AG$8-$AG$5),IF(A134&gt;(A$39-Parameters!C$18-2),I133*(1+H133-$AG$5),G136/$AG$8))</f>
        <v>11097.5802812194</v>
      </c>
      <c r="J134" s="47"/>
      <c r="K134" s="35">
        <f ca="1">I134/Parameters!$C$10</f>
        <v>0.000973471954492928</v>
      </c>
      <c r="L134" s="47">
        <f ca="1">IF(A134&lt;(A$39-Parameters!C$18),L135-G135,IF(A134=(A$39-Parameters!C$18),OFFSET(F134,Parameters!C$18,0)*$AG$2,$L133+G134))</f>
        <v>1110375.82431396</v>
      </c>
      <c r="M134" s="35">
        <f ca="1">L134/Parameters!$C$10</f>
        <v>0.0974013880977158</v>
      </c>
      <c r="N134" s="35">
        <f ca="1" t="shared" si="20"/>
        <v>0.902598611902284</v>
      </c>
      <c r="O134" t="e">
        <f>'Actual Situation'!D134</f>
        <v>#N/A</v>
      </c>
      <c r="P134" t="e">
        <f>'Actual Situation'!E134</f>
        <v>#N/A</v>
      </c>
      <c r="Q134" s="12">
        <f ca="1">ROUND(SUM(OFFSET(D134,(Parameters!$C$9*-1),0,(Parameters!$C$8*-1),1))*Parameters!$C$6,0)</f>
        <v>1202</v>
      </c>
      <c r="R134" s="12">
        <f ca="1" t="shared" si="18"/>
        <v>1202</v>
      </c>
      <c r="S134" s="36" t="e">
        <f ca="1" t="shared" si="15"/>
        <v>#N/A</v>
      </c>
      <c r="T134" t="e">
        <f>'Actual Situation'!F134</f>
        <v>#N/A</v>
      </c>
      <c r="U134" s="36" t="e">
        <f>'Actual Situation'!G134</f>
        <v>#N/A</v>
      </c>
      <c r="V134" s="12">
        <f ca="1">Q134*Parameters!$C$4</f>
        <v>264.44</v>
      </c>
      <c r="W134" t="e">
        <f>'Actual Situation'!H134</f>
        <v>#N/A</v>
      </c>
      <c r="X134" s="36" t="e">
        <f>'Actual Situation'!I134</f>
        <v>#N/A</v>
      </c>
      <c r="Y134" s="12">
        <f ca="1">Q134*Parameters!$C$5</f>
        <v>192.32</v>
      </c>
      <c r="Z134" t="e">
        <f>'Actual Situation'!J134</f>
        <v>#N/A</v>
      </c>
      <c r="AA134" t="e">
        <f>'Actual Situation'!K134</f>
        <v>#N/A</v>
      </c>
      <c r="AB134" s="12">
        <f ca="1">Q134*Parameters!$C$7</f>
        <v>26.8046</v>
      </c>
      <c r="AC134" t="e">
        <f>'Actual Situation'!L134</f>
        <v>#N/A</v>
      </c>
      <c r="AD134" s="12">
        <f ca="1" t="shared" si="22"/>
        <v>6273.5029</v>
      </c>
      <c r="AE134" s="61" t="e">
        <f t="shared" si="23"/>
        <v>#N/A</v>
      </c>
      <c r="AH134" s="39">
        <f ca="1">IF(ISNA((Parameters!$C$10-L134)/Parameters!$C$10),1,(Parameters!$C$10-L134)/Parameters!$C$10)</f>
        <v>0.902598611902284</v>
      </c>
      <c r="AJ134" s="66">
        <f ca="1" t="shared" si="24"/>
        <v>0.97092084006462</v>
      </c>
      <c r="AK134" s="66" t="e">
        <f ca="1" t="shared" si="25"/>
        <v>#N/A</v>
      </c>
      <c r="AL134" s="67">
        <f>Parameters!$C$13</f>
        <v>2200</v>
      </c>
      <c r="AM134" s="67">
        <f>Parameters!$C$14</f>
        <v>2000</v>
      </c>
    </row>
    <row r="135" spans="1:39">
      <c r="A135" s="45">
        <f t="shared" ref="A135:A166" si="26">A134+1</f>
        <v>43995</v>
      </c>
      <c r="B135" t="e">
        <f>'Actual Situation'!B135</f>
        <v>#N/A</v>
      </c>
      <c r="C135" s="46">
        <f>_xlfn.IFNA(VLOOKUP(A135,Measures!$D$15:$H$67,4,FALSE),C134)</f>
        <v>0.243</v>
      </c>
      <c r="D135" s="17">
        <f ca="1">OFFSET(G135,-Parameters!C$18,0)/$AG$2</f>
        <v>162.028338494048</v>
      </c>
      <c r="E135" t="e">
        <f>'Actual Situation'!C135</f>
        <v>#N/A</v>
      </c>
      <c r="F135" s="17">
        <f ca="1">OFFSET(L135,-Parameters!C$18,0)/$AG$2</f>
        <v>49485.0309606655</v>
      </c>
      <c r="G135" s="47">
        <f ca="1">IF(A135&lt;(A$39-Parameters!C$18),G136/(1+H136),IF(A135&gt;(A$39-Parameters!C$18),I134*$AH134*C135,$AG$2*$D$39))</f>
        <v>2434.04851542457</v>
      </c>
      <c r="H135" s="34">
        <f ca="1">Projection!$AH134*Projection!C135</f>
        <v>0.219331462692255</v>
      </c>
      <c r="I135" s="47">
        <f ca="1">IF(A135&lt;(A$39-Parameters!C$18-2),I136/(1+$AG$8-$AG$5),IF(A135&gt;(A$39-Parameters!C$18-2),I134*(1+H134-$AG$5),G137/$AG$8))</f>
        <v>10757.8278049239</v>
      </c>
      <c r="J135" s="47"/>
      <c r="K135" s="35">
        <f ca="1">I135/Parameters!$C$10</f>
        <v>0.000943669105695078</v>
      </c>
      <c r="L135" s="47">
        <f ca="1">IF(A135&lt;(A$39-Parameters!C$18),L136-G136,IF(A135=(A$39-Parameters!C$18),OFFSET(F135,Parameters!C$18,0)*$AG$2,$L134+G135))</f>
        <v>1112809.87282938</v>
      </c>
      <c r="M135" s="35">
        <f ca="1">L135/Parameters!$C$10</f>
        <v>0.0976149011253846</v>
      </c>
      <c r="N135" s="35">
        <f ca="1" t="shared" si="20"/>
        <v>0.902385098874615</v>
      </c>
      <c r="O135" t="e">
        <f>'Actual Situation'!D135</f>
        <v>#N/A</v>
      </c>
      <c r="P135" t="e">
        <f>'Actual Situation'!E135</f>
        <v>#N/A</v>
      </c>
      <c r="Q135" s="12">
        <f ca="1">ROUND(SUM(OFFSET(D135,(Parameters!$C$9*-1),0,(Parameters!$C$8*-1),1))*Parameters!$C$6,0)</f>
        <v>1166</v>
      </c>
      <c r="R135" s="12">
        <f ca="1" t="shared" si="18"/>
        <v>1166</v>
      </c>
      <c r="S135" s="36" t="e">
        <f ca="1" t="shared" si="15"/>
        <v>#N/A</v>
      </c>
      <c r="T135" t="e">
        <f>'Actual Situation'!F135</f>
        <v>#N/A</v>
      </c>
      <c r="U135" s="36" t="e">
        <f>'Actual Situation'!G135</f>
        <v>#N/A</v>
      </c>
      <c r="V135" s="12">
        <f ca="1">Q135*Parameters!$C$4</f>
        <v>256.52</v>
      </c>
      <c r="W135" t="e">
        <f>'Actual Situation'!H135</f>
        <v>#N/A</v>
      </c>
      <c r="X135" s="36" t="e">
        <f>'Actual Situation'!I135</f>
        <v>#N/A</v>
      </c>
      <c r="Y135" s="12">
        <f ca="1">Q135*Parameters!$C$5</f>
        <v>186.56</v>
      </c>
      <c r="Z135" t="e">
        <f>'Actual Situation'!J135</f>
        <v>#N/A</v>
      </c>
      <c r="AA135" t="e">
        <f>'Actual Situation'!K135</f>
        <v>#N/A</v>
      </c>
      <c r="AB135" s="12">
        <f ca="1">Q135*Parameters!$C$7</f>
        <v>26.0018</v>
      </c>
      <c r="AC135" t="e">
        <f>'Actual Situation'!L135</f>
        <v>#N/A</v>
      </c>
      <c r="AD135" s="12">
        <f ca="1" t="shared" ref="AD135:AD166" si="27">AD134+AB135</f>
        <v>6299.5047</v>
      </c>
      <c r="AE135" s="61" t="e">
        <f t="shared" ref="AE135:AE166" si="28">IF(E135&gt;0,AA135/E135,0)</f>
        <v>#N/A</v>
      </c>
      <c r="AH135" s="39">
        <f ca="1">IF(ISNA((Parameters!$C$10-L135)/Parameters!$C$10),1,(Parameters!$C$10-L135)/Parameters!$C$10)</f>
        <v>0.902385098874615</v>
      </c>
      <c r="AJ135" s="66">
        <f ca="1" t="shared" ref="AJ135:AJ166" si="29">IF(Q134&gt;0,Q135/Q134,0)</f>
        <v>0.970049916805324</v>
      </c>
      <c r="AK135" s="66" t="e">
        <f ca="1" t="shared" ref="AK135:AK166" si="30">IF(E135&gt;0,F135/E135,0)</f>
        <v>#N/A</v>
      </c>
      <c r="AL135" s="67">
        <f>Parameters!$C$13</f>
        <v>2200</v>
      </c>
      <c r="AM135" s="67">
        <f>Parameters!$C$14</f>
        <v>2000</v>
      </c>
    </row>
    <row r="136" spans="1:39">
      <c r="A136" s="45">
        <f t="shared" si="26"/>
        <v>43996</v>
      </c>
      <c r="B136" t="e">
        <f>'Actual Situation'!B136</f>
        <v>#N/A</v>
      </c>
      <c r="C136" s="46">
        <f>_xlfn.IFNA(VLOOKUP(A136,Measures!$D$15:$H$67,4,FALSE),C135)</f>
        <v>0.243</v>
      </c>
      <c r="D136" s="17">
        <f ca="1">OFFSET(G136,-Parameters!C$18,0)/$AG$2</f>
        <v>157.14216807167</v>
      </c>
      <c r="E136" t="e">
        <f>'Actual Situation'!C136</f>
        <v>#N/A</v>
      </c>
      <c r="F136" s="17">
        <f ca="1">OFFSET(L136,-Parameters!C$18,0)/$AG$2</f>
        <v>49642.1731287371</v>
      </c>
      <c r="G136" s="47">
        <f ca="1">IF(A136&lt;(A$39-Parameters!C$18),G137/(1+H137),IF(A136&gt;(A$39-Parameters!C$18),I135*$AH135*C136,$AG$2*$D$39))</f>
        <v>2358.97195230363</v>
      </c>
      <c r="H136" s="34">
        <f ca="1">Projection!$AH135*Projection!C136</f>
        <v>0.219279579026532</v>
      </c>
      <c r="I136" s="47">
        <f ca="1">IF(A136&lt;(A$39-Parameters!C$18-2),I137/(1+$AG$8-$AG$5),IF(A136&gt;(A$39-Parameters!C$18-2),I135*(1+H135-$AG$5),G138/$AG$8))</f>
        <v>10427.9009615383</v>
      </c>
      <c r="J136" s="47"/>
      <c r="K136" s="35">
        <f ca="1">I136/Parameters!$C$10</f>
        <v>0.000914728154520903</v>
      </c>
      <c r="L136" s="47">
        <f ca="1">IF(A136&lt;(A$39-Parameters!C$18),L137-G137,IF(A136=(A$39-Parameters!C$18),OFFSET(F136,Parameters!C$18,0)*$AG$2,$L135+G136))</f>
        <v>1115168.84478169</v>
      </c>
      <c r="M136" s="35">
        <f ca="1">L136/Parameters!$C$10</f>
        <v>0.0978218284896217</v>
      </c>
      <c r="N136" s="35">
        <f ca="1" t="shared" si="20"/>
        <v>0.902178171510378</v>
      </c>
      <c r="O136" t="e">
        <f>'Actual Situation'!D136</f>
        <v>#N/A</v>
      </c>
      <c r="P136" t="e">
        <f>'Actual Situation'!E136</f>
        <v>#N/A</v>
      </c>
      <c r="Q136" s="12">
        <f ca="1">ROUND(SUM(OFFSET(D136,(Parameters!$C$9*-1),0,(Parameters!$C$8*-1),1))*Parameters!$C$6,0)</f>
        <v>1131</v>
      </c>
      <c r="R136" s="12">
        <f ca="1" t="shared" si="18"/>
        <v>1131</v>
      </c>
      <c r="S136" s="36" t="e">
        <f ca="1" t="shared" si="15"/>
        <v>#N/A</v>
      </c>
      <c r="T136" t="e">
        <f>'Actual Situation'!F136</f>
        <v>#N/A</v>
      </c>
      <c r="U136" s="36" t="e">
        <f>'Actual Situation'!G136</f>
        <v>#N/A</v>
      </c>
      <c r="V136" s="12">
        <f ca="1">Q136*Parameters!$C$4</f>
        <v>248.82</v>
      </c>
      <c r="W136" t="e">
        <f>'Actual Situation'!H136</f>
        <v>#N/A</v>
      </c>
      <c r="X136" s="36" t="e">
        <f>'Actual Situation'!I136</f>
        <v>#N/A</v>
      </c>
      <c r="Y136" s="12">
        <f ca="1">Q136*Parameters!$C$5</f>
        <v>180.96</v>
      </c>
      <c r="Z136" t="e">
        <f>'Actual Situation'!J136</f>
        <v>#N/A</v>
      </c>
      <c r="AA136" t="e">
        <f>'Actual Situation'!K136</f>
        <v>#N/A</v>
      </c>
      <c r="AB136" s="12">
        <f ca="1">Q136*Parameters!$C$7</f>
        <v>25.2213</v>
      </c>
      <c r="AC136" t="e">
        <f>'Actual Situation'!L136</f>
        <v>#N/A</v>
      </c>
      <c r="AD136" s="12">
        <f ca="1" t="shared" si="27"/>
        <v>6324.726</v>
      </c>
      <c r="AE136" s="61" t="e">
        <f t="shared" si="28"/>
        <v>#N/A</v>
      </c>
      <c r="AH136" s="39">
        <f ca="1">IF(ISNA((Parameters!$C$10-L136)/Parameters!$C$10),1,(Parameters!$C$10-L136)/Parameters!$C$10)</f>
        <v>0.902178171510378</v>
      </c>
      <c r="AJ136" s="66">
        <f ca="1" t="shared" si="29"/>
        <v>0.969982847341338</v>
      </c>
      <c r="AK136" s="66" t="e">
        <f ca="1" t="shared" si="30"/>
        <v>#N/A</v>
      </c>
      <c r="AL136" s="67">
        <f>Parameters!$C$13</f>
        <v>2200</v>
      </c>
      <c r="AM136" s="67">
        <f>Parameters!$C$14</f>
        <v>2000</v>
      </c>
    </row>
    <row r="137" spans="1:39">
      <c r="A137" s="45">
        <f t="shared" si="26"/>
        <v>43997</v>
      </c>
      <c r="B137" t="e">
        <f>'Actual Situation'!B137</f>
        <v>#N/A</v>
      </c>
      <c r="C137" s="46">
        <f>_xlfn.IFNA(VLOOKUP(A137,Measures!$D$15:$H$67,4,FALSE),C136)</f>
        <v>0.243</v>
      </c>
      <c r="D137" s="17">
        <f ca="1">OFFSET(G137,-Parameters!C$18,0)/$AG$2</f>
        <v>152.392715325877</v>
      </c>
      <c r="E137" t="e">
        <f>'Actual Situation'!C137</f>
        <v>#N/A</v>
      </c>
      <c r="F137" s="17">
        <f ca="1">OFFSET(L137,-Parameters!C$18,0)/$AG$2</f>
        <v>49794.565844063</v>
      </c>
      <c r="G137" s="47">
        <f ca="1">IF(A137&lt;(A$39-Parameters!C$18),G138/(1+H138),IF(A137&gt;(A$39-Parameters!C$18),I136*$AH136*C137,$AG$2*$D$39))</f>
        <v>2286.10138318778</v>
      </c>
      <c r="H137" s="34">
        <f ca="1">Projection!$AH136*Projection!C137</f>
        <v>0.219229295677022</v>
      </c>
      <c r="I137" s="47">
        <f ca="1">IF(A137&lt;(A$39-Parameters!C$18-2),I138/(1+$AG$8-$AG$5),IF(A137&gt;(A$39-Parameters!C$18-2),I136*(1+H136-$AG$5),G139/$AG$8))</f>
        <v>10107.5514541302</v>
      </c>
      <c r="J137" s="47"/>
      <c r="K137" s="35">
        <f ca="1">I137/Parameters!$C$10</f>
        <v>0.000886627320537737</v>
      </c>
      <c r="L137" s="47">
        <f ca="1">IF(A137&lt;(A$39-Parameters!C$18),L138-G138,IF(A137=(A$39-Parameters!C$18),OFFSET(F137,Parameters!C$18,0)*$AG$2,$L136+G137))</f>
        <v>1117454.94616488</v>
      </c>
      <c r="M137" s="35">
        <f ca="1">L137/Parameters!$C$10</f>
        <v>0.0980223636986733</v>
      </c>
      <c r="N137" s="35">
        <f ca="1" t="shared" si="20"/>
        <v>0.901977636301327</v>
      </c>
      <c r="O137" t="e">
        <f>'Actual Situation'!D137</f>
        <v>#N/A</v>
      </c>
      <c r="P137" t="e">
        <f>'Actual Situation'!E137</f>
        <v>#N/A</v>
      </c>
      <c r="Q137" s="12">
        <f ca="1">ROUND(SUM(OFFSET(D137,(Parameters!$C$9*-1),0,(Parameters!$C$8*-1),1))*Parameters!$C$6,0)</f>
        <v>1098</v>
      </c>
      <c r="R137" s="12">
        <f ca="1" t="shared" si="18"/>
        <v>1098</v>
      </c>
      <c r="S137" s="36" t="e">
        <f ca="1" t="shared" si="15"/>
        <v>#N/A</v>
      </c>
      <c r="T137" t="e">
        <f>'Actual Situation'!F137</f>
        <v>#N/A</v>
      </c>
      <c r="U137" s="36" t="e">
        <f>'Actual Situation'!G137</f>
        <v>#N/A</v>
      </c>
      <c r="V137" s="12">
        <f ca="1">Q137*Parameters!$C$4</f>
        <v>241.56</v>
      </c>
      <c r="W137" t="e">
        <f>'Actual Situation'!H137</f>
        <v>#N/A</v>
      </c>
      <c r="X137" s="36" t="e">
        <f>'Actual Situation'!I137</f>
        <v>#N/A</v>
      </c>
      <c r="Y137" s="12">
        <f ca="1">Q137*Parameters!$C$5</f>
        <v>175.68</v>
      </c>
      <c r="Z137" t="e">
        <f>'Actual Situation'!J137</f>
        <v>#N/A</v>
      </c>
      <c r="AA137" t="e">
        <f>'Actual Situation'!K137</f>
        <v>#N/A</v>
      </c>
      <c r="AB137" s="12">
        <f ca="1">Q137*Parameters!$C$7</f>
        <v>24.4854</v>
      </c>
      <c r="AC137" t="e">
        <f>'Actual Situation'!L137</f>
        <v>#N/A</v>
      </c>
      <c r="AD137" s="12">
        <f ca="1" t="shared" si="27"/>
        <v>6349.2114</v>
      </c>
      <c r="AE137" s="61" t="e">
        <f t="shared" si="28"/>
        <v>#N/A</v>
      </c>
      <c r="AH137" s="39">
        <f ca="1">IF(ISNA((Parameters!$C$10-L137)/Parameters!$C$10),1,(Parameters!$C$10-L137)/Parameters!$C$10)</f>
        <v>0.901977636301327</v>
      </c>
      <c r="AJ137" s="66">
        <f ca="1" t="shared" si="29"/>
        <v>0.970822281167109</v>
      </c>
      <c r="AK137" s="66" t="e">
        <f ca="1" t="shared" si="30"/>
        <v>#N/A</v>
      </c>
      <c r="AL137" s="67">
        <f>Parameters!$C$13</f>
        <v>2200</v>
      </c>
      <c r="AM137" s="67">
        <f>Parameters!$C$14</f>
        <v>2000</v>
      </c>
    </row>
    <row r="138" spans="1:39">
      <c r="A138" s="45">
        <f t="shared" si="26"/>
        <v>43998</v>
      </c>
      <c r="B138" t="e">
        <f>'Actual Situation'!B138</f>
        <v>#N/A</v>
      </c>
      <c r="C138" s="46">
        <f>_xlfn.IFNA(VLOOKUP(A138,Measures!$D$15:$H$67,4,FALSE),C137)</f>
        <v>0.243</v>
      </c>
      <c r="D138" s="17">
        <f ca="1">OFFSET(G138,-Parameters!C$18,0)/$AG$2</f>
        <v>147.776814131994</v>
      </c>
      <c r="E138" t="e">
        <f>'Actual Situation'!C138</f>
        <v>#N/A</v>
      </c>
      <c r="F138" s="17">
        <f ca="1">OFFSET(L138,-Parameters!C$18,0)/$AG$2</f>
        <v>49942.342658195</v>
      </c>
      <c r="G138" s="47">
        <f ca="1">IF(A138&lt;(A$39-Parameters!C$18),G139/(1+H139),IF(A138&gt;(A$39-Parameters!C$18),I137*$AH137*C138,$AG$2*$D$39))</f>
        <v>2215.37884476186</v>
      </c>
      <c r="H138" s="34">
        <f ca="1">Projection!$AH137*Projection!C138</f>
        <v>0.219180565621222</v>
      </c>
      <c r="I138" s="47">
        <f ca="1">IF(A138&lt;(A$39-Parameters!C$18-2),I139/(1+$AG$8-$AG$5),IF(A138&gt;(A$39-Parameters!C$18-2),I137*(1+H137-$AG$5),G140/$AG$8))</f>
        <v>9796.53497690587</v>
      </c>
      <c r="J138" s="47"/>
      <c r="K138" s="35">
        <f ca="1">I138/Parameters!$C$10</f>
        <v>0.000859345173412795</v>
      </c>
      <c r="L138" s="47">
        <f ca="1">IF(A138&lt;(A$39-Parameters!C$18),L139-G139,IF(A138=(A$39-Parameters!C$18),OFFSET(F138,Parameters!C$18,0)*$AG$2,$L137+G138))</f>
        <v>1119670.32500964</v>
      </c>
      <c r="M138" s="35">
        <f ca="1">L138/Parameters!$C$10</f>
        <v>0.098216695176284</v>
      </c>
      <c r="N138" s="35">
        <f ca="1" t="shared" si="20"/>
        <v>0.901783304823716</v>
      </c>
      <c r="O138" t="e">
        <f>'Actual Situation'!D138</f>
        <v>#N/A</v>
      </c>
      <c r="P138" t="e">
        <f>'Actual Situation'!E138</f>
        <v>#N/A</v>
      </c>
      <c r="Q138" s="12">
        <f ca="1">ROUND(SUM(OFFSET(D138,(Parameters!$C$9*-1),0,(Parameters!$C$8*-1),1))*Parameters!$C$6,0)</f>
        <v>1065</v>
      </c>
      <c r="R138" s="12">
        <f ca="1" t="shared" si="18"/>
        <v>1065</v>
      </c>
      <c r="S138" s="36" t="e">
        <f ca="1" t="shared" ref="S138:S201" si="31">IF(P138=0,NA(),ABS(Q138-P138)/Q138*100)</f>
        <v>#N/A</v>
      </c>
      <c r="T138" t="e">
        <f>'Actual Situation'!F138</f>
        <v>#N/A</v>
      </c>
      <c r="U138" s="36" t="e">
        <f>'Actual Situation'!G138</f>
        <v>#N/A</v>
      </c>
      <c r="V138" s="12">
        <f ca="1">Q138*Parameters!$C$4</f>
        <v>234.3</v>
      </c>
      <c r="W138" t="e">
        <f>'Actual Situation'!H138</f>
        <v>#N/A</v>
      </c>
      <c r="X138" s="36" t="e">
        <f>'Actual Situation'!I138</f>
        <v>#N/A</v>
      </c>
      <c r="Y138" s="12">
        <f ca="1">Q138*Parameters!$C$5</f>
        <v>170.4</v>
      </c>
      <c r="Z138" t="e">
        <f>'Actual Situation'!J138</f>
        <v>#N/A</v>
      </c>
      <c r="AA138" t="e">
        <f>'Actual Situation'!K138</f>
        <v>#N/A</v>
      </c>
      <c r="AB138" s="12">
        <f ca="1">Q138*Parameters!$C$7</f>
        <v>23.7495</v>
      </c>
      <c r="AC138" t="e">
        <f>'Actual Situation'!L138</f>
        <v>#N/A</v>
      </c>
      <c r="AD138" s="12">
        <f ca="1" t="shared" si="27"/>
        <v>6372.9609</v>
      </c>
      <c r="AE138" s="61" t="e">
        <f t="shared" si="28"/>
        <v>#N/A</v>
      </c>
      <c r="AH138" s="39">
        <f ca="1">IF(ISNA((Parameters!$C$10-L138)/Parameters!$C$10),1,(Parameters!$C$10-L138)/Parameters!$C$10)</f>
        <v>0.901783304823716</v>
      </c>
      <c r="AJ138" s="66">
        <f ca="1" t="shared" si="29"/>
        <v>0.969945355191257</v>
      </c>
      <c r="AK138" s="66" t="e">
        <f ca="1" t="shared" si="30"/>
        <v>#N/A</v>
      </c>
      <c r="AL138" s="67">
        <f>Parameters!$C$13</f>
        <v>2200</v>
      </c>
      <c r="AM138" s="67">
        <f>Parameters!$C$14</f>
        <v>2000</v>
      </c>
    </row>
    <row r="139" spans="1:39">
      <c r="A139" s="45">
        <f t="shared" si="26"/>
        <v>43999</v>
      </c>
      <c r="B139" t="e">
        <f>'Actual Situation'!B139</f>
        <v>#N/A</v>
      </c>
      <c r="C139" s="46">
        <f>_xlfn.IFNA(VLOOKUP(A139,Measures!$D$15:$H$67,4,FALSE),C138)</f>
        <v>0.243</v>
      </c>
      <c r="D139" s="17">
        <f ca="1">OFFSET(G139,-Parameters!C$18,0)/$AG$2</f>
        <v>143.2913294763</v>
      </c>
      <c r="E139" t="e">
        <f>'Actual Situation'!C139</f>
        <v>#N/A</v>
      </c>
      <c r="F139" s="17">
        <f ca="1">OFFSET(L139,-Parameters!C$18,0)/$AG$2</f>
        <v>50085.6339876713</v>
      </c>
      <c r="G139" s="47">
        <f ca="1">IF(A139&lt;(A$39-Parameters!C$18),G140/(1+H140),IF(A139&gt;(A$39-Parameters!C$18),I138*$AH138*C139,$AG$2*$D$39))</f>
        <v>2146.74746001276</v>
      </c>
      <c r="H139" s="34">
        <f ca="1">Projection!$AH138*Projection!C139</f>
        <v>0.219133343072163</v>
      </c>
      <c r="I139" s="47">
        <f ca="1">IF(A139&lt;(A$39-Parameters!C$18-2),I140/(1+$AG$8-$AG$5),IF(A139&gt;(A$39-Parameters!C$18-2),I138*(1+H138-$AG$5),G141/$AG$8))</f>
        <v>9494.61131004572</v>
      </c>
      <c r="J139" s="47"/>
      <c r="K139" s="35">
        <f ca="1">I139/Parameters!$C$10</f>
        <v>0.000832860641232081</v>
      </c>
      <c r="L139" s="47">
        <f ca="1">IF(A139&lt;(A$39-Parameters!C$18),L140-G140,IF(A139=(A$39-Parameters!C$18),OFFSET(F139,Parameters!C$18,0)*$AG$2,$L138+G139))</f>
        <v>1121817.07246965</v>
      </c>
      <c r="M139" s="35">
        <f ca="1">L139/Parameters!$C$10</f>
        <v>0.0984050063569868</v>
      </c>
      <c r="N139" s="35">
        <f ca="1" t="shared" si="20"/>
        <v>0.901594993643013</v>
      </c>
      <c r="O139" t="e">
        <f>'Actual Situation'!D139</f>
        <v>#N/A</v>
      </c>
      <c r="P139" t="e">
        <f>'Actual Situation'!E139</f>
        <v>#N/A</v>
      </c>
      <c r="Q139" s="12">
        <f ca="1">ROUND(SUM(OFFSET(D139,(Parameters!$C$9*-1),0,(Parameters!$C$8*-1),1))*Parameters!$C$6,0)</f>
        <v>1033</v>
      </c>
      <c r="R139" s="12">
        <f ca="1" t="shared" si="18"/>
        <v>1033</v>
      </c>
      <c r="S139" s="36" t="e">
        <f ca="1" t="shared" si="31"/>
        <v>#N/A</v>
      </c>
      <c r="T139" t="e">
        <f>'Actual Situation'!F139</f>
        <v>#N/A</v>
      </c>
      <c r="U139" s="36" t="e">
        <f>'Actual Situation'!G139</f>
        <v>#N/A</v>
      </c>
      <c r="V139" s="12">
        <f ca="1">Q139*Parameters!$C$4</f>
        <v>227.26</v>
      </c>
      <c r="W139" t="e">
        <f>'Actual Situation'!H139</f>
        <v>#N/A</v>
      </c>
      <c r="X139" s="36" t="e">
        <f>'Actual Situation'!I139</f>
        <v>#N/A</v>
      </c>
      <c r="Y139" s="12">
        <f ca="1">Q139*Parameters!$C$5</f>
        <v>165.28</v>
      </c>
      <c r="Z139" t="e">
        <f>'Actual Situation'!J139</f>
        <v>#N/A</v>
      </c>
      <c r="AA139" t="e">
        <f>'Actual Situation'!K139</f>
        <v>#N/A</v>
      </c>
      <c r="AB139" s="12">
        <f ca="1">Q139*Parameters!$C$7</f>
        <v>23.0359</v>
      </c>
      <c r="AC139" t="e">
        <f>'Actual Situation'!L139</f>
        <v>#N/A</v>
      </c>
      <c r="AD139" s="12">
        <f ca="1" t="shared" si="27"/>
        <v>6395.9968</v>
      </c>
      <c r="AE139" s="61" t="e">
        <f t="shared" si="28"/>
        <v>#N/A</v>
      </c>
      <c r="AH139" s="39">
        <f ca="1">IF(ISNA((Parameters!$C$10-L139)/Parameters!$C$10),1,(Parameters!$C$10-L139)/Parameters!$C$10)</f>
        <v>0.901594993643013</v>
      </c>
      <c r="AJ139" s="66">
        <f ca="1" t="shared" si="29"/>
        <v>0.969953051643192</v>
      </c>
      <c r="AK139" s="66" t="e">
        <f ca="1" t="shared" si="30"/>
        <v>#N/A</v>
      </c>
      <c r="AL139" s="67">
        <f>Parameters!$C$13</f>
        <v>2200</v>
      </c>
      <c r="AM139" s="67">
        <f>Parameters!$C$14</f>
        <v>2000</v>
      </c>
    </row>
    <row r="140" spans="1:39">
      <c r="A140" s="45">
        <f t="shared" si="26"/>
        <v>44000</v>
      </c>
      <c r="B140" t="e">
        <f>'Actual Situation'!B140</f>
        <v>#N/A</v>
      </c>
      <c r="C140" s="46">
        <f>_xlfn.IFNA(VLOOKUP(A140,Measures!$D$15:$H$67,4,FALSE),C139)</f>
        <v>0.243</v>
      </c>
      <c r="D140" s="17">
        <f ca="1">OFFSET(G140,-Parameters!C$18,0)/$AG$2</f>
        <v>138.933160244919</v>
      </c>
      <c r="E140" t="e">
        <f>'Actual Situation'!C140</f>
        <v>#N/A</v>
      </c>
      <c r="F140" s="17">
        <f ca="1">OFFSET(L140,-Parameters!C$18,0)/$AG$2</f>
        <v>50224.5671479162</v>
      </c>
      <c r="G140" s="47">
        <f ca="1">IF(A140&lt;(A$39-Parameters!C$18),G141/(1+H141),IF(A140&gt;(A$39-Parameters!C$18),I139*$AH139*C140,$AG$2*$D$39))</f>
        <v>2080.15144776482</v>
      </c>
      <c r="H140" s="34">
        <f ca="1">Projection!$AH139*Projection!C140</f>
        <v>0.219087583455252</v>
      </c>
      <c r="I140" s="47">
        <f ca="1">IF(A140&lt;(A$39-Parameters!C$18-2),I141/(1+$AG$8-$AG$5),IF(A140&gt;(A$39-Parameters!C$18-2),I139*(1+H139-$AG$5),G142/$AG$8))</f>
        <v>9201.54440007538</v>
      </c>
      <c r="J140" s="47"/>
      <c r="K140" s="35">
        <f ca="1">I140/Parameters!$C$10</f>
        <v>0.000807153017550472</v>
      </c>
      <c r="L140" s="47">
        <f ca="1">IF(A140&lt;(A$39-Parameters!C$18),L141-G141,IF(A140=(A$39-Parameters!C$18),OFFSET(F140,Parameters!C$18,0)*$AG$2,$L139+G140))</f>
        <v>1123897.22391741</v>
      </c>
      <c r="M140" s="35">
        <f ca="1">L140/Parameters!$C$10</f>
        <v>0.0985874757822294</v>
      </c>
      <c r="N140" s="35">
        <f ca="1" t="shared" si="20"/>
        <v>0.901412524217771</v>
      </c>
      <c r="O140" t="e">
        <f>'Actual Situation'!D140</f>
        <v>#N/A</v>
      </c>
      <c r="P140" t="e">
        <f>'Actual Situation'!E140</f>
        <v>#N/A</v>
      </c>
      <c r="Q140" s="12">
        <f ca="1">ROUND(SUM(OFFSET(D140,(Parameters!$C$9*-1),0,(Parameters!$C$8*-1),1))*Parameters!$C$6,0)</f>
        <v>1002</v>
      </c>
      <c r="R140" s="12">
        <f ca="1" t="shared" si="18"/>
        <v>1002</v>
      </c>
      <c r="S140" s="36" t="e">
        <f ca="1" t="shared" si="31"/>
        <v>#N/A</v>
      </c>
      <c r="T140" t="e">
        <f>'Actual Situation'!F140</f>
        <v>#N/A</v>
      </c>
      <c r="U140" s="36" t="e">
        <f>'Actual Situation'!G140</f>
        <v>#N/A</v>
      </c>
      <c r="V140" s="12">
        <f ca="1">Q140*Parameters!$C$4</f>
        <v>220.44</v>
      </c>
      <c r="W140" t="e">
        <f>'Actual Situation'!H140</f>
        <v>#N/A</v>
      </c>
      <c r="X140" s="36" t="e">
        <f>'Actual Situation'!I140</f>
        <v>#N/A</v>
      </c>
      <c r="Y140" s="12">
        <f ca="1">Q140*Parameters!$C$5</f>
        <v>160.32</v>
      </c>
      <c r="Z140" t="e">
        <f>'Actual Situation'!J140</f>
        <v>#N/A</v>
      </c>
      <c r="AA140" t="e">
        <f>'Actual Situation'!K140</f>
        <v>#N/A</v>
      </c>
      <c r="AB140" s="12">
        <f ca="1">Q140*Parameters!$C$7</f>
        <v>22.3446</v>
      </c>
      <c r="AC140" t="e">
        <f>'Actual Situation'!L140</f>
        <v>#N/A</v>
      </c>
      <c r="AD140" s="12">
        <f ca="1" t="shared" si="27"/>
        <v>6418.3414</v>
      </c>
      <c r="AE140" s="61" t="e">
        <f t="shared" si="28"/>
        <v>#N/A</v>
      </c>
      <c r="AH140" s="39">
        <f ca="1">IF(ISNA((Parameters!$C$10-L140)/Parameters!$C$10),1,(Parameters!$C$10-L140)/Parameters!$C$10)</f>
        <v>0.901412524217771</v>
      </c>
      <c r="AJ140" s="66">
        <f ca="1" t="shared" si="29"/>
        <v>0.96999031945789</v>
      </c>
      <c r="AK140" s="66" t="e">
        <f ca="1" t="shared" si="30"/>
        <v>#N/A</v>
      </c>
      <c r="AL140" s="67">
        <f>Parameters!$C$13</f>
        <v>2200</v>
      </c>
      <c r="AM140" s="67">
        <f>Parameters!$C$14</f>
        <v>2000</v>
      </c>
    </row>
    <row r="141" spans="1:39">
      <c r="A141" s="45">
        <f t="shared" si="26"/>
        <v>44001</v>
      </c>
      <c r="B141" t="e">
        <f>'Actual Situation'!B141</f>
        <v>#N/A</v>
      </c>
      <c r="C141" s="46">
        <f>_xlfn.IFNA(VLOOKUP(A141,Measures!$D$15:$H$67,4,FALSE),C140)</f>
        <v>0.243</v>
      </c>
      <c r="D141" s="17">
        <f ca="1">OFFSET(G141,-Parameters!C$18,0)/$AG$2</f>
        <v>134.699241743803</v>
      </c>
      <c r="E141" t="e">
        <f>'Actual Situation'!C141</f>
        <v>#N/A</v>
      </c>
      <c r="F141" s="17">
        <f ca="1">OFFSET(L141,-Parameters!C$18,0)/$AG$2</f>
        <v>50359.26638966</v>
      </c>
      <c r="G141" s="47">
        <f ca="1">IF(A141&lt;(A$39-Parameters!C$18),G142/(1+H142),IF(A141&gt;(A$39-Parameters!C$18),I140*$AH140*C141,$AG$2*$D$39))</f>
        <v>2015.53612954284</v>
      </c>
      <c r="H141" s="34">
        <f ca="1">Projection!$AH140*Projection!C141</f>
        <v>0.219043243384918</v>
      </c>
      <c r="I141" s="47">
        <f ca="1">IF(A141&lt;(A$39-Parameters!C$18-2),I142/(1+$AG$8-$AG$5),IF(A141&gt;(A$39-Parameters!C$18-2),I140*(1+H140-$AG$5),G143/$AG$8))</f>
        <v>8917.10242672525</v>
      </c>
      <c r="J141" s="47"/>
      <c r="K141" s="35">
        <f ca="1">I141/Parameters!$C$10</f>
        <v>0.000782201967256601</v>
      </c>
      <c r="L141" s="47">
        <f ca="1">IF(A141&lt;(A$39-Parameters!C$18),L142-G142,IF(A141=(A$39-Parameters!C$18),OFFSET(F141,Parameters!C$18,0)*$AG$2,$L140+G141))</f>
        <v>1125912.76004696</v>
      </c>
      <c r="M141" s="35">
        <f ca="1">L141/Parameters!$C$10</f>
        <v>0.0987642771971016</v>
      </c>
      <c r="N141" s="35">
        <f ca="1" t="shared" si="20"/>
        <v>0.901235722802898</v>
      </c>
      <c r="O141" t="e">
        <f>'Actual Situation'!D141</f>
        <v>#N/A</v>
      </c>
      <c r="P141" t="e">
        <f>'Actual Situation'!E141</f>
        <v>#N/A</v>
      </c>
      <c r="Q141" s="12">
        <f ca="1">ROUND(SUM(OFFSET(D141,(Parameters!$C$9*-1),0,(Parameters!$C$8*-1),1))*Parameters!$C$6,0)</f>
        <v>972</v>
      </c>
      <c r="R141" s="12">
        <f ca="1" t="shared" si="18"/>
        <v>972</v>
      </c>
      <c r="S141" s="36" t="e">
        <f ca="1" t="shared" si="31"/>
        <v>#N/A</v>
      </c>
      <c r="T141" t="e">
        <f>'Actual Situation'!F141</f>
        <v>#N/A</v>
      </c>
      <c r="U141" s="36" t="e">
        <f>'Actual Situation'!G141</f>
        <v>#N/A</v>
      </c>
      <c r="V141" s="12">
        <f ca="1">Q141*Parameters!$C$4</f>
        <v>213.84</v>
      </c>
      <c r="W141" t="e">
        <f>'Actual Situation'!H141</f>
        <v>#N/A</v>
      </c>
      <c r="X141" s="36" t="e">
        <f>'Actual Situation'!I141</f>
        <v>#N/A</v>
      </c>
      <c r="Y141" s="12">
        <f ca="1">Q141*Parameters!$C$5</f>
        <v>155.52</v>
      </c>
      <c r="Z141" t="e">
        <f>'Actual Situation'!J141</f>
        <v>#N/A</v>
      </c>
      <c r="AA141" t="e">
        <f>'Actual Situation'!K141</f>
        <v>#N/A</v>
      </c>
      <c r="AB141" s="12">
        <f ca="1">Q141*Parameters!$C$7</f>
        <v>21.6756</v>
      </c>
      <c r="AC141" t="e">
        <f>'Actual Situation'!L141</f>
        <v>#N/A</v>
      </c>
      <c r="AD141" s="12">
        <f ca="1" t="shared" si="27"/>
        <v>6440.017</v>
      </c>
      <c r="AE141" s="61" t="e">
        <f t="shared" si="28"/>
        <v>#N/A</v>
      </c>
      <c r="AH141" s="39">
        <f ca="1">IF(ISNA((Parameters!$C$10-L141)/Parameters!$C$10),1,(Parameters!$C$10-L141)/Parameters!$C$10)</f>
        <v>0.901235722802899</v>
      </c>
      <c r="AJ141" s="66">
        <f ca="1" t="shared" si="29"/>
        <v>0.970059880239521</v>
      </c>
      <c r="AK141" s="66" t="e">
        <f ca="1" t="shared" si="30"/>
        <v>#N/A</v>
      </c>
      <c r="AL141" s="67">
        <f>Parameters!$C$13</f>
        <v>2200</v>
      </c>
      <c r="AM141" s="67">
        <f>Parameters!$C$14</f>
        <v>2000</v>
      </c>
    </row>
    <row r="142" spans="1:39">
      <c r="A142" s="45">
        <f t="shared" si="26"/>
        <v>44002</v>
      </c>
      <c r="B142" t="e">
        <f>'Actual Situation'!B142</f>
        <v>#N/A</v>
      </c>
      <c r="C142" s="46">
        <f>_xlfn.IFNA(VLOOKUP(A142,Measures!$D$15:$H$67,4,FALSE),C141)</f>
        <v>0.243</v>
      </c>
      <c r="D142" s="17">
        <f ca="1">OFFSET(G142,-Parameters!C$18,0)/$AG$2</f>
        <v>130.586547964718</v>
      </c>
      <c r="E142" t="e">
        <f>'Actual Situation'!C142</f>
        <v>#N/A</v>
      </c>
      <c r="F142" s="17">
        <f ca="1">OFFSET(L142,-Parameters!C$18,0)/$AG$2</f>
        <v>50489.8529376247</v>
      </c>
      <c r="G142" s="47">
        <f ca="1">IF(A142&lt;(A$39-Parameters!C$18),G143/(1+H143),IF(A142&gt;(A$39-Parameters!C$18),I141*$AH141*C142,$AG$2*$D$39))</f>
        <v>1952.8479339583</v>
      </c>
      <c r="H142" s="34">
        <f ca="1">Projection!$AH141*Projection!C142</f>
        <v>0.219000280641104</v>
      </c>
      <c r="I142" s="47">
        <f ca="1">IF(A142&lt;(A$39-Parameters!C$18-2),I143/(1+$AG$8-$AG$5),IF(A142&gt;(A$39-Parameters!C$18-2),I141*(1+H141-$AG$5),G144/$AG$8))</f>
        <v>8641.05785718937</v>
      </c>
      <c r="J142" s="47"/>
      <c r="K142" s="35">
        <f ca="1">I142/Parameters!$C$10</f>
        <v>0.0007579875313324</v>
      </c>
      <c r="L142" s="47">
        <f ca="1">IF(A142&lt;(A$39-Parameters!C$18),L143-G143,IF(A142=(A$39-Parameters!C$18),OFFSET(F142,Parameters!C$18,0)*$AG$2,$L141+G142))</f>
        <v>1127865.60798092</v>
      </c>
      <c r="M142" s="35">
        <f ca="1">L142/Parameters!$C$10</f>
        <v>0.0989355796474488</v>
      </c>
      <c r="N142" s="35">
        <f ca="1" t="shared" si="20"/>
        <v>0.901064420352551</v>
      </c>
      <c r="O142" t="e">
        <f>'Actual Situation'!D142</f>
        <v>#N/A</v>
      </c>
      <c r="P142" t="e">
        <f>'Actual Situation'!E142</f>
        <v>#N/A</v>
      </c>
      <c r="Q142" s="12">
        <f ca="1">ROUND(SUM(OFFSET(D142,(Parameters!$C$9*-1),0,(Parameters!$C$8*-1),1))*Parameters!$C$6,0)</f>
        <v>943</v>
      </c>
      <c r="R142" s="12">
        <f ca="1" t="shared" si="18"/>
        <v>943</v>
      </c>
      <c r="S142" s="36" t="e">
        <f ca="1" t="shared" si="31"/>
        <v>#N/A</v>
      </c>
      <c r="T142" t="e">
        <f>'Actual Situation'!F142</f>
        <v>#N/A</v>
      </c>
      <c r="U142" s="36" t="e">
        <f>'Actual Situation'!G142</f>
        <v>#N/A</v>
      </c>
      <c r="V142" s="12">
        <f ca="1">Q142*Parameters!$C$4</f>
        <v>207.46</v>
      </c>
      <c r="W142" t="e">
        <f>'Actual Situation'!H142</f>
        <v>#N/A</v>
      </c>
      <c r="X142" s="36" t="e">
        <f>'Actual Situation'!I142</f>
        <v>#N/A</v>
      </c>
      <c r="Y142" s="12">
        <f ca="1">Q142*Parameters!$C$5</f>
        <v>150.88</v>
      </c>
      <c r="Z142" t="e">
        <f>'Actual Situation'!J142</f>
        <v>#N/A</v>
      </c>
      <c r="AA142" t="e">
        <f>'Actual Situation'!K142</f>
        <v>#N/A</v>
      </c>
      <c r="AB142" s="12">
        <f ca="1">Q142*Parameters!$C$7</f>
        <v>21.0289</v>
      </c>
      <c r="AC142" t="e">
        <f>'Actual Situation'!L142</f>
        <v>#N/A</v>
      </c>
      <c r="AD142" s="12">
        <f ca="1" t="shared" si="27"/>
        <v>6461.0459</v>
      </c>
      <c r="AE142" s="61" t="e">
        <f t="shared" si="28"/>
        <v>#N/A</v>
      </c>
      <c r="AH142" s="39">
        <f ca="1">IF(ISNA((Parameters!$C$10-L142)/Parameters!$C$10),1,(Parameters!$C$10-L142)/Parameters!$C$10)</f>
        <v>0.901064420352551</v>
      </c>
      <c r="AJ142" s="66">
        <f ca="1" t="shared" si="29"/>
        <v>0.970164609053498</v>
      </c>
      <c r="AK142" s="66" t="e">
        <f ca="1" t="shared" si="30"/>
        <v>#N/A</v>
      </c>
      <c r="AL142" s="67">
        <f>Parameters!$C$13</f>
        <v>2200</v>
      </c>
      <c r="AM142" s="67">
        <f>Parameters!$C$14</f>
        <v>2000</v>
      </c>
    </row>
    <row r="143" spans="1:39">
      <c r="A143" s="45">
        <f t="shared" si="26"/>
        <v>44003</v>
      </c>
      <c r="B143" t="e">
        <f>'Actual Situation'!B143</f>
        <v>#N/A</v>
      </c>
      <c r="C143" s="46">
        <f>_xlfn.IFNA(VLOOKUP(A143,Measures!$D$15:$H$67,4,FALSE),C142)</f>
        <v>0.243</v>
      </c>
      <c r="D143" s="17">
        <f ca="1">OFFSET(G143,-Parameters!C$18,0)/$AG$2</f>
        <v>126.59209361169</v>
      </c>
      <c r="E143" t="e">
        <f>'Actual Situation'!C143</f>
        <v>#N/A</v>
      </c>
      <c r="F143" s="17">
        <f ca="1">OFFSET(L143,-Parameters!C$18,0)/$AG$2</f>
        <v>50616.4450312364</v>
      </c>
      <c r="G143" s="47">
        <f ca="1">IF(A143&lt;(A$39-Parameters!C$18),G144/(1+H144),IF(A143&gt;(A$39-Parameters!C$18),I142*$AH142*C143,$AG$2*$D$39))</f>
        <v>1892.03439880505</v>
      </c>
      <c r="H143" s="34">
        <f ca="1">Projection!$AH142*Projection!C143</f>
        <v>0.21895865414567</v>
      </c>
      <c r="I143" s="47">
        <f ca="1">IF(A143&lt;(A$39-Parameters!C$18-2),I144/(1+$AG$8-$AG$5),IF(A143&gt;(A$39-Parameters!C$18-2),I142*(1+H142-$AG$5),G145/$AG$8))</f>
        <v>8373.18748865252</v>
      </c>
      <c r="J143" s="47"/>
      <c r="K143" s="35">
        <f ca="1">I143/Parameters!$C$10</f>
        <v>0.000734490130583554</v>
      </c>
      <c r="L143" s="47">
        <f ca="1">IF(A143&lt;(A$39-Parameters!C$18),L144-G144,IF(A143=(A$39-Parameters!C$18),OFFSET(F143,Parameters!C$18,0)*$AG$2,$L142+G143))</f>
        <v>1129757.64237972</v>
      </c>
      <c r="M143" s="35">
        <f ca="1">L143/Parameters!$C$10</f>
        <v>0.0991015475771685</v>
      </c>
      <c r="N143" s="35">
        <f ca="1" t="shared" si="20"/>
        <v>0.900898452422832</v>
      </c>
      <c r="O143" t="e">
        <f>'Actual Situation'!D143</f>
        <v>#N/A</v>
      </c>
      <c r="P143" t="e">
        <f>'Actual Situation'!E143</f>
        <v>#N/A</v>
      </c>
      <c r="Q143" s="12">
        <f ca="1">ROUND(SUM(OFFSET(D143,(Parameters!$C$9*-1),0,(Parameters!$C$8*-1),1))*Parameters!$C$6,0)</f>
        <v>915</v>
      </c>
      <c r="R143" s="12">
        <f ca="1" t="shared" si="18"/>
        <v>915</v>
      </c>
      <c r="S143" s="36" t="e">
        <f ca="1" t="shared" si="31"/>
        <v>#N/A</v>
      </c>
      <c r="T143" t="e">
        <f>'Actual Situation'!F143</f>
        <v>#N/A</v>
      </c>
      <c r="U143" s="36" t="e">
        <f>'Actual Situation'!G143</f>
        <v>#N/A</v>
      </c>
      <c r="V143" s="12">
        <f ca="1">Q143*Parameters!$C$4</f>
        <v>201.3</v>
      </c>
      <c r="W143" t="e">
        <f>'Actual Situation'!H143</f>
        <v>#N/A</v>
      </c>
      <c r="X143" s="36" t="e">
        <f>'Actual Situation'!I143</f>
        <v>#N/A</v>
      </c>
      <c r="Y143" s="12">
        <f ca="1">Q143*Parameters!$C$5</f>
        <v>146.4</v>
      </c>
      <c r="Z143" t="e">
        <f>'Actual Situation'!J143</f>
        <v>#N/A</v>
      </c>
      <c r="AA143" t="e">
        <f>'Actual Situation'!K143</f>
        <v>#N/A</v>
      </c>
      <c r="AB143" s="12">
        <f ca="1">Q143*Parameters!$C$7</f>
        <v>20.4045</v>
      </c>
      <c r="AC143" t="e">
        <f>'Actual Situation'!L143</f>
        <v>#N/A</v>
      </c>
      <c r="AD143" s="12">
        <f ca="1" t="shared" si="27"/>
        <v>6481.4504</v>
      </c>
      <c r="AE143" s="61" t="e">
        <f t="shared" si="28"/>
        <v>#N/A</v>
      </c>
      <c r="AH143" s="39">
        <f ca="1">IF(ISNA((Parameters!$C$10-L143)/Parameters!$C$10),1,(Parameters!$C$10-L143)/Parameters!$C$10)</f>
        <v>0.900898452422831</v>
      </c>
      <c r="AJ143" s="66">
        <f ca="1" t="shared" si="29"/>
        <v>0.970307529162248</v>
      </c>
      <c r="AK143" s="66" t="e">
        <f ca="1" t="shared" si="30"/>
        <v>#N/A</v>
      </c>
      <c r="AL143" s="67">
        <f>Parameters!$C$13</f>
        <v>2200</v>
      </c>
      <c r="AM143" s="67">
        <f>Parameters!$C$14</f>
        <v>2000</v>
      </c>
    </row>
    <row r="144" spans="1:39">
      <c r="A144" s="45">
        <f t="shared" si="26"/>
        <v>44004</v>
      </c>
      <c r="B144" t="e">
        <f>'Actual Situation'!B144</f>
        <v>#N/A</v>
      </c>
      <c r="C144" s="46">
        <f>_xlfn.IFNA(VLOOKUP(A144,Measures!$D$15:$H$67,4,FALSE),C143)</f>
        <v>0.243</v>
      </c>
      <c r="D144" s="17">
        <f ca="1">OFFSET(G144,-Parameters!C$18,0)/$AG$2</f>
        <v>122.712935901847</v>
      </c>
      <c r="E144" t="e">
        <f>'Actual Situation'!C144</f>
        <v>#N/A</v>
      </c>
      <c r="F144" s="17">
        <f ca="1">OFFSET(L144,-Parameters!C$18,0)/$AG$2</f>
        <v>50739.1579671383</v>
      </c>
      <c r="G144" s="47">
        <f ca="1">IF(A144&lt;(A$39-Parameters!C$18),G145/(1+H145),IF(A144&gt;(A$39-Parameters!C$18),I143*$AH143*C144,$AG$2*$D$39))</f>
        <v>1833.0441710407</v>
      </c>
      <c r="H144" s="34">
        <f ca="1">Projection!$AH143*Projection!C144</f>
        <v>0.218918323938748</v>
      </c>
      <c r="I144" s="47">
        <f ca="1">IF(A144&lt;(A$39-Parameters!C$18-2),I145/(1+$AG$8-$AG$5),IF(A144&gt;(A$39-Parameters!C$18-2),I143*(1+H143-$AG$5),G146/$AG$8))</f>
        <v>8113.2724799141</v>
      </c>
      <c r="J144" s="47"/>
      <c r="K144" s="35">
        <f ca="1">I144/Parameters!$C$10</f>
        <v>0.000711690568413518</v>
      </c>
      <c r="L144" s="47">
        <f ca="1">IF(A144&lt;(A$39-Parameters!C$18),L145-G145,IF(A144=(A$39-Parameters!C$18),OFFSET(F144,Parameters!C$18,0)*$AG$2,$L143+G144))</f>
        <v>1131590.68655076</v>
      </c>
      <c r="M144" s="35">
        <f ca="1">L144/Parameters!$C$10</f>
        <v>0.0992623409255054</v>
      </c>
      <c r="N144" s="35">
        <f ca="1" t="shared" si="20"/>
        <v>0.900737659074495</v>
      </c>
      <c r="O144" t="e">
        <f>'Actual Situation'!D144</f>
        <v>#N/A</v>
      </c>
      <c r="P144" t="e">
        <f>'Actual Situation'!E144</f>
        <v>#N/A</v>
      </c>
      <c r="Q144" s="12">
        <f ca="1">ROUND(SUM(OFFSET(D144,(Parameters!$C$9*-1),0,(Parameters!$C$8*-1),1))*Parameters!$C$6,0)</f>
        <v>887</v>
      </c>
      <c r="R144" s="12">
        <f ca="1" t="shared" si="18"/>
        <v>887</v>
      </c>
      <c r="S144" s="36" t="e">
        <f ca="1" t="shared" si="31"/>
        <v>#N/A</v>
      </c>
      <c r="T144" t="e">
        <f>'Actual Situation'!F144</f>
        <v>#N/A</v>
      </c>
      <c r="U144" s="36" t="e">
        <f>'Actual Situation'!G144</f>
        <v>#N/A</v>
      </c>
      <c r="V144" s="12">
        <f ca="1">Q144*Parameters!$C$4</f>
        <v>195.14</v>
      </c>
      <c r="W144" t="e">
        <f>'Actual Situation'!H144</f>
        <v>#N/A</v>
      </c>
      <c r="X144" s="36" t="e">
        <f>'Actual Situation'!I144</f>
        <v>#N/A</v>
      </c>
      <c r="Y144" s="12">
        <f ca="1">Q144*Parameters!$C$5</f>
        <v>141.92</v>
      </c>
      <c r="Z144" t="e">
        <f>'Actual Situation'!J144</f>
        <v>#N/A</v>
      </c>
      <c r="AA144" t="e">
        <f>'Actual Situation'!K144</f>
        <v>#N/A</v>
      </c>
      <c r="AB144" s="12">
        <f ca="1">Q144*Parameters!$C$7</f>
        <v>19.7801</v>
      </c>
      <c r="AC144" t="e">
        <f>'Actual Situation'!L144</f>
        <v>#N/A</v>
      </c>
      <c r="AD144" s="12">
        <f ca="1" t="shared" si="27"/>
        <v>6501.2305</v>
      </c>
      <c r="AE144" s="61" t="e">
        <f t="shared" si="28"/>
        <v>#N/A</v>
      </c>
      <c r="AH144" s="39">
        <f ca="1">IF(ISNA((Parameters!$C$10-L144)/Parameters!$C$10),1,(Parameters!$C$10-L144)/Parameters!$C$10)</f>
        <v>0.900737659074495</v>
      </c>
      <c r="AJ144" s="66">
        <f ca="1" t="shared" si="29"/>
        <v>0.969398907103825</v>
      </c>
      <c r="AK144" s="66" t="e">
        <f ca="1" t="shared" si="30"/>
        <v>#N/A</v>
      </c>
      <c r="AL144" s="67">
        <f>Parameters!$C$13</f>
        <v>2200</v>
      </c>
      <c r="AM144" s="67">
        <f>Parameters!$C$14</f>
        <v>2000</v>
      </c>
    </row>
    <row r="145" spans="1:39">
      <c r="A145" s="45">
        <f t="shared" si="26"/>
        <v>44005</v>
      </c>
      <c r="B145" t="e">
        <f>'Actual Situation'!B145</f>
        <v>#N/A</v>
      </c>
      <c r="C145" s="46">
        <f>_xlfn.IFNA(VLOOKUP(A145,Measures!$D$15:$H$67,4,FALSE),C144)</f>
        <v>0.243</v>
      </c>
      <c r="D145" s="17">
        <f ca="1">OFFSET(G145,-Parameters!C$18,0)/$AG$2</f>
        <v>118.946176154123</v>
      </c>
      <c r="E145" t="e">
        <f>'Actual Situation'!C145</f>
        <v>#N/A</v>
      </c>
      <c r="F145" s="17">
        <f ca="1">OFFSET(L145,-Parameters!C$18,0)/$AG$2</f>
        <v>50858.1041432924</v>
      </c>
      <c r="G145" s="47">
        <f ca="1">IF(A145&lt;(A$39-Parameters!C$18),G146/(1+H146),IF(A145&gt;(A$39-Parameters!C$18),I144*$AH144*C145,$AG$2*$D$39))</f>
        <v>1775.8270048209</v>
      </c>
      <c r="H145" s="34">
        <f ca="1">Projection!$AH144*Projection!C145</f>
        <v>0.218879251155102</v>
      </c>
      <c r="I145" s="47">
        <f ca="1">IF(A145&lt;(A$39-Parameters!C$18-2),I146/(1+$AG$8-$AG$5),IF(A145&gt;(A$39-Parameters!C$18-2),I144*(1+H144-$AG$5),G147/$AG$8))</f>
        <v>7861.09837289674</v>
      </c>
      <c r="J145" s="47"/>
      <c r="K145" s="35">
        <f ca="1">I145/Parameters!$C$10</f>
        <v>0.000689570032710241</v>
      </c>
      <c r="L145" s="47">
        <f ca="1">IF(A145&lt;(A$39-Parameters!C$18),L146-G146,IF(A145=(A$39-Parameters!C$18),OFFSET(F145,Parameters!C$18,0)*$AG$2,$L144+G145))</f>
        <v>1133366.51355558</v>
      </c>
      <c r="M145" s="35">
        <f ca="1">L145/Parameters!$C$10</f>
        <v>0.0994181152241739</v>
      </c>
      <c r="N145" s="35">
        <f ca="1" t="shared" si="20"/>
        <v>0.900581884775826</v>
      </c>
      <c r="O145" t="e">
        <f>'Actual Situation'!D145</f>
        <v>#N/A</v>
      </c>
      <c r="P145" t="e">
        <f>'Actual Situation'!E145</f>
        <v>#N/A</v>
      </c>
      <c r="Q145" s="12">
        <f ca="1">ROUND(SUM(OFFSET(D145,(Parameters!$C$9*-1),0,(Parameters!$C$8*-1),1))*Parameters!$C$6,0)</f>
        <v>860</v>
      </c>
      <c r="R145" s="12">
        <f ca="1" t="shared" ref="R145:R208" si="32">VALUE(Q145)</f>
        <v>860</v>
      </c>
      <c r="S145" s="36" t="e">
        <f ca="1" t="shared" si="31"/>
        <v>#N/A</v>
      </c>
      <c r="T145" t="e">
        <f>'Actual Situation'!F145</f>
        <v>#N/A</v>
      </c>
      <c r="U145" s="36" t="e">
        <f>'Actual Situation'!G145</f>
        <v>#N/A</v>
      </c>
      <c r="V145" s="12">
        <f ca="1">Q145*Parameters!$C$4</f>
        <v>189.2</v>
      </c>
      <c r="W145" t="e">
        <f>'Actual Situation'!H145</f>
        <v>#N/A</v>
      </c>
      <c r="X145" s="36" t="e">
        <f>'Actual Situation'!I145</f>
        <v>#N/A</v>
      </c>
      <c r="Y145" s="12">
        <f ca="1">Q145*Parameters!$C$5</f>
        <v>137.6</v>
      </c>
      <c r="Z145" t="e">
        <f>'Actual Situation'!J145</f>
        <v>#N/A</v>
      </c>
      <c r="AA145" t="e">
        <f>'Actual Situation'!K145</f>
        <v>#N/A</v>
      </c>
      <c r="AB145" s="12">
        <f ca="1">Q145*Parameters!$C$7</f>
        <v>19.178</v>
      </c>
      <c r="AC145" t="e">
        <f>'Actual Situation'!L145</f>
        <v>#N/A</v>
      </c>
      <c r="AD145" s="12">
        <f ca="1" t="shared" si="27"/>
        <v>6520.4085</v>
      </c>
      <c r="AE145" s="61" t="e">
        <f t="shared" si="28"/>
        <v>#N/A</v>
      </c>
      <c r="AH145" s="39">
        <f ca="1">IF(ISNA((Parameters!$C$10-L145)/Parameters!$C$10),1,(Parameters!$C$10-L145)/Parameters!$C$10)</f>
        <v>0.900581884775826</v>
      </c>
      <c r="AJ145" s="66">
        <f ca="1" t="shared" si="29"/>
        <v>0.9695603156708</v>
      </c>
      <c r="AK145" s="66" t="e">
        <f ca="1" t="shared" si="30"/>
        <v>#N/A</v>
      </c>
      <c r="AL145" s="67">
        <f>Parameters!$C$13</f>
        <v>2200</v>
      </c>
      <c r="AM145" s="67">
        <f>Parameters!$C$14</f>
        <v>2000</v>
      </c>
    </row>
    <row r="146" spans="1:39">
      <c r="A146" s="45">
        <f t="shared" si="26"/>
        <v>44006</v>
      </c>
      <c r="B146" t="e">
        <f>'Actual Situation'!B146</f>
        <v>#N/A</v>
      </c>
      <c r="C146" s="46">
        <f>_xlfn.IFNA(VLOOKUP(A146,Measures!$D$15:$H$67,4,FALSE),C145)</f>
        <v>0.243</v>
      </c>
      <c r="D146" s="17">
        <f ca="1">OFFSET(G146,-Parameters!C$18,0)/$AG$2</f>
        <v>115.288961178754</v>
      </c>
      <c r="E146" t="e">
        <f>'Actual Situation'!C146</f>
        <v>#N/A</v>
      </c>
      <c r="F146" s="17">
        <f ca="1">OFFSET(L146,-Parameters!C$18,0)/$AG$2</f>
        <v>50973.3931044711</v>
      </c>
      <c r="G146" s="47">
        <f ca="1">IF(A146&lt;(A$39-Parameters!C$18),G147/(1+H147),IF(A146&gt;(A$39-Parameters!C$18),I145*$AH145*C146,$AG$2*$D$39))</f>
        <v>1720.33375774438</v>
      </c>
      <c r="H146" s="34">
        <f ca="1">Projection!$AH145*Projection!C146</f>
        <v>0.218841398000526</v>
      </c>
      <c r="I146" s="47">
        <f ca="1">IF(A146&lt;(A$39-Parameters!C$18-2),I147/(1+$AG$8-$AG$5),IF(A146&gt;(A$39-Parameters!C$18-2),I145*(1+H145-$AG$5),G148/$AG$8))</f>
        <v>7616.45510478879</v>
      </c>
      <c r="J146" s="47"/>
      <c r="K146" s="35">
        <f ca="1">I146/Parameters!$C$10</f>
        <v>0.000668110096911297</v>
      </c>
      <c r="L146" s="47">
        <f ca="1">IF(A146&lt;(A$39-Parameters!C$18),L147-G147,IF(A146=(A$39-Parameters!C$18),OFFSET(F146,Parameters!C$18,0)*$AG$2,$L145+G146))</f>
        <v>1135086.84731333</v>
      </c>
      <c r="M146" s="35">
        <f ca="1">L146/Parameters!$C$10</f>
        <v>0.0995690216941515</v>
      </c>
      <c r="N146" s="35">
        <f ca="1" t="shared" si="20"/>
        <v>0.900430978305849</v>
      </c>
      <c r="O146" t="e">
        <f>'Actual Situation'!D146</f>
        <v>#N/A</v>
      </c>
      <c r="P146" t="e">
        <f>'Actual Situation'!E146</f>
        <v>#N/A</v>
      </c>
      <c r="Q146" s="12">
        <f ca="1">ROUND(SUM(OFFSET(D146,(Parameters!$C$9*-1),0,(Parameters!$C$8*-1),1))*Parameters!$C$6,0)</f>
        <v>834</v>
      </c>
      <c r="R146" s="12">
        <f ca="1" t="shared" si="32"/>
        <v>834</v>
      </c>
      <c r="S146" s="36" t="e">
        <f ca="1" t="shared" si="31"/>
        <v>#N/A</v>
      </c>
      <c r="T146" t="e">
        <f>'Actual Situation'!F146</f>
        <v>#N/A</v>
      </c>
      <c r="U146" s="36" t="e">
        <f>'Actual Situation'!G146</f>
        <v>#N/A</v>
      </c>
      <c r="V146" s="12">
        <f ca="1">Q146*Parameters!$C$4</f>
        <v>183.48</v>
      </c>
      <c r="W146" t="e">
        <f>'Actual Situation'!H146</f>
        <v>#N/A</v>
      </c>
      <c r="X146" s="36" t="e">
        <f>'Actual Situation'!I146</f>
        <v>#N/A</v>
      </c>
      <c r="Y146" s="12">
        <f ca="1">Q146*Parameters!$C$5</f>
        <v>133.44</v>
      </c>
      <c r="Z146" t="e">
        <f>'Actual Situation'!J146</f>
        <v>#N/A</v>
      </c>
      <c r="AA146" t="e">
        <f>'Actual Situation'!K146</f>
        <v>#N/A</v>
      </c>
      <c r="AB146" s="12">
        <f ca="1">Q146*Parameters!$C$7</f>
        <v>18.5982</v>
      </c>
      <c r="AC146" t="e">
        <f>'Actual Situation'!L146</f>
        <v>#N/A</v>
      </c>
      <c r="AD146" s="12">
        <f ca="1" t="shared" si="27"/>
        <v>6539.0067</v>
      </c>
      <c r="AE146" s="61" t="e">
        <f t="shared" si="28"/>
        <v>#N/A</v>
      </c>
      <c r="AH146" s="39">
        <f ca="1">IF(ISNA((Parameters!$C$10-L146)/Parameters!$C$10),1,(Parameters!$C$10-L146)/Parameters!$C$10)</f>
        <v>0.900430978305848</v>
      </c>
      <c r="AJ146" s="66">
        <f ca="1" t="shared" si="29"/>
        <v>0.969767441860465</v>
      </c>
      <c r="AK146" s="66" t="e">
        <f ca="1" t="shared" si="30"/>
        <v>#N/A</v>
      </c>
      <c r="AL146" s="67">
        <f>Parameters!$C$13</f>
        <v>2200</v>
      </c>
      <c r="AM146" s="67">
        <f>Parameters!$C$14</f>
        <v>2000</v>
      </c>
    </row>
    <row r="147" spans="1:39">
      <c r="A147" s="45">
        <f t="shared" si="26"/>
        <v>44007</v>
      </c>
      <c r="B147" t="e">
        <f>'Actual Situation'!B147</f>
        <v>#N/A</v>
      </c>
      <c r="C147" s="46">
        <f>_xlfn.IFNA(VLOOKUP(A147,Measures!$D$15:$H$67,4,FALSE),C146)</f>
        <v>0.243</v>
      </c>
      <c r="D147" s="17">
        <f ca="1">OFFSET(G147,-Parameters!C$18,0)/$AG$2</f>
        <v>111.738484480017</v>
      </c>
      <c r="E147" t="e">
        <f>'Actual Situation'!C147</f>
        <v>#N/A</v>
      </c>
      <c r="F147" s="17">
        <f ca="1">OFFSET(L147,-Parameters!C$18,0)/$AG$2</f>
        <v>51085.1315889512</v>
      </c>
      <c r="G147" s="47">
        <f ca="1">IF(A147&lt;(A$39-Parameters!C$18),G148/(1+H148),IF(A147&gt;(A$39-Parameters!C$18),I146*$AH146*C147,$AG$2*$D$39))</f>
        <v>1666.51638545829</v>
      </c>
      <c r="H147" s="34">
        <f ca="1">Projection!$AH146*Projection!C147</f>
        <v>0.218804727728321</v>
      </c>
      <c r="I147" s="47">
        <f ca="1">IF(A147&lt;(A$39-Parameters!C$18-2),I148/(1+$AG$8-$AG$5),IF(A147&gt;(A$39-Parameters!C$18-2),I146*(1+H146-$AG$5),G149/$AG$8))</f>
        <v>7379.13701153181</v>
      </c>
      <c r="J147" s="47"/>
      <c r="K147" s="35">
        <f ca="1">I147/Parameters!$C$10</f>
        <v>0.000647292720309808</v>
      </c>
      <c r="L147" s="47">
        <f ca="1">IF(A147&lt;(A$39-Parameters!C$18),L148-G148,IF(A147=(A$39-Parameters!C$18),OFFSET(F147,Parameters!C$18,0)*$AG$2,$L146+G147))</f>
        <v>1136753.36369879</v>
      </c>
      <c r="M147" s="35">
        <f ca="1">L147/Parameters!$C$10</f>
        <v>0.0997152073419987</v>
      </c>
      <c r="N147" s="35">
        <f ca="1" t="shared" si="20"/>
        <v>0.900284792658001</v>
      </c>
      <c r="O147" t="e">
        <f>'Actual Situation'!D147</f>
        <v>#N/A</v>
      </c>
      <c r="P147" t="e">
        <f>'Actual Situation'!E147</f>
        <v>#N/A</v>
      </c>
      <c r="Q147" s="12">
        <f ca="1">ROUND(SUM(OFFSET(D147,(Parameters!$C$9*-1),0,(Parameters!$C$8*-1),1))*Parameters!$C$6,0)</f>
        <v>809</v>
      </c>
      <c r="R147" s="12">
        <f ca="1" t="shared" si="32"/>
        <v>809</v>
      </c>
      <c r="S147" s="36" t="e">
        <f ca="1" t="shared" si="31"/>
        <v>#N/A</v>
      </c>
      <c r="T147" t="e">
        <f>'Actual Situation'!F147</f>
        <v>#N/A</v>
      </c>
      <c r="U147" s="36" t="e">
        <f>'Actual Situation'!G147</f>
        <v>#N/A</v>
      </c>
      <c r="V147" s="12">
        <f ca="1">Q147*Parameters!$C$4</f>
        <v>177.98</v>
      </c>
      <c r="W147" t="e">
        <f>'Actual Situation'!H147</f>
        <v>#N/A</v>
      </c>
      <c r="X147" s="36" t="e">
        <f>'Actual Situation'!I147</f>
        <v>#N/A</v>
      </c>
      <c r="Y147" s="12">
        <f ca="1">Q147*Parameters!$C$5</f>
        <v>129.44</v>
      </c>
      <c r="Z147" t="e">
        <f>'Actual Situation'!J147</f>
        <v>#N/A</v>
      </c>
      <c r="AA147" t="e">
        <f>'Actual Situation'!K147</f>
        <v>#N/A</v>
      </c>
      <c r="AB147" s="12">
        <f ca="1">Q147*Parameters!$C$7</f>
        <v>18.0407</v>
      </c>
      <c r="AC147" t="e">
        <f>'Actual Situation'!L147</f>
        <v>#N/A</v>
      </c>
      <c r="AD147" s="12">
        <f ca="1" t="shared" si="27"/>
        <v>6557.0474</v>
      </c>
      <c r="AE147" s="61" t="e">
        <f t="shared" si="28"/>
        <v>#N/A</v>
      </c>
      <c r="AH147" s="39">
        <f ca="1">IF(ISNA((Parameters!$C$10-L147)/Parameters!$C$10),1,(Parameters!$C$10-L147)/Parameters!$C$10)</f>
        <v>0.900284792658001</v>
      </c>
      <c r="AJ147" s="66">
        <f ca="1" t="shared" si="29"/>
        <v>0.970023980815348</v>
      </c>
      <c r="AK147" s="66" t="e">
        <f ca="1" t="shared" si="30"/>
        <v>#N/A</v>
      </c>
      <c r="AL147" s="67">
        <f>Parameters!$C$13</f>
        <v>2200</v>
      </c>
      <c r="AM147" s="67">
        <f>Parameters!$C$14</f>
        <v>2000</v>
      </c>
    </row>
    <row r="148" spans="1:39">
      <c r="A148" s="45">
        <f t="shared" si="26"/>
        <v>44008</v>
      </c>
      <c r="B148" t="e">
        <f>'Actual Situation'!B148</f>
        <v>#N/A</v>
      </c>
      <c r="C148" s="46">
        <f>_xlfn.IFNA(VLOOKUP(A148,Measures!$D$15:$H$67,4,FALSE),C147)</f>
        <v>0.243</v>
      </c>
      <c r="D148" s="17">
        <f ca="1">OFFSET(G148,-Parameters!C$18,0)/$AG$2</f>
        <v>108.291987284114</v>
      </c>
      <c r="E148" t="e">
        <f>'Actual Situation'!C148</f>
        <v>#N/A</v>
      </c>
      <c r="F148" s="17">
        <f ca="1">OFFSET(L148,-Parameters!C$18,0)/$AG$2</f>
        <v>51193.4235762353</v>
      </c>
      <c r="G148" s="47">
        <f ca="1">IF(A148&lt;(A$39-Parameters!C$18),G149/(1+H149),IF(A148&gt;(A$39-Parameters!C$18),I147*$AH147*C148,$AG$2*$D$39))</f>
        <v>1614.32793476452</v>
      </c>
      <c r="H148" s="34">
        <f ca="1">Projection!$AH147*Projection!C148</f>
        <v>0.218769204615894</v>
      </c>
      <c r="I148" s="47">
        <f ca="1">IF(A148&lt;(A$39-Parameters!C$18-2),I149/(1+$AG$8-$AG$5),IF(A148&gt;(A$39-Parameters!C$18-2),I147*(1+H147-$AG$5),G150/$AG$8))</f>
        <v>7148.94282332705</v>
      </c>
      <c r="J148" s="47"/>
      <c r="K148" s="35">
        <f ca="1">I148/Parameters!$C$10</f>
        <v>0.000627100247660268</v>
      </c>
      <c r="L148" s="47">
        <f ca="1">IF(A148&lt;(A$39-Parameters!C$18),L149-G149,IF(A148=(A$39-Parameters!C$18),OFFSET(F148,Parameters!C$18,0)*$AG$2,$L147+G148))</f>
        <v>1138367.69163355</v>
      </c>
      <c r="M148" s="35">
        <f ca="1">L148/Parameters!$C$10</f>
        <v>0.0998568150555745</v>
      </c>
      <c r="N148" s="35">
        <f ca="1" t="shared" si="20"/>
        <v>0.900143184944425</v>
      </c>
      <c r="O148" t="e">
        <f>'Actual Situation'!D148</f>
        <v>#N/A</v>
      </c>
      <c r="P148" t="e">
        <f>'Actual Situation'!E148</f>
        <v>#N/A</v>
      </c>
      <c r="Q148" s="12">
        <f ca="1">ROUND(SUM(OFFSET(D148,(Parameters!$C$9*-1),0,(Parameters!$C$8*-1),1))*Parameters!$C$6,0)</f>
        <v>784</v>
      </c>
      <c r="R148" s="12">
        <f ca="1" t="shared" si="32"/>
        <v>784</v>
      </c>
      <c r="S148" s="36" t="e">
        <f ca="1" t="shared" si="31"/>
        <v>#N/A</v>
      </c>
      <c r="T148" t="e">
        <f>'Actual Situation'!F148</f>
        <v>#N/A</v>
      </c>
      <c r="U148" s="36" t="e">
        <f>'Actual Situation'!G148</f>
        <v>#N/A</v>
      </c>
      <c r="V148" s="12">
        <f ca="1">Q148*Parameters!$C$4</f>
        <v>172.48</v>
      </c>
      <c r="W148" t="e">
        <f>'Actual Situation'!H148</f>
        <v>#N/A</v>
      </c>
      <c r="X148" s="36" t="e">
        <f>'Actual Situation'!I148</f>
        <v>#N/A</v>
      </c>
      <c r="Y148" s="12">
        <f ca="1">Q148*Parameters!$C$5</f>
        <v>125.44</v>
      </c>
      <c r="Z148" t="e">
        <f>'Actual Situation'!J148</f>
        <v>#N/A</v>
      </c>
      <c r="AA148" t="e">
        <f>'Actual Situation'!K148</f>
        <v>#N/A</v>
      </c>
      <c r="AB148" s="12">
        <f ca="1">Q148*Parameters!$C$7</f>
        <v>17.4832</v>
      </c>
      <c r="AC148" t="e">
        <f>'Actual Situation'!L148</f>
        <v>#N/A</v>
      </c>
      <c r="AD148" s="12">
        <f ca="1" t="shared" si="27"/>
        <v>6574.5306</v>
      </c>
      <c r="AE148" s="61" t="e">
        <f t="shared" si="28"/>
        <v>#N/A</v>
      </c>
      <c r="AH148" s="39">
        <f ca="1">IF(ISNA((Parameters!$C$10-L148)/Parameters!$C$10),1,(Parameters!$C$10-L148)/Parameters!$C$10)</f>
        <v>0.900143184944425</v>
      </c>
      <c r="AJ148" s="66">
        <f ca="1" t="shared" si="29"/>
        <v>0.969097651421508</v>
      </c>
      <c r="AK148" s="66" t="e">
        <f ca="1" t="shared" si="30"/>
        <v>#N/A</v>
      </c>
      <c r="AL148" s="67">
        <f>Parameters!$C$13</f>
        <v>2200</v>
      </c>
      <c r="AM148" s="67">
        <f>Parameters!$C$14</f>
        <v>2000</v>
      </c>
    </row>
    <row r="149" spans="1:39">
      <c r="A149" s="45">
        <f t="shared" si="26"/>
        <v>44009</v>
      </c>
      <c r="B149" t="e">
        <f>'Actual Situation'!B149</f>
        <v>#N/A</v>
      </c>
      <c r="C149" s="46">
        <f>_xlfn.IFNA(VLOOKUP(A149,Measures!$D$15:$H$67,4,FALSE),C148)</f>
        <v>0.243</v>
      </c>
      <c r="D149" s="17">
        <f ca="1">OFFSET(G149,-Parameters!C$18,0)/$AG$2</f>
        <v>104.946759403649</v>
      </c>
      <c r="E149" t="e">
        <f>'Actual Situation'!C149</f>
        <v>#N/A</v>
      </c>
      <c r="F149" s="17">
        <f ca="1">OFFSET(L149,-Parameters!C$18,0)/$AG$2</f>
        <v>51298.3703356389</v>
      </c>
      <c r="G149" s="47">
        <f ca="1">IF(A149&lt;(A$39-Parameters!C$18),G150/(1+H150),IF(A149&gt;(A$39-Parameters!C$18),I148*$AH148*C149,$AG$2*$D$39))</f>
        <v>1563.72253535997</v>
      </c>
      <c r="H149" s="34">
        <f ca="1">Projection!$AH148*Projection!C149</f>
        <v>0.218734793941495</v>
      </c>
      <c r="I149" s="47">
        <f ca="1">IF(A149&lt;(A$39-Parameters!C$18-2),I150/(1+$AG$8-$AG$5),IF(A149&gt;(A$39-Parameters!C$18-2),I148*(1+H148-$AG$5),G151/$AG$8))</f>
        <v>6925.67565279905</v>
      </c>
      <c r="J149" s="47"/>
      <c r="K149" s="35">
        <f ca="1">I149/Parameters!$C$10</f>
        <v>0.000607515408140268</v>
      </c>
      <c r="L149" s="47">
        <f ca="1">IF(A149&lt;(A$39-Parameters!C$18),L150-G150,IF(A149=(A$39-Parameters!C$18),OFFSET(F149,Parameters!C$18,0)*$AG$2,$L148+G149))</f>
        <v>1139931.41416891</v>
      </c>
      <c r="M149" s="35">
        <f ca="1">L149/Parameters!$C$10</f>
        <v>0.0999939836990272</v>
      </c>
      <c r="N149" s="35">
        <f ca="1" t="shared" si="20"/>
        <v>0.900006016300973</v>
      </c>
      <c r="O149" t="e">
        <f>'Actual Situation'!D149</f>
        <v>#N/A</v>
      </c>
      <c r="P149" t="e">
        <f>'Actual Situation'!E149</f>
        <v>#N/A</v>
      </c>
      <c r="Q149" s="12">
        <f ca="1">ROUND(SUM(OFFSET(D149,(Parameters!$C$9*-1),0,(Parameters!$C$8*-1),1))*Parameters!$C$6,0)</f>
        <v>760</v>
      </c>
      <c r="R149" s="12">
        <f ca="1" t="shared" si="32"/>
        <v>760</v>
      </c>
      <c r="S149" s="36" t="e">
        <f ca="1" t="shared" si="31"/>
        <v>#N/A</v>
      </c>
      <c r="T149" t="e">
        <f>'Actual Situation'!F149</f>
        <v>#N/A</v>
      </c>
      <c r="U149" s="36" t="e">
        <f>'Actual Situation'!G149</f>
        <v>#N/A</v>
      </c>
      <c r="V149" s="12">
        <f ca="1">Q149*Parameters!$C$4</f>
        <v>167.2</v>
      </c>
      <c r="W149" t="e">
        <f>'Actual Situation'!H149</f>
        <v>#N/A</v>
      </c>
      <c r="X149" s="36" t="e">
        <f>'Actual Situation'!I149</f>
        <v>#N/A</v>
      </c>
      <c r="Y149" s="12">
        <f ca="1">Q149*Parameters!$C$5</f>
        <v>121.6</v>
      </c>
      <c r="Z149" t="e">
        <f>'Actual Situation'!J149</f>
        <v>#N/A</v>
      </c>
      <c r="AA149" t="e">
        <f>'Actual Situation'!K149</f>
        <v>#N/A</v>
      </c>
      <c r="AB149" s="12">
        <f ca="1">Q149*Parameters!$C$7</f>
        <v>16.948</v>
      </c>
      <c r="AC149" t="e">
        <f>'Actual Situation'!L149</f>
        <v>#N/A</v>
      </c>
      <c r="AD149" s="12">
        <f ca="1" t="shared" si="27"/>
        <v>6591.4786</v>
      </c>
      <c r="AE149" s="61" t="e">
        <f t="shared" si="28"/>
        <v>#N/A</v>
      </c>
      <c r="AH149" s="39">
        <f ca="1">IF(ISNA((Parameters!$C$10-L149)/Parameters!$C$10),1,(Parameters!$C$10-L149)/Parameters!$C$10)</f>
        <v>0.900006016300973</v>
      </c>
      <c r="AJ149" s="66">
        <f ca="1" t="shared" si="29"/>
        <v>0.969387755102041</v>
      </c>
      <c r="AK149" s="66" t="e">
        <f ca="1" t="shared" si="30"/>
        <v>#N/A</v>
      </c>
      <c r="AL149" s="67">
        <f>Parameters!$C$13</f>
        <v>2200</v>
      </c>
      <c r="AM149" s="67">
        <f>Parameters!$C$14</f>
        <v>2000</v>
      </c>
    </row>
    <row r="150" spans="1:39">
      <c r="A150" s="45">
        <f t="shared" si="26"/>
        <v>44010</v>
      </c>
      <c r="B150" t="e">
        <f>'Actual Situation'!B150</f>
        <v>#N/A</v>
      </c>
      <c r="C150" s="46">
        <f>_xlfn.IFNA(VLOOKUP(A150,Measures!$D$15:$H$67,4,FALSE),C149)</f>
        <v>0.243</v>
      </c>
      <c r="D150" s="17">
        <f ca="1">OFFSET(G150,-Parameters!C$18,0)/$AG$2</f>
        <v>101.700139949594</v>
      </c>
      <c r="E150" t="e">
        <f>'Actual Situation'!C150</f>
        <v>#N/A</v>
      </c>
      <c r="F150" s="17">
        <f ca="1">OFFSET(L150,-Parameters!C$18,0)/$AG$2</f>
        <v>51400.0704755885</v>
      </c>
      <c r="G150" s="47">
        <f ca="1">IF(A150&lt;(A$39-Parameters!C$18),G151/(1+H151),IF(A150&gt;(A$39-Parameters!C$18),I149*$AH149*C150,$AG$2*$D$39))</f>
        <v>1514.6553903358</v>
      </c>
      <c r="H150" s="34">
        <f ca="1">Projection!$AH149*Projection!C150</f>
        <v>0.218701461961136</v>
      </c>
      <c r="I150" s="47">
        <f ca="1">IF(A150&lt;(A$39-Parameters!C$18-2),I151/(1+$AG$8-$AG$5),IF(A150&gt;(A$39-Parameters!C$18-2),I149*(1+H149-$AG$5),G152/$AG$8))</f>
        <v>6709.14297641992</v>
      </c>
      <c r="J150" s="47"/>
      <c r="K150" s="35">
        <f ca="1">I150/Parameters!$C$10</f>
        <v>0.000588521313721046</v>
      </c>
      <c r="L150" s="47">
        <f ca="1">IF(A150&lt;(A$39-Parameters!C$18),L151-G151,IF(A150=(A$39-Parameters!C$18),OFFSET(F150,Parameters!C$18,0)*$AG$2,$L149+G150))</f>
        <v>1141446.06955925</v>
      </c>
      <c r="M150" s="35">
        <f ca="1">L150/Parameters!$C$10</f>
        <v>0.100126848206951</v>
      </c>
      <c r="N150" s="35">
        <f ca="1" t="shared" si="20"/>
        <v>0.899873151793049</v>
      </c>
      <c r="O150" t="e">
        <f>'Actual Situation'!D150</f>
        <v>#N/A</v>
      </c>
      <c r="P150" t="e">
        <f>'Actual Situation'!E150</f>
        <v>#N/A</v>
      </c>
      <c r="Q150" s="12">
        <f ca="1">ROUND(SUM(OFFSET(D150,(Parameters!$C$9*-1),0,(Parameters!$C$8*-1),1))*Parameters!$C$6,0)</f>
        <v>737</v>
      </c>
      <c r="R150" s="12">
        <f ca="1" t="shared" si="32"/>
        <v>737</v>
      </c>
      <c r="S150" s="36" t="e">
        <f ca="1" t="shared" si="31"/>
        <v>#N/A</v>
      </c>
      <c r="T150" t="e">
        <f>'Actual Situation'!F150</f>
        <v>#N/A</v>
      </c>
      <c r="U150" s="36" t="e">
        <f>'Actual Situation'!G150</f>
        <v>#N/A</v>
      </c>
      <c r="V150" s="12">
        <f ca="1">Q150*Parameters!$C$4</f>
        <v>162.14</v>
      </c>
      <c r="W150" t="e">
        <f>'Actual Situation'!H150</f>
        <v>#N/A</v>
      </c>
      <c r="X150" s="36" t="e">
        <f>'Actual Situation'!I150</f>
        <v>#N/A</v>
      </c>
      <c r="Y150" s="12">
        <f ca="1">Q150*Parameters!$C$5</f>
        <v>117.92</v>
      </c>
      <c r="Z150" t="e">
        <f>'Actual Situation'!J150</f>
        <v>#N/A</v>
      </c>
      <c r="AA150" t="e">
        <f>'Actual Situation'!K150</f>
        <v>#N/A</v>
      </c>
      <c r="AB150" s="12">
        <f ca="1">Q150*Parameters!$C$7</f>
        <v>16.4351</v>
      </c>
      <c r="AC150" t="e">
        <f>'Actual Situation'!L150</f>
        <v>#N/A</v>
      </c>
      <c r="AD150" s="12">
        <f ca="1" t="shared" si="27"/>
        <v>6607.9137</v>
      </c>
      <c r="AE150" s="61" t="e">
        <f t="shared" si="28"/>
        <v>#N/A</v>
      </c>
      <c r="AH150" s="39">
        <f ca="1">IF(ISNA((Parameters!$C$10-L150)/Parameters!$C$10),1,(Parameters!$C$10-L150)/Parameters!$C$10)</f>
        <v>0.899873151793049</v>
      </c>
      <c r="AJ150" s="66">
        <f ca="1" t="shared" si="29"/>
        <v>0.969736842105263</v>
      </c>
      <c r="AK150" s="66" t="e">
        <f ca="1" t="shared" si="30"/>
        <v>#N/A</v>
      </c>
      <c r="AL150" s="67">
        <f>Parameters!$C$13</f>
        <v>2200</v>
      </c>
      <c r="AM150" s="67">
        <f>Parameters!$C$14</f>
        <v>2000</v>
      </c>
    </row>
    <row r="151" spans="1:39">
      <c r="A151" s="45">
        <f t="shared" si="26"/>
        <v>44011</v>
      </c>
      <c r="B151" t="e">
        <f>'Actual Situation'!B151</f>
        <v>#N/A</v>
      </c>
      <c r="C151" s="46">
        <f>_xlfn.IFNA(VLOOKUP(A151,Measures!$D$15:$H$67,4,FALSE),C150)</f>
        <v>0.243</v>
      </c>
      <c r="D151" s="17">
        <f ca="1">OFFSET(G151,-Parameters!C$18,0)/$AG$2</f>
        <v>98.5495179011703</v>
      </c>
      <c r="E151" t="e">
        <f>'Actual Situation'!C151</f>
        <v>#N/A</v>
      </c>
      <c r="F151" s="17">
        <f ca="1">OFFSET(L151,-Parameters!C$18,0)/$AG$2</f>
        <v>51498.6199934897</v>
      </c>
      <c r="G151" s="47">
        <f ca="1">IF(A151&lt;(A$39-Parameters!C$18),G152/(1+H152),IF(A151&gt;(A$39-Parameters!C$18),I150*$AH150*C151,$AG$2*$D$39))</f>
        <v>1467.08276555315</v>
      </c>
      <c r="H151" s="34">
        <f ca="1">Projection!$AH150*Projection!C151</f>
        <v>0.218669175885711</v>
      </c>
      <c r="I151" s="47">
        <f ca="1">IF(A151&lt;(A$39-Parameters!C$18-2),I152/(1+$AG$8-$AG$5),IF(A151&gt;(A$39-Parameters!C$18-2),I150*(1+H150-$AG$5),G153/$AG$8))</f>
        <v>6499.15660976427</v>
      </c>
      <c r="J151" s="47"/>
      <c r="K151" s="35">
        <f ca="1">I151/Parameters!$C$10</f>
        <v>0.000570101456996866</v>
      </c>
      <c r="L151" s="47">
        <f ca="1">IF(A151&lt;(A$39-Parameters!C$18),L152-G152,IF(A151=(A$39-Parameters!C$18),OFFSET(F151,Parameters!C$18,0)*$AG$2,$L150+G151))</f>
        <v>1142913.1523248</v>
      </c>
      <c r="M151" s="35">
        <f ca="1">L151/Parameters!$C$10</f>
        <v>0.100255539677614</v>
      </c>
      <c r="N151" s="35">
        <f ca="1" t="shared" si="20"/>
        <v>0.899744460322386</v>
      </c>
      <c r="O151" t="e">
        <f>'Actual Situation'!D151</f>
        <v>#N/A</v>
      </c>
      <c r="P151" t="e">
        <f>'Actual Situation'!E151</f>
        <v>#N/A</v>
      </c>
      <c r="Q151" s="12">
        <f ca="1">ROUND(SUM(OFFSET(D151,(Parameters!$C$9*-1),0,(Parameters!$C$8*-1),1))*Parameters!$C$6,0)</f>
        <v>714</v>
      </c>
      <c r="R151" s="12">
        <f ca="1" t="shared" si="32"/>
        <v>714</v>
      </c>
      <c r="S151" s="36" t="e">
        <f ca="1" t="shared" si="31"/>
        <v>#N/A</v>
      </c>
      <c r="T151" t="e">
        <f>'Actual Situation'!F151</f>
        <v>#N/A</v>
      </c>
      <c r="U151" s="36" t="e">
        <f>'Actual Situation'!G151</f>
        <v>#N/A</v>
      </c>
      <c r="V151" s="12">
        <f ca="1">Q151*Parameters!$C$4</f>
        <v>157.08</v>
      </c>
      <c r="W151" t="e">
        <f>'Actual Situation'!H151</f>
        <v>#N/A</v>
      </c>
      <c r="X151" s="36" t="e">
        <f>'Actual Situation'!I151</f>
        <v>#N/A</v>
      </c>
      <c r="Y151" s="12">
        <f ca="1">Q151*Parameters!$C$5</f>
        <v>114.24</v>
      </c>
      <c r="Z151" t="e">
        <f>'Actual Situation'!J151</f>
        <v>#N/A</v>
      </c>
      <c r="AA151" t="e">
        <f>'Actual Situation'!K151</f>
        <v>#N/A</v>
      </c>
      <c r="AB151" s="12">
        <f ca="1">Q151*Parameters!$C$7</f>
        <v>15.9222</v>
      </c>
      <c r="AC151" t="e">
        <f>'Actual Situation'!L151</f>
        <v>#N/A</v>
      </c>
      <c r="AD151" s="12">
        <f ca="1" t="shared" si="27"/>
        <v>6623.8359</v>
      </c>
      <c r="AE151" s="61" t="e">
        <f t="shared" si="28"/>
        <v>#N/A</v>
      </c>
      <c r="AH151" s="39">
        <f ca="1">IF(ISNA((Parameters!$C$10-L151)/Parameters!$C$10),1,(Parameters!$C$10-L151)/Parameters!$C$10)</f>
        <v>0.899744460322386</v>
      </c>
      <c r="AJ151" s="66">
        <f ca="1" t="shared" si="29"/>
        <v>0.968792401628223</v>
      </c>
      <c r="AK151" s="66" t="e">
        <f ca="1" t="shared" si="30"/>
        <v>#N/A</v>
      </c>
      <c r="AL151" s="67">
        <f>Parameters!$C$13</f>
        <v>2200</v>
      </c>
      <c r="AM151" s="67">
        <f>Parameters!$C$14</f>
        <v>2000</v>
      </c>
    </row>
    <row r="152" spans="1:39">
      <c r="A152" s="45">
        <f t="shared" si="26"/>
        <v>44012</v>
      </c>
      <c r="B152" t="e">
        <f>'Actual Situation'!B152</f>
        <v>#N/A</v>
      </c>
      <c r="C152" s="46">
        <f>_xlfn.IFNA(VLOOKUP(A152,Measures!$D$15:$H$67,4,FALSE),C151)</f>
        <v>0.243</v>
      </c>
      <c r="D152" s="17">
        <f ca="1">OFFSET(G152,-Parameters!C$18,0)/$AG$2</f>
        <v>95.4923325435897</v>
      </c>
      <c r="E152" t="e">
        <f>'Actual Situation'!C152</f>
        <v>#N/A</v>
      </c>
      <c r="F152" s="17">
        <f ca="1">OFFSET(L152,-Parameters!C$18,0)/$AG$2</f>
        <v>51594.1123260333</v>
      </c>
      <c r="G152" s="47">
        <f ca="1">IF(A152&lt;(A$39-Parameters!C$18),G153/(1+H153),IF(A152&gt;(A$39-Parameters!C$18),I151*$AH151*C152,$AG$2*$D$39))</f>
        <v>1420.96197800593</v>
      </c>
      <c r="H152" s="34">
        <f ca="1">Projection!$AH151*Projection!C152</f>
        <v>0.21863790385834</v>
      </c>
      <c r="I152" s="47">
        <f ca="1">IF(A152&lt;(A$39-Parameters!C$18-2),I153/(1+$AG$8-$AG$5),IF(A152&gt;(A$39-Parameters!C$18-2),I151*(1+H151-$AG$5),G154/$AG$8))</f>
        <v>6295.53267713253</v>
      </c>
      <c r="J152" s="47"/>
      <c r="K152" s="35">
        <f ca="1">I152/Parameters!$C$10</f>
        <v>0.000552239708520397</v>
      </c>
      <c r="L152" s="47">
        <f ca="1">IF(A152&lt;(A$39-Parameters!C$18),L153-G153,IF(A152=(A$39-Parameters!C$18),OFFSET(F152,Parameters!C$18,0)*$AG$2,$L151+G152))</f>
        <v>1144334.1143028</v>
      </c>
      <c r="M152" s="35">
        <f ca="1">L152/Parameters!$C$10</f>
        <v>0.100380185465158</v>
      </c>
      <c r="N152" s="35">
        <f ca="1" t="shared" si="20"/>
        <v>0.899619814534842</v>
      </c>
      <c r="O152" t="e">
        <f>'Actual Situation'!D152</f>
        <v>#N/A</v>
      </c>
      <c r="P152" t="e">
        <f>'Actual Situation'!E152</f>
        <v>#N/A</v>
      </c>
      <c r="Q152" s="12">
        <f ca="1">ROUND(SUM(OFFSET(D152,(Parameters!$C$9*-1),0,(Parameters!$C$8*-1),1))*Parameters!$C$6,0)</f>
        <v>692</v>
      </c>
      <c r="R152" s="12">
        <f ca="1" t="shared" si="32"/>
        <v>692</v>
      </c>
      <c r="S152" s="36" t="e">
        <f ca="1" t="shared" si="31"/>
        <v>#N/A</v>
      </c>
      <c r="T152" t="e">
        <f>'Actual Situation'!F152</f>
        <v>#N/A</v>
      </c>
      <c r="U152" s="36" t="e">
        <f>'Actual Situation'!G152</f>
        <v>#N/A</v>
      </c>
      <c r="V152" s="12">
        <f ca="1">Q152*Parameters!$C$4</f>
        <v>152.24</v>
      </c>
      <c r="W152" t="e">
        <f>'Actual Situation'!H152</f>
        <v>#N/A</v>
      </c>
      <c r="X152" s="36" t="e">
        <f>'Actual Situation'!I152</f>
        <v>#N/A</v>
      </c>
      <c r="Y152" s="12">
        <f ca="1">Q152*Parameters!$C$5</f>
        <v>110.72</v>
      </c>
      <c r="Z152" t="e">
        <f>'Actual Situation'!J152</f>
        <v>#N/A</v>
      </c>
      <c r="AA152" t="e">
        <f>'Actual Situation'!K152</f>
        <v>#N/A</v>
      </c>
      <c r="AB152" s="12">
        <f ca="1">Q152*Parameters!$C$7</f>
        <v>15.4316</v>
      </c>
      <c r="AC152" t="e">
        <f>'Actual Situation'!L152</f>
        <v>#N/A</v>
      </c>
      <c r="AD152" s="12">
        <f ca="1" t="shared" si="27"/>
        <v>6639.2675</v>
      </c>
      <c r="AE152" s="61" t="e">
        <f t="shared" si="28"/>
        <v>#N/A</v>
      </c>
      <c r="AH152" s="39">
        <f ca="1">IF(ISNA((Parameters!$C$10-L152)/Parameters!$C$10),1,(Parameters!$C$10-L152)/Parameters!$C$10)</f>
        <v>0.899619814534842</v>
      </c>
      <c r="AJ152" s="66">
        <f ca="1" t="shared" si="29"/>
        <v>0.969187675070028</v>
      </c>
      <c r="AK152" s="66" t="e">
        <f ca="1" t="shared" si="30"/>
        <v>#N/A</v>
      </c>
      <c r="AL152" s="67">
        <f>Parameters!$C$13</f>
        <v>2200</v>
      </c>
      <c r="AM152" s="67">
        <f>Parameters!$C$14</f>
        <v>2000</v>
      </c>
    </row>
    <row r="153" spans="1:39">
      <c r="A153" s="45">
        <f t="shared" si="26"/>
        <v>44013</v>
      </c>
      <c r="B153" t="e">
        <f>'Actual Situation'!B153</f>
        <v>#N/A</v>
      </c>
      <c r="C153" s="46">
        <f>_xlfn.IFNA(VLOOKUP(A153,Measures!$D$15:$H$67,4,FALSE),C152)</f>
        <v>0.243</v>
      </c>
      <c r="D153" s="17">
        <f ca="1">OFFSET(G153,-Parameters!C$18,0)/$AG$2</f>
        <v>92.5260737831069</v>
      </c>
      <c r="E153" t="e">
        <f>'Actual Situation'!C153</f>
        <v>#N/A</v>
      </c>
      <c r="F153" s="17">
        <f ca="1">OFFSET(L153,-Parameters!C$18,0)/$AG$2</f>
        <v>51686.6383998164</v>
      </c>
      <c r="G153" s="47">
        <f ca="1">IF(A153&lt;(A$39-Parameters!C$18),G154/(1+H154),IF(A153&gt;(A$39-Parameters!C$18),I152*$AH152*C153,$AG$2*$D$39))</f>
        <v>1376.2513832742</v>
      </c>
      <c r="H153" s="34">
        <f ca="1">Projection!$AH152*Projection!C153</f>
        <v>0.218607614931967</v>
      </c>
      <c r="I153" s="47">
        <f ca="1">IF(A153&lt;(A$39-Parameters!C$18-2),I154/(1+$AG$8-$AG$5),IF(A153&gt;(A$39-Parameters!C$18-2),I152*(1+H152-$AG$5),G155/$AG$8))</f>
        <v>6098.09157604933</v>
      </c>
      <c r="J153" s="47"/>
      <c r="K153" s="35">
        <f ca="1">I153/Parameters!$C$10</f>
        <v>0.000534920313688538</v>
      </c>
      <c r="L153" s="47">
        <f ca="1">IF(A153&lt;(A$39-Parameters!C$18),L154-G154,IF(A153=(A$39-Parameters!C$18),OFFSET(F153,Parameters!C$18,0)*$AG$2,$L152+G153))</f>
        <v>1145710.36568608</v>
      </c>
      <c r="M153" s="35">
        <f ca="1">L153/Parameters!$C$10</f>
        <v>0.100500909270709</v>
      </c>
      <c r="N153" s="35">
        <f ca="1" t="shared" si="20"/>
        <v>0.899499090729291</v>
      </c>
      <c r="O153" t="e">
        <f>'Actual Situation'!D153</f>
        <v>#N/A</v>
      </c>
      <c r="P153" t="e">
        <f>'Actual Situation'!E153</f>
        <v>#N/A</v>
      </c>
      <c r="Q153" s="12">
        <f ca="1">ROUND(SUM(OFFSET(D153,(Parameters!$C$9*-1),0,(Parameters!$C$8*-1),1))*Parameters!$C$6,0)</f>
        <v>671</v>
      </c>
      <c r="R153" s="12">
        <f ca="1" t="shared" si="32"/>
        <v>671</v>
      </c>
      <c r="S153" s="36" t="e">
        <f ca="1" t="shared" si="31"/>
        <v>#N/A</v>
      </c>
      <c r="T153" t="e">
        <f>'Actual Situation'!F153</f>
        <v>#N/A</v>
      </c>
      <c r="U153" s="36" t="e">
        <f>'Actual Situation'!G153</f>
        <v>#N/A</v>
      </c>
      <c r="V153" s="12">
        <f ca="1">Q153*Parameters!$C$4</f>
        <v>147.62</v>
      </c>
      <c r="W153" t="e">
        <f>'Actual Situation'!H153</f>
        <v>#N/A</v>
      </c>
      <c r="X153" s="36" t="e">
        <f>'Actual Situation'!I153</f>
        <v>#N/A</v>
      </c>
      <c r="Y153" s="12">
        <f ca="1">Q153*Parameters!$C$5</f>
        <v>107.36</v>
      </c>
      <c r="Z153" t="e">
        <f>'Actual Situation'!J153</f>
        <v>#N/A</v>
      </c>
      <c r="AA153" t="e">
        <f>'Actual Situation'!K153</f>
        <v>#N/A</v>
      </c>
      <c r="AB153" s="12">
        <f ca="1">Q153*Parameters!$C$7</f>
        <v>14.9633</v>
      </c>
      <c r="AC153" t="e">
        <f>'Actual Situation'!L153</f>
        <v>#N/A</v>
      </c>
      <c r="AD153" s="12">
        <f ca="1" t="shared" si="27"/>
        <v>6654.2308</v>
      </c>
      <c r="AE153" s="61" t="e">
        <f t="shared" si="28"/>
        <v>#N/A</v>
      </c>
      <c r="AH153" s="39">
        <f ca="1">IF(ISNA((Parameters!$C$10-L153)/Parameters!$C$10),1,(Parameters!$C$10-L153)/Parameters!$C$10)</f>
        <v>0.899499090729291</v>
      </c>
      <c r="AJ153" s="66">
        <f ca="1" t="shared" si="29"/>
        <v>0.969653179190751</v>
      </c>
      <c r="AK153" s="66" t="e">
        <f ca="1" t="shared" si="30"/>
        <v>#N/A</v>
      </c>
      <c r="AL153" s="67">
        <f>Parameters!$C$13</f>
        <v>2200</v>
      </c>
      <c r="AM153" s="67">
        <f>Parameters!$C$14</f>
        <v>2000</v>
      </c>
    </row>
    <row r="154" spans="1:39">
      <c r="A154" s="45">
        <f t="shared" si="26"/>
        <v>44014</v>
      </c>
      <c r="B154" t="e">
        <f>'Actual Situation'!B154</f>
        <v>#N/A</v>
      </c>
      <c r="C154" s="46">
        <f>_xlfn.IFNA(VLOOKUP(A154,Measures!$D$15:$H$67,4,FALSE),C153)</f>
        <v>0.243</v>
      </c>
      <c r="D154" s="17">
        <f ca="1">OFFSET(G154,-Parameters!C$18,0)/$AG$2</f>
        <v>89.6482823483781</v>
      </c>
      <c r="E154" t="e">
        <f>'Actual Situation'!C154</f>
        <v>#N/A</v>
      </c>
      <c r="F154" s="17">
        <f ca="1">OFFSET(L154,-Parameters!C$18,0)/$AG$2</f>
        <v>51776.2866821648</v>
      </c>
      <c r="G154" s="47">
        <f ca="1">IF(A154&lt;(A$39-Parameters!C$18),G155/(1+H155),IF(A154&gt;(A$39-Parameters!C$18),I153*$AH153*C154,$AG$2*$D$39))</f>
        <v>1332.9103621652</v>
      </c>
      <c r="H154" s="34">
        <f ca="1">Projection!$AH153*Projection!C154</f>
        <v>0.218578279047218</v>
      </c>
      <c r="I154" s="47">
        <f ca="1">IF(A154&lt;(A$39-Parameters!C$18-2),I155/(1+$AG$8-$AG$5),IF(A154&gt;(A$39-Parameters!C$18-2),I153*(1+H153-$AG$5),G156/$AG$8))</f>
        <v>5906.65793711386</v>
      </c>
      <c r="J154" s="47"/>
      <c r="K154" s="35">
        <f ca="1">I154/Parameters!$C$10</f>
        <v>0.000518127889220514</v>
      </c>
      <c r="L154" s="47">
        <f ca="1">IF(A154&lt;(A$39-Parameters!C$18),L155-G155,IF(A154=(A$39-Parameters!C$18),OFFSET(F154,Parameters!C$18,0)*$AG$2,$L153+G154))</f>
        <v>1147043.27604824</v>
      </c>
      <c r="M154" s="35">
        <f ca="1">L154/Parameters!$C$10</f>
        <v>0.100617831232302</v>
      </c>
      <c r="N154" s="35">
        <f ca="1" t="shared" si="20"/>
        <v>0.899382168767698</v>
      </c>
      <c r="O154" t="e">
        <f>'Actual Situation'!D154</f>
        <v>#N/A</v>
      </c>
      <c r="P154" t="e">
        <f>'Actual Situation'!E154</f>
        <v>#N/A</v>
      </c>
      <c r="Q154" s="12">
        <f ca="1">ROUND(SUM(OFFSET(D154,(Parameters!$C$9*-1),0,(Parameters!$C$8*-1),1))*Parameters!$C$6,0)</f>
        <v>650</v>
      </c>
      <c r="R154" s="12">
        <f ca="1" t="shared" si="32"/>
        <v>650</v>
      </c>
      <c r="S154" s="36" t="e">
        <f ca="1" t="shared" si="31"/>
        <v>#N/A</v>
      </c>
      <c r="T154" t="e">
        <f>'Actual Situation'!F154</f>
        <v>#N/A</v>
      </c>
      <c r="U154" s="36" t="e">
        <f>'Actual Situation'!G154</f>
        <v>#N/A</v>
      </c>
      <c r="V154" s="12">
        <f ca="1">Q154*Parameters!$C$4</f>
        <v>143</v>
      </c>
      <c r="W154" t="e">
        <f>'Actual Situation'!H154</f>
        <v>#N/A</v>
      </c>
      <c r="X154" s="36" t="e">
        <f>'Actual Situation'!I154</f>
        <v>#N/A</v>
      </c>
      <c r="Y154" s="12">
        <f ca="1">Q154*Parameters!$C$5</f>
        <v>104</v>
      </c>
      <c r="Z154" t="e">
        <f>'Actual Situation'!J154</f>
        <v>#N/A</v>
      </c>
      <c r="AA154" t="e">
        <f>'Actual Situation'!K154</f>
        <v>#N/A</v>
      </c>
      <c r="AB154" s="12">
        <f ca="1">Q154*Parameters!$C$7</f>
        <v>14.495</v>
      </c>
      <c r="AC154" t="e">
        <f>'Actual Situation'!L154</f>
        <v>#N/A</v>
      </c>
      <c r="AD154" s="12">
        <f ca="1" t="shared" si="27"/>
        <v>6668.7258</v>
      </c>
      <c r="AE154" s="61" t="e">
        <f t="shared" si="28"/>
        <v>#N/A</v>
      </c>
      <c r="AH154" s="39">
        <f ca="1">IF(ISNA((Parameters!$C$10-L154)/Parameters!$C$10),1,(Parameters!$C$10-L154)/Parameters!$C$10)</f>
        <v>0.899382168767698</v>
      </c>
      <c r="AJ154" s="66">
        <f ca="1" t="shared" si="29"/>
        <v>0.968703427719821</v>
      </c>
      <c r="AK154" s="66" t="e">
        <f ca="1" t="shared" si="30"/>
        <v>#N/A</v>
      </c>
      <c r="AL154" s="67">
        <f>Parameters!$C$13</f>
        <v>2200</v>
      </c>
      <c r="AM154" s="67">
        <f>Parameters!$C$14</f>
        <v>2000</v>
      </c>
    </row>
    <row r="155" spans="1:39">
      <c r="A155" s="45">
        <f t="shared" si="26"/>
        <v>44015</v>
      </c>
      <c r="B155" t="e">
        <f>'Actual Situation'!B155</f>
        <v>#N/A</v>
      </c>
      <c r="C155" s="46">
        <f>_xlfn.IFNA(VLOOKUP(A155,Measures!$D$15:$H$67,4,FALSE),C154)</f>
        <v>0.243</v>
      </c>
      <c r="D155" s="17">
        <f ca="1">OFFSET(G155,-Parameters!C$18,0)/$AG$2</f>
        <v>86.8565498866644</v>
      </c>
      <c r="E155" t="e">
        <f>'Actual Situation'!C155</f>
        <v>#N/A</v>
      </c>
      <c r="F155" s="17">
        <f ca="1">OFFSET(L155,-Parameters!C$18,0)/$AG$2</f>
        <v>51863.1432320514</v>
      </c>
      <c r="G155" s="47">
        <f ca="1">IF(A155&lt;(A$39-Parameters!C$18),G156/(1+H156),IF(A155&gt;(A$39-Parameters!C$18),I154*$AH154*C155,$AG$2*$D$39))</f>
        <v>1290.89930663305</v>
      </c>
      <c r="H155" s="34">
        <f ca="1">Projection!$AH154*Projection!C155</f>
        <v>0.218549867010551</v>
      </c>
      <c r="I155" s="47">
        <f ca="1">IF(A155&lt;(A$39-Parameters!C$18-2),I156/(1+$AG$8-$AG$5),IF(A155&gt;(A$39-Parameters!C$18-2),I154*(1+H154-$AG$5),G157/$AG$8))</f>
        <v>5721.06057965033</v>
      </c>
      <c r="J155" s="47"/>
      <c r="K155" s="35">
        <f ca="1">I155/Parameters!$C$10</f>
        <v>0.000501847419267573</v>
      </c>
      <c r="L155" s="47">
        <f ca="1">IF(A155&lt;(A$39-Parameters!C$18),L156-G156,IF(A155=(A$39-Parameters!C$18),OFFSET(F155,Parameters!C$18,0)*$AG$2,$L154+G155))</f>
        <v>1148334.17535488</v>
      </c>
      <c r="M155" s="35">
        <f ca="1">L155/Parameters!$C$10</f>
        <v>0.100731068013586</v>
      </c>
      <c r="N155" s="35">
        <f ca="1" t="shared" si="20"/>
        <v>0.899268931986414</v>
      </c>
      <c r="O155" t="e">
        <f>'Actual Situation'!D155</f>
        <v>#N/A</v>
      </c>
      <c r="P155" t="e">
        <f>'Actual Situation'!E155</f>
        <v>#N/A</v>
      </c>
      <c r="Q155" s="12">
        <f ca="1">ROUND(SUM(OFFSET(D155,(Parameters!$C$9*-1),0,(Parameters!$C$8*-1),1))*Parameters!$C$6,0)</f>
        <v>630</v>
      </c>
      <c r="R155" s="12">
        <f ca="1" t="shared" si="32"/>
        <v>630</v>
      </c>
      <c r="S155" s="36" t="e">
        <f ca="1" t="shared" si="31"/>
        <v>#N/A</v>
      </c>
      <c r="T155" t="e">
        <f>'Actual Situation'!F155</f>
        <v>#N/A</v>
      </c>
      <c r="U155" s="36" t="e">
        <f>'Actual Situation'!G155</f>
        <v>#N/A</v>
      </c>
      <c r="V155" s="12">
        <f ca="1">Q155*Parameters!$C$4</f>
        <v>138.6</v>
      </c>
      <c r="W155" t="e">
        <f>'Actual Situation'!H155</f>
        <v>#N/A</v>
      </c>
      <c r="X155" s="36" t="e">
        <f>'Actual Situation'!I155</f>
        <v>#N/A</v>
      </c>
      <c r="Y155" s="12">
        <f ca="1">Q155*Parameters!$C$5</f>
        <v>100.8</v>
      </c>
      <c r="Z155" t="e">
        <f>'Actual Situation'!J155</f>
        <v>#N/A</v>
      </c>
      <c r="AA155" t="e">
        <f>'Actual Situation'!K155</f>
        <v>#N/A</v>
      </c>
      <c r="AB155" s="12">
        <f ca="1">Q155*Parameters!$C$7</f>
        <v>14.049</v>
      </c>
      <c r="AC155" t="e">
        <f>'Actual Situation'!L155</f>
        <v>#N/A</v>
      </c>
      <c r="AD155" s="12">
        <f ca="1" t="shared" si="27"/>
        <v>6682.7748</v>
      </c>
      <c r="AE155" s="61" t="e">
        <f t="shared" si="28"/>
        <v>#N/A</v>
      </c>
      <c r="AH155" s="39">
        <f ca="1">IF(ISNA((Parameters!$C$10-L155)/Parameters!$C$10),1,(Parameters!$C$10-L155)/Parameters!$C$10)</f>
        <v>0.899268931986414</v>
      </c>
      <c r="AJ155" s="66">
        <f ca="1" t="shared" si="29"/>
        <v>0.969230769230769</v>
      </c>
      <c r="AK155" s="66" t="e">
        <f ca="1" t="shared" si="30"/>
        <v>#N/A</v>
      </c>
      <c r="AL155" s="67">
        <f>Parameters!$C$13</f>
        <v>2200</v>
      </c>
      <c r="AM155" s="67">
        <f>Parameters!$C$14</f>
        <v>2000</v>
      </c>
    </row>
    <row r="156" spans="1:39">
      <c r="A156" s="45">
        <f t="shared" si="26"/>
        <v>44016</v>
      </c>
      <c r="B156" t="e">
        <f>'Actual Situation'!B156</f>
        <v>#N/A</v>
      </c>
      <c r="C156" s="46">
        <f>_xlfn.IFNA(VLOOKUP(A156,Measures!$D$15:$H$67,4,FALSE),C155)</f>
        <v>0.243</v>
      </c>
      <c r="D156" s="17">
        <f ca="1">OFFSET(G156,-Parameters!C$18,0)/$AG$2</f>
        <v>84.1485189629795</v>
      </c>
      <c r="E156" t="e">
        <f>'Actual Situation'!C156</f>
        <v>#N/A</v>
      </c>
      <c r="F156" s="17">
        <f ca="1">OFFSET(L156,-Parameters!C$18,0)/$AG$2</f>
        <v>51947.2917510144</v>
      </c>
      <c r="G156" s="47">
        <f ca="1">IF(A156&lt;(A$39-Parameters!C$18),G157/(1+H157),IF(A156&gt;(A$39-Parameters!C$18),I155*$AH155*C156,$AG$2*$D$39))</f>
        <v>1250.17960506189</v>
      </c>
      <c r="H156" s="34">
        <f ca="1">Projection!$AH155*Projection!C156</f>
        <v>0.218522350472699</v>
      </c>
      <c r="I156" s="47">
        <f ca="1">IF(A156&lt;(A$39-Parameters!C$18-2),I157/(1+$AG$8-$AG$5),IF(A156&gt;(A$39-Parameters!C$18-2),I155*(1+H155-$AG$5),G158/$AG$8))</f>
        <v>5541.13246357963</v>
      </c>
      <c r="J156" s="47"/>
      <c r="K156" s="35">
        <f ca="1">I156/Parameters!$C$10</f>
        <v>0.000486064251191196</v>
      </c>
      <c r="L156" s="47">
        <f ca="1">IF(A156&lt;(A$39-Parameters!C$18),L157-G157,IF(A156=(A$39-Parameters!C$18),OFFSET(F156,Parameters!C$18,0)*$AG$2,$L155+G156))</f>
        <v>1149584.35495994</v>
      </c>
      <c r="M156" s="35">
        <f ca="1">L156/Parameters!$C$10</f>
        <v>0.100840732891223</v>
      </c>
      <c r="N156" s="35">
        <f ca="1" t="shared" si="20"/>
        <v>0.899159267108777</v>
      </c>
      <c r="O156" t="e">
        <f>'Actual Situation'!D156</f>
        <v>#N/A</v>
      </c>
      <c r="P156" t="e">
        <f>'Actual Situation'!E156</f>
        <v>#N/A</v>
      </c>
      <c r="Q156" s="12">
        <f ca="1">ROUND(SUM(OFFSET(D156,(Parameters!$C$9*-1),0,(Parameters!$C$8*-1),1))*Parameters!$C$6,0)</f>
        <v>611</v>
      </c>
      <c r="R156" s="12">
        <f ca="1" t="shared" si="32"/>
        <v>611</v>
      </c>
      <c r="S156" s="36" t="e">
        <f ca="1" t="shared" si="31"/>
        <v>#N/A</v>
      </c>
      <c r="T156" t="e">
        <f>'Actual Situation'!F156</f>
        <v>#N/A</v>
      </c>
      <c r="U156" s="36" t="e">
        <f>'Actual Situation'!G156</f>
        <v>#N/A</v>
      </c>
      <c r="V156" s="12">
        <f ca="1">Q156*Parameters!$C$4</f>
        <v>134.42</v>
      </c>
      <c r="W156" t="e">
        <f>'Actual Situation'!H156</f>
        <v>#N/A</v>
      </c>
      <c r="X156" s="36" t="e">
        <f>'Actual Situation'!I156</f>
        <v>#N/A</v>
      </c>
      <c r="Y156" s="12">
        <f ca="1">Q156*Parameters!$C$5</f>
        <v>97.76</v>
      </c>
      <c r="Z156" t="e">
        <f>'Actual Situation'!J156</f>
        <v>#N/A</v>
      </c>
      <c r="AA156" t="e">
        <f>'Actual Situation'!K156</f>
        <v>#N/A</v>
      </c>
      <c r="AB156" s="12">
        <f ca="1">Q156*Parameters!$C$7</f>
        <v>13.6253</v>
      </c>
      <c r="AC156" t="e">
        <f>'Actual Situation'!L156</f>
        <v>#N/A</v>
      </c>
      <c r="AD156" s="12">
        <f ca="1" t="shared" si="27"/>
        <v>6696.4001</v>
      </c>
      <c r="AE156" s="61" t="e">
        <f t="shared" si="28"/>
        <v>#N/A</v>
      </c>
      <c r="AH156" s="39">
        <f ca="1">IF(ISNA((Parameters!$C$10-L156)/Parameters!$C$10),1,(Parameters!$C$10-L156)/Parameters!$C$10)</f>
        <v>0.899159267108777</v>
      </c>
      <c r="AJ156" s="66">
        <f ca="1" t="shared" si="29"/>
        <v>0.96984126984127</v>
      </c>
      <c r="AK156" s="66" t="e">
        <f ca="1" t="shared" si="30"/>
        <v>#N/A</v>
      </c>
      <c r="AL156" s="67">
        <f>Parameters!$C$13</f>
        <v>2200</v>
      </c>
      <c r="AM156" s="67">
        <f>Parameters!$C$14</f>
        <v>2000</v>
      </c>
    </row>
    <row r="157" spans="1:39">
      <c r="A157" s="45">
        <f t="shared" si="26"/>
        <v>44017</v>
      </c>
      <c r="B157" t="e">
        <f>'Actual Situation'!B157</f>
        <v>#N/A</v>
      </c>
      <c r="C157" s="46">
        <f>_xlfn.IFNA(VLOOKUP(A157,Measures!$D$15:$H$67,4,FALSE),C156)</f>
        <v>0.243</v>
      </c>
      <c r="D157" s="17">
        <f ca="1">OFFSET(G157,-Parameters!C$18,0)/$AG$2</f>
        <v>81.5218829698481</v>
      </c>
      <c r="E157" t="e">
        <f>'Actual Situation'!C157</f>
        <v>#N/A</v>
      </c>
      <c r="F157" s="17">
        <f ca="1">OFFSET(L157,-Parameters!C$18,0)/$AG$2</f>
        <v>52028.8136339843</v>
      </c>
      <c r="G157" s="47">
        <f ca="1">IF(A157&lt;(A$39-Parameters!C$18),G158/(1+H158),IF(A157&gt;(A$39-Parameters!C$18),I156*$AH156*C157,$AG$2*$D$39))</f>
        <v>1210.71362699189</v>
      </c>
      <c r="H157" s="34">
        <f ca="1">Projection!$AH156*Projection!C157</f>
        <v>0.218495701907433</v>
      </c>
      <c r="I157" s="47">
        <f ca="1">IF(A157&lt;(A$39-Parameters!C$18-2),I158/(1+$AG$8-$AG$5),IF(A157&gt;(A$39-Parameters!C$18-2),I156*(1+H156-$AG$5),G159/$AG$8))</f>
        <v>5366.71063790672</v>
      </c>
      <c r="J157" s="47"/>
      <c r="K157" s="35">
        <f ca="1">I157/Parameters!$C$10</f>
        <v>0.000470764091044449</v>
      </c>
      <c r="L157" s="47">
        <f ca="1">IF(A157&lt;(A$39-Parameters!C$18),L158-G158,IF(A157=(A$39-Parameters!C$18),OFFSET(F157,Parameters!C$18,0)*$AG$2,$L156+G157))</f>
        <v>1150795.06858693</v>
      </c>
      <c r="M157" s="35">
        <f ca="1">L157/Parameters!$C$10</f>
        <v>0.100946935840959</v>
      </c>
      <c r="N157" s="35">
        <f ca="1" t="shared" si="20"/>
        <v>0.899053064159041</v>
      </c>
      <c r="O157" t="e">
        <f>'Actual Situation'!D157</f>
        <v>#N/A</v>
      </c>
      <c r="P157" t="e">
        <f>'Actual Situation'!E157</f>
        <v>#N/A</v>
      </c>
      <c r="Q157" s="12">
        <f ca="1">ROUND(SUM(OFFSET(D157,(Parameters!$C$9*-1),0,(Parameters!$C$8*-1),1))*Parameters!$C$6,0)</f>
        <v>592</v>
      </c>
      <c r="R157" s="12">
        <f ca="1" t="shared" si="32"/>
        <v>592</v>
      </c>
      <c r="S157" s="36" t="e">
        <f ca="1" t="shared" si="31"/>
        <v>#N/A</v>
      </c>
      <c r="T157" t="e">
        <f>'Actual Situation'!F157</f>
        <v>#N/A</v>
      </c>
      <c r="U157" s="36" t="e">
        <f>'Actual Situation'!G157</f>
        <v>#N/A</v>
      </c>
      <c r="V157" s="12">
        <f ca="1">Q157*Parameters!$C$4</f>
        <v>130.24</v>
      </c>
      <c r="W157" t="e">
        <f>'Actual Situation'!H157</f>
        <v>#N/A</v>
      </c>
      <c r="X157" s="36" t="e">
        <f>'Actual Situation'!I157</f>
        <v>#N/A</v>
      </c>
      <c r="Y157" s="12">
        <f ca="1">Q157*Parameters!$C$5</f>
        <v>94.72</v>
      </c>
      <c r="Z157" t="e">
        <f>'Actual Situation'!J157</f>
        <v>#N/A</v>
      </c>
      <c r="AA157" t="e">
        <f>'Actual Situation'!K157</f>
        <v>#N/A</v>
      </c>
      <c r="AB157" s="12">
        <f ca="1">Q157*Parameters!$C$7</f>
        <v>13.2016</v>
      </c>
      <c r="AC157" t="e">
        <f>'Actual Situation'!L157</f>
        <v>#N/A</v>
      </c>
      <c r="AD157" s="12">
        <f ca="1" t="shared" si="27"/>
        <v>6709.6017</v>
      </c>
      <c r="AE157" s="61" t="e">
        <f t="shared" si="28"/>
        <v>#N/A</v>
      </c>
      <c r="AH157" s="39">
        <f ca="1">IF(ISNA((Parameters!$C$10-L157)/Parameters!$C$10),1,(Parameters!$C$10-L157)/Parameters!$C$10)</f>
        <v>0.899053064159041</v>
      </c>
      <c r="AJ157" s="66">
        <f ca="1" t="shared" si="29"/>
        <v>0.968903436988543</v>
      </c>
      <c r="AK157" s="66" t="e">
        <f ca="1" t="shared" si="30"/>
        <v>#N/A</v>
      </c>
      <c r="AL157" s="67">
        <f>Parameters!$C$13</f>
        <v>2200</v>
      </c>
      <c r="AM157" s="67">
        <f>Parameters!$C$14</f>
        <v>2000</v>
      </c>
    </row>
    <row r="158" spans="1:39">
      <c r="A158" s="45">
        <f t="shared" si="26"/>
        <v>44018</v>
      </c>
      <c r="B158" t="e">
        <f>'Actual Situation'!B158</f>
        <v>#N/A</v>
      </c>
      <c r="C158" s="46">
        <f>_xlfn.IFNA(VLOOKUP(A158,Measures!$D$15:$H$67,4,FALSE),C157)</f>
        <v>0.243</v>
      </c>
      <c r="D158" s="17">
        <f ca="1">OFFSET(G158,-Parameters!C$18,0)/$AG$2</f>
        <v>78.974385954932</v>
      </c>
      <c r="E158" t="e">
        <f>'Actual Situation'!C158</f>
        <v>#N/A</v>
      </c>
      <c r="F158" s="17">
        <f ca="1">OFFSET(L158,-Parameters!C$18,0)/$AG$2</f>
        <v>52107.7880199392</v>
      </c>
      <c r="G158" s="47">
        <f ca="1">IF(A158&lt;(A$39-Parameters!C$18),G159/(1+H159),IF(A158&gt;(A$39-Parameters!C$18),I157*$AH157*C158,$AG$2*$D$39))</f>
        <v>1172.46470736199</v>
      </c>
      <c r="H158" s="34">
        <f ca="1">Projection!$AH157*Projection!C158</f>
        <v>0.218469894590647</v>
      </c>
      <c r="I158" s="47">
        <f ca="1">IF(A158&lt;(A$39-Parameters!C$18-2),I159/(1+$AG$8-$AG$5),IF(A158&gt;(A$39-Parameters!C$18-2),I157*(1+H157-$AG$5),G160/$AG$8))</f>
        <v>5197.63618619356</v>
      </c>
      <c r="J158" s="47"/>
      <c r="K158" s="35">
        <f ca="1">I158/Parameters!$C$10</f>
        <v>0.000455932998788908</v>
      </c>
      <c r="L158" s="47">
        <f ca="1">IF(A158&lt;(A$39-Parameters!C$18),L159-G159,IF(A158=(A$39-Parameters!C$18),OFFSET(F158,Parameters!C$18,0)*$AG$2,$L157+G158))</f>
        <v>1151967.53329429</v>
      </c>
      <c r="M158" s="35">
        <f ca="1">L158/Parameters!$C$10</f>
        <v>0.101049783622306</v>
      </c>
      <c r="N158" s="35">
        <f ca="1" t="shared" si="20"/>
        <v>0.898950216377694</v>
      </c>
      <c r="O158" t="e">
        <f>'Actual Situation'!D158</f>
        <v>#N/A</v>
      </c>
      <c r="P158" t="e">
        <f>'Actual Situation'!E158</f>
        <v>#N/A</v>
      </c>
      <c r="Q158" s="12">
        <f ca="1">ROUND(SUM(OFFSET(D158,(Parameters!$C$9*-1),0,(Parameters!$C$8*-1),1))*Parameters!$C$6,0)</f>
        <v>574</v>
      </c>
      <c r="R158" s="12">
        <f ca="1" t="shared" si="32"/>
        <v>574</v>
      </c>
      <c r="S158" s="36" t="e">
        <f ca="1" t="shared" si="31"/>
        <v>#N/A</v>
      </c>
      <c r="T158" t="e">
        <f>'Actual Situation'!F158</f>
        <v>#N/A</v>
      </c>
      <c r="U158" s="36" t="e">
        <f>'Actual Situation'!G158</f>
        <v>#N/A</v>
      </c>
      <c r="V158" s="12">
        <f ca="1">Q158*Parameters!$C$4</f>
        <v>126.28</v>
      </c>
      <c r="W158" t="e">
        <f>'Actual Situation'!H158</f>
        <v>#N/A</v>
      </c>
      <c r="X158" s="36" t="e">
        <f>'Actual Situation'!I158</f>
        <v>#N/A</v>
      </c>
      <c r="Y158" s="12">
        <f ca="1">Q158*Parameters!$C$5</f>
        <v>91.84</v>
      </c>
      <c r="Z158" t="e">
        <f>'Actual Situation'!J158</f>
        <v>#N/A</v>
      </c>
      <c r="AA158" t="e">
        <f>'Actual Situation'!K158</f>
        <v>#N/A</v>
      </c>
      <c r="AB158" s="12">
        <f ca="1">Q158*Parameters!$C$7</f>
        <v>12.8002</v>
      </c>
      <c r="AC158" t="e">
        <f>'Actual Situation'!L158</f>
        <v>#N/A</v>
      </c>
      <c r="AD158" s="12">
        <f ca="1" t="shared" si="27"/>
        <v>6722.4019</v>
      </c>
      <c r="AE158" s="61" t="e">
        <f t="shared" si="28"/>
        <v>#N/A</v>
      </c>
      <c r="AH158" s="39">
        <f ca="1">IF(ISNA((Parameters!$C$10-L158)/Parameters!$C$10),1,(Parameters!$C$10-L158)/Parameters!$C$10)</f>
        <v>0.898950216377694</v>
      </c>
      <c r="AJ158" s="66">
        <f ca="1" t="shared" si="29"/>
        <v>0.969594594594595</v>
      </c>
      <c r="AK158" s="66" t="e">
        <f ca="1" t="shared" si="30"/>
        <v>#N/A</v>
      </c>
      <c r="AL158" s="67">
        <f>Parameters!$C$13</f>
        <v>2200</v>
      </c>
      <c r="AM158" s="67">
        <f>Parameters!$C$14</f>
        <v>2000</v>
      </c>
    </row>
    <row r="159" spans="1:39">
      <c r="A159" s="45">
        <f t="shared" si="26"/>
        <v>44019</v>
      </c>
      <c r="B159" t="e">
        <f>'Actual Situation'!B159</f>
        <v>#N/A</v>
      </c>
      <c r="C159" s="46">
        <f>_xlfn.IFNA(VLOOKUP(A159,Measures!$D$15:$H$67,4,FALSE),C158)</f>
        <v>0.243</v>
      </c>
      <c r="D159" s="17">
        <f ca="1">OFFSET(G159,-Parameters!C$18,0)/$AG$2</f>
        <v>76.5038223733776</v>
      </c>
      <c r="E159" t="e">
        <f>'Actual Situation'!C159</f>
        <v>#N/A</v>
      </c>
      <c r="F159" s="17">
        <f ca="1">OFFSET(L159,-Parameters!C$18,0)/$AG$2</f>
        <v>52184.2918423126</v>
      </c>
      <c r="G159" s="47">
        <f ca="1">IF(A159&lt;(A$39-Parameters!C$18),G160/(1+H160),IF(A159&gt;(A$39-Parameters!C$18),I158*$AH158*C159,$AG$2*$D$39))</f>
        <v>1135.39713033819</v>
      </c>
      <c r="H159" s="34">
        <f ca="1">Projection!$AH158*Projection!C159</f>
        <v>0.21844490257978</v>
      </c>
      <c r="I159" s="47">
        <f ca="1">IF(A159&lt;(A$39-Parameters!C$18-2),I160/(1+$AG$8-$AG$5),IF(A159&gt;(A$39-Parameters!C$18-2),I158*(1+H158-$AG$5),G161/$AG$8))</f>
        <v>5033.75416936341</v>
      </c>
      <c r="J159" s="47"/>
      <c r="K159" s="35">
        <f ca="1">I159/Parameters!$C$10</f>
        <v>0.000441557383277492</v>
      </c>
      <c r="L159" s="47">
        <f ca="1">IF(A159&lt;(A$39-Parameters!C$18),L160-G160,IF(A159=(A$39-Parameters!C$18),OFFSET(F159,Parameters!C$18,0)*$AG$2,$L158+G159))</f>
        <v>1153102.93042463</v>
      </c>
      <c r="M159" s="35">
        <f ca="1">L159/Parameters!$C$10</f>
        <v>0.10114937986181</v>
      </c>
      <c r="N159" s="35">
        <f ca="1" t="shared" si="20"/>
        <v>0.89885062013819</v>
      </c>
      <c r="O159" t="e">
        <f>'Actual Situation'!D159</f>
        <v>#N/A</v>
      </c>
      <c r="P159" t="e">
        <f>'Actual Situation'!E159</f>
        <v>#N/A</v>
      </c>
      <c r="Q159" s="12">
        <f ca="1">ROUND(SUM(OFFSET(D159,(Parameters!$C$9*-1),0,(Parameters!$C$8*-1),1))*Parameters!$C$6,0)</f>
        <v>556</v>
      </c>
      <c r="R159" s="12">
        <f ca="1" t="shared" si="32"/>
        <v>556</v>
      </c>
      <c r="S159" s="36" t="e">
        <f ca="1" t="shared" si="31"/>
        <v>#N/A</v>
      </c>
      <c r="T159" t="e">
        <f>'Actual Situation'!F159</f>
        <v>#N/A</v>
      </c>
      <c r="U159" s="36" t="e">
        <f>'Actual Situation'!G159</f>
        <v>#N/A</v>
      </c>
      <c r="V159" s="12">
        <f ca="1">Q159*Parameters!$C$4</f>
        <v>122.32</v>
      </c>
      <c r="W159" t="e">
        <f>'Actual Situation'!H159</f>
        <v>#N/A</v>
      </c>
      <c r="X159" s="36" t="e">
        <f>'Actual Situation'!I159</f>
        <v>#N/A</v>
      </c>
      <c r="Y159" s="12">
        <f ca="1">Q159*Parameters!$C$5</f>
        <v>88.96</v>
      </c>
      <c r="Z159" t="e">
        <f>'Actual Situation'!J159</f>
        <v>#N/A</v>
      </c>
      <c r="AA159" t="e">
        <f>'Actual Situation'!K159</f>
        <v>#N/A</v>
      </c>
      <c r="AB159" s="12">
        <f ca="1">Q159*Parameters!$C$7</f>
        <v>12.3988</v>
      </c>
      <c r="AC159" t="e">
        <f>'Actual Situation'!L159</f>
        <v>#N/A</v>
      </c>
      <c r="AD159" s="12">
        <f ca="1" t="shared" si="27"/>
        <v>6734.8007</v>
      </c>
      <c r="AE159" s="61" t="e">
        <f t="shared" si="28"/>
        <v>#N/A</v>
      </c>
      <c r="AH159" s="39">
        <f ca="1">IF(ISNA((Parameters!$C$10-L159)/Parameters!$C$10),1,(Parameters!$C$10-L159)/Parameters!$C$10)</f>
        <v>0.89885062013819</v>
      </c>
      <c r="AJ159" s="66">
        <f ca="1" t="shared" si="29"/>
        <v>0.968641114982578</v>
      </c>
      <c r="AK159" s="66" t="e">
        <f ca="1" t="shared" si="30"/>
        <v>#N/A</v>
      </c>
      <c r="AL159" s="67">
        <f>Parameters!$C$13</f>
        <v>2200</v>
      </c>
      <c r="AM159" s="67">
        <f>Parameters!$C$14</f>
        <v>2000</v>
      </c>
    </row>
    <row r="160" spans="1:39">
      <c r="A160" s="45">
        <f t="shared" si="26"/>
        <v>44020</v>
      </c>
      <c r="B160" t="e">
        <f>'Actual Situation'!B160</f>
        <v>#N/A</v>
      </c>
      <c r="C160" s="46">
        <f>_xlfn.IFNA(VLOOKUP(A160,Measures!$D$15:$H$67,4,FALSE),C159)</f>
        <v>0.243</v>
      </c>
      <c r="D160" s="17">
        <f ca="1">OFFSET(G160,-Parameters!C$18,0)/$AG$2</f>
        <v>74.1080367713536</v>
      </c>
      <c r="E160" t="e">
        <f>'Actual Situation'!C160</f>
        <v>#N/A</v>
      </c>
      <c r="F160" s="17">
        <f ca="1">OFFSET(L160,-Parameters!C$18,0)/$AG$2</f>
        <v>52258.3998790839</v>
      </c>
      <c r="G160" s="47">
        <f ca="1">IF(A160&lt;(A$39-Parameters!C$18),G161/(1+H161),IF(A160&gt;(A$39-Parameters!C$18),I159*$AH159*C160,$AG$2*$D$39))</f>
        <v>1099.47611279159</v>
      </c>
      <c r="H160" s="34">
        <f ca="1">Projection!$AH159*Projection!C160</f>
        <v>0.21842070069358</v>
      </c>
      <c r="I160" s="47">
        <f ca="1">IF(A160&lt;(A$39-Parameters!C$18-2),I161/(1+$AG$8-$AG$5),IF(A160&gt;(A$39-Parameters!C$18-2),I159*(1+H159-$AG$5),G162/$AG$8))</f>
        <v>4874.9135661597</v>
      </c>
      <c r="J160" s="47"/>
      <c r="K160" s="35">
        <f ca="1">I160/Parameters!$C$10</f>
        <v>0.000427623997031553</v>
      </c>
      <c r="L160" s="47">
        <f ca="1">IF(A160&lt;(A$39-Parameters!C$18),L161-G161,IF(A160=(A$39-Parameters!C$18),OFFSET(F160,Parameters!C$18,0)*$AG$2,$L159+G160))</f>
        <v>1154202.40653742</v>
      </c>
      <c r="M160" s="35">
        <f ca="1">L160/Parameters!$C$10</f>
        <v>0.101245825134862</v>
      </c>
      <c r="N160" s="35">
        <f ca="1" t="shared" si="20"/>
        <v>0.898754174865138</v>
      </c>
      <c r="O160" t="e">
        <f>'Actual Situation'!D160</f>
        <v>#N/A</v>
      </c>
      <c r="P160" t="e">
        <f>'Actual Situation'!E160</f>
        <v>#N/A</v>
      </c>
      <c r="Q160" s="12">
        <f ca="1">ROUND(SUM(OFFSET(D160,(Parameters!$C$9*-1),0,(Parameters!$C$8*-1),1))*Parameters!$C$6,0)</f>
        <v>539</v>
      </c>
      <c r="R160" s="12">
        <f ca="1" t="shared" si="32"/>
        <v>539</v>
      </c>
      <c r="S160" s="36" t="e">
        <f ca="1" t="shared" si="31"/>
        <v>#N/A</v>
      </c>
      <c r="T160" t="e">
        <f>'Actual Situation'!F160</f>
        <v>#N/A</v>
      </c>
      <c r="U160" s="36" t="e">
        <f>'Actual Situation'!G160</f>
        <v>#N/A</v>
      </c>
      <c r="V160" s="12">
        <f ca="1">Q160*Parameters!$C$4</f>
        <v>118.58</v>
      </c>
      <c r="W160" t="e">
        <f>'Actual Situation'!H160</f>
        <v>#N/A</v>
      </c>
      <c r="X160" s="36" t="e">
        <f>'Actual Situation'!I160</f>
        <v>#N/A</v>
      </c>
      <c r="Y160" s="12">
        <f ca="1">Q160*Parameters!$C$5</f>
        <v>86.24</v>
      </c>
      <c r="Z160" t="e">
        <f>'Actual Situation'!J160</f>
        <v>#N/A</v>
      </c>
      <c r="AA160" t="e">
        <f>'Actual Situation'!K160</f>
        <v>#N/A</v>
      </c>
      <c r="AB160" s="12">
        <f ca="1">Q160*Parameters!$C$7</f>
        <v>12.0197</v>
      </c>
      <c r="AC160" t="e">
        <f>'Actual Situation'!L160</f>
        <v>#N/A</v>
      </c>
      <c r="AD160" s="12">
        <f ca="1" t="shared" si="27"/>
        <v>6746.8204</v>
      </c>
      <c r="AE160" s="61" t="e">
        <f t="shared" si="28"/>
        <v>#N/A</v>
      </c>
      <c r="AH160" s="39">
        <f ca="1">IF(ISNA((Parameters!$C$10-L160)/Parameters!$C$10),1,(Parameters!$C$10-L160)/Parameters!$C$10)</f>
        <v>0.898754174865138</v>
      </c>
      <c r="AJ160" s="66">
        <f ca="1" t="shared" si="29"/>
        <v>0.969424460431655</v>
      </c>
      <c r="AK160" s="66" t="e">
        <f ca="1" t="shared" si="30"/>
        <v>#N/A</v>
      </c>
      <c r="AL160" s="67">
        <f>Parameters!$C$13</f>
        <v>2200</v>
      </c>
      <c r="AM160" s="67">
        <f>Parameters!$C$14</f>
        <v>2000</v>
      </c>
    </row>
    <row r="161" spans="1:39">
      <c r="A161" s="45">
        <f t="shared" si="26"/>
        <v>44021</v>
      </c>
      <c r="B161" t="e">
        <f>'Actual Situation'!B161</f>
        <v>#N/A</v>
      </c>
      <c r="C161" s="46">
        <f>_xlfn.IFNA(VLOOKUP(A161,Measures!$D$15:$H$67,4,FALSE),C160)</f>
        <v>0.243</v>
      </c>
      <c r="D161" s="17">
        <f ca="1">OFFSET(G161,-Parameters!C$18,0)/$AG$2</f>
        <v>71.7849234068759</v>
      </c>
      <c r="E161" t="e">
        <f>'Actual Situation'!C161</f>
        <v>#N/A</v>
      </c>
      <c r="F161" s="17">
        <f ca="1">OFFSET(L161,-Parameters!C$18,0)/$AG$2</f>
        <v>52330.1848024908</v>
      </c>
      <c r="G161" s="47">
        <f ca="1">IF(A161&lt;(A$39-Parameters!C$18),G162/(1+H162),IF(A161&gt;(A$39-Parameters!C$18),I160*$AH160*C161,$AG$2*$D$39))</f>
        <v>1064.66778748533</v>
      </c>
      <c r="H161" s="34">
        <f ca="1">Projection!$AH160*Projection!C161</f>
        <v>0.218397264492229</v>
      </c>
      <c r="I161" s="47">
        <f ca="1">IF(A161&lt;(A$39-Parameters!C$18-2),I162/(1+$AG$8-$AG$5),IF(A161&gt;(A$39-Parameters!C$18-2),I160*(1+H160-$AG$5),G163/$AG$8))</f>
        <v>4720.96721156102</v>
      </c>
      <c r="J161" s="47"/>
      <c r="K161" s="35">
        <f ca="1">I161/Parameters!$C$10</f>
        <v>0.000414119930838686</v>
      </c>
      <c r="L161" s="47">
        <f ca="1">IF(A161&lt;(A$39-Parameters!C$18),L162-G162,IF(A161=(A$39-Parameters!C$18),OFFSET(F161,Parameters!C$18,0)*$AG$2,$L160+G161))</f>
        <v>1155267.07432491</v>
      </c>
      <c r="M161" s="35">
        <f ca="1">L161/Parameters!$C$10</f>
        <v>0.101339217046045</v>
      </c>
      <c r="N161" s="35">
        <f ca="1" t="shared" ref="N161:N224" si="33">1-M161</f>
        <v>0.898660782953955</v>
      </c>
      <c r="O161" t="e">
        <f>'Actual Situation'!D161</f>
        <v>#N/A</v>
      </c>
      <c r="P161" t="e">
        <f>'Actual Situation'!E161</f>
        <v>#N/A</v>
      </c>
      <c r="Q161" s="12">
        <f ca="1">ROUND(SUM(OFFSET(D161,(Parameters!$C$9*-1),0,(Parameters!$C$8*-1),1))*Parameters!$C$6,0)</f>
        <v>522</v>
      </c>
      <c r="R161" s="12">
        <f ca="1" t="shared" si="32"/>
        <v>522</v>
      </c>
      <c r="S161" s="36" t="e">
        <f ca="1" t="shared" si="31"/>
        <v>#N/A</v>
      </c>
      <c r="T161" t="e">
        <f>'Actual Situation'!F161</f>
        <v>#N/A</v>
      </c>
      <c r="U161" s="36" t="e">
        <f>'Actual Situation'!G161</f>
        <v>#N/A</v>
      </c>
      <c r="V161" s="12">
        <f ca="1">Q161*Parameters!$C$4</f>
        <v>114.84</v>
      </c>
      <c r="W161" t="e">
        <f>'Actual Situation'!H161</f>
        <v>#N/A</v>
      </c>
      <c r="X161" s="36" t="e">
        <f>'Actual Situation'!I161</f>
        <v>#N/A</v>
      </c>
      <c r="Y161" s="12">
        <f ca="1">Q161*Parameters!$C$5</f>
        <v>83.52</v>
      </c>
      <c r="Z161" t="e">
        <f>'Actual Situation'!J161</f>
        <v>#N/A</v>
      </c>
      <c r="AA161" t="e">
        <f>'Actual Situation'!K161</f>
        <v>#N/A</v>
      </c>
      <c r="AB161" s="12">
        <f ca="1">Q161*Parameters!$C$7</f>
        <v>11.6406</v>
      </c>
      <c r="AC161" t="e">
        <f>'Actual Situation'!L161</f>
        <v>#N/A</v>
      </c>
      <c r="AD161" s="12">
        <f ca="1" t="shared" si="27"/>
        <v>6758.461</v>
      </c>
      <c r="AE161" s="61" t="e">
        <f t="shared" si="28"/>
        <v>#N/A</v>
      </c>
      <c r="AH161" s="39">
        <f ca="1">IF(ISNA((Parameters!$C$10-L161)/Parameters!$C$10),1,(Parameters!$C$10-L161)/Parameters!$C$10)</f>
        <v>0.898660782953955</v>
      </c>
      <c r="AJ161" s="66">
        <f ca="1" t="shared" si="29"/>
        <v>0.968460111317254</v>
      </c>
      <c r="AK161" s="66" t="e">
        <f ca="1" t="shared" si="30"/>
        <v>#N/A</v>
      </c>
      <c r="AL161" s="67">
        <f>Parameters!$C$13</f>
        <v>2200</v>
      </c>
      <c r="AM161" s="67">
        <f>Parameters!$C$14</f>
        <v>2000</v>
      </c>
    </row>
    <row r="162" spans="1:39">
      <c r="A162" s="45">
        <f t="shared" si="26"/>
        <v>44022</v>
      </c>
      <c r="B162" t="e">
        <f>'Actual Situation'!B162</f>
        <v>#N/A</v>
      </c>
      <c r="C162" s="46">
        <f>_xlfn.IFNA(VLOOKUP(A162,Measures!$D$15:$H$67,4,FALSE),C161)</f>
        <v>0.243</v>
      </c>
      <c r="D162" s="17">
        <f ca="1">OFFSET(G162,-Parameters!C$18,0)/$AG$2</f>
        <v>69.5324258136609</v>
      </c>
      <c r="E162" t="e">
        <f>'Actual Situation'!C162</f>
        <v>#N/A</v>
      </c>
      <c r="F162" s="17">
        <f ca="1">OFFSET(L162,-Parameters!C$18,0)/$AG$2</f>
        <v>52399.7172283044</v>
      </c>
      <c r="G162" s="47">
        <f ca="1">IF(A162&lt;(A$39-Parameters!C$18),G163/(1+H163),IF(A162&gt;(A$39-Parameters!C$18),I161*$AH161*C162,$AG$2*$D$39))</f>
        <v>1030.93918602585</v>
      </c>
      <c r="H162" s="34">
        <f ca="1">Projection!$AH161*Projection!C162</f>
        <v>0.218374570257811</v>
      </c>
      <c r="I162" s="47">
        <f ca="1">IF(A162&lt;(A$39-Parameters!C$18-2),I163/(1+$AG$8-$AG$5),IF(A162&gt;(A$39-Parameters!C$18-2),I161*(1+H161-$AG$5),G164/$AG$8))</f>
        <v>4571.7717334332</v>
      </c>
      <c r="J162" s="47"/>
      <c r="K162" s="35">
        <f ca="1">I162/Parameters!$C$10</f>
        <v>0.000401032608195894</v>
      </c>
      <c r="L162" s="47">
        <f ca="1">IF(A162&lt;(A$39-Parameters!C$18),L163-G163,IF(A162=(A$39-Parameters!C$18),OFFSET(F162,Parameters!C$18,0)*$AG$2,$L161+G162))</f>
        <v>1156298.01351093</v>
      </c>
      <c r="M162" s="35">
        <f ca="1">L162/Parameters!$C$10</f>
        <v>0.101429650307977</v>
      </c>
      <c r="N162" s="35">
        <f ca="1" t="shared" si="33"/>
        <v>0.898570349692023</v>
      </c>
      <c r="O162" t="e">
        <f>'Actual Situation'!D162</f>
        <v>#N/A</v>
      </c>
      <c r="P162" t="e">
        <f>'Actual Situation'!E162</f>
        <v>#N/A</v>
      </c>
      <c r="Q162" s="12">
        <f ca="1">ROUND(SUM(OFFSET(D162,(Parameters!$C$9*-1),0,(Parameters!$C$8*-1),1))*Parameters!$C$6,0)</f>
        <v>506</v>
      </c>
      <c r="R162" s="12">
        <f ca="1" t="shared" si="32"/>
        <v>506</v>
      </c>
      <c r="S162" s="36" t="e">
        <f ca="1" t="shared" si="31"/>
        <v>#N/A</v>
      </c>
      <c r="T162" t="e">
        <f>'Actual Situation'!F162</f>
        <v>#N/A</v>
      </c>
      <c r="U162" s="36" t="e">
        <f>'Actual Situation'!G162</f>
        <v>#N/A</v>
      </c>
      <c r="V162" s="12">
        <f ca="1">Q162*Parameters!$C$4</f>
        <v>111.32</v>
      </c>
      <c r="W162" t="e">
        <f>'Actual Situation'!H162</f>
        <v>#N/A</v>
      </c>
      <c r="X162" s="36" t="e">
        <f>'Actual Situation'!I162</f>
        <v>#N/A</v>
      </c>
      <c r="Y162" s="12">
        <f ca="1">Q162*Parameters!$C$5</f>
        <v>80.96</v>
      </c>
      <c r="Z162" t="e">
        <f>'Actual Situation'!J162</f>
        <v>#N/A</v>
      </c>
      <c r="AA162" t="e">
        <f>'Actual Situation'!K162</f>
        <v>#N/A</v>
      </c>
      <c r="AB162" s="12">
        <f ca="1">Q162*Parameters!$C$7</f>
        <v>11.2838</v>
      </c>
      <c r="AC162" t="e">
        <f>'Actual Situation'!L162</f>
        <v>#N/A</v>
      </c>
      <c r="AD162" s="12">
        <f ca="1" t="shared" si="27"/>
        <v>6769.7448</v>
      </c>
      <c r="AE162" s="61" t="e">
        <f t="shared" si="28"/>
        <v>#N/A</v>
      </c>
      <c r="AH162" s="39">
        <f ca="1">IF(ISNA((Parameters!$C$10-L162)/Parameters!$C$10),1,(Parameters!$C$10-L162)/Parameters!$C$10)</f>
        <v>0.898570349692023</v>
      </c>
      <c r="AJ162" s="66">
        <f ca="1" t="shared" si="29"/>
        <v>0.969348659003831</v>
      </c>
      <c r="AK162" s="66" t="e">
        <f ca="1" t="shared" si="30"/>
        <v>#N/A</v>
      </c>
      <c r="AL162" s="67">
        <f>Parameters!$C$13</f>
        <v>2200</v>
      </c>
      <c r="AM162" s="67">
        <f>Parameters!$C$14</f>
        <v>2000</v>
      </c>
    </row>
    <row r="163" spans="1:39">
      <c r="A163" s="45">
        <f t="shared" si="26"/>
        <v>44023</v>
      </c>
      <c r="B163" t="e">
        <f>'Actual Situation'!B163</f>
        <v>#N/A</v>
      </c>
      <c r="C163" s="46">
        <f>_xlfn.IFNA(VLOOKUP(A163,Measures!$D$15:$H$67,4,FALSE),C162)</f>
        <v>0.243</v>
      </c>
      <c r="D163" s="17">
        <f ca="1">OFFSET(G163,-Parameters!C$18,0)/$AG$2</f>
        <v>67.3485363134047</v>
      </c>
      <c r="E163" t="e">
        <f>'Actual Situation'!C163</f>
        <v>#N/A</v>
      </c>
      <c r="F163" s="17">
        <f ca="1">OFFSET(L163,-Parameters!C$18,0)/$AG$2</f>
        <v>52467.0657646178</v>
      </c>
      <c r="G163" s="47">
        <f ca="1">IF(A163&lt;(A$39-Parameters!C$18),G164/(1+H164),IF(A163&gt;(A$39-Parameters!C$18),I162*$AH162*C163,$AG$2*$D$39))</f>
        <v>998.258221629231</v>
      </c>
      <c r="H163" s="34">
        <f ca="1">Projection!$AH162*Projection!C163</f>
        <v>0.218352594975162</v>
      </c>
      <c r="I163" s="47">
        <f ca="1">IF(A163&lt;(A$39-Parameters!C$18-2),I164/(1+$AG$8-$AG$5),IF(A163&gt;(A$39-Parameters!C$18-2),I162*(1+H162-$AG$5),G165/$AG$8))</f>
        <v>4427.18748768018</v>
      </c>
      <c r="J163" s="47"/>
      <c r="K163" s="35">
        <f ca="1">I163/Parameters!$C$10</f>
        <v>0.000388349779621068</v>
      </c>
      <c r="L163" s="47">
        <f ca="1">IF(A163&lt;(A$39-Parameters!C$18),L164-G164,IF(A163=(A$39-Parameters!C$18),OFFSET(F163,Parameters!C$18,0)*$AG$2,$L162+G163))</f>
        <v>1157296.27173256</v>
      </c>
      <c r="M163" s="35">
        <f ca="1">L163/Parameters!$C$10</f>
        <v>0.101517216818646</v>
      </c>
      <c r="N163" s="35">
        <f ca="1" t="shared" si="33"/>
        <v>0.898482783181354</v>
      </c>
      <c r="O163" t="e">
        <f>'Actual Situation'!D163</f>
        <v>#N/A</v>
      </c>
      <c r="P163" t="e">
        <f>'Actual Situation'!E163</f>
        <v>#N/A</v>
      </c>
      <c r="Q163" s="12">
        <f ca="1">ROUND(SUM(OFFSET(D163,(Parameters!$C$9*-1),0,(Parameters!$C$8*-1),1))*Parameters!$C$6,0)</f>
        <v>490</v>
      </c>
      <c r="R163" s="12">
        <f ca="1" t="shared" si="32"/>
        <v>490</v>
      </c>
      <c r="S163" s="36" t="e">
        <f ca="1" t="shared" si="31"/>
        <v>#N/A</v>
      </c>
      <c r="T163" t="e">
        <f>'Actual Situation'!F163</f>
        <v>#N/A</v>
      </c>
      <c r="U163" s="36" t="e">
        <f>'Actual Situation'!G163</f>
        <v>#N/A</v>
      </c>
      <c r="V163" s="12">
        <f ca="1">Q163*Parameters!$C$4</f>
        <v>107.8</v>
      </c>
      <c r="W163" t="e">
        <f>'Actual Situation'!H163</f>
        <v>#N/A</v>
      </c>
      <c r="X163" s="36" t="e">
        <f>'Actual Situation'!I163</f>
        <v>#N/A</v>
      </c>
      <c r="Y163" s="12">
        <f ca="1">Q163*Parameters!$C$5</f>
        <v>78.4</v>
      </c>
      <c r="Z163" t="e">
        <f>'Actual Situation'!J163</f>
        <v>#N/A</v>
      </c>
      <c r="AA163" t="e">
        <f>'Actual Situation'!K163</f>
        <v>#N/A</v>
      </c>
      <c r="AB163" s="12">
        <f ca="1">Q163*Parameters!$C$7</f>
        <v>10.927</v>
      </c>
      <c r="AC163" t="e">
        <f>'Actual Situation'!L163</f>
        <v>#N/A</v>
      </c>
      <c r="AD163" s="12">
        <f ca="1" t="shared" si="27"/>
        <v>6780.6718</v>
      </c>
      <c r="AE163" s="61" t="e">
        <f t="shared" si="28"/>
        <v>#N/A</v>
      </c>
      <c r="AH163" s="39">
        <f ca="1">IF(ISNA((Parameters!$C$10-L163)/Parameters!$C$10),1,(Parameters!$C$10-L163)/Parameters!$C$10)</f>
        <v>0.898482783181354</v>
      </c>
      <c r="AJ163" s="66">
        <f ca="1" t="shared" si="29"/>
        <v>0.968379446640316</v>
      </c>
      <c r="AK163" s="66" t="e">
        <f ca="1" t="shared" si="30"/>
        <v>#N/A</v>
      </c>
      <c r="AL163" s="67">
        <f>Parameters!$C$13</f>
        <v>2200</v>
      </c>
      <c r="AM163" s="67">
        <f>Parameters!$C$14</f>
        <v>2000</v>
      </c>
    </row>
    <row r="164" spans="1:39">
      <c r="A164" s="45">
        <f t="shared" si="26"/>
        <v>44024</v>
      </c>
      <c r="B164" t="e">
        <f>'Actual Situation'!B164</f>
        <v>#N/A</v>
      </c>
      <c r="C164" s="46">
        <f>_xlfn.IFNA(VLOOKUP(A164,Measures!$D$15:$H$67,4,FALSE),C163)</f>
        <v>0.243</v>
      </c>
      <c r="D164" s="17">
        <f ca="1">OFFSET(G164,-Parameters!C$18,0)/$AG$2</f>
        <v>65.2312954815588</v>
      </c>
      <c r="E164" t="e">
        <f>'Actual Situation'!C164</f>
        <v>#N/A</v>
      </c>
      <c r="F164" s="17">
        <f ca="1">OFFSET(L164,-Parameters!C$18,0)/$AG$2</f>
        <v>52532.2970600994</v>
      </c>
      <c r="G164" s="47">
        <f ca="1">IF(A164&lt;(A$39-Parameters!C$18),G165/(1+H165),IF(A164&gt;(A$39-Parameters!C$18),I163*$AH163*C164,$AG$2*$D$39))</f>
        <v>966.593671749963</v>
      </c>
      <c r="H164" s="34">
        <f ca="1">Projection!$AH163*Projection!C164</f>
        <v>0.218331316313069</v>
      </c>
      <c r="I164" s="47">
        <f ca="1">IF(A164&lt;(A$39-Parameters!C$18-2),I165/(1+$AG$8-$AG$5),IF(A164&gt;(A$39-Parameters!C$18-2),I163*(1+H163-$AG$5),G166/$AG$8))</f>
        <v>4287.07849213667</v>
      </c>
      <c r="J164" s="47"/>
      <c r="K164" s="35">
        <f ca="1">I164/Parameters!$C$10</f>
        <v>0.000376059516854094</v>
      </c>
      <c r="L164" s="47">
        <f ca="1">IF(A164&lt;(A$39-Parameters!C$18),L165-G165,IF(A164=(A$39-Parameters!C$18),OFFSET(F164,Parameters!C$18,0)*$AG$2,$L163+G164))</f>
        <v>1158262.86540431</v>
      </c>
      <c r="M164" s="35">
        <f ca="1">L164/Parameters!$C$10</f>
        <v>0.10160200573722</v>
      </c>
      <c r="N164" s="35">
        <f ca="1" t="shared" si="33"/>
        <v>0.89839799426278</v>
      </c>
      <c r="O164" t="e">
        <f>'Actual Situation'!D164</f>
        <v>#N/A</v>
      </c>
      <c r="P164" t="e">
        <f>'Actual Situation'!E164</f>
        <v>#N/A</v>
      </c>
      <c r="Q164" s="12">
        <f ca="1">ROUND(SUM(OFFSET(D164,(Parameters!$C$9*-1),0,(Parameters!$C$8*-1),1))*Parameters!$C$6,0)</f>
        <v>475</v>
      </c>
      <c r="R164" s="12">
        <f ca="1" t="shared" si="32"/>
        <v>475</v>
      </c>
      <c r="S164" s="36" t="e">
        <f ca="1" t="shared" si="31"/>
        <v>#N/A</v>
      </c>
      <c r="T164" t="e">
        <f>'Actual Situation'!F164</f>
        <v>#N/A</v>
      </c>
      <c r="U164" s="36" t="e">
        <f>'Actual Situation'!G164</f>
        <v>#N/A</v>
      </c>
      <c r="V164" s="12">
        <f ca="1">Q164*Parameters!$C$4</f>
        <v>104.5</v>
      </c>
      <c r="W164" t="e">
        <f>'Actual Situation'!H164</f>
        <v>#N/A</v>
      </c>
      <c r="X164" s="36" t="e">
        <f>'Actual Situation'!I164</f>
        <v>#N/A</v>
      </c>
      <c r="Y164" s="12">
        <f ca="1">Q164*Parameters!$C$5</f>
        <v>76</v>
      </c>
      <c r="Z164" t="e">
        <f>'Actual Situation'!J164</f>
        <v>#N/A</v>
      </c>
      <c r="AA164" t="e">
        <f>'Actual Situation'!K164</f>
        <v>#N/A</v>
      </c>
      <c r="AB164" s="12">
        <f ca="1">Q164*Parameters!$C$7</f>
        <v>10.5925</v>
      </c>
      <c r="AC164" t="e">
        <f>'Actual Situation'!L164</f>
        <v>#N/A</v>
      </c>
      <c r="AD164" s="12">
        <f ca="1" t="shared" si="27"/>
        <v>6791.2643</v>
      </c>
      <c r="AE164" s="61" t="e">
        <f t="shared" si="28"/>
        <v>#N/A</v>
      </c>
      <c r="AH164" s="39">
        <f ca="1">IF(ISNA((Parameters!$C$10-L164)/Parameters!$C$10),1,(Parameters!$C$10-L164)/Parameters!$C$10)</f>
        <v>0.89839799426278</v>
      </c>
      <c r="AJ164" s="66">
        <f ca="1" t="shared" si="29"/>
        <v>0.969387755102041</v>
      </c>
      <c r="AK164" s="66" t="e">
        <f ca="1" t="shared" si="30"/>
        <v>#N/A</v>
      </c>
      <c r="AL164" s="67">
        <f>Parameters!$C$13</f>
        <v>2200</v>
      </c>
      <c r="AM164" s="67">
        <f>Parameters!$C$14</f>
        <v>2000</v>
      </c>
    </row>
    <row r="165" spans="1:39">
      <c r="A165" s="45">
        <f t="shared" si="26"/>
        <v>44025</v>
      </c>
      <c r="B165" t="e">
        <f>'Actual Situation'!B165</f>
        <v>#N/A</v>
      </c>
      <c r="C165" s="46">
        <f>_xlfn.IFNA(VLOOKUP(A165,Measures!$D$15:$H$67,4,FALSE),C164)</f>
        <v>0.243</v>
      </c>
      <c r="D165" s="17">
        <f ca="1">OFFSET(G165,-Parameters!C$18,0)/$AG$2</f>
        <v>63.1787915713593</v>
      </c>
      <c r="E165" t="e">
        <f>'Actual Situation'!C165</f>
        <v>#N/A</v>
      </c>
      <c r="F165" s="17">
        <f ca="1">OFFSET(L165,-Parameters!C$18,0)/$AG$2</f>
        <v>52595.4758516708</v>
      </c>
      <c r="G165" s="47">
        <f ca="1">IF(A165&lt;(A$39-Parameters!C$18),G166/(1+H166),IF(A165&gt;(A$39-Parameters!C$18),I164*$AH164*C165,$AG$2*$D$39))</f>
        <v>935.915160615592</v>
      </c>
      <c r="H165" s="34">
        <f ca="1">Projection!$AH164*Projection!C165</f>
        <v>0.218310712605855</v>
      </c>
      <c r="I165" s="47">
        <f ca="1">IF(A165&lt;(A$39-Parameters!C$18-2),I166/(1+$AG$8-$AG$5),IF(A165&gt;(A$39-Parameters!C$18-2),I164*(1+H164-$AG$5),G167/$AG$8))</f>
        <v>4151.31235942815</v>
      </c>
      <c r="J165" s="47"/>
      <c r="K165" s="35">
        <f ca="1">I165/Parameters!$C$10</f>
        <v>0.000364150206967381</v>
      </c>
      <c r="L165" s="47">
        <f ca="1">IF(A165&lt;(A$39-Parameters!C$18),L166-G166,IF(A165=(A$39-Parameters!C$18),OFFSET(F165,Parameters!C$18,0)*$AG$2,$L164+G165))</f>
        <v>1159198.78056493</v>
      </c>
      <c r="M165" s="35">
        <f ca="1">L165/Parameters!$C$10</f>
        <v>0.101684103558327</v>
      </c>
      <c r="N165" s="35">
        <f ca="1" t="shared" si="33"/>
        <v>0.898315896441673</v>
      </c>
      <c r="O165" t="e">
        <f>'Actual Situation'!D165</f>
        <v>#N/A</v>
      </c>
      <c r="P165" t="e">
        <f>'Actual Situation'!E165</f>
        <v>#N/A</v>
      </c>
      <c r="Q165" s="12">
        <f ca="1">ROUND(SUM(OFFSET(D165,(Parameters!$C$9*-1),0,(Parameters!$C$8*-1),1))*Parameters!$C$6,0)</f>
        <v>460</v>
      </c>
      <c r="R165" s="12">
        <f ca="1" t="shared" si="32"/>
        <v>460</v>
      </c>
      <c r="S165" s="36" t="e">
        <f ca="1" t="shared" si="31"/>
        <v>#N/A</v>
      </c>
      <c r="T165" t="e">
        <f>'Actual Situation'!F165</f>
        <v>#N/A</v>
      </c>
      <c r="U165" s="36" t="e">
        <f>'Actual Situation'!G165</f>
        <v>#N/A</v>
      </c>
      <c r="V165" s="12">
        <f ca="1">Q165*Parameters!$C$4</f>
        <v>101.2</v>
      </c>
      <c r="W165" t="e">
        <f>'Actual Situation'!H165</f>
        <v>#N/A</v>
      </c>
      <c r="X165" s="36" t="e">
        <f>'Actual Situation'!I165</f>
        <v>#N/A</v>
      </c>
      <c r="Y165" s="12">
        <f ca="1">Q165*Parameters!$C$5</f>
        <v>73.6</v>
      </c>
      <c r="Z165" t="e">
        <f>'Actual Situation'!J165</f>
        <v>#N/A</v>
      </c>
      <c r="AA165" t="e">
        <f>'Actual Situation'!K165</f>
        <v>#N/A</v>
      </c>
      <c r="AB165" s="12">
        <f ca="1">Q165*Parameters!$C$7</f>
        <v>10.258</v>
      </c>
      <c r="AC165" t="e">
        <f>'Actual Situation'!L165</f>
        <v>#N/A</v>
      </c>
      <c r="AD165" s="12">
        <f ca="1" t="shared" si="27"/>
        <v>6801.5223</v>
      </c>
      <c r="AE165" s="61" t="e">
        <f t="shared" si="28"/>
        <v>#N/A</v>
      </c>
      <c r="AH165" s="39">
        <f ca="1">IF(ISNA((Parameters!$C$10-L165)/Parameters!$C$10),1,(Parameters!$C$10-L165)/Parameters!$C$10)</f>
        <v>0.898315896441673</v>
      </c>
      <c r="AJ165" s="66">
        <f ca="1" t="shared" si="29"/>
        <v>0.968421052631579</v>
      </c>
      <c r="AK165" s="66" t="e">
        <f ca="1" t="shared" si="30"/>
        <v>#N/A</v>
      </c>
      <c r="AL165" s="67">
        <f>Parameters!$C$13</f>
        <v>2200</v>
      </c>
      <c r="AM165" s="67">
        <f>Parameters!$C$14</f>
        <v>2000</v>
      </c>
    </row>
    <row r="166" spans="1:39">
      <c r="A166" s="45">
        <f t="shared" si="26"/>
        <v>44026</v>
      </c>
      <c r="B166" t="e">
        <f>'Actual Situation'!B166</f>
        <v>#N/A</v>
      </c>
      <c r="C166" s="46">
        <f>_xlfn.IFNA(VLOOKUP(A166,Measures!$D$15:$H$67,4,FALSE),C165)</f>
        <v>0.243</v>
      </c>
      <c r="D166" s="17">
        <f ca="1">OFFSET(G166,-Parameters!C$18,0)/$AG$2</f>
        <v>61.189159900566</v>
      </c>
      <c r="E166" t="e">
        <f>'Actual Situation'!C166</f>
        <v>#N/A</v>
      </c>
      <c r="F166" s="17">
        <f ca="1">OFFSET(L166,-Parameters!C$18,0)/$AG$2</f>
        <v>52656.6650115713</v>
      </c>
      <c r="G166" s="47">
        <f ca="1">IF(A166&lt;(A$39-Parameters!C$18),G167/(1+H167),IF(A166&gt;(A$39-Parameters!C$18),I165*$AH165*C166,$AG$2*$D$39))</f>
        <v>906.19314170729</v>
      </c>
      <c r="H166" s="34">
        <f ca="1">Projection!$AH165*Projection!C166</f>
        <v>0.218290762835327</v>
      </c>
      <c r="I166" s="47">
        <f ca="1">IF(A166&lt;(A$39-Parameters!C$18-2),I167/(1+$AG$8-$AG$5),IF(A166&gt;(A$39-Parameters!C$18-2),I165*(1+H165-$AG$5),G168/$AG$8))</f>
        <v>4019.76022900737</v>
      </c>
      <c r="J166" s="47"/>
      <c r="K166" s="35">
        <f ca="1">I166/Parameters!$C$10</f>
        <v>0.000352610546404155</v>
      </c>
      <c r="L166" s="47">
        <f ca="1">IF(A166&lt;(A$39-Parameters!C$18),L167-G167,IF(A166=(A$39-Parameters!C$18),OFFSET(F166,Parameters!C$18,0)*$AG$2,$L165+G166))</f>
        <v>1160104.97370664</v>
      </c>
      <c r="M166" s="35">
        <f ca="1">L166/Parameters!$C$10</f>
        <v>0.101763594184793</v>
      </c>
      <c r="N166" s="35">
        <f ca="1" t="shared" si="33"/>
        <v>0.898236405815207</v>
      </c>
      <c r="O166" t="e">
        <f>'Actual Situation'!D166</f>
        <v>#N/A</v>
      </c>
      <c r="P166" t="e">
        <f>'Actual Situation'!E166</f>
        <v>#N/A</v>
      </c>
      <c r="Q166" s="12">
        <f ca="1">ROUND(SUM(OFFSET(D166,(Parameters!$C$9*-1),0,(Parameters!$C$8*-1),1))*Parameters!$C$6,0)</f>
        <v>445</v>
      </c>
      <c r="R166" s="12">
        <f ca="1" t="shared" si="32"/>
        <v>445</v>
      </c>
      <c r="S166" s="36" t="e">
        <f ca="1" t="shared" si="31"/>
        <v>#N/A</v>
      </c>
      <c r="T166" t="e">
        <f>'Actual Situation'!F166</f>
        <v>#N/A</v>
      </c>
      <c r="U166" s="36" t="e">
        <f>'Actual Situation'!G166</f>
        <v>#N/A</v>
      </c>
      <c r="V166" s="12">
        <f ca="1">Q166*Parameters!$C$4</f>
        <v>97.9</v>
      </c>
      <c r="W166" t="e">
        <f>'Actual Situation'!H166</f>
        <v>#N/A</v>
      </c>
      <c r="X166" s="36" t="e">
        <f>'Actual Situation'!I166</f>
        <v>#N/A</v>
      </c>
      <c r="Y166" s="12">
        <f ca="1">Q166*Parameters!$C$5</f>
        <v>71.2</v>
      </c>
      <c r="Z166" t="e">
        <f>'Actual Situation'!J166</f>
        <v>#N/A</v>
      </c>
      <c r="AA166" t="e">
        <f>'Actual Situation'!K166</f>
        <v>#N/A</v>
      </c>
      <c r="AB166" s="12">
        <f ca="1">Q166*Parameters!$C$7</f>
        <v>9.9235</v>
      </c>
      <c r="AC166" t="e">
        <f>'Actual Situation'!L166</f>
        <v>#N/A</v>
      </c>
      <c r="AD166" s="12">
        <f ca="1" t="shared" si="27"/>
        <v>6811.4458</v>
      </c>
      <c r="AE166" s="61" t="e">
        <f t="shared" si="28"/>
        <v>#N/A</v>
      </c>
      <c r="AH166" s="39">
        <f ca="1">IF(ISNA((Parameters!$C$10-L166)/Parameters!$C$10),1,(Parameters!$C$10-L166)/Parameters!$C$10)</f>
        <v>0.898236405815207</v>
      </c>
      <c r="AJ166" s="66">
        <f ca="1" t="shared" si="29"/>
        <v>0.967391304347826</v>
      </c>
      <c r="AK166" s="66" t="e">
        <f ca="1" t="shared" si="30"/>
        <v>#N/A</v>
      </c>
      <c r="AL166" s="67">
        <f>Parameters!$C$13</f>
        <v>2200</v>
      </c>
      <c r="AM166" s="67">
        <f>Parameters!$C$14</f>
        <v>2000</v>
      </c>
    </row>
    <row r="167" spans="1:39">
      <c r="A167" s="45">
        <f t="shared" ref="A167:A208" si="34">A166+1</f>
        <v>44027</v>
      </c>
      <c r="B167" t="e">
        <f>'Actual Situation'!B167</f>
        <v>#N/A</v>
      </c>
      <c r="C167" s="46">
        <f>_xlfn.IFNA(VLOOKUP(A167,Measures!$D$15:$H$67,4,FALSE),C166)</f>
        <v>0.243</v>
      </c>
      <c r="D167" s="17">
        <f ca="1">OFFSET(G167,-Parameters!C$18,0)/$AG$2</f>
        <v>59.2605822050842</v>
      </c>
      <c r="E167" t="e">
        <f>'Actual Situation'!C167</f>
        <v>#N/A</v>
      </c>
      <c r="F167" s="17">
        <f ca="1">OFFSET(L167,-Parameters!C$18,0)/$AG$2</f>
        <v>52715.9255937764</v>
      </c>
      <c r="G167" s="47">
        <f ca="1">IF(A167&lt;(A$39-Parameters!C$18),G168/(1+H168),IF(A167&gt;(A$39-Parameters!C$18),I166*$AH166*C167,$AG$2*$D$39))</f>
        <v>877.398880223225</v>
      </c>
      <c r="H167" s="34">
        <f ca="1">Projection!$AH166*Projection!C167</f>
        <v>0.218271446613095</v>
      </c>
      <c r="I167" s="47">
        <f ca="1">IF(A167&lt;(A$39-Parameters!C$18-2),I168/(1+$AG$8-$AG$5),IF(A167&gt;(A$39-Parameters!C$18-2),I166*(1+H166-$AG$5),G169/$AG$8))</f>
        <v>3892.29669856065</v>
      </c>
      <c r="J167" s="47"/>
      <c r="K167" s="35">
        <f ca="1">I167/Parameters!$C$10</f>
        <v>0.00034142953496146</v>
      </c>
      <c r="L167" s="47">
        <f ca="1">IF(A167&lt;(A$39-Parameters!C$18),L168-G168,IF(A167=(A$39-Parameters!C$18),OFFSET(F167,Parameters!C$18,0)*$AG$2,$L166+G167))</f>
        <v>1160982.37258686</v>
      </c>
      <c r="M167" s="35">
        <f ca="1">L167/Parameters!$C$10</f>
        <v>0.101840558998847</v>
      </c>
      <c r="N167" s="35">
        <f ca="1" t="shared" si="33"/>
        <v>0.898159441001153</v>
      </c>
      <c r="O167" t="e">
        <f>'Actual Situation'!D167</f>
        <v>#N/A</v>
      </c>
      <c r="P167" t="e">
        <f>'Actual Situation'!E167</f>
        <v>#N/A</v>
      </c>
      <c r="Q167" s="12">
        <f ca="1">ROUND(SUM(OFFSET(D167,(Parameters!$C$9*-1),0,(Parameters!$C$8*-1),1))*Parameters!$C$6,0)</f>
        <v>431</v>
      </c>
      <c r="R167" s="12">
        <f ca="1" t="shared" si="32"/>
        <v>431</v>
      </c>
      <c r="S167" s="36" t="e">
        <f ca="1" t="shared" si="31"/>
        <v>#N/A</v>
      </c>
      <c r="T167" t="e">
        <f>'Actual Situation'!F167</f>
        <v>#N/A</v>
      </c>
      <c r="U167" s="36" t="e">
        <f>'Actual Situation'!G167</f>
        <v>#N/A</v>
      </c>
      <c r="V167" s="12">
        <f ca="1">Q167*Parameters!$C$4</f>
        <v>94.82</v>
      </c>
      <c r="W167" t="e">
        <f>'Actual Situation'!H167</f>
        <v>#N/A</v>
      </c>
      <c r="X167" s="36" t="e">
        <f>'Actual Situation'!I167</f>
        <v>#N/A</v>
      </c>
      <c r="Y167" s="12">
        <f ca="1">Q167*Parameters!$C$5</f>
        <v>68.96</v>
      </c>
      <c r="Z167" t="e">
        <f>'Actual Situation'!J167</f>
        <v>#N/A</v>
      </c>
      <c r="AA167" t="e">
        <f>'Actual Situation'!K167</f>
        <v>#N/A</v>
      </c>
      <c r="AB167" s="12">
        <f ca="1">Q167*Parameters!$C$7</f>
        <v>9.6113</v>
      </c>
      <c r="AC167" t="e">
        <f>'Actual Situation'!L167</f>
        <v>#N/A</v>
      </c>
      <c r="AD167" s="12">
        <f ca="1" t="shared" ref="AD167:AD208" si="35">AD166+AB167</f>
        <v>6821.0571</v>
      </c>
      <c r="AE167" s="61" t="e">
        <f t="shared" ref="AE167:AE208" si="36">IF(E167&gt;0,AA167/E167,0)</f>
        <v>#N/A</v>
      </c>
      <c r="AH167" s="39">
        <f ca="1">IF(ISNA((Parameters!$C$10-L167)/Parameters!$C$10),1,(Parameters!$C$10-L167)/Parameters!$C$10)</f>
        <v>0.898159441001153</v>
      </c>
      <c r="AJ167" s="66">
        <f ca="1" t="shared" ref="AJ167:AJ208" si="37">IF(Q166&gt;0,Q167/Q166,0)</f>
        <v>0.968539325842697</v>
      </c>
      <c r="AK167" s="66" t="e">
        <f ca="1" t="shared" ref="AK167:AK208" si="38">IF(E167&gt;0,F167/E167,0)</f>
        <v>#N/A</v>
      </c>
      <c r="AL167" s="67">
        <f>Parameters!$C$13</f>
        <v>2200</v>
      </c>
      <c r="AM167" s="67">
        <f>Parameters!$C$14</f>
        <v>2000</v>
      </c>
    </row>
    <row r="168" spans="1:39">
      <c r="A168" s="45">
        <f t="shared" si="34"/>
        <v>44028</v>
      </c>
      <c r="B168" t="e">
        <f>'Actual Situation'!B168</f>
        <v>#N/A</v>
      </c>
      <c r="C168" s="46">
        <f>_xlfn.IFNA(VLOOKUP(A168,Measures!$D$15:$H$67,4,FALSE),C167)</f>
        <v>0.243</v>
      </c>
      <c r="D168" s="17">
        <f ca="1">OFFSET(G168,-Parameters!C$18,0)/$AG$2</f>
        <v>57.3912859633674</v>
      </c>
      <c r="E168" t="e">
        <f>'Actual Situation'!C168</f>
        <v>#N/A</v>
      </c>
      <c r="F168" s="17">
        <f ca="1">OFFSET(L168,-Parameters!C$18,0)/$AG$2</f>
        <v>52773.3168797398</v>
      </c>
      <c r="G168" s="47">
        <f ca="1">IF(A168&lt;(A$39-Parameters!C$18),G169/(1+H169),IF(A168&gt;(A$39-Parameters!C$18),I167*$AH167*C168,$AG$2*$D$39))</f>
        <v>849.504435558537</v>
      </c>
      <c r="H168" s="34">
        <f ca="1">Projection!$AH167*Projection!C168</f>
        <v>0.21825274416328</v>
      </c>
      <c r="I168" s="47">
        <f ca="1">IF(A168&lt;(A$39-Parameters!C$18-2),I169/(1+$AG$8-$AG$5),IF(A168&gt;(A$39-Parameters!C$18-2),I167*(1+H167-$AG$5),G170/$AG$8))</f>
        <v>3768.79975496269</v>
      </c>
      <c r="J168" s="47"/>
      <c r="K168" s="35">
        <f ca="1">I168/Parameters!$C$10</f>
        <v>0.00033059646973357</v>
      </c>
      <c r="L168" s="47">
        <f ca="1">IF(A168&lt;(A$39-Parameters!C$18),L169-G169,IF(A168=(A$39-Parameters!C$18),OFFSET(F168,Parameters!C$18,0)*$AG$2,$L167+G168))</f>
        <v>1161831.87702242</v>
      </c>
      <c r="M168" s="35">
        <f ca="1">L168/Parameters!$C$10</f>
        <v>0.101915076931791</v>
      </c>
      <c r="N168" s="35">
        <f ca="1" t="shared" si="33"/>
        <v>0.898084923068209</v>
      </c>
      <c r="O168" t="e">
        <f>'Actual Situation'!D168</f>
        <v>#N/A</v>
      </c>
      <c r="P168" t="e">
        <f>'Actual Situation'!E168</f>
        <v>#N/A</v>
      </c>
      <c r="Q168" s="12">
        <f ca="1">ROUND(SUM(OFFSET(D168,(Parameters!$C$9*-1),0,(Parameters!$C$8*-1),1))*Parameters!$C$6,0)</f>
        <v>418</v>
      </c>
      <c r="R168" s="12">
        <f ca="1" t="shared" si="32"/>
        <v>418</v>
      </c>
      <c r="S168" s="36" t="e">
        <f ca="1" t="shared" si="31"/>
        <v>#N/A</v>
      </c>
      <c r="T168" t="e">
        <f>'Actual Situation'!F168</f>
        <v>#N/A</v>
      </c>
      <c r="U168" s="36" t="e">
        <f>'Actual Situation'!G168</f>
        <v>#N/A</v>
      </c>
      <c r="V168" s="12">
        <f ca="1">Q168*Parameters!$C$4</f>
        <v>91.96</v>
      </c>
      <c r="W168" t="e">
        <f>'Actual Situation'!H168</f>
        <v>#N/A</v>
      </c>
      <c r="X168" s="36" t="e">
        <f>'Actual Situation'!I168</f>
        <v>#N/A</v>
      </c>
      <c r="Y168" s="12">
        <f ca="1">Q168*Parameters!$C$5</f>
        <v>66.88</v>
      </c>
      <c r="Z168" t="e">
        <f>'Actual Situation'!J168</f>
        <v>#N/A</v>
      </c>
      <c r="AA168" t="e">
        <f>'Actual Situation'!K168</f>
        <v>#N/A</v>
      </c>
      <c r="AB168" s="12">
        <f ca="1">Q168*Parameters!$C$7</f>
        <v>9.3214</v>
      </c>
      <c r="AC168" t="e">
        <f>'Actual Situation'!L168</f>
        <v>#N/A</v>
      </c>
      <c r="AD168" s="12">
        <f ca="1" t="shared" si="35"/>
        <v>6830.3785</v>
      </c>
      <c r="AE168" s="61" t="e">
        <f t="shared" si="36"/>
        <v>#N/A</v>
      </c>
      <c r="AH168" s="39">
        <f ca="1">IF(ISNA((Parameters!$C$10-L168)/Parameters!$C$10),1,(Parameters!$C$10-L168)/Parameters!$C$10)</f>
        <v>0.898084923068209</v>
      </c>
      <c r="AJ168" s="66">
        <f ca="1" t="shared" si="37"/>
        <v>0.969837587006961</v>
      </c>
      <c r="AK168" s="66" t="e">
        <f ca="1" t="shared" si="38"/>
        <v>#N/A</v>
      </c>
      <c r="AL168" s="67">
        <f>Parameters!$C$13</f>
        <v>2200</v>
      </c>
      <c r="AM168" s="67">
        <f>Parameters!$C$14</f>
        <v>2000</v>
      </c>
    </row>
    <row r="169" spans="1:39">
      <c r="A169" s="45">
        <f t="shared" si="34"/>
        <v>44029</v>
      </c>
      <c r="B169" t="e">
        <f>'Actual Situation'!B169</f>
        <v>#N/A</v>
      </c>
      <c r="C169" s="46">
        <f>_xlfn.IFNA(VLOOKUP(A169,Measures!$D$15:$H$67,4,FALSE),C168)</f>
        <v>0.243</v>
      </c>
      <c r="D169" s="17">
        <f ca="1">OFFSET(G169,-Parameters!C$18,0)/$AG$2</f>
        <v>55.5795436952418</v>
      </c>
      <c r="E169" t="e">
        <f>'Actual Situation'!C169</f>
        <v>#N/A</v>
      </c>
      <c r="F169" s="17">
        <f ca="1">OFFSET(L169,-Parameters!C$18,0)/$AG$2</f>
        <v>52828.896423435</v>
      </c>
      <c r="G169" s="47">
        <f ca="1">IF(A169&lt;(A$39-Parameters!C$18),G170/(1+H170),IF(A169&gt;(A$39-Parameters!C$18),I168*$AH168*C169,$AG$2*$D$39))</f>
        <v>822.482643832823</v>
      </c>
      <c r="H169" s="34">
        <f ca="1">Projection!$AH168*Projection!C169</f>
        <v>0.218234636305575</v>
      </c>
      <c r="I169" s="47">
        <f ca="1">IF(A169&lt;(A$39-Parameters!C$18-2),I170/(1+$AG$8-$AG$5),IF(A169&gt;(A$39-Parameters!C$18-2),I168*(1+H168-$AG$5),G171/$AG$8))</f>
        <v>3649.15070494453</v>
      </c>
      <c r="J169" s="47"/>
      <c r="K169" s="35">
        <f ca="1">I169/Parameters!$C$10</f>
        <v>0.000320100939030222</v>
      </c>
      <c r="L169" s="47">
        <f ca="1">IF(A169&lt;(A$39-Parameters!C$18),L170-G170,IF(A169=(A$39-Parameters!C$18),OFFSET(F169,Parameters!C$18,0)*$AG$2,$L168+G169))</f>
        <v>1162654.35966625</v>
      </c>
      <c r="M169" s="35">
        <f ca="1">L169/Parameters!$C$10</f>
        <v>0.101987224532127</v>
      </c>
      <c r="N169" s="35">
        <f ca="1" t="shared" si="33"/>
        <v>0.898012775467873</v>
      </c>
      <c r="O169" t="e">
        <f>'Actual Situation'!D169</f>
        <v>#N/A</v>
      </c>
      <c r="P169" t="e">
        <f>'Actual Situation'!E169</f>
        <v>#N/A</v>
      </c>
      <c r="Q169" s="12">
        <f ca="1">ROUND(SUM(OFFSET(D169,(Parameters!$C$9*-1),0,(Parameters!$C$8*-1),1))*Parameters!$C$6,0)</f>
        <v>405</v>
      </c>
      <c r="R169" s="12">
        <f ca="1" t="shared" si="32"/>
        <v>405</v>
      </c>
      <c r="S169" s="36" t="e">
        <f ca="1" t="shared" si="31"/>
        <v>#N/A</v>
      </c>
      <c r="T169" t="e">
        <f>'Actual Situation'!F169</f>
        <v>#N/A</v>
      </c>
      <c r="U169" s="36" t="e">
        <f>'Actual Situation'!G169</f>
        <v>#N/A</v>
      </c>
      <c r="V169" s="12">
        <f ca="1">Q169*Parameters!$C$4</f>
        <v>89.1</v>
      </c>
      <c r="W169" t="e">
        <f>'Actual Situation'!H169</f>
        <v>#N/A</v>
      </c>
      <c r="X169" s="36" t="e">
        <f>'Actual Situation'!I169</f>
        <v>#N/A</v>
      </c>
      <c r="Y169" s="12">
        <f ca="1">Q169*Parameters!$C$5</f>
        <v>64.8</v>
      </c>
      <c r="Z169" t="e">
        <f>'Actual Situation'!J169</f>
        <v>#N/A</v>
      </c>
      <c r="AA169" t="e">
        <f>'Actual Situation'!K169</f>
        <v>#N/A</v>
      </c>
      <c r="AB169" s="12">
        <f ca="1">Q169*Parameters!$C$7</f>
        <v>9.0315</v>
      </c>
      <c r="AC169" t="e">
        <f>'Actual Situation'!L169</f>
        <v>#N/A</v>
      </c>
      <c r="AD169" s="12">
        <f ca="1" t="shared" si="35"/>
        <v>6839.41</v>
      </c>
      <c r="AE169" s="61" t="e">
        <f t="shared" si="36"/>
        <v>#N/A</v>
      </c>
      <c r="AH169" s="39">
        <f ca="1">IF(ISNA((Parameters!$C$10-L169)/Parameters!$C$10),1,(Parameters!$C$10-L169)/Parameters!$C$10)</f>
        <v>0.898012775467873</v>
      </c>
      <c r="AJ169" s="66">
        <f ca="1" t="shared" si="37"/>
        <v>0.9688995215311</v>
      </c>
      <c r="AK169" s="66" t="e">
        <f ca="1" t="shared" si="38"/>
        <v>#N/A</v>
      </c>
      <c r="AL169" s="67">
        <f>Parameters!$C$13</f>
        <v>2200</v>
      </c>
      <c r="AM169" s="67">
        <f>Parameters!$C$14</f>
        <v>2000</v>
      </c>
    </row>
    <row r="170" spans="1:39">
      <c r="A170" s="45">
        <f t="shared" si="34"/>
        <v>44030</v>
      </c>
      <c r="B170" t="e">
        <f>'Actual Situation'!B170</f>
        <v>#N/A</v>
      </c>
      <c r="C170" s="46">
        <f>_xlfn.IFNA(VLOOKUP(A170,Measures!$D$15:$H$67,4,FALSE),C169)</f>
        <v>0.243</v>
      </c>
      <c r="D170" s="17">
        <f ca="1">OFFSET(G170,-Parameters!C$18,0)/$AG$2</f>
        <v>53.8236722385472</v>
      </c>
      <c r="E170" t="e">
        <f>'Actual Situation'!C170</f>
        <v>#N/A</v>
      </c>
      <c r="F170" s="17">
        <f ca="1">OFFSET(L170,-Parameters!C$18,0)/$AG$2</f>
        <v>52882.7200956736</v>
      </c>
      <c r="G170" s="47">
        <f ca="1">IF(A170&lt;(A$39-Parameters!C$18),G171/(1+H171),IF(A170&gt;(A$39-Parameters!C$18),I169*$AH169*C170,$AG$2*$D$39))</f>
        <v>796.30710049341</v>
      </c>
      <c r="H170" s="34">
        <f ca="1">Projection!$AH169*Projection!C170</f>
        <v>0.218217104438693</v>
      </c>
      <c r="I170" s="47">
        <f ca="1">IF(A170&lt;(A$39-Parameters!C$18-2),I171/(1+$AG$8-$AG$5),IF(A170&gt;(A$39-Parameters!C$18-2),I169*(1+H169-$AG$5),G172/$AG$8))</f>
        <v>3533.23410562619</v>
      </c>
      <c r="J170" s="47"/>
      <c r="K170" s="35">
        <f ca="1">I170/Parameters!$C$10</f>
        <v>0.000309932816283</v>
      </c>
      <c r="L170" s="47">
        <f ca="1">IF(A170&lt;(A$39-Parameters!C$18),L171-G171,IF(A170=(A$39-Parameters!C$18),OFFSET(F170,Parameters!C$18,0)*$AG$2,$L169+G170))</f>
        <v>1163450.66676674</v>
      </c>
      <c r="M170" s="35">
        <f ca="1">L170/Parameters!$C$10</f>
        <v>0.102057076032171</v>
      </c>
      <c r="N170" s="35">
        <f ca="1" t="shared" si="33"/>
        <v>0.897942923967829</v>
      </c>
      <c r="O170" t="e">
        <f>'Actual Situation'!D170</f>
        <v>#N/A</v>
      </c>
      <c r="P170" t="e">
        <f>'Actual Situation'!E170</f>
        <v>#N/A</v>
      </c>
      <c r="Q170" s="12">
        <f ca="1">ROUND(SUM(OFFSET(D170,(Parameters!$C$9*-1),0,(Parameters!$C$8*-1),1))*Parameters!$C$6,0)</f>
        <v>392</v>
      </c>
      <c r="R170" s="12">
        <f ca="1" t="shared" si="32"/>
        <v>392</v>
      </c>
      <c r="S170" s="36" t="e">
        <f ca="1" t="shared" si="31"/>
        <v>#N/A</v>
      </c>
      <c r="T170" t="e">
        <f>'Actual Situation'!F170</f>
        <v>#N/A</v>
      </c>
      <c r="U170" s="36" t="e">
        <f>'Actual Situation'!G170</f>
        <v>#N/A</v>
      </c>
      <c r="V170" s="12">
        <f ca="1">Q170*Parameters!$C$4</f>
        <v>86.24</v>
      </c>
      <c r="W170" t="e">
        <f>'Actual Situation'!H170</f>
        <v>#N/A</v>
      </c>
      <c r="X170" s="36" t="e">
        <f>'Actual Situation'!I170</f>
        <v>#N/A</v>
      </c>
      <c r="Y170" s="12">
        <f ca="1">Q170*Parameters!$C$5</f>
        <v>62.72</v>
      </c>
      <c r="Z170" t="e">
        <f>'Actual Situation'!J170</f>
        <v>#N/A</v>
      </c>
      <c r="AA170" t="e">
        <f>'Actual Situation'!K170</f>
        <v>#N/A</v>
      </c>
      <c r="AB170" s="12">
        <f ca="1">Q170*Parameters!$C$7</f>
        <v>8.7416</v>
      </c>
      <c r="AC170" t="e">
        <f>'Actual Situation'!L170</f>
        <v>#N/A</v>
      </c>
      <c r="AD170" s="12">
        <f ca="1" t="shared" si="35"/>
        <v>6848.1516</v>
      </c>
      <c r="AE170" s="61" t="e">
        <f t="shared" si="36"/>
        <v>#N/A</v>
      </c>
      <c r="AH170" s="39">
        <f ca="1">IF(ISNA((Parameters!$C$10-L170)/Parameters!$C$10),1,(Parameters!$C$10-L170)/Parameters!$C$10)</f>
        <v>0.897942923967829</v>
      </c>
      <c r="AJ170" s="66">
        <f ca="1" t="shared" si="37"/>
        <v>0.967901234567901</v>
      </c>
      <c r="AK170" s="66" t="e">
        <f ca="1" t="shared" si="38"/>
        <v>#N/A</v>
      </c>
      <c r="AL170" s="67">
        <f>Parameters!$C$13</f>
        <v>2200</v>
      </c>
      <c r="AM170" s="67">
        <f>Parameters!$C$14</f>
        <v>2000</v>
      </c>
    </row>
    <row r="171" spans="1:39">
      <c r="A171" s="45">
        <f t="shared" si="34"/>
        <v>44031</v>
      </c>
      <c r="B171" t="e">
        <f>'Actual Situation'!B171</f>
        <v>#N/A</v>
      </c>
      <c r="C171" s="46">
        <f>_xlfn.IFNA(VLOOKUP(A171,Measures!$D$15:$H$67,4,FALSE),C170)</f>
        <v>0.243</v>
      </c>
      <c r="D171" s="17">
        <f ca="1">OFFSET(G171,-Parameters!C$18,0)/$AG$2</f>
        <v>52.122032006753</v>
      </c>
      <c r="E171" t="e">
        <f>'Actual Situation'!C171</f>
        <v>#N/A</v>
      </c>
      <c r="F171" s="17">
        <f ca="1">OFFSET(L171,-Parameters!C$18,0)/$AG$2</f>
        <v>52934.8421276803</v>
      </c>
      <c r="G171" s="47">
        <f ca="1">IF(A171&lt;(A$39-Parameters!C$18),G172/(1+H172),IF(A171&gt;(A$39-Parameters!C$18),I170*$AH170*C171,$AG$2*$D$39))</f>
        <v>770.952143020129</v>
      </c>
      <c r="H171" s="34">
        <f ca="1">Projection!$AH170*Projection!C171</f>
        <v>0.218200130524183</v>
      </c>
      <c r="I171" s="47">
        <f ca="1">IF(A171&lt;(A$39-Parameters!C$18-2),I172/(1+$AG$8-$AG$5),IF(A171&gt;(A$39-Parameters!C$18-2),I170*(1+H170-$AG$5),G173/$AG$8))</f>
        <v>3420.93769505343</v>
      </c>
      <c r="J171" s="47"/>
      <c r="K171" s="35">
        <f ca="1">I171/Parameters!$C$10</f>
        <v>0.000300082253952055</v>
      </c>
      <c r="L171" s="47">
        <f ca="1">IF(A171&lt;(A$39-Parameters!C$18),L172-G172,IF(A171=(A$39-Parameters!C$18),OFFSET(F171,Parameters!C$18,0)*$AG$2,$L170+G171))</f>
        <v>1164221.61890976</v>
      </c>
      <c r="M171" s="35">
        <f ca="1">L171/Parameters!$C$10</f>
        <v>0.102124703413137</v>
      </c>
      <c r="N171" s="35">
        <f ca="1" t="shared" si="33"/>
        <v>0.897875296586863</v>
      </c>
      <c r="O171" t="e">
        <f>'Actual Situation'!D171</f>
        <v>#N/A</v>
      </c>
      <c r="P171" t="e">
        <f>'Actual Situation'!E171</f>
        <v>#N/A</v>
      </c>
      <c r="Q171" s="12">
        <f ca="1">ROUND(SUM(OFFSET(D171,(Parameters!$C$9*-1),0,(Parameters!$C$8*-1),1))*Parameters!$C$6,0)</f>
        <v>380</v>
      </c>
      <c r="R171" s="12">
        <f ca="1" t="shared" si="32"/>
        <v>380</v>
      </c>
      <c r="S171" s="36" t="e">
        <f ca="1" t="shared" si="31"/>
        <v>#N/A</v>
      </c>
      <c r="T171" t="e">
        <f>'Actual Situation'!F171</f>
        <v>#N/A</v>
      </c>
      <c r="U171" s="36" t="e">
        <f>'Actual Situation'!G171</f>
        <v>#N/A</v>
      </c>
      <c r="V171" s="12">
        <f ca="1">Q171*Parameters!$C$4</f>
        <v>83.6</v>
      </c>
      <c r="W171" t="e">
        <f>'Actual Situation'!H171</f>
        <v>#N/A</v>
      </c>
      <c r="X171" s="36" t="e">
        <f>'Actual Situation'!I171</f>
        <v>#N/A</v>
      </c>
      <c r="Y171" s="12">
        <f ca="1">Q171*Parameters!$C$5</f>
        <v>60.8</v>
      </c>
      <c r="Z171" t="e">
        <f>'Actual Situation'!J171</f>
        <v>#N/A</v>
      </c>
      <c r="AA171" t="e">
        <f>'Actual Situation'!K171</f>
        <v>#N/A</v>
      </c>
      <c r="AB171" s="12">
        <f ca="1">Q171*Parameters!$C$7</f>
        <v>8.474</v>
      </c>
      <c r="AC171" t="e">
        <f>'Actual Situation'!L171</f>
        <v>#N/A</v>
      </c>
      <c r="AD171" s="12">
        <f ca="1" t="shared" si="35"/>
        <v>6856.6256</v>
      </c>
      <c r="AE171" s="61" t="e">
        <f t="shared" si="36"/>
        <v>#N/A</v>
      </c>
      <c r="AH171" s="39">
        <f ca="1">IF(ISNA((Parameters!$C$10-L171)/Parameters!$C$10),1,(Parameters!$C$10-L171)/Parameters!$C$10)</f>
        <v>0.897875296586863</v>
      </c>
      <c r="AJ171" s="66">
        <f ca="1" t="shared" si="37"/>
        <v>0.969387755102041</v>
      </c>
      <c r="AK171" s="66" t="e">
        <f ca="1" t="shared" si="38"/>
        <v>#N/A</v>
      </c>
      <c r="AL171" s="67">
        <f>Parameters!$C$13</f>
        <v>2200</v>
      </c>
      <c r="AM171" s="67">
        <f>Parameters!$C$14</f>
        <v>2000</v>
      </c>
    </row>
    <row r="172" spans="1:39">
      <c r="A172" s="45">
        <f t="shared" si="34"/>
        <v>44032</v>
      </c>
      <c r="B172" t="e">
        <f>'Actual Situation'!B172</f>
        <v>#N/A</v>
      </c>
      <c r="C172" s="46">
        <f>_xlfn.IFNA(VLOOKUP(A172,Measures!$D$15:$H$67,4,FALSE),C171)</f>
        <v>0.243</v>
      </c>
      <c r="D172" s="17">
        <f ca="1">OFFSET(G172,-Parameters!C$18,0)/$AG$2</f>
        <v>50.4730262304908</v>
      </c>
      <c r="E172" t="e">
        <f>'Actual Situation'!C172</f>
        <v>#N/A</v>
      </c>
      <c r="F172" s="17">
        <f ca="1">OFFSET(L172,-Parameters!C$18,0)/$AG$2</f>
        <v>52985.3151539108</v>
      </c>
      <c r="G172" s="47">
        <f ca="1">IF(A172&lt;(A$39-Parameters!C$18),G173/(1+H173),IF(A172&gt;(A$39-Parameters!C$18),I171*$AH171*C172,$AG$2*$D$39))</f>
        <v>746.39283375496</v>
      </c>
      <c r="H172" s="34">
        <f ca="1">Projection!$AH171*Projection!C172</f>
        <v>0.218183697070608</v>
      </c>
      <c r="I172" s="47">
        <f ca="1">IF(A172&lt;(A$39-Parameters!C$18-2),I173/(1+$AG$8-$AG$5),IF(A172&gt;(A$39-Parameters!C$18-2),I171*(1+H171-$AG$5),G174/$AG$8))</f>
        <v>3312.15232286583</v>
      </c>
      <c r="J172" s="47"/>
      <c r="K172" s="35">
        <f ca="1">I172/Parameters!$C$10</f>
        <v>0.000290539677444371</v>
      </c>
      <c r="L172" s="47">
        <f ca="1">IF(A172&lt;(A$39-Parameters!C$18),L173-G173,IF(A172=(A$39-Parameters!C$18),OFFSET(F172,Parameters!C$18,0)*$AG$2,$L171+G172))</f>
        <v>1164968.01174352</v>
      </c>
      <c r="M172" s="35">
        <f ca="1">L172/Parameters!$C$10</f>
        <v>0.10219017646873</v>
      </c>
      <c r="N172" s="35">
        <f ca="1" t="shared" si="33"/>
        <v>0.89780982353127</v>
      </c>
      <c r="O172" t="e">
        <f>'Actual Situation'!D172</f>
        <v>#N/A</v>
      </c>
      <c r="P172" t="e">
        <f>'Actual Situation'!E172</f>
        <v>#N/A</v>
      </c>
      <c r="Q172" s="12">
        <f ca="1">ROUND(SUM(OFFSET(D172,(Parameters!$C$9*-1),0,(Parameters!$C$8*-1),1))*Parameters!$C$6,0)</f>
        <v>368</v>
      </c>
      <c r="R172" s="12">
        <f ca="1" t="shared" si="32"/>
        <v>368</v>
      </c>
      <c r="S172" s="36" t="e">
        <f ca="1" t="shared" si="31"/>
        <v>#N/A</v>
      </c>
      <c r="T172" t="e">
        <f>'Actual Situation'!F172</f>
        <v>#N/A</v>
      </c>
      <c r="U172" s="36" t="e">
        <f>'Actual Situation'!G172</f>
        <v>#N/A</v>
      </c>
      <c r="V172" s="12">
        <f ca="1">Q172*Parameters!$C$4</f>
        <v>80.96</v>
      </c>
      <c r="W172" t="e">
        <f>'Actual Situation'!H172</f>
        <v>#N/A</v>
      </c>
      <c r="X172" s="36" t="e">
        <f>'Actual Situation'!I172</f>
        <v>#N/A</v>
      </c>
      <c r="Y172" s="12">
        <f ca="1">Q172*Parameters!$C$5</f>
        <v>58.88</v>
      </c>
      <c r="Z172" t="e">
        <f>'Actual Situation'!J172</f>
        <v>#N/A</v>
      </c>
      <c r="AA172" t="e">
        <f>'Actual Situation'!K172</f>
        <v>#N/A</v>
      </c>
      <c r="AB172" s="12">
        <f ca="1">Q172*Parameters!$C$7</f>
        <v>8.2064</v>
      </c>
      <c r="AC172" t="e">
        <f>'Actual Situation'!L172</f>
        <v>#N/A</v>
      </c>
      <c r="AD172" s="12">
        <f ca="1" t="shared" si="35"/>
        <v>6864.832</v>
      </c>
      <c r="AE172" s="61" t="e">
        <f t="shared" si="36"/>
        <v>#N/A</v>
      </c>
      <c r="AH172" s="39">
        <f ca="1">IF(ISNA((Parameters!$C$10-L172)/Parameters!$C$10),1,(Parameters!$C$10-L172)/Parameters!$C$10)</f>
        <v>0.89780982353127</v>
      </c>
      <c r="AJ172" s="66">
        <f ca="1" t="shared" si="37"/>
        <v>0.968421052631579</v>
      </c>
      <c r="AK172" s="66" t="e">
        <f ca="1" t="shared" si="38"/>
        <v>#N/A</v>
      </c>
      <c r="AL172" s="67">
        <f>Parameters!$C$13</f>
        <v>2200</v>
      </c>
      <c r="AM172" s="67">
        <f>Parameters!$C$14</f>
        <v>2000</v>
      </c>
    </row>
    <row r="173" spans="1:39">
      <c r="A173" s="45">
        <f t="shared" si="34"/>
        <v>44033</v>
      </c>
      <c r="B173" t="e">
        <f>'Actual Situation'!B173</f>
        <v>#N/A</v>
      </c>
      <c r="C173" s="46">
        <f>_xlfn.IFNA(VLOOKUP(A173,Measures!$D$15:$H$67,4,FALSE),C172)</f>
        <v>0.243</v>
      </c>
      <c r="D173" s="17">
        <f ca="1">OFFSET(G173,-Parameters!C$18,0)/$AG$2</f>
        <v>48.8751001857302</v>
      </c>
      <c r="E173" t="e">
        <f>'Actual Situation'!C173</f>
        <v>#N/A</v>
      </c>
      <c r="F173" s="17">
        <f ca="1">OFFSET(L173,-Parameters!C$18,0)/$AG$2</f>
        <v>53034.1902540965</v>
      </c>
      <c r="G173" s="47">
        <f ca="1">IF(A173&lt;(A$39-Parameters!C$18),G174/(1+H174),IF(A173&gt;(A$39-Parameters!C$18),I172*$AH172*C173,$AG$2*$D$39))</f>
        <v>722.604942877708</v>
      </c>
      <c r="H173" s="34">
        <f ca="1">Projection!$AH172*Projection!C173</f>
        <v>0.218167787118099</v>
      </c>
      <c r="I173" s="47">
        <f ca="1">IF(A173&lt;(A$39-Parameters!C$18-2),I174/(1+$AG$8-$AG$5),IF(A173&gt;(A$39-Parameters!C$18-2),I172*(1+H172-$AG$5),G175/$AG$8))</f>
        <v>3206.77188121324</v>
      </c>
      <c r="J173" s="47"/>
      <c r="K173" s="35">
        <f ca="1">I173/Parameters!$C$10</f>
        <v>0.000281295779053793</v>
      </c>
      <c r="L173" s="47">
        <f ca="1">IF(A173&lt;(A$39-Parameters!C$18),L174-G174,IF(A173=(A$39-Parameters!C$18),OFFSET(F173,Parameters!C$18,0)*$AG$2,$L172+G173))</f>
        <v>1165690.6166864</v>
      </c>
      <c r="M173" s="35">
        <f ca="1">L173/Parameters!$C$10</f>
        <v>0.102253562867228</v>
      </c>
      <c r="N173" s="35">
        <f ca="1" t="shared" si="33"/>
        <v>0.897746437132772</v>
      </c>
      <c r="O173" t="e">
        <f>'Actual Situation'!D173</f>
        <v>#N/A</v>
      </c>
      <c r="P173" t="e">
        <f>'Actual Situation'!E173</f>
        <v>#N/A</v>
      </c>
      <c r="Q173" s="12">
        <f ca="1">ROUND(SUM(OFFSET(D173,(Parameters!$C$9*-1),0,(Parameters!$C$8*-1),1))*Parameters!$C$6,0)</f>
        <v>356</v>
      </c>
      <c r="R173" s="12">
        <f ca="1" t="shared" si="32"/>
        <v>356</v>
      </c>
      <c r="S173" s="36" t="e">
        <f ca="1" t="shared" si="31"/>
        <v>#N/A</v>
      </c>
      <c r="T173" t="e">
        <f>'Actual Situation'!F173</f>
        <v>#N/A</v>
      </c>
      <c r="U173" s="36" t="e">
        <f>'Actual Situation'!G173</f>
        <v>#N/A</v>
      </c>
      <c r="V173" s="12">
        <f ca="1">Q173*Parameters!$C$4</f>
        <v>78.32</v>
      </c>
      <c r="W173" t="e">
        <f>'Actual Situation'!H173</f>
        <v>#N/A</v>
      </c>
      <c r="X173" s="36" t="e">
        <f>'Actual Situation'!I173</f>
        <v>#N/A</v>
      </c>
      <c r="Y173" s="12">
        <f ca="1">Q173*Parameters!$C$5</f>
        <v>56.96</v>
      </c>
      <c r="Z173" t="e">
        <f>'Actual Situation'!J173</f>
        <v>#N/A</v>
      </c>
      <c r="AA173" t="e">
        <f>'Actual Situation'!K173</f>
        <v>#N/A</v>
      </c>
      <c r="AB173" s="12">
        <f ca="1">Q173*Parameters!$C$7</f>
        <v>7.9388</v>
      </c>
      <c r="AC173" t="e">
        <f>'Actual Situation'!L173</f>
        <v>#N/A</v>
      </c>
      <c r="AD173" s="12">
        <f ca="1" t="shared" si="35"/>
        <v>6872.7708</v>
      </c>
      <c r="AE173" s="61" t="e">
        <f t="shared" si="36"/>
        <v>#N/A</v>
      </c>
      <c r="AH173" s="39">
        <f ca="1">IF(ISNA((Parameters!$C$10-L173)/Parameters!$C$10),1,(Parameters!$C$10-L173)/Parameters!$C$10)</f>
        <v>0.897746437132772</v>
      </c>
      <c r="AJ173" s="66">
        <f ca="1" t="shared" si="37"/>
        <v>0.967391304347826</v>
      </c>
      <c r="AK173" s="66" t="e">
        <f ca="1" t="shared" si="38"/>
        <v>#N/A</v>
      </c>
      <c r="AL173" s="67">
        <f>Parameters!$C$13</f>
        <v>2200</v>
      </c>
      <c r="AM173" s="67">
        <f>Parameters!$C$14</f>
        <v>2000</v>
      </c>
    </row>
    <row r="174" spans="1:39">
      <c r="A174" s="45">
        <f t="shared" si="34"/>
        <v>44034</v>
      </c>
      <c r="B174" t="e">
        <f>'Actual Situation'!B174</f>
        <v>#N/A</v>
      </c>
      <c r="C174" s="46">
        <f>_xlfn.IFNA(VLOOKUP(A174,Measures!$D$15:$H$67,4,FALSE),C173)</f>
        <v>0.243</v>
      </c>
      <c r="D174" s="17">
        <f ca="1">OFFSET(G174,-Parameters!C$18,0)/$AG$2</f>
        <v>47.3267404111283</v>
      </c>
      <c r="E174" t="e">
        <f>'Actual Situation'!C174</f>
        <v>#N/A</v>
      </c>
      <c r="F174" s="17">
        <f ca="1">OFFSET(L174,-Parameters!C$18,0)/$AG$2</f>
        <v>53081.5169945077</v>
      </c>
      <c r="G174" s="47">
        <f ca="1">IF(A174&lt;(A$39-Parameters!C$18),G175/(1+H175),IF(A174&gt;(A$39-Parameters!C$18),I173*$AH173*C174,$AG$2*$D$39))</f>
        <v>699.564931546788</v>
      </c>
      <c r="H174" s="34">
        <f ca="1">Projection!$AH173*Projection!C174</f>
        <v>0.218152384223264</v>
      </c>
      <c r="I174" s="47">
        <f ca="1">IF(A174&lt;(A$39-Parameters!C$18-2),I175/(1+$AG$8-$AG$5),IF(A174&gt;(A$39-Parameters!C$18-2),I173*(1+H173-$AG$5),G176/$AG$8))</f>
        <v>3104.69323602676</v>
      </c>
      <c r="J174" s="47"/>
      <c r="K174" s="35">
        <f ca="1">I174/Parameters!$C$10</f>
        <v>0.000272341511932172</v>
      </c>
      <c r="L174" s="47">
        <f ca="1">IF(A174&lt;(A$39-Parameters!C$18),L175-G175,IF(A174=(A$39-Parameters!C$18),OFFSET(F174,Parameters!C$18,0)*$AG$2,$L173+G174))</f>
        <v>1166390.18161794</v>
      </c>
      <c r="M174" s="35">
        <f ca="1">L174/Parameters!$C$10</f>
        <v>0.1023149282121</v>
      </c>
      <c r="N174" s="35">
        <f ca="1" t="shared" si="33"/>
        <v>0.8976850717879</v>
      </c>
      <c r="O174" t="e">
        <f>'Actual Situation'!D174</f>
        <v>#N/A</v>
      </c>
      <c r="P174" t="e">
        <f>'Actual Situation'!E174</f>
        <v>#N/A</v>
      </c>
      <c r="Q174" s="12">
        <f ca="1">ROUND(SUM(OFFSET(D174,(Parameters!$C$9*-1),0,(Parameters!$C$8*-1),1))*Parameters!$C$6,0)</f>
        <v>345</v>
      </c>
      <c r="R174" s="12">
        <f ca="1" t="shared" si="32"/>
        <v>345</v>
      </c>
      <c r="S174" s="36" t="e">
        <f ca="1" t="shared" si="31"/>
        <v>#N/A</v>
      </c>
      <c r="T174" t="e">
        <f>'Actual Situation'!F174</f>
        <v>#N/A</v>
      </c>
      <c r="U174" s="36" t="e">
        <f>'Actual Situation'!G174</f>
        <v>#N/A</v>
      </c>
      <c r="V174" s="12">
        <f ca="1">Q174*Parameters!$C$4</f>
        <v>75.9</v>
      </c>
      <c r="W174" t="e">
        <f>'Actual Situation'!H174</f>
        <v>#N/A</v>
      </c>
      <c r="X174" s="36" t="e">
        <f>'Actual Situation'!I174</f>
        <v>#N/A</v>
      </c>
      <c r="Y174" s="12">
        <f ca="1">Q174*Parameters!$C$5</f>
        <v>55.2</v>
      </c>
      <c r="Z174" t="e">
        <f>'Actual Situation'!J174</f>
        <v>#N/A</v>
      </c>
      <c r="AA174" t="e">
        <f>'Actual Situation'!K174</f>
        <v>#N/A</v>
      </c>
      <c r="AB174" s="12">
        <f ca="1">Q174*Parameters!$C$7</f>
        <v>7.6935</v>
      </c>
      <c r="AC174" t="e">
        <f>'Actual Situation'!L174</f>
        <v>#N/A</v>
      </c>
      <c r="AD174" s="12">
        <f ca="1" t="shared" si="35"/>
        <v>6880.4643</v>
      </c>
      <c r="AE174" s="61" t="e">
        <f t="shared" si="36"/>
        <v>#N/A</v>
      </c>
      <c r="AH174" s="39">
        <f ca="1">IF(ISNA((Parameters!$C$10-L174)/Parameters!$C$10),1,(Parameters!$C$10-L174)/Parameters!$C$10)</f>
        <v>0.8976850717879</v>
      </c>
      <c r="AJ174" s="66">
        <f ca="1" t="shared" si="37"/>
        <v>0.969101123595506</v>
      </c>
      <c r="AK174" s="66" t="e">
        <f ca="1" t="shared" si="38"/>
        <v>#N/A</v>
      </c>
      <c r="AL174" s="67">
        <f>Parameters!$C$13</f>
        <v>2200</v>
      </c>
      <c r="AM174" s="67">
        <f>Parameters!$C$14</f>
        <v>2000</v>
      </c>
    </row>
    <row r="175" spans="1:39">
      <c r="A175" s="45">
        <f t="shared" si="34"/>
        <v>44035</v>
      </c>
      <c r="B175" t="e">
        <f>'Actual Situation'!B175</f>
        <v>#N/A</v>
      </c>
      <c r="C175" s="46">
        <f>_xlfn.IFNA(VLOOKUP(A175,Measures!$D$15:$H$67,4,FALSE),C174)</f>
        <v>0.243</v>
      </c>
      <c r="D175" s="17">
        <f ca="1">OFFSET(G175,-Parameters!C$18,0)/$AG$2</f>
        <v>45.8264739168974</v>
      </c>
      <c r="E175" t="e">
        <f>'Actual Situation'!C175</f>
        <v>#N/A</v>
      </c>
      <c r="F175" s="17">
        <f ca="1">OFFSET(L175,-Parameters!C$18,0)/$AG$2</f>
        <v>53127.3434684246</v>
      </c>
      <c r="G175" s="47">
        <f ca="1">IF(A175&lt;(A$39-Parameters!C$18),G176/(1+H176),IF(A175&gt;(A$39-Parameters!C$18),I174*$AH174*C175,$AG$2*$D$39))</f>
        <v>677.249935222288</v>
      </c>
      <c r="H175" s="34">
        <f ca="1">Projection!$AH174*Projection!C175</f>
        <v>0.21813747244446</v>
      </c>
      <c r="I175" s="47">
        <f ca="1">IF(A175&lt;(A$39-Parameters!C$18-2),I176/(1+$AG$8-$AG$5),IF(A175&gt;(A$39-Parameters!C$18-2),I174*(1+H174-$AG$5),G177/$AG$8))</f>
        <v>3005.81615874115</v>
      </c>
      <c r="J175" s="47"/>
      <c r="K175" s="35">
        <f ca="1">I175/Parameters!$C$10</f>
        <v>0.000263668084100101</v>
      </c>
      <c r="L175" s="47">
        <f ca="1">IF(A175&lt;(A$39-Parameters!C$18),L176-G176,IF(A175=(A$39-Parameters!C$18),OFFSET(F175,Parameters!C$18,0)*$AG$2,$L174+G175))</f>
        <v>1167067.43155317</v>
      </c>
      <c r="M175" s="35">
        <f ca="1">L175/Parameters!$C$10</f>
        <v>0.102374336101155</v>
      </c>
      <c r="N175" s="35">
        <f ca="1" t="shared" si="33"/>
        <v>0.897625663898845</v>
      </c>
      <c r="O175" t="e">
        <f>'Actual Situation'!D175</f>
        <v>#N/A</v>
      </c>
      <c r="P175" t="e">
        <f>'Actual Situation'!E175</f>
        <v>#N/A</v>
      </c>
      <c r="Q175" s="12">
        <f ca="1">ROUND(SUM(OFFSET(D175,(Parameters!$C$9*-1),0,(Parameters!$C$8*-1),1))*Parameters!$C$6,0)</f>
        <v>334</v>
      </c>
      <c r="R175" s="12">
        <f ca="1" t="shared" si="32"/>
        <v>334</v>
      </c>
      <c r="S175" s="36" t="e">
        <f ca="1" t="shared" si="31"/>
        <v>#N/A</v>
      </c>
      <c r="T175" t="e">
        <f>'Actual Situation'!F175</f>
        <v>#N/A</v>
      </c>
      <c r="U175" s="36" t="e">
        <f>'Actual Situation'!G175</f>
        <v>#N/A</v>
      </c>
      <c r="V175" s="12">
        <f ca="1">Q175*Parameters!$C$4</f>
        <v>73.48</v>
      </c>
      <c r="W175" t="e">
        <f>'Actual Situation'!H175</f>
        <v>#N/A</v>
      </c>
      <c r="X175" s="36" t="e">
        <f>'Actual Situation'!I175</f>
        <v>#N/A</v>
      </c>
      <c r="Y175" s="12">
        <f ca="1">Q175*Parameters!$C$5</f>
        <v>53.44</v>
      </c>
      <c r="Z175" t="e">
        <f>'Actual Situation'!J175</f>
        <v>#N/A</v>
      </c>
      <c r="AA175" t="e">
        <f>'Actual Situation'!K175</f>
        <v>#N/A</v>
      </c>
      <c r="AB175" s="12">
        <f ca="1">Q175*Parameters!$C$7</f>
        <v>7.4482</v>
      </c>
      <c r="AC175" t="e">
        <f>'Actual Situation'!L175</f>
        <v>#N/A</v>
      </c>
      <c r="AD175" s="12">
        <f ca="1" t="shared" si="35"/>
        <v>6887.9125</v>
      </c>
      <c r="AE175" s="61" t="e">
        <f t="shared" si="36"/>
        <v>#N/A</v>
      </c>
      <c r="AH175" s="39">
        <f ca="1">IF(ISNA((Parameters!$C$10-L175)/Parameters!$C$10),1,(Parameters!$C$10-L175)/Parameters!$C$10)</f>
        <v>0.897625663898845</v>
      </c>
      <c r="AJ175" s="66">
        <f ca="1" t="shared" si="37"/>
        <v>0.968115942028986</v>
      </c>
      <c r="AK175" s="66" t="e">
        <f ca="1" t="shared" si="38"/>
        <v>#N/A</v>
      </c>
      <c r="AL175" s="67">
        <f>Parameters!$C$13</f>
        <v>2200</v>
      </c>
      <c r="AM175" s="67">
        <f>Parameters!$C$14</f>
        <v>2000</v>
      </c>
    </row>
    <row r="176" spans="1:39">
      <c r="A176" s="45">
        <f t="shared" si="34"/>
        <v>44036</v>
      </c>
      <c r="B176" t="e">
        <f>'Actual Situation'!B176</f>
        <v>#N/A</v>
      </c>
      <c r="C176" s="46">
        <f>_xlfn.IFNA(VLOOKUP(A176,Measures!$D$15:$H$67,4,FALSE),C175)</f>
        <v>0.243</v>
      </c>
      <c r="D176" s="17">
        <f ca="1">OFFSET(G176,-Parameters!C$18,0)/$AG$2</f>
        <v>44.372867387352</v>
      </c>
      <c r="E176" t="e">
        <f>'Actual Situation'!C176</f>
        <v>#N/A</v>
      </c>
      <c r="F176" s="17">
        <f ca="1">OFFSET(L176,-Parameters!C$18,0)/$AG$2</f>
        <v>53171.7163358119</v>
      </c>
      <c r="G176" s="47">
        <f ca="1">IF(A176&lt;(A$39-Parameters!C$18),G177/(1+H177),IF(A176&gt;(A$39-Parameters!C$18),I175*$AH175*C176,$AG$2*$D$39))</f>
        <v>655.63774718664</v>
      </c>
      <c r="H176" s="34">
        <f ca="1">Projection!$AH175*Projection!C176</f>
        <v>0.218123036327419</v>
      </c>
      <c r="I176" s="47">
        <f ca="1">IF(A176&lt;(A$39-Parameters!C$18-2),I177/(1+$AG$8-$AG$5),IF(A176&gt;(A$39-Parameters!C$18-2),I175*(1+H175-$AG$5),G178/$AG$8))</f>
        <v>2910.04325855637</v>
      </c>
      <c r="J176" s="47"/>
      <c r="K176" s="35">
        <f ca="1">I176/Parameters!$C$10</f>
        <v>0.000255266952504945</v>
      </c>
      <c r="L176" s="47">
        <f ca="1">IF(A176&lt;(A$39-Parameters!C$18),L177-G177,IF(A176=(A$39-Parameters!C$18),OFFSET(F176,Parameters!C$18,0)*$AG$2,$L175+G176))</f>
        <v>1167723.06930035</v>
      </c>
      <c r="M176" s="35">
        <f ca="1">L176/Parameters!$C$10</f>
        <v>0.102431848184241</v>
      </c>
      <c r="N176" s="35">
        <f ca="1" t="shared" si="33"/>
        <v>0.897568151815759</v>
      </c>
      <c r="O176" t="e">
        <f>'Actual Situation'!D176</f>
        <v>#N/A</v>
      </c>
      <c r="P176" t="e">
        <f>'Actual Situation'!E176</f>
        <v>#N/A</v>
      </c>
      <c r="Q176" s="12">
        <f ca="1">ROUND(SUM(OFFSET(D176,(Parameters!$C$9*-1),0,(Parameters!$C$8*-1),1))*Parameters!$C$6,0)</f>
        <v>324</v>
      </c>
      <c r="R176" s="12">
        <f ca="1" t="shared" si="32"/>
        <v>324</v>
      </c>
      <c r="S176" s="36" t="e">
        <f ca="1" t="shared" si="31"/>
        <v>#N/A</v>
      </c>
      <c r="T176" t="e">
        <f>'Actual Situation'!F176</f>
        <v>#N/A</v>
      </c>
      <c r="U176" s="36" t="e">
        <f>'Actual Situation'!G176</f>
        <v>#N/A</v>
      </c>
      <c r="V176" s="12">
        <f ca="1">Q176*Parameters!$C$4</f>
        <v>71.28</v>
      </c>
      <c r="W176" t="e">
        <f>'Actual Situation'!H176</f>
        <v>#N/A</v>
      </c>
      <c r="X176" s="36" t="e">
        <f>'Actual Situation'!I176</f>
        <v>#N/A</v>
      </c>
      <c r="Y176" s="12">
        <f ca="1">Q176*Parameters!$C$5</f>
        <v>51.84</v>
      </c>
      <c r="Z176" t="e">
        <f>'Actual Situation'!J176</f>
        <v>#N/A</v>
      </c>
      <c r="AA176" t="e">
        <f>'Actual Situation'!K176</f>
        <v>#N/A</v>
      </c>
      <c r="AB176" s="12">
        <f ca="1">Q176*Parameters!$C$7</f>
        <v>7.2252</v>
      </c>
      <c r="AC176" t="e">
        <f>'Actual Situation'!L176</f>
        <v>#N/A</v>
      </c>
      <c r="AD176" s="12">
        <f ca="1" t="shared" si="35"/>
        <v>6895.1377</v>
      </c>
      <c r="AE176" s="61" t="e">
        <f t="shared" si="36"/>
        <v>#N/A</v>
      </c>
      <c r="AH176" s="39">
        <f ca="1">IF(ISNA((Parameters!$C$10-L176)/Parameters!$C$10),1,(Parameters!$C$10-L176)/Parameters!$C$10)</f>
        <v>0.897568151815758</v>
      </c>
      <c r="AJ176" s="66">
        <f ca="1" t="shared" si="37"/>
        <v>0.970059880239521</v>
      </c>
      <c r="AK176" s="66" t="e">
        <f ca="1" t="shared" si="38"/>
        <v>#N/A</v>
      </c>
      <c r="AL176" s="67">
        <f>Parameters!$C$13</f>
        <v>2200</v>
      </c>
      <c r="AM176" s="67">
        <f>Parameters!$C$14</f>
        <v>2000</v>
      </c>
    </row>
    <row r="177" spans="1:39">
      <c r="A177" s="45">
        <f t="shared" si="34"/>
        <v>44037</v>
      </c>
      <c r="B177" t="e">
        <f>'Actual Situation'!B177</f>
        <v>#N/A</v>
      </c>
      <c r="C177" s="46">
        <f>_xlfn.IFNA(VLOOKUP(A177,Measures!$D$15:$H$67,4,FALSE),C176)</f>
        <v>0.243</v>
      </c>
      <c r="D177" s="17">
        <f ca="1">OFFSET(G177,-Parameters!C$18,0)/$AG$2</f>
        <v>42.9645263791368</v>
      </c>
      <c r="E177" t="e">
        <f>'Actual Situation'!C177</f>
        <v>#N/A</v>
      </c>
      <c r="F177" s="17">
        <f ca="1">OFFSET(L177,-Parameters!C$18,0)/$AG$2</f>
        <v>53214.6808621911</v>
      </c>
      <c r="G177" s="47">
        <f ca="1">IF(A177&lt;(A$39-Parameters!C$18),G178/(1+H178),IF(A177&gt;(A$39-Parameters!C$18),I176*$AH176*C177,$AG$2*$D$39))</f>
        <v>634.706802276583</v>
      </c>
      <c r="H177" s="34">
        <f ca="1">Projection!$AH176*Projection!C177</f>
        <v>0.218109060891229</v>
      </c>
      <c r="I177" s="47">
        <f ca="1">IF(A177&lt;(A$39-Parameters!C$18-2),I178/(1+$AG$8-$AG$5),IF(A177&gt;(A$39-Parameters!C$18-2),I176*(1+H176-$AG$5),G179/$AG$8))</f>
        <v>2817.27991531773</v>
      </c>
      <c r="J177" s="47"/>
      <c r="K177" s="35">
        <f ca="1">I177/Parameters!$C$10</f>
        <v>0.000247129817133134</v>
      </c>
      <c r="L177" s="47">
        <f ca="1">IF(A177&lt;(A$39-Parameters!C$18),L178-G178,IF(A177=(A$39-Parameters!C$18),OFFSET(F177,Parameters!C$18,0)*$AG$2,$L176+G177))</f>
        <v>1168357.77610263</v>
      </c>
      <c r="M177" s="35">
        <f ca="1">L177/Parameters!$C$10</f>
        <v>0.102487524219529</v>
      </c>
      <c r="N177" s="35">
        <f ca="1" t="shared" si="33"/>
        <v>0.897512475780471</v>
      </c>
      <c r="O177" t="e">
        <f>'Actual Situation'!D177</f>
        <v>#N/A</v>
      </c>
      <c r="P177" t="e">
        <f>'Actual Situation'!E177</f>
        <v>#N/A</v>
      </c>
      <c r="Q177" s="12">
        <f ca="1">ROUND(SUM(OFFSET(D177,(Parameters!$C$9*-1),0,(Parameters!$C$8*-1),1))*Parameters!$C$6,0)</f>
        <v>313</v>
      </c>
      <c r="R177" s="12">
        <f ca="1" t="shared" si="32"/>
        <v>313</v>
      </c>
      <c r="S177" s="36" t="e">
        <f ca="1" t="shared" si="31"/>
        <v>#N/A</v>
      </c>
      <c r="T177" t="e">
        <f>'Actual Situation'!F177</f>
        <v>#N/A</v>
      </c>
      <c r="U177" s="36" t="e">
        <f>'Actual Situation'!G177</f>
        <v>#N/A</v>
      </c>
      <c r="V177" s="12">
        <f ca="1">Q177*Parameters!$C$4</f>
        <v>68.86</v>
      </c>
      <c r="W177" t="e">
        <f>'Actual Situation'!H177</f>
        <v>#N/A</v>
      </c>
      <c r="X177" s="36" t="e">
        <f>'Actual Situation'!I177</f>
        <v>#N/A</v>
      </c>
      <c r="Y177" s="12">
        <f ca="1">Q177*Parameters!$C$5</f>
        <v>50.08</v>
      </c>
      <c r="Z177" t="e">
        <f>'Actual Situation'!J177</f>
        <v>#N/A</v>
      </c>
      <c r="AA177" t="e">
        <f>'Actual Situation'!K177</f>
        <v>#N/A</v>
      </c>
      <c r="AB177" s="12">
        <f ca="1">Q177*Parameters!$C$7</f>
        <v>6.9799</v>
      </c>
      <c r="AC177" t="e">
        <f>'Actual Situation'!L177</f>
        <v>#N/A</v>
      </c>
      <c r="AD177" s="12">
        <f ca="1" t="shared" si="35"/>
        <v>6902.1176</v>
      </c>
      <c r="AE177" s="61" t="e">
        <f t="shared" si="36"/>
        <v>#N/A</v>
      </c>
      <c r="AH177" s="39">
        <f ca="1">IF(ISNA((Parameters!$C$10-L177)/Parameters!$C$10),1,(Parameters!$C$10-L177)/Parameters!$C$10)</f>
        <v>0.897512475780471</v>
      </c>
      <c r="AJ177" s="66">
        <f ca="1" t="shared" si="37"/>
        <v>0.966049382716049</v>
      </c>
      <c r="AK177" s="66" t="e">
        <f ca="1" t="shared" si="38"/>
        <v>#N/A</v>
      </c>
      <c r="AL177" s="67">
        <f>Parameters!$C$13</f>
        <v>2200</v>
      </c>
      <c r="AM177" s="67">
        <f>Parameters!$C$14</f>
        <v>2000</v>
      </c>
    </row>
    <row r="178" spans="1:39">
      <c r="A178" s="45">
        <f t="shared" si="34"/>
        <v>44038</v>
      </c>
      <c r="B178" t="e">
        <f>'Actual Situation'!B178</f>
        <v>#N/A</v>
      </c>
      <c r="C178" s="46">
        <f>_xlfn.IFNA(VLOOKUP(A178,Measures!$D$15:$H$67,4,FALSE),C177)</f>
        <v>0.243</v>
      </c>
      <c r="D178" s="17">
        <f ca="1">OFFSET(G178,-Parameters!C$18,0)/$AG$2</f>
        <v>41.600094516972</v>
      </c>
      <c r="E178" t="e">
        <f>'Actual Situation'!C178</f>
        <v>#N/A</v>
      </c>
      <c r="F178" s="17">
        <f ca="1">OFFSET(L178,-Parameters!C$18,0)/$AG$2</f>
        <v>53256.280956708</v>
      </c>
      <c r="G178" s="47">
        <f ca="1">IF(A178&lt;(A$39-Parameters!C$18),G179/(1+H179),IF(A178&gt;(A$39-Parameters!C$18),I177*$AH177*C178,$AG$2*$D$39))</f>
        <v>614.43616083851</v>
      </c>
      <c r="H178" s="34">
        <f ca="1">Projection!$AH177*Projection!C178</f>
        <v>0.218095531614655</v>
      </c>
      <c r="I178" s="47">
        <f ca="1">IF(A178&lt;(A$39-Parameters!C$18-2),I179/(1+$AG$8-$AG$5),IF(A178&gt;(A$39-Parameters!C$18-2),I177*(1+H177-$AG$5),G180/$AG$8))</f>
        <v>2727.43421308597</v>
      </c>
      <c r="J178" s="47"/>
      <c r="K178" s="35">
        <f ca="1">I178/Parameters!$C$10</f>
        <v>0.00023924861518298</v>
      </c>
      <c r="L178" s="47">
        <f ca="1">IF(A178&lt;(A$39-Parameters!C$18),L179-G179,IF(A178=(A$39-Parameters!C$18),OFFSET(F178,Parameters!C$18,0)*$AG$2,$L177+G178))</f>
        <v>1168972.21226347</v>
      </c>
      <c r="M178" s="35">
        <f ca="1">L178/Parameters!$C$10</f>
        <v>0.102541422128374</v>
      </c>
      <c r="N178" s="35">
        <f ca="1" t="shared" si="33"/>
        <v>0.897458577871626</v>
      </c>
      <c r="O178" t="e">
        <f>'Actual Situation'!D178</f>
        <v>#N/A</v>
      </c>
      <c r="P178" t="e">
        <f>'Actual Situation'!E178</f>
        <v>#N/A</v>
      </c>
      <c r="Q178" s="12">
        <f ca="1">ROUND(SUM(OFFSET(D178,(Parameters!$C$9*-1),0,(Parameters!$C$8*-1),1))*Parameters!$C$6,0)</f>
        <v>303</v>
      </c>
      <c r="R178" s="12">
        <f ca="1" t="shared" si="32"/>
        <v>303</v>
      </c>
      <c r="S178" s="36" t="e">
        <f ca="1" t="shared" si="31"/>
        <v>#N/A</v>
      </c>
      <c r="T178" t="e">
        <f>'Actual Situation'!F178</f>
        <v>#N/A</v>
      </c>
      <c r="U178" s="36" t="e">
        <f>'Actual Situation'!G178</f>
        <v>#N/A</v>
      </c>
      <c r="V178" s="12">
        <f ca="1">Q178*Parameters!$C$4</f>
        <v>66.66</v>
      </c>
      <c r="W178" t="e">
        <f>'Actual Situation'!H178</f>
        <v>#N/A</v>
      </c>
      <c r="X178" s="36" t="e">
        <f>'Actual Situation'!I178</f>
        <v>#N/A</v>
      </c>
      <c r="Y178" s="12">
        <f ca="1">Q178*Parameters!$C$5</f>
        <v>48.48</v>
      </c>
      <c r="Z178" t="e">
        <f>'Actual Situation'!J178</f>
        <v>#N/A</v>
      </c>
      <c r="AA178" t="e">
        <f>'Actual Situation'!K178</f>
        <v>#N/A</v>
      </c>
      <c r="AB178" s="12">
        <f ca="1">Q178*Parameters!$C$7</f>
        <v>6.7569</v>
      </c>
      <c r="AC178" t="e">
        <f>'Actual Situation'!L178</f>
        <v>#N/A</v>
      </c>
      <c r="AD178" s="12">
        <f ca="1" t="shared" si="35"/>
        <v>6908.8745</v>
      </c>
      <c r="AE178" s="61" t="e">
        <f t="shared" si="36"/>
        <v>#N/A</v>
      </c>
      <c r="AH178" s="39">
        <f ca="1">IF(ISNA((Parameters!$C$10-L178)/Parameters!$C$10),1,(Parameters!$C$10-L178)/Parameters!$C$10)</f>
        <v>0.897458577871626</v>
      </c>
      <c r="AJ178" s="66">
        <f ca="1" t="shared" si="37"/>
        <v>0.968051118210863</v>
      </c>
      <c r="AK178" s="66" t="e">
        <f ca="1" t="shared" si="38"/>
        <v>#N/A</v>
      </c>
      <c r="AL178" s="67">
        <f>Parameters!$C$13</f>
        <v>2200</v>
      </c>
      <c r="AM178" s="67">
        <f>Parameters!$C$14</f>
        <v>2000</v>
      </c>
    </row>
    <row r="179" spans="1:39">
      <c r="A179" s="45">
        <f t="shared" si="34"/>
        <v>44039</v>
      </c>
      <c r="B179" t="e">
        <f>'Actual Situation'!B179</f>
        <v>#N/A</v>
      </c>
      <c r="C179" s="46">
        <f>_xlfn.IFNA(VLOOKUP(A179,Measures!$D$15:$H$67,4,FALSE),C178)</f>
        <v>0.243</v>
      </c>
      <c r="D179" s="17">
        <f ca="1">OFFSET(G179,-Parameters!C$18,0)/$AG$2</f>
        <v>40.27825268861</v>
      </c>
      <c r="E179" t="e">
        <f>'Actual Situation'!C179</f>
        <v>#N/A</v>
      </c>
      <c r="F179" s="17">
        <f ca="1">OFFSET(L179,-Parameters!C$18,0)/$AG$2</f>
        <v>53296.5592093967</v>
      </c>
      <c r="G179" s="47">
        <f ca="1">IF(A179&lt;(A$39-Parameters!C$18),G180/(1+H180),IF(A179&gt;(A$39-Parameters!C$18),I178*$AH178*C179,$AG$2*$D$39))</f>
        <v>594.805492917836</v>
      </c>
      <c r="H179" s="34">
        <f ca="1">Projection!$AH178*Projection!C179</f>
        <v>0.218082434422805</v>
      </c>
      <c r="I179" s="47">
        <f ca="1">IF(A179&lt;(A$39-Parameters!C$18-2),I180/(1+$AG$8-$AG$5),IF(A179&gt;(A$39-Parameters!C$18-2),I178*(1+H178-$AG$5),G181/$AG$8))</f>
        <v>2640.41687446146</v>
      </c>
      <c r="J179" s="47"/>
      <c r="K179" s="35">
        <f ca="1">I179/Parameters!$C$10</f>
        <v>0.000231615515303637</v>
      </c>
      <c r="L179" s="47">
        <f ca="1">IF(A179&lt;(A$39-Parameters!C$18),L180-G180,IF(A179=(A$39-Parameters!C$18),OFFSET(F179,Parameters!C$18,0)*$AG$2,$L178+G179))</f>
        <v>1169567.01775639</v>
      </c>
      <c r="M179" s="35">
        <f ca="1">L179/Parameters!$C$10</f>
        <v>0.102593598048806</v>
      </c>
      <c r="N179" s="35">
        <f ca="1" t="shared" si="33"/>
        <v>0.897406401951194</v>
      </c>
      <c r="O179" t="e">
        <f>'Actual Situation'!D179</f>
        <v>#N/A</v>
      </c>
      <c r="P179" t="e">
        <f>'Actual Situation'!E179</f>
        <v>#N/A</v>
      </c>
      <c r="Q179" s="12">
        <f ca="1">ROUND(SUM(OFFSET(D179,(Parameters!$C$9*-1),0,(Parameters!$C$8*-1),1))*Parameters!$C$6,0)</f>
        <v>294</v>
      </c>
      <c r="R179" s="12">
        <f ca="1" t="shared" si="32"/>
        <v>294</v>
      </c>
      <c r="S179" s="36" t="e">
        <f ca="1" t="shared" si="31"/>
        <v>#N/A</v>
      </c>
      <c r="T179" t="e">
        <f>'Actual Situation'!F179</f>
        <v>#N/A</v>
      </c>
      <c r="U179" s="36" t="e">
        <f>'Actual Situation'!G179</f>
        <v>#N/A</v>
      </c>
      <c r="V179" s="12">
        <f ca="1">Q179*Parameters!$C$4</f>
        <v>64.68</v>
      </c>
      <c r="W179" t="e">
        <f>'Actual Situation'!H179</f>
        <v>#N/A</v>
      </c>
      <c r="X179" s="36" t="e">
        <f>'Actual Situation'!I179</f>
        <v>#N/A</v>
      </c>
      <c r="Y179" s="12">
        <f ca="1">Q179*Parameters!$C$5</f>
        <v>47.04</v>
      </c>
      <c r="Z179" t="e">
        <f>'Actual Situation'!J179</f>
        <v>#N/A</v>
      </c>
      <c r="AA179" t="e">
        <f>'Actual Situation'!K179</f>
        <v>#N/A</v>
      </c>
      <c r="AB179" s="12">
        <f ca="1">Q179*Parameters!$C$7</f>
        <v>6.5562</v>
      </c>
      <c r="AC179" t="e">
        <f>'Actual Situation'!L179</f>
        <v>#N/A</v>
      </c>
      <c r="AD179" s="12">
        <f ca="1" t="shared" si="35"/>
        <v>6915.4307</v>
      </c>
      <c r="AE179" s="61" t="e">
        <f t="shared" si="36"/>
        <v>#N/A</v>
      </c>
      <c r="AH179" s="39">
        <f ca="1">IF(ISNA((Parameters!$C$10-L179)/Parameters!$C$10),1,(Parameters!$C$10-L179)/Parameters!$C$10)</f>
        <v>0.897406401951194</v>
      </c>
      <c r="AJ179" s="66">
        <f ca="1" t="shared" si="37"/>
        <v>0.97029702970297</v>
      </c>
      <c r="AK179" s="66" t="e">
        <f ca="1" t="shared" si="38"/>
        <v>#N/A</v>
      </c>
      <c r="AL179" s="67">
        <f>Parameters!$C$13</f>
        <v>2200</v>
      </c>
      <c r="AM179" s="67">
        <f>Parameters!$C$14</f>
        <v>2000</v>
      </c>
    </row>
    <row r="180" spans="1:39">
      <c r="A180" s="45">
        <f t="shared" si="34"/>
        <v>44040</v>
      </c>
      <c r="B180" t="e">
        <f>'Actual Situation'!B180</f>
        <v>#N/A</v>
      </c>
      <c r="C180" s="46">
        <f>_xlfn.IFNA(VLOOKUP(A180,Measures!$D$15:$H$67,4,FALSE),C179)</f>
        <v>0.243</v>
      </c>
      <c r="D180" s="17">
        <f ca="1">OFFSET(G180,-Parameters!C$18,0)/$AG$2</f>
        <v>38.9977182405526</v>
      </c>
      <c r="E180" t="e">
        <f>'Actual Situation'!C180</f>
        <v>#N/A</v>
      </c>
      <c r="F180" s="17">
        <f ca="1">OFFSET(L180,-Parameters!C$18,0)/$AG$2</f>
        <v>53335.5569276372</v>
      </c>
      <c r="G180" s="47">
        <f ca="1">IF(A180&lt;(A$39-Parameters!C$18),G181/(1+H181),IF(A180&gt;(A$39-Parameters!C$18),I179*$AH179*C180,$AG$2*$D$39))</f>
        <v>575.795062691688</v>
      </c>
      <c r="H180" s="34">
        <f ca="1">Projection!$AH179*Projection!C180</f>
        <v>0.21806975567414</v>
      </c>
      <c r="I180" s="47">
        <f ca="1">IF(A180&lt;(A$39-Parameters!C$18-2),I181/(1+$AG$8-$AG$5),IF(A180&gt;(A$39-Parameters!C$18-2),I179*(1+H179-$AG$5),G182/$AG$8))</f>
        <v>2556.1411957197</v>
      </c>
      <c r="J180" s="47"/>
      <c r="K180" s="35">
        <f ca="1">I180/Parameters!$C$10</f>
        <v>0.000224222911905237</v>
      </c>
      <c r="L180" s="47">
        <f ca="1">IF(A180&lt;(A$39-Parameters!C$18),L181-G181,IF(A180=(A$39-Parameters!C$18),OFFSET(F180,Parameters!C$18,0)*$AG$2,$L179+G180))</f>
        <v>1170142.81281908</v>
      </c>
      <c r="M180" s="35">
        <f ca="1">L180/Parameters!$C$10</f>
        <v>0.102644106387638</v>
      </c>
      <c r="N180" s="35">
        <f ca="1" t="shared" si="33"/>
        <v>0.897355893612362</v>
      </c>
      <c r="O180" t="e">
        <f>'Actual Situation'!D180</f>
        <v>#N/A</v>
      </c>
      <c r="P180" t="e">
        <f>'Actual Situation'!E180</f>
        <v>#N/A</v>
      </c>
      <c r="Q180" s="12">
        <f ca="1">ROUND(SUM(OFFSET(D180,(Parameters!$C$9*-1),0,(Parameters!$C$8*-1),1))*Parameters!$C$6,0)</f>
        <v>285</v>
      </c>
      <c r="R180" s="12">
        <f ca="1" t="shared" si="32"/>
        <v>285</v>
      </c>
      <c r="S180" s="36" t="e">
        <f ca="1" t="shared" si="31"/>
        <v>#N/A</v>
      </c>
      <c r="T180" t="e">
        <f>'Actual Situation'!F180</f>
        <v>#N/A</v>
      </c>
      <c r="U180" s="36" t="e">
        <f>'Actual Situation'!G180</f>
        <v>#N/A</v>
      </c>
      <c r="V180" s="12">
        <f ca="1">Q180*Parameters!$C$4</f>
        <v>62.7</v>
      </c>
      <c r="W180" t="e">
        <f>'Actual Situation'!H180</f>
        <v>#N/A</v>
      </c>
      <c r="X180" s="36" t="e">
        <f>'Actual Situation'!I180</f>
        <v>#N/A</v>
      </c>
      <c r="Y180" s="12">
        <f ca="1">Q180*Parameters!$C$5</f>
        <v>45.6</v>
      </c>
      <c r="Z180" t="e">
        <f>'Actual Situation'!J180</f>
        <v>#N/A</v>
      </c>
      <c r="AA180" t="e">
        <f>'Actual Situation'!K180</f>
        <v>#N/A</v>
      </c>
      <c r="AB180" s="12">
        <f ca="1">Q180*Parameters!$C$7</f>
        <v>6.3555</v>
      </c>
      <c r="AC180" t="e">
        <f>'Actual Situation'!L180</f>
        <v>#N/A</v>
      </c>
      <c r="AD180" s="12">
        <f ca="1" t="shared" si="35"/>
        <v>6921.7862</v>
      </c>
      <c r="AE180" s="61" t="e">
        <f t="shared" si="36"/>
        <v>#N/A</v>
      </c>
      <c r="AH180" s="39">
        <f ca="1">IF(ISNA((Parameters!$C$10-L180)/Parameters!$C$10),1,(Parameters!$C$10-L180)/Parameters!$C$10)</f>
        <v>0.897355893612362</v>
      </c>
      <c r="AJ180" s="66">
        <f ca="1" t="shared" si="37"/>
        <v>0.969387755102041</v>
      </c>
      <c r="AK180" s="66" t="e">
        <f ca="1" t="shared" si="38"/>
        <v>#N/A</v>
      </c>
      <c r="AL180" s="67">
        <f>Parameters!$C$13</f>
        <v>2200</v>
      </c>
      <c r="AM180" s="67">
        <f>Parameters!$C$14</f>
        <v>2000</v>
      </c>
    </row>
    <row r="181" spans="1:39">
      <c r="A181" s="45">
        <f t="shared" si="34"/>
        <v>44041</v>
      </c>
      <c r="B181" t="e">
        <f>'Actual Situation'!B181</f>
        <v>#N/A</v>
      </c>
      <c r="C181" s="46">
        <f>_xlfn.IFNA(VLOOKUP(A181,Measures!$D$15:$H$67,4,FALSE),C180)</f>
        <v>0.243</v>
      </c>
      <c r="D181" s="17">
        <f ca="1">OFFSET(G181,-Parameters!C$18,0)/$AG$2</f>
        <v>37.7572441759512</v>
      </c>
      <c r="E181" t="e">
        <f>'Actual Situation'!C181</f>
        <v>#N/A</v>
      </c>
      <c r="F181" s="17">
        <f ca="1">OFFSET(L181,-Parameters!C$18,0)/$AG$2</f>
        <v>53373.3141718132</v>
      </c>
      <c r="G181" s="47">
        <f ca="1">IF(A181&lt;(A$39-Parameters!C$18),G182/(1+H182),IF(A181&gt;(A$39-Parameters!C$18),I180*$AH180*C181,$AG$2*$D$39))</f>
        <v>557.385713152916</v>
      </c>
      <c r="H181" s="34">
        <f ca="1">Projection!$AH180*Projection!C181</f>
        <v>0.218057482147804</v>
      </c>
      <c r="I181" s="47">
        <f ca="1">IF(A181&lt;(A$39-Parameters!C$18-2),I182/(1+$AG$8-$AG$5),IF(A181&gt;(A$39-Parameters!C$18-2),I180*(1+H180-$AG$5),G183/$AG$8))</f>
        <v>2474.52298280898</v>
      </c>
      <c r="J181" s="47"/>
      <c r="K181" s="35">
        <f ca="1">I181/Parameters!$C$10</f>
        <v>0.000217063419544647</v>
      </c>
      <c r="L181" s="47">
        <f ca="1">IF(A181&lt;(A$39-Parameters!C$18),L182-G182,IF(A181=(A$39-Parameters!C$18),OFFSET(F181,Parameters!C$18,0)*$AG$2,$L180+G181))</f>
        <v>1170700.19853223</v>
      </c>
      <c r="M181" s="35">
        <f ca="1">L181/Parameters!$C$10</f>
        <v>0.102692999871248</v>
      </c>
      <c r="N181" s="35">
        <f ca="1" t="shared" si="33"/>
        <v>0.897307000128752</v>
      </c>
      <c r="O181" t="e">
        <f>'Actual Situation'!D181</f>
        <v>#N/A</v>
      </c>
      <c r="P181" t="e">
        <f>'Actual Situation'!E181</f>
        <v>#N/A</v>
      </c>
      <c r="Q181" s="12">
        <f ca="1">ROUND(SUM(OFFSET(D181,(Parameters!$C$9*-1),0,(Parameters!$C$8*-1),1))*Parameters!$C$6,0)</f>
        <v>275</v>
      </c>
      <c r="R181" s="12">
        <f ca="1" t="shared" si="32"/>
        <v>275</v>
      </c>
      <c r="S181" s="36" t="e">
        <f ca="1" t="shared" si="31"/>
        <v>#N/A</v>
      </c>
      <c r="T181" t="e">
        <f>'Actual Situation'!F181</f>
        <v>#N/A</v>
      </c>
      <c r="U181" s="36" t="e">
        <f>'Actual Situation'!G181</f>
        <v>#N/A</v>
      </c>
      <c r="V181" s="12">
        <f ca="1">Q181*Parameters!$C$4</f>
        <v>60.5</v>
      </c>
      <c r="W181" t="e">
        <f>'Actual Situation'!H181</f>
        <v>#N/A</v>
      </c>
      <c r="X181" s="36" t="e">
        <f>'Actual Situation'!I181</f>
        <v>#N/A</v>
      </c>
      <c r="Y181" s="12">
        <f ca="1">Q181*Parameters!$C$5</f>
        <v>44</v>
      </c>
      <c r="Z181" t="e">
        <f>'Actual Situation'!J181</f>
        <v>#N/A</v>
      </c>
      <c r="AA181" t="e">
        <f>'Actual Situation'!K181</f>
        <v>#N/A</v>
      </c>
      <c r="AB181" s="12">
        <f ca="1">Q181*Parameters!$C$7</f>
        <v>6.1325</v>
      </c>
      <c r="AC181" t="e">
        <f>'Actual Situation'!L181</f>
        <v>#N/A</v>
      </c>
      <c r="AD181" s="12">
        <f ca="1" t="shared" si="35"/>
        <v>6927.9187</v>
      </c>
      <c r="AE181" s="61" t="e">
        <f t="shared" si="36"/>
        <v>#N/A</v>
      </c>
      <c r="AH181" s="39">
        <f ca="1">IF(ISNA((Parameters!$C$10-L181)/Parameters!$C$10),1,(Parameters!$C$10-L181)/Parameters!$C$10)</f>
        <v>0.897307000128752</v>
      </c>
      <c r="AJ181" s="66">
        <f ca="1" t="shared" si="37"/>
        <v>0.964912280701754</v>
      </c>
      <c r="AK181" s="66" t="e">
        <f ca="1" t="shared" si="38"/>
        <v>#N/A</v>
      </c>
      <c r="AL181" s="67">
        <f>Parameters!$C$13</f>
        <v>2200</v>
      </c>
      <c r="AM181" s="67">
        <f>Parameters!$C$14</f>
        <v>2000</v>
      </c>
    </row>
    <row r="182" spans="1:39">
      <c r="A182" s="45">
        <f t="shared" si="34"/>
        <v>44042</v>
      </c>
      <c r="B182" t="e">
        <f>'Actual Situation'!B182</f>
        <v>#N/A</v>
      </c>
      <c r="C182" s="46">
        <f>_xlfn.IFNA(VLOOKUP(A182,Measures!$D$15:$H$67,4,FALSE),C181)</f>
        <v>0.243</v>
      </c>
      <c r="D182" s="17">
        <f ca="1">OFFSET(G182,-Parameters!C$18,0)/$AG$2</f>
        <v>36.555618355984</v>
      </c>
      <c r="E182" t="e">
        <f>'Actual Situation'!C182</f>
        <v>#N/A</v>
      </c>
      <c r="F182" s="17">
        <f ca="1">OFFSET(L182,-Parameters!C$18,0)/$AG$2</f>
        <v>53409.8697901691</v>
      </c>
      <c r="G182" s="47">
        <f ca="1">IF(A182&lt;(A$39-Parameters!C$18),G183/(1+H183),IF(A182&gt;(A$39-Parameters!C$18),I181*$AH181*C182,$AG$2*$D$39))</f>
        <v>539.558851052316</v>
      </c>
      <c r="H182" s="34">
        <f ca="1">Projection!$AH181*Projection!C182</f>
        <v>0.218045601031287</v>
      </c>
      <c r="I182" s="47">
        <f ca="1">IF(A182&lt;(A$39-Parameters!C$18-2),I183/(1+$AG$8-$AG$5),IF(A182&gt;(A$39-Parameters!C$18-2),I181*(1+H181-$AG$5),G184/$AG$8))</f>
        <v>2395.48048825493</v>
      </c>
      <c r="J182" s="47"/>
      <c r="K182" s="35">
        <f ca="1">I182/Parameters!$C$10</f>
        <v>0.000210129867390784</v>
      </c>
      <c r="L182" s="47">
        <f ca="1">IF(A182&lt;(A$39-Parameters!C$18),L183-G183,IF(A182=(A$39-Parameters!C$18),OFFSET(F182,Parameters!C$18,0)*$AG$2,$L181+G182))</f>
        <v>1171239.75738328</v>
      </c>
      <c r="M182" s="35">
        <f ca="1">L182/Parameters!$C$10</f>
        <v>0.102740329595025</v>
      </c>
      <c r="N182" s="35">
        <f ca="1" t="shared" si="33"/>
        <v>0.897259670404975</v>
      </c>
      <c r="O182" t="e">
        <f>'Actual Situation'!D182</f>
        <v>#N/A</v>
      </c>
      <c r="P182" t="e">
        <f>'Actual Situation'!E182</f>
        <v>#N/A</v>
      </c>
      <c r="Q182" s="12">
        <f ca="1">ROUND(SUM(OFFSET(D182,(Parameters!$C$9*-1),0,(Parameters!$C$8*-1),1))*Parameters!$C$6,0)</f>
        <v>267</v>
      </c>
      <c r="R182" s="12">
        <f ca="1" t="shared" si="32"/>
        <v>267</v>
      </c>
      <c r="S182" s="36" t="e">
        <f ca="1" t="shared" si="31"/>
        <v>#N/A</v>
      </c>
      <c r="T182" t="e">
        <f>'Actual Situation'!F182</f>
        <v>#N/A</v>
      </c>
      <c r="U182" s="36" t="e">
        <f>'Actual Situation'!G182</f>
        <v>#N/A</v>
      </c>
      <c r="V182" s="12">
        <f ca="1">Q182*Parameters!$C$4</f>
        <v>58.74</v>
      </c>
      <c r="W182" t="e">
        <f>'Actual Situation'!H182</f>
        <v>#N/A</v>
      </c>
      <c r="X182" s="36" t="e">
        <f>'Actual Situation'!I182</f>
        <v>#N/A</v>
      </c>
      <c r="Y182" s="12">
        <f ca="1">Q182*Parameters!$C$5</f>
        <v>42.72</v>
      </c>
      <c r="Z182" t="e">
        <f>'Actual Situation'!J182</f>
        <v>#N/A</v>
      </c>
      <c r="AA182" t="e">
        <f>'Actual Situation'!K182</f>
        <v>#N/A</v>
      </c>
      <c r="AB182" s="12">
        <f ca="1">Q182*Parameters!$C$7</f>
        <v>5.9541</v>
      </c>
      <c r="AC182" t="e">
        <f>'Actual Situation'!L182</f>
        <v>#N/A</v>
      </c>
      <c r="AD182" s="12">
        <f ca="1" t="shared" si="35"/>
        <v>6933.8728</v>
      </c>
      <c r="AE182" s="61" t="e">
        <f t="shared" si="36"/>
        <v>#N/A</v>
      </c>
      <c r="AH182" s="39">
        <f ca="1">IF(ISNA((Parameters!$C$10-L182)/Parameters!$C$10),1,(Parameters!$C$10-L182)/Parameters!$C$10)</f>
        <v>0.897259670404975</v>
      </c>
      <c r="AJ182" s="66">
        <f ca="1" t="shared" si="37"/>
        <v>0.970909090909091</v>
      </c>
      <c r="AK182" s="66" t="e">
        <f ca="1" t="shared" si="38"/>
        <v>#N/A</v>
      </c>
      <c r="AL182" s="67">
        <f>Parameters!$C$13</f>
        <v>2200</v>
      </c>
      <c r="AM182" s="67">
        <f>Parameters!$C$14</f>
        <v>2000</v>
      </c>
    </row>
    <row r="183" spans="1:39">
      <c r="A183" s="45">
        <f t="shared" si="34"/>
        <v>44043</v>
      </c>
      <c r="B183" t="e">
        <f>'Actual Situation'!B183</f>
        <v>#N/A</v>
      </c>
      <c r="C183" s="46">
        <f>_xlfn.IFNA(VLOOKUP(A183,Measures!$D$15:$H$67,4,FALSE),C182)</f>
        <v>0.243</v>
      </c>
      <c r="D183" s="17">
        <f ca="1">OFFSET(G183,-Parameters!C$18,0)/$AG$2</f>
        <v>35.3916627058948</v>
      </c>
      <c r="E183" t="e">
        <f>'Actual Situation'!C183</f>
        <v>#N/A</v>
      </c>
      <c r="F183" s="17">
        <f ca="1">OFFSET(L183,-Parameters!C$18,0)/$AG$2</f>
        <v>53445.261452875</v>
      </c>
      <c r="G183" s="47">
        <f ca="1">IF(A183&lt;(A$39-Parameters!C$18),G184/(1+H184),IF(A183&gt;(A$39-Parameters!C$18),I182*$AH182*C183,$AG$2*$D$39))</f>
        <v>522.29643210482</v>
      </c>
      <c r="H183" s="34">
        <f ca="1">Projection!$AH182*Projection!C183</f>
        <v>0.218034099908409</v>
      </c>
      <c r="I183" s="47">
        <f ca="1">IF(A183&lt;(A$39-Parameters!C$18-2),I184/(1+$AG$8-$AG$5),IF(A183&gt;(A$39-Parameters!C$18-2),I182*(1+H182-$AG$5),G185/$AG$8))</f>
        <v>2318.93434901147</v>
      </c>
      <c r="J183" s="47"/>
      <c r="K183" s="35">
        <f ca="1">I183/Parameters!$C$10</f>
        <v>0.000203415293772936</v>
      </c>
      <c r="L183" s="47">
        <f ca="1">IF(A183&lt;(A$39-Parameters!C$18),L184-G184,IF(A183=(A$39-Parameters!C$18),OFFSET(F183,Parameters!C$18,0)*$AG$2,$L182+G183))</f>
        <v>1171762.05381539</v>
      </c>
      <c r="M183" s="35">
        <f ca="1">L183/Parameters!$C$10</f>
        <v>0.102786145071525</v>
      </c>
      <c r="N183" s="35">
        <f ca="1" t="shared" si="33"/>
        <v>0.897213854928475</v>
      </c>
      <c r="O183" t="e">
        <f>'Actual Situation'!D183</f>
        <v>#N/A</v>
      </c>
      <c r="P183" t="e">
        <f>'Actual Situation'!E183</f>
        <v>#N/A</v>
      </c>
      <c r="Q183" s="12">
        <f ca="1">ROUND(SUM(OFFSET(D183,(Parameters!$C$9*-1),0,(Parameters!$C$8*-1),1))*Parameters!$C$6,0)</f>
        <v>258</v>
      </c>
      <c r="R183" s="12">
        <f ca="1" t="shared" si="32"/>
        <v>258</v>
      </c>
      <c r="S183" s="36" t="e">
        <f ca="1" t="shared" si="31"/>
        <v>#N/A</v>
      </c>
      <c r="T183" t="e">
        <f>'Actual Situation'!F183</f>
        <v>#N/A</v>
      </c>
      <c r="U183" s="36" t="e">
        <f>'Actual Situation'!G183</f>
        <v>#N/A</v>
      </c>
      <c r="V183" s="12">
        <f ca="1">Q183*Parameters!$C$4</f>
        <v>56.76</v>
      </c>
      <c r="W183" t="e">
        <f>'Actual Situation'!H183</f>
        <v>#N/A</v>
      </c>
      <c r="X183" s="36" t="e">
        <f>'Actual Situation'!I183</f>
        <v>#N/A</v>
      </c>
      <c r="Y183" s="12">
        <f ca="1">Q183*Parameters!$C$5</f>
        <v>41.28</v>
      </c>
      <c r="Z183" t="e">
        <f>'Actual Situation'!J183</f>
        <v>#N/A</v>
      </c>
      <c r="AA183" t="e">
        <f>'Actual Situation'!K183</f>
        <v>#N/A</v>
      </c>
      <c r="AB183" s="12">
        <f ca="1">Q183*Parameters!$C$7</f>
        <v>5.7534</v>
      </c>
      <c r="AC183" t="e">
        <f>'Actual Situation'!L183</f>
        <v>#N/A</v>
      </c>
      <c r="AD183" s="12">
        <f ca="1" t="shared" si="35"/>
        <v>6939.6262</v>
      </c>
      <c r="AE183" s="61" t="e">
        <f t="shared" si="36"/>
        <v>#N/A</v>
      </c>
      <c r="AH183" s="39">
        <f ca="1">IF(ISNA((Parameters!$C$10-L183)/Parameters!$C$10),1,(Parameters!$C$10-L183)/Parameters!$C$10)</f>
        <v>0.897213854928475</v>
      </c>
      <c r="AJ183" s="66">
        <f ca="1" t="shared" si="37"/>
        <v>0.966292134831461</v>
      </c>
      <c r="AK183" s="66" t="e">
        <f ca="1" t="shared" si="38"/>
        <v>#N/A</v>
      </c>
      <c r="AL183" s="67">
        <f>Parameters!$C$13</f>
        <v>2200</v>
      </c>
      <c r="AM183" s="67">
        <f>Parameters!$C$14</f>
        <v>2000</v>
      </c>
    </row>
    <row r="184" spans="1:39">
      <c r="A184" s="45">
        <f t="shared" si="34"/>
        <v>44044</v>
      </c>
      <c r="B184" t="e">
        <f>'Actual Situation'!B184</f>
        <v>#N/A</v>
      </c>
      <c r="C184" s="46">
        <f>_xlfn.IFNA(VLOOKUP(A184,Measures!$D$15:$H$67,4,FALSE),C183)</f>
        <v>0.243</v>
      </c>
      <c r="D184" s="17">
        <f ca="1">OFFSET(G184,-Parameters!C$18,0)/$AG$2</f>
        <v>34.2642324267627</v>
      </c>
      <c r="E184" t="e">
        <f>'Actual Situation'!C184</f>
        <v>#N/A</v>
      </c>
      <c r="F184" s="17">
        <f ca="1">OFFSET(L184,-Parameters!C$18,0)/$AG$2</f>
        <v>53479.5256853018</v>
      </c>
      <c r="G184" s="47">
        <f ca="1">IF(A184&lt;(A$39-Parameters!C$18),G185/(1+H185),IF(A184&gt;(A$39-Parameters!C$18),I183*$AH183*C184,$AG$2*$D$39))</f>
        <v>505.580946464439</v>
      </c>
      <c r="H184" s="34">
        <f ca="1">Projection!$AH183*Projection!C184</f>
        <v>0.218022966747619</v>
      </c>
      <c r="I184" s="47">
        <f ca="1">IF(A184&lt;(A$39-Parameters!C$18-2),I185/(1+$AG$8-$AG$5),IF(A184&gt;(A$39-Parameters!C$18-2),I183*(1+H183-$AG$5),G186/$AG$8))</f>
        <v>2244.80752529201</v>
      </c>
      <c r="J184" s="47"/>
      <c r="K184" s="35">
        <f ca="1">I184/Parameters!$C$10</f>
        <v>0.000196912940815088</v>
      </c>
      <c r="L184" s="47">
        <f ca="1">IF(A184&lt;(A$39-Parameters!C$18),L185-G185,IF(A184=(A$39-Parameters!C$18),OFFSET(F184,Parameters!C$18,0)*$AG$2,$L183+G184))</f>
        <v>1172267.63476185</v>
      </c>
      <c r="M184" s="35">
        <f ca="1">L184/Parameters!$C$10</f>
        <v>0.102830494277355</v>
      </c>
      <c r="N184" s="35">
        <f ca="1" t="shared" si="33"/>
        <v>0.897169505722645</v>
      </c>
      <c r="O184" t="e">
        <f>'Actual Situation'!D184</f>
        <v>#N/A</v>
      </c>
      <c r="P184" t="e">
        <f>'Actual Situation'!E184</f>
        <v>#N/A</v>
      </c>
      <c r="Q184" s="12">
        <f ca="1">ROUND(SUM(OFFSET(D184,(Parameters!$C$9*-1),0,(Parameters!$C$8*-1),1))*Parameters!$C$6,0)</f>
        <v>250</v>
      </c>
      <c r="R184" s="12">
        <f ca="1" t="shared" si="32"/>
        <v>250</v>
      </c>
      <c r="S184" s="36" t="e">
        <f ca="1" t="shared" si="31"/>
        <v>#N/A</v>
      </c>
      <c r="T184" t="e">
        <f>'Actual Situation'!F184</f>
        <v>#N/A</v>
      </c>
      <c r="U184" s="36" t="e">
        <f>'Actual Situation'!G184</f>
        <v>#N/A</v>
      </c>
      <c r="V184" s="12">
        <f ca="1">Q184*Parameters!$C$4</f>
        <v>55</v>
      </c>
      <c r="W184" t="e">
        <f>'Actual Situation'!H184</f>
        <v>#N/A</v>
      </c>
      <c r="X184" s="36" t="e">
        <f>'Actual Situation'!I184</f>
        <v>#N/A</v>
      </c>
      <c r="Y184" s="12">
        <f ca="1">Q184*Parameters!$C$5</f>
        <v>40</v>
      </c>
      <c r="Z184" t="e">
        <f>'Actual Situation'!J184</f>
        <v>#N/A</v>
      </c>
      <c r="AA184" t="e">
        <f>'Actual Situation'!K184</f>
        <v>#N/A</v>
      </c>
      <c r="AB184" s="12">
        <f ca="1">Q184*Parameters!$C$7</f>
        <v>5.575</v>
      </c>
      <c r="AC184" t="e">
        <f>'Actual Situation'!L184</f>
        <v>#N/A</v>
      </c>
      <c r="AD184" s="12">
        <f ca="1" t="shared" si="35"/>
        <v>6945.2012</v>
      </c>
      <c r="AE184" s="61" t="e">
        <f t="shared" si="36"/>
        <v>#N/A</v>
      </c>
      <c r="AH184" s="39">
        <f ca="1">IF(ISNA((Parameters!$C$10-L184)/Parameters!$C$10),1,(Parameters!$C$10-L184)/Parameters!$C$10)</f>
        <v>0.897169505722645</v>
      </c>
      <c r="AJ184" s="66">
        <f ca="1" t="shared" si="37"/>
        <v>0.968992248062015</v>
      </c>
      <c r="AK184" s="66" t="e">
        <f ca="1" t="shared" si="38"/>
        <v>#N/A</v>
      </c>
      <c r="AL184" s="67">
        <f>Parameters!$C$13</f>
        <v>2200</v>
      </c>
      <c r="AM184" s="67">
        <f>Parameters!$C$14</f>
        <v>2000</v>
      </c>
    </row>
    <row r="185" spans="1:39">
      <c r="A185" s="45">
        <f t="shared" si="34"/>
        <v>44045</v>
      </c>
      <c r="B185" t="e">
        <f>'Actual Situation'!B185</f>
        <v>#N/A</v>
      </c>
      <c r="C185" s="46">
        <f>_xlfn.IFNA(VLOOKUP(A185,Measures!$D$15:$H$67,4,FALSE),C184)</f>
        <v>0.243</v>
      </c>
      <c r="D185" s="17">
        <f ca="1">OFFSET(G185,-Parameters!C$18,0)/$AG$2</f>
        <v>33.1722152139766</v>
      </c>
      <c r="E185" t="e">
        <f>'Actual Situation'!C185</f>
        <v>#N/A</v>
      </c>
      <c r="F185" s="17">
        <f ca="1">OFFSET(L185,-Parameters!C$18,0)/$AG$2</f>
        <v>53512.6979005158</v>
      </c>
      <c r="G185" s="47">
        <f ca="1">IF(A185&lt;(A$39-Parameters!C$18),G186/(1+H186),IF(A185&gt;(A$39-Parameters!C$18),I184*$AH184*C185,$AG$2*$D$39))</f>
        <v>489.395404471815</v>
      </c>
      <c r="H185" s="34">
        <f ca="1">Projection!$AH184*Projection!C185</f>
        <v>0.218012189890603</v>
      </c>
      <c r="I185" s="47">
        <f ca="1">IF(A185&lt;(A$39-Parameters!C$18-2),I186/(1+$AG$8-$AG$5),IF(A185&gt;(A$39-Parameters!C$18-2),I184*(1+H184-$AG$5),G187/$AG$8))</f>
        <v>2173.02524041055</v>
      </c>
      <c r="J185" s="47"/>
      <c r="K185" s="35">
        <f ca="1">I185/Parameters!$C$10</f>
        <v>0.00019061624915882</v>
      </c>
      <c r="L185" s="47">
        <f ca="1">IF(A185&lt;(A$39-Parameters!C$18),L186-G186,IF(A185=(A$39-Parameters!C$18),OFFSET(F185,Parameters!C$18,0)*$AG$2,$L184+G185))</f>
        <v>1172757.03016632</v>
      </c>
      <c r="M185" s="35">
        <f ca="1">L185/Parameters!$C$10</f>
        <v>0.1028734236988</v>
      </c>
      <c r="N185" s="35">
        <f ca="1" t="shared" si="33"/>
        <v>0.8971265763012</v>
      </c>
      <c r="O185" t="e">
        <f>'Actual Situation'!D185</f>
        <v>#N/A</v>
      </c>
      <c r="P185" t="e">
        <f>'Actual Situation'!E185</f>
        <v>#N/A</v>
      </c>
      <c r="Q185" s="12">
        <f ca="1">ROUND(SUM(OFFSET(D185,(Parameters!$C$9*-1),0,(Parameters!$C$8*-1),1))*Parameters!$C$6,0)</f>
        <v>242</v>
      </c>
      <c r="R185" s="12">
        <f ca="1" t="shared" si="32"/>
        <v>242</v>
      </c>
      <c r="S185" s="36" t="e">
        <f ca="1" t="shared" si="31"/>
        <v>#N/A</v>
      </c>
      <c r="T185" t="e">
        <f>'Actual Situation'!F185</f>
        <v>#N/A</v>
      </c>
      <c r="U185" s="36" t="e">
        <f>'Actual Situation'!G185</f>
        <v>#N/A</v>
      </c>
      <c r="V185" s="12">
        <f ca="1">Q185*Parameters!$C$4</f>
        <v>53.24</v>
      </c>
      <c r="W185" t="e">
        <f>'Actual Situation'!H185</f>
        <v>#N/A</v>
      </c>
      <c r="X185" s="36" t="e">
        <f>'Actual Situation'!I185</f>
        <v>#N/A</v>
      </c>
      <c r="Y185" s="12">
        <f ca="1">Q185*Parameters!$C$5</f>
        <v>38.72</v>
      </c>
      <c r="Z185" t="e">
        <f>'Actual Situation'!J185</f>
        <v>#N/A</v>
      </c>
      <c r="AA185" t="e">
        <f>'Actual Situation'!K185</f>
        <v>#N/A</v>
      </c>
      <c r="AB185" s="12">
        <f ca="1">Q185*Parameters!$C$7</f>
        <v>5.3966</v>
      </c>
      <c r="AC185" t="e">
        <f>'Actual Situation'!L185</f>
        <v>#N/A</v>
      </c>
      <c r="AD185" s="12">
        <f ca="1" t="shared" si="35"/>
        <v>6950.5978</v>
      </c>
      <c r="AE185" s="61" t="e">
        <f t="shared" si="36"/>
        <v>#N/A</v>
      </c>
      <c r="AH185" s="39">
        <f ca="1">IF(ISNA((Parameters!$C$10-L185)/Parameters!$C$10),1,(Parameters!$C$10-L185)/Parameters!$C$10)</f>
        <v>0.8971265763012</v>
      </c>
      <c r="AJ185" s="66">
        <f ca="1" t="shared" si="37"/>
        <v>0.968</v>
      </c>
      <c r="AK185" s="66" t="e">
        <f ca="1" t="shared" si="38"/>
        <v>#N/A</v>
      </c>
      <c r="AL185" s="67">
        <f>Parameters!$C$13</f>
        <v>2200</v>
      </c>
      <c r="AM185" s="67">
        <f>Parameters!$C$14</f>
        <v>2000</v>
      </c>
    </row>
    <row r="186" spans="1:39">
      <c r="A186" s="45">
        <f t="shared" si="34"/>
        <v>44046</v>
      </c>
      <c r="B186" t="e">
        <f>'Actual Situation'!B186</f>
        <v>#N/A</v>
      </c>
      <c r="C186" s="46">
        <f>_xlfn.IFNA(VLOOKUP(A186,Measures!$D$15:$H$67,4,FALSE),C185)</f>
        <v>0.243</v>
      </c>
      <c r="D186" s="17">
        <f ca="1">OFFSET(G186,-Parameters!C$18,0)/$AG$2</f>
        <v>32.1145304832882</v>
      </c>
      <c r="E186" t="e">
        <f>'Actual Situation'!C186</f>
        <v>#N/A</v>
      </c>
      <c r="F186" s="17">
        <f ca="1">OFFSET(L186,-Parameters!C$18,0)/$AG$2</f>
        <v>53544.8124309991</v>
      </c>
      <c r="G186" s="47">
        <f ca="1">IF(A186&lt;(A$39-Parameters!C$18),G187/(1+H187),IF(A186&gt;(A$39-Parameters!C$18),I185*$AH185*C186,$AG$2*$D$39))</f>
        <v>473.723322677383</v>
      </c>
      <c r="H186" s="34">
        <f ca="1">Projection!$AH185*Projection!C186</f>
        <v>0.218001758041192</v>
      </c>
      <c r="I186" s="47">
        <f ca="1">IF(A186&lt;(A$39-Parameters!C$18-2),I187/(1+$AG$8-$AG$5),IF(A186&gt;(A$39-Parameters!C$18-2),I185*(1+H185-$AG$5),G188/$AG$8))</f>
        <v>2103.51492165737</v>
      </c>
      <c r="J186" s="47"/>
      <c r="K186" s="35">
        <f ca="1">I186/Parameters!$C$10</f>
        <v>0.000184518852776962</v>
      </c>
      <c r="L186" s="47">
        <f ca="1">IF(A186&lt;(A$39-Parameters!C$18),L187-G187,IF(A186=(A$39-Parameters!C$18),OFFSET(F186,Parameters!C$18,0)*$AG$2,$L185+G186))</f>
        <v>1173230.753489</v>
      </c>
      <c r="M186" s="35">
        <f ca="1">L186/Parameters!$C$10</f>
        <v>0.102914978376228</v>
      </c>
      <c r="N186" s="35">
        <f ca="1" t="shared" si="33"/>
        <v>0.897085021623772</v>
      </c>
      <c r="O186" t="e">
        <f>'Actual Situation'!D186</f>
        <v>#N/A</v>
      </c>
      <c r="P186" t="e">
        <f>'Actual Situation'!E186</f>
        <v>#N/A</v>
      </c>
      <c r="Q186" s="12">
        <f ca="1">ROUND(SUM(OFFSET(D186,(Parameters!$C$9*-1),0,(Parameters!$C$8*-1),1))*Parameters!$C$6,0)</f>
        <v>234</v>
      </c>
      <c r="R186" s="12">
        <f ca="1" t="shared" si="32"/>
        <v>234</v>
      </c>
      <c r="S186" s="36" t="e">
        <f ca="1" t="shared" si="31"/>
        <v>#N/A</v>
      </c>
      <c r="T186" t="e">
        <f>'Actual Situation'!F186</f>
        <v>#N/A</v>
      </c>
      <c r="U186" s="36" t="e">
        <f>'Actual Situation'!G186</f>
        <v>#N/A</v>
      </c>
      <c r="V186" s="12">
        <f ca="1">Q186*Parameters!$C$4</f>
        <v>51.48</v>
      </c>
      <c r="W186" t="e">
        <f>'Actual Situation'!H186</f>
        <v>#N/A</v>
      </c>
      <c r="X186" s="36" t="e">
        <f>'Actual Situation'!I186</f>
        <v>#N/A</v>
      </c>
      <c r="Y186" s="12">
        <f ca="1">Q186*Parameters!$C$5</f>
        <v>37.44</v>
      </c>
      <c r="Z186" t="e">
        <f>'Actual Situation'!J186</f>
        <v>#N/A</v>
      </c>
      <c r="AA186" t="e">
        <f>'Actual Situation'!K186</f>
        <v>#N/A</v>
      </c>
      <c r="AB186" s="12">
        <f ca="1">Q186*Parameters!$C$7</f>
        <v>5.2182</v>
      </c>
      <c r="AC186" t="e">
        <f>'Actual Situation'!L186</f>
        <v>#N/A</v>
      </c>
      <c r="AD186" s="12">
        <f ca="1" t="shared" si="35"/>
        <v>6955.816</v>
      </c>
      <c r="AE186" s="61" t="e">
        <f t="shared" si="36"/>
        <v>#N/A</v>
      </c>
      <c r="AH186" s="39">
        <f ca="1">IF(ISNA((Parameters!$C$10-L186)/Parameters!$C$10),1,(Parameters!$C$10-L186)/Parameters!$C$10)</f>
        <v>0.897085021623772</v>
      </c>
      <c r="AJ186" s="66">
        <f ca="1" t="shared" si="37"/>
        <v>0.966942148760331</v>
      </c>
      <c r="AK186" s="66" t="e">
        <f ca="1" t="shared" si="38"/>
        <v>#N/A</v>
      </c>
      <c r="AL186" s="67">
        <f>Parameters!$C$13</f>
        <v>2200</v>
      </c>
      <c r="AM186" s="67">
        <f>Parameters!$C$14</f>
        <v>2000</v>
      </c>
    </row>
    <row r="187" spans="1:39">
      <c r="A187" s="45">
        <f t="shared" si="34"/>
        <v>44047</v>
      </c>
      <c r="B187" t="e">
        <f>'Actual Situation'!B187</f>
        <v>#N/A</v>
      </c>
      <c r="C187" s="46">
        <f>_xlfn.IFNA(VLOOKUP(A187,Measures!$D$15:$H$67,4,FALSE),C186)</f>
        <v>0.243</v>
      </c>
      <c r="D187" s="17">
        <f ca="1">OFFSET(G187,-Parameters!C$18,0)/$AG$2</f>
        <v>31.0901286052336</v>
      </c>
      <c r="E187" t="e">
        <f>'Actual Situation'!C187</f>
        <v>#N/A</v>
      </c>
      <c r="F187" s="17">
        <f ca="1">OFFSET(L187,-Parameters!C$18,0)/$AG$2</f>
        <v>53575.9025596043</v>
      </c>
      <c r="G187" s="47">
        <f ca="1">IF(A187&lt;(A$39-Parameters!C$18),G188/(1+H188),IF(A187&gt;(A$39-Parameters!C$18),I186*$AH186*C187,$AG$2*$D$39))</f>
        <v>458.548710142366</v>
      </c>
      <c r="H187" s="34">
        <f ca="1">Projection!$AH186*Projection!C187</f>
        <v>0.217991660254577</v>
      </c>
      <c r="I187" s="47">
        <f ca="1">IF(A187&lt;(A$39-Parameters!C$18-2),I188/(1+$AG$8-$AG$5),IF(A187&gt;(A$39-Parameters!C$18-2),I186*(1+H186-$AG$5),G189/$AG$8))</f>
        <v>2036.20614223021</v>
      </c>
      <c r="J187" s="47"/>
      <c r="K187" s="35">
        <f ca="1">I187/Parameters!$C$10</f>
        <v>0.000178614573879843</v>
      </c>
      <c r="L187" s="47">
        <f ca="1">IF(A187&lt;(A$39-Parameters!C$18),L188-G188,IF(A187=(A$39-Parameters!C$18),OFFSET(F187,Parameters!C$18,0)*$AG$2,$L186+G187))</f>
        <v>1173689.30219914</v>
      </c>
      <c r="M187" s="35">
        <f ca="1">L187/Parameters!$C$10</f>
        <v>0.102955201947293</v>
      </c>
      <c r="N187" s="35">
        <f ca="1" t="shared" si="33"/>
        <v>0.897044798052707</v>
      </c>
      <c r="O187" t="e">
        <f>'Actual Situation'!D187</f>
        <v>#N/A</v>
      </c>
      <c r="P187" t="e">
        <f>'Actual Situation'!E187</f>
        <v>#N/A</v>
      </c>
      <c r="Q187" s="12">
        <f ca="1">ROUND(SUM(OFFSET(D187,(Parameters!$C$9*-1),0,(Parameters!$C$8*-1),1))*Parameters!$C$6,0)</f>
        <v>227</v>
      </c>
      <c r="R187" s="12">
        <f ca="1" t="shared" si="32"/>
        <v>227</v>
      </c>
      <c r="S187" s="36" t="e">
        <f ca="1" t="shared" si="31"/>
        <v>#N/A</v>
      </c>
      <c r="T187" t="e">
        <f>'Actual Situation'!F187</f>
        <v>#N/A</v>
      </c>
      <c r="U187" s="36" t="e">
        <f>'Actual Situation'!G187</f>
        <v>#N/A</v>
      </c>
      <c r="V187" s="12">
        <f ca="1">Q187*Parameters!$C$4</f>
        <v>49.94</v>
      </c>
      <c r="W187" t="e">
        <f>'Actual Situation'!H187</f>
        <v>#N/A</v>
      </c>
      <c r="X187" s="36" t="e">
        <f>'Actual Situation'!I187</f>
        <v>#N/A</v>
      </c>
      <c r="Y187" s="12">
        <f ca="1">Q187*Parameters!$C$5</f>
        <v>36.32</v>
      </c>
      <c r="Z187" t="e">
        <f>'Actual Situation'!J187</f>
        <v>#N/A</v>
      </c>
      <c r="AA187" t="e">
        <f>'Actual Situation'!K187</f>
        <v>#N/A</v>
      </c>
      <c r="AB187" s="12">
        <f ca="1">Q187*Parameters!$C$7</f>
        <v>5.0621</v>
      </c>
      <c r="AC187" t="e">
        <f>'Actual Situation'!L187</f>
        <v>#N/A</v>
      </c>
      <c r="AD187" s="12">
        <f ca="1" t="shared" si="35"/>
        <v>6960.8781</v>
      </c>
      <c r="AE187" s="61" t="e">
        <f t="shared" si="36"/>
        <v>#N/A</v>
      </c>
      <c r="AH187" s="39">
        <f ca="1">IF(ISNA((Parameters!$C$10-L187)/Parameters!$C$10),1,(Parameters!$C$10-L187)/Parameters!$C$10)</f>
        <v>0.897044798052707</v>
      </c>
      <c r="AJ187" s="66">
        <f ca="1" t="shared" si="37"/>
        <v>0.97008547008547</v>
      </c>
      <c r="AK187" s="66" t="e">
        <f ca="1" t="shared" si="38"/>
        <v>#N/A</v>
      </c>
      <c r="AL187" s="67">
        <f>Parameters!$C$13</f>
        <v>2200</v>
      </c>
      <c r="AM187" s="67">
        <f>Parameters!$C$14</f>
        <v>2000</v>
      </c>
    </row>
    <row r="188" spans="1:39">
      <c r="A188" s="45">
        <f t="shared" si="34"/>
        <v>44048</v>
      </c>
      <c r="B188" t="e">
        <f>'Actual Situation'!B188</f>
        <v>#N/A</v>
      </c>
      <c r="C188" s="46">
        <f>_xlfn.IFNA(VLOOKUP(A188,Measures!$D$15:$H$67,4,FALSE),C187)</f>
        <v>0.243</v>
      </c>
      <c r="D188" s="17">
        <f ca="1">OFFSET(G188,-Parameters!C$18,0)/$AG$2</f>
        <v>30.0979901486264</v>
      </c>
      <c r="E188" t="e">
        <f>'Actual Situation'!C188</f>
        <v>#N/A</v>
      </c>
      <c r="F188" s="17">
        <f ca="1">OFFSET(L188,-Parameters!C$18,0)/$AG$2</f>
        <v>53606.0005497529</v>
      </c>
      <c r="G188" s="47">
        <f ca="1">IF(A188&lt;(A$39-Parameters!C$18),G189/(1+H189),IF(A188&gt;(A$39-Parameters!C$18),I187*$AH187*C188,$AG$2*$D$39))</f>
        <v>443.856055019092</v>
      </c>
      <c r="H188" s="34">
        <f ca="1">Projection!$AH187*Projection!C188</f>
        <v>0.217981885926808</v>
      </c>
      <c r="I188" s="47">
        <f ca="1">IF(A188&lt;(A$39-Parameters!C$18-2),I189/(1+$AG$8-$AG$5),IF(A188&gt;(A$39-Parameters!C$18-2),I187*(1+H187-$AG$5),G190/$AG$8))</f>
        <v>1971.03056423799</v>
      </c>
      <c r="J188" s="47"/>
      <c r="K188" s="35">
        <f ca="1">I188/Parameters!$C$10</f>
        <v>0.000172897417915613</v>
      </c>
      <c r="L188" s="47">
        <f ca="1">IF(A188&lt;(A$39-Parameters!C$18),L189-G189,IF(A188=(A$39-Parameters!C$18),OFFSET(F188,Parameters!C$18,0)*$AG$2,$L187+G188))</f>
        <v>1174133.15825416</v>
      </c>
      <c r="M188" s="35">
        <f ca="1">L188/Parameters!$C$10</f>
        <v>0.102994136688962</v>
      </c>
      <c r="N188" s="35">
        <f ca="1" t="shared" si="33"/>
        <v>0.897005863311038</v>
      </c>
      <c r="O188" t="e">
        <f>'Actual Situation'!D188</f>
        <v>#N/A</v>
      </c>
      <c r="P188" t="e">
        <f>'Actual Situation'!E188</f>
        <v>#N/A</v>
      </c>
      <c r="Q188" s="12">
        <f ca="1">ROUND(SUM(OFFSET(D188,(Parameters!$C$9*-1),0,(Parameters!$C$8*-1),1))*Parameters!$C$6,0)</f>
        <v>220</v>
      </c>
      <c r="R188" s="12">
        <f ca="1" t="shared" si="32"/>
        <v>220</v>
      </c>
      <c r="S188" s="36" t="e">
        <f ca="1" t="shared" si="31"/>
        <v>#N/A</v>
      </c>
      <c r="T188" t="e">
        <f>'Actual Situation'!F188</f>
        <v>#N/A</v>
      </c>
      <c r="U188" s="36" t="e">
        <f>'Actual Situation'!G188</f>
        <v>#N/A</v>
      </c>
      <c r="V188" s="12">
        <f ca="1">Q188*Parameters!$C$4</f>
        <v>48.4</v>
      </c>
      <c r="W188" t="e">
        <f>'Actual Situation'!H188</f>
        <v>#N/A</v>
      </c>
      <c r="X188" s="36" t="e">
        <f>'Actual Situation'!I188</f>
        <v>#N/A</v>
      </c>
      <c r="Y188" s="12">
        <f ca="1">Q188*Parameters!$C$5</f>
        <v>35.2</v>
      </c>
      <c r="Z188" t="e">
        <f>'Actual Situation'!J188</f>
        <v>#N/A</v>
      </c>
      <c r="AA188" t="e">
        <f>'Actual Situation'!K188</f>
        <v>#N/A</v>
      </c>
      <c r="AB188" s="12">
        <f ca="1">Q188*Parameters!$C$7</f>
        <v>4.906</v>
      </c>
      <c r="AC188" t="e">
        <f>'Actual Situation'!L188</f>
        <v>#N/A</v>
      </c>
      <c r="AD188" s="12">
        <f ca="1" t="shared" si="35"/>
        <v>6965.7841</v>
      </c>
      <c r="AE188" s="61" t="e">
        <f t="shared" si="36"/>
        <v>#N/A</v>
      </c>
      <c r="AH188" s="39">
        <f ca="1">IF(ISNA((Parameters!$C$10-L188)/Parameters!$C$10),1,(Parameters!$C$10-L188)/Parameters!$C$10)</f>
        <v>0.897005863311038</v>
      </c>
      <c r="AJ188" s="66">
        <f ca="1" t="shared" si="37"/>
        <v>0.969162995594714</v>
      </c>
      <c r="AK188" s="66" t="e">
        <f ca="1" t="shared" si="38"/>
        <v>#N/A</v>
      </c>
      <c r="AL188" s="67">
        <f>Parameters!$C$13</f>
        <v>2200</v>
      </c>
      <c r="AM188" s="67">
        <f>Parameters!$C$14</f>
        <v>2000</v>
      </c>
    </row>
    <row r="189" spans="1:39">
      <c r="A189" s="45">
        <f t="shared" si="34"/>
        <v>44049</v>
      </c>
      <c r="B189" t="e">
        <f>'Actual Situation'!B189</f>
        <v>#N/A</v>
      </c>
      <c r="C189" s="46">
        <f>_xlfn.IFNA(VLOOKUP(A189,Measures!$D$15:$H$67,4,FALSE),C188)</f>
        <v>0.243</v>
      </c>
      <c r="D189" s="17">
        <f ca="1">OFFSET(G189,-Parameters!C$18,0)/$AG$2</f>
        <v>29.1371251337495</v>
      </c>
      <c r="E189" t="e">
        <f>'Actual Situation'!C189</f>
        <v>#N/A</v>
      </c>
      <c r="F189" s="17">
        <f ca="1">OFFSET(L189,-Parameters!C$18,0)/$AG$2</f>
        <v>53635.1376748867</v>
      </c>
      <c r="G189" s="47">
        <f ca="1">IF(A189&lt;(A$39-Parameters!C$18),G190/(1+H190),IF(A189&gt;(A$39-Parameters!C$18),I188*$AH188*C189,$AG$2*$D$39))</f>
        <v>429.630311411478</v>
      </c>
      <c r="H189" s="34">
        <f ca="1">Projection!$AH188*Projection!C189</f>
        <v>0.217972424784582</v>
      </c>
      <c r="I189" s="47">
        <f ca="1">IF(A189&lt;(A$39-Parameters!C$18-2),I190/(1+$AG$8-$AG$5),IF(A189&gt;(A$39-Parameters!C$18-2),I188*(1+H188-$AG$5),G191/$AG$8))</f>
        <v>1907.92188279047</v>
      </c>
      <c r="J189" s="47"/>
      <c r="K189" s="35">
        <f ca="1">I189/Parameters!$C$10</f>
        <v>0.000167361568665831</v>
      </c>
      <c r="L189" s="47">
        <f ca="1">IF(A189&lt;(A$39-Parameters!C$18),L190-G190,IF(A189=(A$39-Parameters!C$18),OFFSET(F189,Parameters!C$18,0)*$AG$2,$L188+G189))</f>
        <v>1174562.78856557</v>
      </c>
      <c r="M189" s="35">
        <f ca="1">L189/Parameters!$C$10</f>
        <v>0.103031823558384</v>
      </c>
      <c r="N189" s="35">
        <f ca="1" t="shared" si="33"/>
        <v>0.896968176441616</v>
      </c>
      <c r="O189" t="e">
        <f>'Actual Situation'!D189</f>
        <v>#N/A</v>
      </c>
      <c r="P189" t="e">
        <f>'Actual Situation'!E189</f>
        <v>#N/A</v>
      </c>
      <c r="Q189" s="12">
        <f ca="1">ROUND(SUM(OFFSET(D189,(Parameters!$C$9*-1),0,(Parameters!$C$8*-1),1))*Parameters!$C$6,0)</f>
        <v>213</v>
      </c>
      <c r="R189" s="12">
        <f ca="1" t="shared" si="32"/>
        <v>213</v>
      </c>
      <c r="S189" s="36" t="e">
        <f ca="1" t="shared" si="31"/>
        <v>#N/A</v>
      </c>
      <c r="T189" t="e">
        <f>'Actual Situation'!F189</f>
        <v>#N/A</v>
      </c>
      <c r="U189" s="36" t="e">
        <f>'Actual Situation'!G189</f>
        <v>#N/A</v>
      </c>
      <c r="V189" s="12">
        <f ca="1">Q189*Parameters!$C$4</f>
        <v>46.86</v>
      </c>
      <c r="W189" t="e">
        <f>'Actual Situation'!H189</f>
        <v>#N/A</v>
      </c>
      <c r="X189" s="36" t="e">
        <f>'Actual Situation'!I189</f>
        <v>#N/A</v>
      </c>
      <c r="Y189" s="12">
        <f ca="1">Q189*Parameters!$C$5</f>
        <v>34.08</v>
      </c>
      <c r="Z189" t="e">
        <f>'Actual Situation'!J189</f>
        <v>#N/A</v>
      </c>
      <c r="AA189" t="e">
        <f>'Actual Situation'!K189</f>
        <v>#N/A</v>
      </c>
      <c r="AB189" s="12">
        <f ca="1">Q189*Parameters!$C$7</f>
        <v>4.7499</v>
      </c>
      <c r="AC189" t="e">
        <f>'Actual Situation'!L189</f>
        <v>#N/A</v>
      </c>
      <c r="AD189" s="12">
        <f ca="1" t="shared" si="35"/>
        <v>6970.534</v>
      </c>
      <c r="AE189" s="61" t="e">
        <f t="shared" si="36"/>
        <v>#N/A</v>
      </c>
      <c r="AH189" s="39">
        <f ca="1">IF(ISNA((Parameters!$C$10-L189)/Parameters!$C$10),1,(Parameters!$C$10-L189)/Parameters!$C$10)</f>
        <v>0.896968176441616</v>
      </c>
      <c r="AJ189" s="66">
        <f ca="1" t="shared" si="37"/>
        <v>0.968181818181818</v>
      </c>
      <c r="AK189" s="66" t="e">
        <f ca="1" t="shared" si="38"/>
        <v>#N/A</v>
      </c>
      <c r="AL189" s="67">
        <f>Parameters!$C$13</f>
        <v>2200</v>
      </c>
      <c r="AM189" s="67">
        <f>Parameters!$C$14</f>
        <v>2000</v>
      </c>
    </row>
    <row r="190" spans="1:39">
      <c r="A190" s="45">
        <f t="shared" si="34"/>
        <v>44050</v>
      </c>
      <c r="B190" t="e">
        <f>'Actual Situation'!B190</f>
        <v>#N/A</v>
      </c>
      <c r="C190" s="46">
        <f>_xlfn.IFNA(VLOOKUP(A190,Measures!$D$15:$H$67,4,FALSE),C189)</f>
        <v>0.243</v>
      </c>
      <c r="D190" s="17">
        <f ca="1">OFFSET(G190,-Parameters!C$18,0)/$AG$2</f>
        <v>28.2065722958029</v>
      </c>
      <c r="E190" t="e">
        <f>'Actual Situation'!C190</f>
        <v>#N/A</v>
      </c>
      <c r="F190" s="17">
        <f ca="1">OFFSET(L190,-Parameters!C$18,0)/$AG$2</f>
        <v>53663.3442471825</v>
      </c>
      <c r="G190" s="47">
        <f ca="1">IF(A190&lt;(A$39-Parameters!C$18),G191/(1+H191),IF(A190&gt;(A$39-Parameters!C$18),I189*$AH189*C190,$AG$2*$D$39))</f>
        <v>415.856886515909</v>
      </c>
      <c r="H190" s="34">
        <f ca="1">Projection!$AH189*Projection!C190</f>
        <v>0.217963266875313</v>
      </c>
      <c r="I190" s="47">
        <f ca="1">IF(A190&lt;(A$39-Parameters!C$18-2),I191/(1+$AG$8-$AG$5),IF(A190&gt;(A$39-Parameters!C$18-2),I189*(1+H189-$AG$5),G192/$AG$8))</f>
        <v>1846.81577118426</v>
      </c>
      <c r="J190" s="47"/>
      <c r="K190" s="35">
        <f ca="1">I190/Parameters!$C$10</f>
        <v>0.000162001383437216</v>
      </c>
      <c r="L190" s="47">
        <f ca="1">IF(A190&lt;(A$39-Parameters!C$18),L191-G191,IF(A190=(A$39-Parameters!C$18),OFFSET(F190,Parameters!C$18,0)*$AG$2,$L189+G190))</f>
        <v>1174978.64545209</v>
      </c>
      <c r="M190" s="35">
        <f ca="1">L190/Parameters!$C$10</f>
        <v>0.103068302232639</v>
      </c>
      <c r="N190" s="35">
        <f ca="1" t="shared" si="33"/>
        <v>0.89693169776736</v>
      </c>
      <c r="O190" t="e">
        <f>'Actual Situation'!D190</f>
        <v>#N/A</v>
      </c>
      <c r="P190" t="e">
        <f>'Actual Situation'!E190</f>
        <v>#N/A</v>
      </c>
      <c r="Q190" s="12">
        <f ca="1">ROUND(SUM(OFFSET(D190,(Parameters!$C$9*-1),0,(Parameters!$C$8*-1),1))*Parameters!$C$6,0)</f>
        <v>206</v>
      </c>
      <c r="R190" s="12">
        <f ca="1" t="shared" si="32"/>
        <v>206</v>
      </c>
      <c r="S190" s="36" t="e">
        <f ca="1" t="shared" si="31"/>
        <v>#N/A</v>
      </c>
      <c r="T190" t="e">
        <f>'Actual Situation'!F190</f>
        <v>#N/A</v>
      </c>
      <c r="U190" s="36" t="e">
        <f>'Actual Situation'!G190</f>
        <v>#N/A</v>
      </c>
      <c r="V190" s="12">
        <f ca="1">Q190*Parameters!$C$4</f>
        <v>45.32</v>
      </c>
      <c r="W190" t="e">
        <f>'Actual Situation'!H190</f>
        <v>#N/A</v>
      </c>
      <c r="X190" s="36" t="e">
        <f>'Actual Situation'!I190</f>
        <v>#N/A</v>
      </c>
      <c r="Y190" s="12">
        <f ca="1">Q190*Parameters!$C$5</f>
        <v>32.96</v>
      </c>
      <c r="Z190" t="e">
        <f>'Actual Situation'!J190</f>
        <v>#N/A</v>
      </c>
      <c r="AA190" t="e">
        <f>'Actual Situation'!K190</f>
        <v>#N/A</v>
      </c>
      <c r="AB190" s="12">
        <f ca="1">Q190*Parameters!$C$7</f>
        <v>4.5938</v>
      </c>
      <c r="AC190" t="e">
        <f>'Actual Situation'!L190</f>
        <v>#N/A</v>
      </c>
      <c r="AD190" s="12">
        <f ca="1" t="shared" si="35"/>
        <v>6975.1278</v>
      </c>
      <c r="AE190" s="61" t="e">
        <f t="shared" si="36"/>
        <v>#N/A</v>
      </c>
      <c r="AH190" s="39">
        <f ca="1">IF(ISNA((Parameters!$C$10-L190)/Parameters!$C$10),1,(Parameters!$C$10-L190)/Parameters!$C$10)</f>
        <v>0.896931697767361</v>
      </c>
      <c r="AJ190" s="66">
        <f ca="1" t="shared" si="37"/>
        <v>0.967136150234742</v>
      </c>
      <c r="AK190" s="66" t="e">
        <f ca="1" t="shared" si="38"/>
        <v>#N/A</v>
      </c>
      <c r="AL190" s="67">
        <f>Parameters!$C$13</f>
        <v>2200</v>
      </c>
      <c r="AM190" s="67">
        <f>Parameters!$C$14</f>
        <v>2000</v>
      </c>
    </row>
    <row r="191" spans="1:39">
      <c r="A191" s="45">
        <f t="shared" si="34"/>
        <v>44051</v>
      </c>
      <c r="B191" t="e">
        <f>'Actual Situation'!B191</f>
        <v>#N/A</v>
      </c>
      <c r="C191" s="46">
        <f>_xlfn.IFNA(VLOOKUP(A191,Measures!$D$15:$H$67,4,FALSE),C190)</f>
        <v>0.243</v>
      </c>
      <c r="D191" s="17">
        <f ca="1">OFFSET(G191,-Parameters!C$18,0)/$AG$2</f>
        <v>27.3053983590936</v>
      </c>
      <c r="E191" t="e">
        <f>'Actual Situation'!C191</f>
        <v>#N/A</v>
      </c>
      <c r="F191" s="17">
        <f ca="1">OFFSET(L191,-Parameters!C$18,0)/$AG$2</f>
        <v>53690.6496455416</v>
      </c>
      <c r="G191" s="47">
        <f ca="1">IF(A191&lt;(A$39-Parameters!C$18),G192/(1+H192),IF(A191&gt;(A$39-Parameters!C$18),I190*$AH190*C191,$AG$2*$D$39))</f>
        <v>402.521628042176</v>
      </c>
      <c r="H191" s="34">
        <f ca="1">Projection!$AH190*Projection!C191</f>
        <v>0.217954402557469</v>
      </c>
      <c r="I191" s="47">
        <f ca="1">IF(A191&lt;(A$39-Parameters!C$18-2),I192/(1+$AG$8-$AG$5),IF(A191&gt;(A$39-Parameters!C$18-2),I190*(1+H190-$AG$5),G193/$AG$8))</f>
        <v>1787.64982719236</v>
      </c>
      <c r="J191" s="47"/>
      <c r="K191" s="35">
        <f ca="1">I191/Parameters!$C$10</f>
        <v>0.000156811388350207</v>
      </c>
      <c r="L191" s="47">
        <f ca="1">IF(A191&lt;(A$39-Parameters!C$18),L192-G192,IF(A191=(A$39-Parameters!C$18),OFFSET(F191,Parameters!C$18,0)*$AG$2,$L190+G191))</f>
        <v>1175381.16708013</v>
      </c>
      <c r="M191" s="35">
        <f ca="1">L191/Parameters!$C$10</f>
        <v>0.10310361114738</v>
      </c>
      <c r="N191" s="35">
        <f ca="1" t="shared" si="33"/>
        <v>0.89689638885262</v>
      </c>
      <c r="O191" t="e">
        <f>'Actual Situation'!D191</f>
        <v>#N/A</v>
      </c>
      <c r="P191" t="e">
        <f>'Actual Situation'!E191</f>
        <v>#N/A</v>
      </c>
      <c r="Q191" s="12">
        <f ca="1">ROUND(SUM(OFFSET(D191,(Parameters!$C$9*-1),0,(Parameters!$C$8*-1),1))*Parameters!$C$6,0)</f>
        <v>199</v>
      </c>
      <c r="R191" s="12">
        <f ca="1" t="shared" si="32"/>
        <v>199</v>
      </c>
      <c r="S191" s="36" t="e">
        <f ca="1" t="shared" si="31"/>
        <v>#N/A</v>
      </c>
      <c r="T191" t="e">
        <f>'Actual Situation'!F191</f>
        <v>#N/A</v>
      </c>
      <c r="U191" s="36" t="e">
        <f>'Actual Situation'!G191</f>
        <v>#N/A</v>
      </c>
      <c r="V191" s="12">
        <f ca="1">Q191*Parameters!$C$4</f>
        <v>43.78</v>
      </c>
      <c r="W191" t="e">
        <f>'Actual Situation'!H191</f>
        <v>#N/A</v>
      </c>
      <c r="X191" s="36" t="e">
        <f>'Actual Situation'!I191</f>
        <v>#N/A</v>
      </c>
      <c r="Y191" s="12">
        <f ca="1">Q191*Parameters!$C$5</f>
        <v>31.84</v>
      </c>
      <c r="Z191" t="e">
        <f>'Actual Situation'!J191</f>
        <v>#N/A</v>
      </c>
      <c r="AA191" t="e">
        <f>'Actual Situation'!K191</f>
        <v>#N/A</v>
      </c>
      <c r="AB191" s="12">
        <f ca="1">Q191*Parameters!$C$7</f>
        <v>4.4377</v>
      </c>
      <c r="AC191" t="e">
        <f>'Actual Situation'!L191</f>
        <v>#N/A</v>
      </c>
      <c r="AD191" s="12">
        <f ca="1" t="shared" si="35"/>
        <v>6979.5655</v>
      </c>
      <c r="AE191" s="61" t="e">
        <f t="shared" si="36"/>
        <v>#N/A</v>
      </c>
      <c r="AH191" s="39">
        <f ca="1">IF(ISNA((Parameters!$C$10-L191)/Parameters!$C$10),1,(Parameters!$C$10-L191)/Parameters!$C$10)</f>
        <v>0.89689638885262</v>
      </c>
      <c r="AJ191" s="66">
        <f ca="1" t="shared" si="37"/>
        <v>0.966019417475728</v>
      </c>
      <c r="AK191" s="66" t="e">
        <f ca="1" t="shared" si="38"/>
        <v>#N/A</v>
      </c>
      <c r="AL191" s="67">
        <f>Parameters!$C$13</f>
        <v>2200</v>
      </c>
      <c r="AM191" s="67">
        <f>Parameters!$C$14</f>
        <v>2000</v>
      </c>
    </row>
    <row r="192" spans="1:39">
      <c r="A192" s="45">
        <f t="shared" si="34"/>
        <v>44052</v>
      </c>
      <c r="B192" t="e">
        <f>'Actual Situation'!B192</f>
        <v>#N/A</v>
      </c>
      <c r="C192" s="46">
        <f>_xlfn.IFNA(VLOOKUP(A192,Measures!$D$15:$H$67,4,FALSE),C191)</f>
        <v>0.243</v>
      </c>
      <c r="D192" s="17">
        <f ca="1">OFFSET(G192,-Parameters!C$18,0)/$AG$2</f>
        <v>26.4326973223961</v>
      </c>
      <c r="E192" t="e">
        <f>'Actual Situation'!C192</f>
        <v>#N/A</v>
      </c>
      <c r="F192" s="17">
        <f ca="1">OFFSET(L192,-Parameters!C$18,0)/$AG$2</f>
        <v>53717.082342864</v>
      </c>
      <c r="G192" s="47">
        <f ca="1">IF(A192&lt;(A$39-Parameters!C$18),G193/(1+H193),IF(A192&gt;(A$39-Parameters!C$18),I191*$AH191*C192,$AG$2*$D$39))</f>
        <v>389.610811913667</v>
      </c>
      <c r="H192" s="34">
        <f ca="1">Projection!$AH191*Projection!C192</f>
        <v>0.217945822491187</v>
      </c>
      <c r="I192" s="47">
        <f ca="1">IF(A192&lt;(A$39-Parameters!C$18-2),I193/(1+$AG$8-$AG$5),IF(A192&gt;(A$39-Parameters!C$18-2),I191*(1+H191-$AG$5),G194/$AG$8))</f>
        <v>1730.36352046195</v>
      </c>
      <c r="J192" s="47"/>
      <c r="K192" s="35">
        <f ca="1">I192/Parameters!$C$10</f>
        <v>0.000151786273724732</v>
      </c>
      <c r="L192" s="47">
        <f ca="1">IF(A192&lt;(A$39-Parameters!C$18),L193-G193,IF(A192=(A$39-Parameters!C$18),OFFSET(F192,Parameters!C$18,0)*$AG$2,$L191+G192))</f>
        <v>1175770.77789205</v>
      </c>
      <c r="M192" s="35">
        <f ca="1">L192/Parameters!$C$10</f>
        <v>0.10313778753439</v>
      </c>
      <c r="N192" s="35">
        <f ca="1" t="shared" si="33"/>
        <v>0.89686221246561</v>
      </c>
      <c r="O192" t="e">
        <f>'Actual Situation'!D192</f>
        <v>#N/A</v>
      </c>
      <c r="P192" t="e">
        <f>'Actual Situation'!E192</f>
        <v>#N/A</v>
      </c>
      <c r="Q192" s="12">
        <f ca="1">ROUND(SUM(OFFSET(D192,(Parameters!$C$9*-1),0,(Parameters!$C$8*-1),1))*Parameters!$C$6,0)</f>
        <v>193</v>
      </c>
      <c r="R192" s="12">
        <f ca="1" t="shared" si="32"/>
        <v>193</v>
      </c>
      <c r="S192" s="36" t="e">
        <f ca="1" t="shared" si="31"/>
        <v>#N/A</v>
      </c>
      <c r="T192" t="e">
        <f>'Actual Situation'!F192</f>
        <v>#N/A</v>
      </c>
      <c r="U192" s="36" t="e">
        <f>'Actual Situation'!G192</f>
        <v>#N/A</v>
      </c>
      <c r="V192" s="12">
        <f ca="1">Q192*Parameters!$C$4</f>
        <v>42.46</v>
      </c>
      <c r="W192" t="e">
        <f>'Actual Situation'!H192</f>
        <v>#N/A</v>
      </c>
      <c r="X192" s="36" t="e">
        <f>'Actual Situation'!I192</f>
        <v>#N/A</v>
      </c>
      <c r="Y192" s="12">
        <f ca="1">Q192*Parameters!$C$5</f>
        <v>30.88</v>
      </c>
      <c r="Z192" t="e">
        <f>'Actual Situation'!J192</f>
        <v>#N/A</v>
      </c>
      <c r="AA192" t="e">
        <f>'Actual Situation'!K192</f>
        <v>#N/A</v>
      </c>
      <c r="AB192" s="12">
        <f ca="1">Q192*Parameters!$C$7</f>
        <v>4.3039</v>
      </c>
      <c r="AC192" t="e">
        <f>'Actual Situation'!L192</f>
        <v>#N/A</v>
      </c>
      <c r="AD192" s="12">
        <f ca="1" t="shared" si="35"/>
        <v>6983.8694</v>
      </c>
      <c r="AE192" s="61" t="e">
        <f t="shared" si="36"/>
        <v>#N/A</v>
      </c>
      <c r="AH192" s="39">
        <f ca="1">IF(ISNA((Parameters!$C$10-L192)/Parameters!$C$10),1,(Parameters!$C$10-L192)/Parameters!$C$10)</f>
        <v>0.89686221246561</v>
      </c>
      <c r="AJ192" s="66">
        <f ca="1" t="shared" si="37"/>
        <v>0.969849246231156</v>
      </c>
      <c r="AK192" s="66" t="e">
        <f ca="1" t="shared" si="38"/>
        <v>#N/A</v>
      </c>
      <c r="AL192" s="67">
        <f>Parameters!$C$13</f>
        <v>2200</v>
      </c>
      <c r="AM192" s="67">
        <f>Parameters!$C$14</f>
        <v>2000</v>
      </c>
    </row>
    <row r="193" spans="1:39">
      <c r="A193" s="45">
        <f t="shared" si="34"/>
        <v>44053</v>
      </c>
      <c r="B193" t="e">
        <f>'Actual Situation'!B193</f>
        <v>#N/A</v>
      </c>
      <c r="C193" s="46">
        <f>_xlfn.IFNA(VLOOKUP(A193,Measures!$D$15:$H$67,4,FALSE),C192)</f>
        <v>0.243</v>
      </c>
      <c r="D193" s="17">
        <f ca="1">OFFSET(G193,-Parameters!C$18,0)/$AG$2</f>
        <v>25.5875897558502</v>
      </c>
      <c r="E193" t="e">
        <f>'Actual Situation'!C193</f>
        <v>#N/A</v>
      </c>
      <c r="F193" s="17">
        <f ca="1">OFFSET(L193,-Parameters!C$18,0)/$AG$2</f>
        <v>53742.6699326198</v>
      </c>
      <c r="G193" s="47">
        <f ca="1">IF(A193&lt;(A$39-Parameters!C$18),G194/(1+H194),IF(A193&gt;(A$39-Parameters!C$18),I192*$AH192*C193,$AG$2*$D$39))</f>
        <v>377.111130245502</v>
      </c>
      <c r="H193" s="34">
        <f ca="1">Projection!$AH192*Projection!C193</f>
        <v>0.217937517629143</v>
      </c>
      <c r="I193" s="47">
        <f ca="1">IF(A193&lt;(A$39-Parameters!C$18-2),I194/(1+$AG$8-$AG$5),IF(A193&gt;(A$39-Parameters!C$18-2),I192*(1+H192-$AG$5),G195/$AG$8))</f>
        <v>1674.89814102228</v>
      </c>
      <c r="J193" s="47"/>
      <c r="K193" s="35">
        <f ca="1">I193/Parameters!$C$10</f>
        <v>0.000146920889563358</v>
      </c>
      <c r="L193" s="47">
        <f ca="1">IF(A193&lt;(A$39-Parameters!C$18),L194-G194,IF(A193=(A$39-Parameters!C$18),OFFSET(F193,Parameters!C$18,0)*$AG$2,$L192+G193))</f>
        <v>1176147.88902229</v>
      </c>
      <c r="M193" s="35">
        <f ca="1">L193/Parameters!$C$10</f>
        <v>0.103170867458096</v>
      </c>
      <c r="N193" s="35">
        <f ca="1" t="shared" si="33"/>
        <v>0.896829132541904</v>
      </c>
      <c r="O193" t="e">
        <f>'Actual Situation'!D193</f>
        <v>#N/A</v>
      </c>
      <c r="P193" t="e">
        <f>'Actual Situation'!E193</f>
        <v>#N/A</v>
      </c>
      <c r="Q193" s="12">
        <f ca="1">ROUND(SUM(OFFSET(D193,(Parameters!$C$9*-1),0,(Parameters!$C$8*-1),1))*Parameters!$C$6,0)</f>
        <v>187</v>
      </c>
      <c r="R193" s="12">
        <f ca="1" t="shared" si="32"/>
        <v>187</v>
      </c>
      <c r="S193" s="36" t="e">
        <f ca="1" t="shared" si="31"/>
        <v>#N/A</v>
      </c>
      <c r="T193" t="e">
        <f>'Actual Situation'!F193</f>
        <v>#N/A</v>
      </c>
      <c r="U193" s="36" t="e">
        <f>'Actual Situation'!G193</f>
        <v>#N/A</v>
      </c>
      <c r="V193" s="12">
        <f ca="1">Q193*Parameters!$C$4</f>
        <v>41.14</v>
      </c>
      <c r="W193" t="e">
        <f>'Actual Situation'!H193</f>
        <v>#N/A</v>
      </c>
      <c r="X193" s="36" t="e">
        <f>'Actual Situation'!I193</f>
        <v>#N/A</v>
      </c>
      <c r="Y193" s="12">
        <f ca="1">Q193*Parameters!$C$5</f>
        <v>29.92</v>
      </c>
      <c r="Z193" t="e">
        <f>'Actual Situation'!J193</f>
        <v>#N/A</v>
      </c>
      <c r="AA193" t="e">
        <f>'Actual Situation'!K193</f>
        <v>#N/A</v>
      </c>
      <c r="AB193" s="12">
        <f ca="1">Q193*Parameters!$C$7</f>
        <v>4.1701</v>
      </c>
      <c r="AC193" t="e">
        <f>'Actual Situation'!L193</f>
        <v>#N/A</v>
      </c>
      <c r="AD193" s="12">
        <f ca="1" t="shared" si="35"/>
        <v>6988.0395</v>
      </c>
      <c r="AE193" s="61" t="e">
        <f t="shared" si="36"/>
        <v>#N/A</v>
      </c>
      <c r="AH193" s="39">
        <f ca="1">IF(ISNA((Parameters!$C$10-L193)/Parameters!$C$10),1,(Parameters!$C$10-L193)/Parameters!$C$10)</f>
        <v>0.896829132541904</v>
      </c>
      <c r="AJ193" s="66">
        <f ca="1" t="shared" si="37"/>
        <v>0.968911917098446</v>
      </c>
      <c r="AK193" s="66" t="e">
        <f ca="1" t="shared" si="38"/>
        <v>#N/A</v>
      </c>
      <c r="AL193" s="67">
        <f>Parameters!$C$13</f>
        <v>2200</v>
      </c>
      <c r="AM193" s="67">
        <f>Parameters!$C$14</f>
        <v>2000</v>
      </c>
    </row>
    <row r="194" spans="1:39">
      <c r="A194" s="45">
        <f t="shared" si="34"/>
        <v>44054</v>
      </c>
      <c r="B194" t="e">
        <f>'Actual Situation'!B194</f>
        <v>#N/A</v>
      </c>
      <c r="C194" s="46">
        <f>_xlfn.IFNA(VLOOKUP(A194,Measures!$D$15:$H$67,4,FALSE),C193)</f>
        <v>0.243</v>
      </c>
      <c r="D194" s="17">
        <f ca="1">OFFSET(G194,-Parameters!C$18,0)/$AG$2</f>
        <v>24.7692221097115</v>
      </c>
      <c r="E194" t="e">
        <f>'Actual Situation'!C194</f>
        <v>#N/A</v>
      </c>
      <c r="F194" s="17">
        <f ca="1">OFFSET(L194,-Parameters!C$18,0)/$AG$2</f>
        <v>53767.4391547295</v>
      </c>
      <c r="G194" s="47">
        <f ca="1">IF(A194&lt;(A$39-Parameters!C$18),G195/(1+H195),IF(A194&gt;(A$39-Parameters!C$18),I193*$AH193*C194,$AG$2*$D$39))</f>
        <v>365.009679598902</v>
      </c>
      <c r="H194" s="34">
        <f ca="1">Projection!$AH193*Projection!C194</f>
        <v>0.217929479207683</v>
      </c>
      <c r="I194" s="47">
        <f ca="1">IF(A194&lt;(A$39-Parameters!C$18-2),I195/(1+$AG$8-$AG$5),IF(A194&gt;(A$39-Parameters!C$18-2),I193*(1+H193-$AG$5),G196/$AG$8))</f>
        <v>1621.19674890278</v>
      </c>
      <c r="J194" s="47"/>
      <c r="K194" s="35">
        <f ca="1">I194/Parameters!$C$10</f>
        <v>0.000142210241131822</v>
      </c>
      <c r="L194" s="47">
        <f ca="1">IF(A194&lt;(A$39-Parameters!C$18),L195-G195,IF(A194=(A$39-Parameters!C$18),OFFSET(F194,Parameters!C$18,0)*$AG$2,$L193+G194))</f>
        <v>1176512.89870189</v>
      </c>
      <c r="M194" s="35">
        <f ca="1">L194/Parameters!$C$10</f>
        <v>0.103202885851043</v>
      </c>
      <c r="N194" s="35">
        <f ca="1" t="shared" si="33"/>
        <v>0.896797114148957</v>
      </c>
      <c r="O194" t="e">
        <f>'Actual Situation'!D194</f>
        <v>#N/A</v>
      </c>
      <c r="P194" t="e">
        <f>'Actual Situation'!E194</f>
        <v>#N/A</v>
      </c>
      <c r="Q194" s="12">
        <f ca="1">ROUND(SUM(OFFSET(D194,(Parameters!$C$9*-1),0,(Parameters!$C$8*-1),1))*Parameters!$C$6,0)</f>
        <v>181</v>
      </c>
      <c r="R194" s="12">
        <f ca="1" t="shared" si="32"/>
        <v>181</v>
      </c>
      <c r="S194" s="36" t="e">
        <f ca="1" t="shared" si="31"/>
        <v>#N/A</v>
      </c>
      <c r="T194" t="e">
        <f>'Actual Situation'!F194</f>
        <v>#N/A</v>
      </c>
      <c r="U194" s="36" t="e">
        <f>'Actual Situation'!G194</f>
        <v>#N/A</v>
      </c>
      <c r="V194" s="12">
        <f ca="1">Q194*Parameters!$C$4</f>
        <v>39.82</v>
      </c>
      <c r="W194" t="e">
        <f>'Actual Situation'!H194</f>
        <v>#N/A</v>
      </c>
      <c r="X194" s="36" t="e">
        <f>'Actual Situation'!I194</f>
        <v>#N/A</v>
      </c>
      <c r="Y194" s="12">
        <f ca="1">Q194*Parameters!$C$5</f>
        <v>28.96</v>
      </c>
      <c r="Z194" t="e">
        <f>'Actual Situation'!J194</f>
        <v>#N/A</v>
      </c>
      <c r="AA194" t="e">
        <f>'Actual Situation'!K194</f>
        <v>#N/A</v>
      </c>
      <c r="AB194" s="12">
        <f ca="1">Q194*Parameters!$C$7</f>
        <v>4.0363</v>
      </c>
      <c r="AC194" t="e">
        <f>'Actual Situation'!L194</f>
        <v>#N/A</v>
      </c>
      <c r="AD194" s="12">
        <f ca="1" t="shared" si="35"/>
        <v>6992.0758</v>
      </c>
      <c r="AE194" s="61" t="e">
        <f t="shared" si="36"/>
        <v>#N/A</v>
      </c>
      <c r="AH194" s="39">
        <f ca="1">IF(ISNA((Parameters!$C$10-L194)/Parameters!$C$10),1,(Parameters!$C$10-L194)/Parameters!$C$10)</f>
        <v>0.896797114148957</v>
      </c>
      <c r="AJ194" s="66">
        <f ca="1" t="shared" si="37"/>
        <v>0.967914438502674</v>
      </c>
      <c r="AK194" s="66" t="e">
        <f ca="1" t="shared" si="38"/>
        <v>#N/A</v>
      </c>
      <c r="AL194" s="67">
        <f>Parameters!$C$13</f>
        <v>2200</v>
      </c>
      <c r="AM194" s="67">
        <f>Parameters!$C$14</f>
        <v>2000</v>
      </c>
    </row>
    <row r="195" spans="1:39">
      <c r="A195" s="45">
        <f t="shared" si="34"/>
        <v>44055</v>
      </c>
      <c r="B195" t="e">
        <f>'Actual Situation'!B195</f>
        <v>#N/A</v>
      </c>
      <c r="C195" s="46">
        <f>_xlfn.IFNA(VLOOKUP(A195,Measures!$D$15:$H$67,4,FALSE),C194)</f>
        <v>0.243</v>
      </c>
      <c r="D195" s="17">
        <f ca="1">OFFSET(G195,-Parameters!C$18,0)/$AG$2</f>
        <v>23.9767660352212</v>
      </c>
      <c r="E195" t="e">
        <f>'Actual Situation'!C195</f>
        <v>#N/A</v>
      </c>
      <c r="F195" s="17">
        <f ca="1">OFFSET(L195,-Parameters!C$18,0)/$AG$2</f>
        <v>53791.4159207648</v>
      </c>
      <c r="G195" s="47">
        <f ca="1">IF(A195&lt;(A$39-Parameters!C$18),G196/(1+H196),IF(A195&gt;(A$39-Parameters!C$18),I194*$AH194*C195,$AG$2*$D$39))</f>
        <v>353.293949509734</v>
      </c>
      <c r="H195" s="34">
        <f ca="1">Projection!$AH194*Projection!C195</f>
        <v>0.217921698738197</v>
      </c>
      <c r="I195" s="47">
        <f ca="1">IF(A195&lt;(A$39-Parameters!C$18-2),I196/(1+$AG$8-$AG$5),IF(A195&gt;(A$39-Parameters!C$18-2),I194*(1+H194-$AG$5),G197/$AG$8))</f>
        <v>1569.20412485865</v>
      </c>
      <c r="J195" s="47"/>
      <c r="K195" s="35">
        <f ca="1">I195/Parameters!$C$10</f>
        <v>0.000137649484636724</v>
      </c>
      <c r="L195" s="47">
        <f ca="1">IF(A195&lt;(A$39-Parameters!C$18),L196-G196,IF(A195=(A$39-Parameters!C$18),OFFSET(F195,Parameters!C$18,0)*$AG$2,$L194+G195))</f>
        <v>1176866.1926514</v>
      </c>
      <c r="M195" s="35">
        <f ca="1">L195/Parameters!$C$10</f>
        <v>0.103233876548368</v>
      </c>
      <c r="N195" s="35">
        <f ca="1" t="shared" si="33"/>
        <v>0.896766123451632</v>
      </c>
      <c r="O195" t="e">
        <f>'Actual Situation'!D195</f>
        <v>#N/A</v>
      </c>
      <c r="P195" t="e">
        <f>'Actual Situation'!E195</f>
        <v>#N/A</v>
      </c>
      <c r="Q195" s="12">
        <f ca="1">ROUND(SUM(OFFSET(D195,(Parameters!$C$9*-1),0,(Parameters!$C$8*-1),1))*Parameters!$C$6,0)</f>
        <v>175</v>
      </c>
      <c r="R195" s="12">
        <f ca="1" t="shared" si="32"/>
        <v>175</v>
      </c>
      <c r="S195" s="36" t="e">
        <f ca="1" t="shared" si="31"/>
        <v>#N/A</v>
      </c>
      <c r="T195" t="e">
        <f>'Actual Situation'!F195</f>
        <v>#N/A</v>
      </c>
      <c r="U195" s="36" t="e">
        <f>'Actual Situation'!G195</f>
        <v>#N/A</v>
      </c>
      <c r="V195" s="12">
        <f ca="1">Q195*Parameters!$C$4</f>
        <v>38.5</v>
      </c>
      <c r="W195" t="e">
        <f>'Actual Situation'!H195</f>
        <v>#N/A</v>
      </c>
      <c r="X195" s="36" t="e">
        <f>'Actual Situation'!I195</f>
        <v>#N/A</v>
      </c>
      <c r="Y195" s="12">
        <f ca="1">Q195*Parameters!$C$5</f>
        <v>28</v>
      </c>
      <c r="Z195" t="e">
        <f>'Actual Situation'!J195</f>
        <v>#N/A</v>
      </c>
      <c r="AA195" t="e">
        <f>'Actual Situation'!K195</f>
        <v>#N/A</v>
      </c>
      <c r="AB195" s="12">
        <f ca="1">Q195*Parameters!$C$7</f>
        <v>3.9025</v>
      </c>
      <c r="AC195" t="e">
        <f>'Actual Situation'!L195</f>
        <v>#N/A</v>
      </c>
      <c r="AD195" s="12">
        <f ca="1" t="shared" si="35"/>
        <v>6995.9783</v>
      </c>
      <c r="AE195" s="61" t="e">
        <f t="shared" si="36"/>
        <v>#N/A</v>
      </c>
      <c r="AH195" s="39">
        <f ca="1">IF(ISNA((Parameters!$C$10-L195)/Parameters!$C$10),1,(Parameters!$C$10-L195)/Parameters!$C$10)</f>
        <v>0.896766123451632</v>
      </c>
      <c r="AJ195" s="66">
        <f ca="1" t="shared" si="37"/>
        <v>0.966850828729282</v>
      </c>
      <c r="AK195" s="66" t="e">
        <f ca="1" t="shared" si="38"/>
        <v>#N/A</v>
      </c>
      <c r="AL195" s="67">
        <f>Parameters!$C$13</f>
        <v>2200</v>
      </c>
      <c r="AM195" s="67">
        <f>Parameters!$C$14</f>
        <v>2000</v>
      </c>
    </row>
    <row r="196" spans="1:39">
      <c r="A196" s="45">
        <f t="shared" si="34"/>
        <v>44056</v>
      </c>
      <c r="B196" t="e">
        <f>'Actual Situation'!B196</f>
        <v>#N/A</v>
      </c>
      <c r="C196" s="46">
        <f>_xlfn.IFNA(VLOOKUP(A196,Measures!$D$15:$H$67,4,FALSE),C195)</f>
        <v>0.243</v>
      </c>
      <c r="D196" s="17">
        <f ca="1">OFFSET(G196,-Parameters!C$18,0)/$AG$2</f>
        <v>23.2094177178119</v>
      </c>
      <c r="E196" t="e">
        <f>'Actual Situation'!C196</f>
        <v>#N/A</v>
      </c>
      <c r="F196" s="17">
        <f ca="1">OFFSET(L196,-Parameters!C$18,0)/$AG$2</f>
        <v>53814.6253384826</v>
      </c>
      <c r="G196" s="47">
        <f ca="1">IF(A196&lt;(A$39-Parameters!C$18),G197/(1+H197),IF(A196&gt;(A$39-Parameters!C$18),I195*$AH195*C196,$AG$2*$D$39))</f>
        <v>341.951811288774</v>
      </c>
      <c r="H196" s="34">
        <f ca="1">Projection!$AH195*Projection!C196</f>
        <v>0.217914167998746</v>
      </c>
      <c r="I196" s="47">
        <f ca="1">IF(A196&lt;(A$39-Parameters!C$18-2),I197/(1+$AG$8-$AG$5),IF(A196&gt;(A$39-Parameters!C$18-2),I195*(1+H195-$AG$5),G198/$AG$8))</f>
        <v>1518.86672220017</v>
      </c>
      <c r="J196" s="47"/>
      <c r="K196" s="35">
        <f ca="1">I196/Parameters!$C$10</f>
        <v>0.000133233923000015</v>
      </c>
      <c r="L196" s="47">
        <f ca="1">IF(A196&lt;(A$39-Parameters!C$18),L197-G197,IF(A196=(A$39-Parameters!C$18),OFFSET(F196,Parameters!C$18,0)*$AG$2,$L195+G196))</f>
        <v>1177208.14446269</v>
      </c>
      <c r="M196" s="35">
        <f ca="1">L196/Parameters!$C$10</f>
        <v>0.103263872321288</v>
      </c>
      <c r="N196" s="35">
        <f ca="1" t="shared" si="33"/>
        <v>0.896736127678712</v>
      </c>
      <c r="O196" t="e">
        <f>'Actual Situation'!D196</f>
        <v>#N/A</v>
      </c>
      <c r="P196" t="e">
        <f>'Actual Situation'!E196</f>
        <v>#N/A</v>
      </c>
      <c r="Q196" s="12">
        <f ca="1">ROUND(SUM(OFFSET(D196,(Parameters!$C$9*-1),0,(Parameters!$C$8*-1),1))*Parameters!$C$6,0)</f>
        <v>170</v>
      </c>
      <c r="R196" s="12">
        <f ca="1" t="shared" si="32"/>
        <v>170</v>
      </c>
      <c r="S196" s="36" t="e">
        <f ca="1" t="shared" si="31"/>
        <v>#N/A</v>
      </c>
      <c r="T196" t="e">
        <f>'Actual Situation'!F196</f>
        <v>#N/A</v>
      </c>
      <c r="U196" s="36" t="e">
        <f>'Actual Situation'!G196</f>
        <v>#N/A</v>
      </c>
      <c r="V196" s="12">
        <f ca="1">Q196*Parameters!$C$4</f>
        <v>37.4</v>
      </c>
      <c r="W196" t="e">
        <f>'Actual Situation'!H196</f>
        <v>#N/A</v>
      </c>
      <c r="X196" s="36" t="e">
        <f>'Actual Situation'!I196</f>
        <v>#N/A</v>
      </c>
      <c r="Y196" s="12">
        <f ca="1">Q196*Parameters!$C$5</f>
        <v>27.2</v>
      </c>
      <c r="Z196" t="e">
        <f>'Actual Situation'!J196</f>
        <v>#N/A</v>
      </c>
      <c r="AA196" t="e">
        <f>'Actual Situation'!K196</f>
        <v>#N/A</v>
      </c>
      <c r="AB196" s="12">
        <f ca="1">Q196*Parameters!$C$7</f>
        <v>3.791</v>
      </c>
      <c r="AC196" t="e">
        <f>'Actual Situation'!L196</f>
        <v>#N/A</v>
      </c>
      <c r="AD196" s="12">
        <f ca="1" t="shared" si="35"/>
        <v>6999.7693</v>
      </c>
      <c r="AE196" s="61" t="e">
        <f t="shared" si="36"/>
        <v>#N/A</v>
      </c>
      <c r="AH196" s="39">
        <f ca="1">IF(ISNA((Parameters!$C$10-L196)/Parameters!$C$10),1,(Parameters!$C$10-L196)/Parameters!$C$10)</f>
        <v>0.896736127678712</v>
      </c>
      <c r="AJ196" s="66">
        <f ca="1" t="shared" si="37"/>
        <v>0.971428571428571</v>
      </c>
      <c r="AK196" s="66" t="e">
        <f ca="1" t="shared" si="38"/>
        <v>#N/A</v>
      </c>
      <c r="AL196" s="67">
        <f>Parameters!$C$13</f>
        <v>2200</v>
      </c>
      <c r="AM196" s="67">
        <f>Parameters!$C$14</f>
        <v>2000</v>
      </c>
    </row>
    <row r="197" spans="1:39">
      <c r="A197" s="45">
        <f t="shared" si="34"/>
        <v>44057</v>
      </c>
      <c r="B197" t="e">
        <f>'Actual Situation'!B197</f>
        <v>#N/A</v>
      </c>
      <c r="C197" s="46">
        <f>_xlfn.IFNA(VLOOKUP(A197,Measures!$D$15:$H$67,4,FALSE),C196)</f>
        <v>0.243</v>
      </c>
      <c r="D197" s="17">
        <f ca="1">OFFSET(G197,-Parameters!C$18,0)/$AG$2</f>
        <v>22.4663972228289</v>
      </c>
      <c r="E197" t="e">
        <f>'Actual Situation'!C197</f>
        <v>#N/A</v>
      </c>
      <c r="F197" s="17">
        <f ca="1">OFFSET(L197,-Parameters!C$18,0)/$AG$2</f>
        <v>53837.0917357054</v>
      </c>
      <c r="G197" s="47">
        <f ca="1">IF(A197&lt;(A$39-Parameters!C$18),G198/(1+H198),IF(A197&gt;(A$39-Parameters!C$18),I196*$AH196*C197,$AG$2*$D$39))</f>
        <v>330.971507090979</v>
      </c>
      <c r="H197" s="34">
        <f ca="1">Projection!$AH196*Projection!C197</f>
        <v>0.217906879025927</v>
      </c>
      <c r="I197" s="47">
        <f ca="1">IF(A197&lt;(A$39-Parameters!C$18-2),I198/(1+$AG$8-$AG$5),IF(A197&gt;(A$39-Parameters!C$18-2),I196*(1+H196-$AG$5),G199/$AG$8))</f>
        <v>1470.13261971936</v>
      </c>
      <c r="J197" s="47"/>
      <c r="K197" s="35">
        <f ca="1">I197/Parameters!$C$10</f>
        <v>0.000128959001729769</v>
      </c>
      <c r="L197" s="47">
        <f ca="1">IF(A197&lt;(A$39-Parameters!C$18),L198-G198,IF(A197=(A$39-Parameters!C$18),OFFSET(F197,Parameters!C$18,0)*$AG$2,$L196+G197))</f>
        <v>1177539.11596978</v>
      </c>
      <c r="M197" s="35">
        <f ca="1">L197/Parameters!$C$10</f>
        <v>0.10329290490963</v>
      </c>
      <c r="N197" s="35">
        <f ca="1" t="shared" si="33"/>
        <v>0.89670709509037</v>
      </c>
      <c r="O197" t="e">
        <f>'Actual Situation'!D197</f>
        <v>#N/A</v>
      </c>
      <c r="P197" t="e">
        <f>'Actual Situation'!E197</f>
        <v>#N/A</v>
      </c>
      <c r="Q197" s="12">
        <f ca="1">ROUND(SUM(OFFSET(D197,(Parameters!$C$9*-1),0,(Parameters!$C$8*-1),1))*Parameters!$C$6,0)</f>
        <v>164</v>
      </c>
      <c r="R197" s="12">
        <f ca="1" t="shared" si="32"/>
        <v>164</v>
      </c>
      <c r="S197" s="36" t="e">
        <f ca="1" t="shared" si="31"/>
        <v>#N/A</v>
      </c>
      <c r="T197" t="e">
        <f>'Actual Situation'!F197</f>
        <v>#N/A</v>
      </c>
      <c r="U197" s="36" t="e">
        <f>'Actual Situation'!G197</f>
        <v>#N/A</v>
      </c>
      <c r="V197" s="12">
        <f ca="1">Q197*Parameters!$C$4</f>
        <v>36.08</v>
      </c>
      <c r="W197" t="e">
        <f>'Actual Situation'!H197</f>
        <v>#N/A</v>
      </c>
      <c r="X197" s="36" t="e">
        <f>'Actual Situation'!I197</f>
        <v>#N/A</v>
      </c>
      <c r="Y197" s="12">
        <f ca="1">Q197*Parameters!$C$5</f>
        <v>26.24</v>
      </c>
      <c r="Z197" t="e">
        <f>'Actual Situation'!J197</f>
        <v>#N/A</v>
      </c>
      <c r="AA197" t="e">
        <f>'Actual Situation'!K197</f>
        <v>#N/A</v>
      </c>
      <c r="AB197" s="12">
        <f ca="1">Q197*Parameters!$C$7</f>
        <v>3.6572</v>
      </c>
      <c r="AC197" t="e">
        <f>'Actual Situation'!L197</f>
        <v>#N/A</v>
      </c>
      <c r="AD197" s="12">
        <f ca="1" t="shared" si="35"/>
        <v>7003.4265</v>
      </c>
      <c r="AE197" s="61" t="e">
        <f t="shared" si="36"/>
        <v>#N/A</v>
      </c>
      <c r="AH197" s="39">
        <f ca="1">IF(ISNA((Parameters!$C$10-L197)/Parameters!$C$10),1,(Parameters!$C$10-L197)/Parameters!$C$10)</f>
        <v>0.89670709509037</v>
      </c>
      <c r="AJ197" s="66">
        <f ca="1" t="shared" si="37"/>
        <v>0.964705882352941</v>
      </c>
      <c r="AK197" s="66" t="e">
        <f ca="1" t="shared" si="38"/>
        <v>#N/A</v>
      </c>
      <c r="AL197" s="67">
        <f>Parameters!$C$13</f>
        <v>2200</v>
      </c>
      <c r="AM197" s="67">
        <f>Parameters!$C$14</f>
        <v>2000</v>
      </c>
    </row>
    <row r="198" spans="1:39">
      <c r="A198" s="45">
        <f t="shared" si="34"/>
        <v>44058</v>
      </c>
      <c r="B198" t="e">
        <f>'Actual Situation'!B198</f>
        <v>#N/A</v>
      </c>
      <c r="C198" s="46">
        <f>_xlfn.IFNA(VLOOKUP(A198,Measures!$D$15:$H$67,4,FALSE),C197)</f>
        <v>0.243</v>
      </c>
      <c r="D198" s="17">
        <f ca="1">OFFSET(G198,-Parameters!C$18,0)/$AG$2</f>
        <v>21.7469478539032</v>
      </c>
      <c r="E198" t="e">
        <f>'Actual Situation'!C198</f>
        <v>#N/A</v>
      </c>
      <c r="F198" s="17">
        <f ca="1">OFFSET(L198,-Parameters!C$18,0)/$AG$2</f>
        <v>53858.8386835593</v>
      </c>
      <c r="G198" s="47">
        <f ca="1">IF(A198&lt;(A$39-Parameters!C$18),G199/(1+H199),IF(A198&gt;(A$39-Parameters!C$18),I197*$AH197*C198,$AG$2*$D$39))</f>
        <v>320.341639250753</v>
      </c>
      <c r="H198" s="34">
        <f ca="1">Projection!$AH197*Projection!C198</f>
        <v>0.21789982410696</v>
      </c>
      <c r="I198" s="47">
        <f ca="1">IF(A198&lt;(A$39-Parameters!C$18-2),I199/(1+$AG$8-$AG$5),IF(A198&gt;(A$39-Parameters!C$18-2),I197*(1+H197-$AG$5),G200/$AG$8))</f>
        <v>1422.95147570678</v>
      </c>
      <c r="J198" s="47"/>
      <c r="K198" s="35">
        <f ca="1">I198/Parameters!$C$10</f>
        <v>0.000124820304886559</v>
      </c>
      <c r="L198" s="47">
        <f ca="1">IF(A198&lt;(A$39-Parameters!C$18),L199-G199,IF(A198=(A$39-Parameters!C$18),OFFSET(F198,Parameters!C$18,0)*$AG$2,$L197+G198))</f>
        <v>1177859.45760903</v>
      </c>
      <c r="M198" s="35">
        <f ca="1">L198/Parameters!$C$10</f>
        <v>0.103321005053424</v>
      </c>
      <c r="N198" s="35">
        <f ca="1" t="shared" si="33"/>
        <v>0.896678994946576</v>
      </c>
      <c r="O198" t="e">
        <f>'Actual Situation'!D198</f>
        <v>#N/A</v>
      </c>
      <c r="P198" t="e">
        <f>'Actual Situation'!E198</f>
        <v>#N/A</v>
      </c>
      <c r="Q198" s="12">
        <f ca="1">ROUND(SUM(OFFSET(D198,(Parameters!$C$9*-1),0,(Parameters!$C$8*-1),1))*Parameters!$C$6,0)</f>
        <v>159</v>
      </c>
      <c r="R198" s="12">
        <f ca="1" t="shared" si="32"/>
        <v>159</v>
      </c>
      <c r="S198" s="36" t="e">
        <f ca="1" t="shared" si="31"/>
        <v>#N/A</v>
      </c>
      <c r="T198" t="e">
        <f>'Actual Situation'!F198</f>
        <v>#N/A</v>
      </c>
      <c r="U198" s="36" t="e">
        <f>'Actual Situation'!G198</f>
        <v>#N/A</v>
      </c>
      <c r="V198" s="12">
        <f ca="1">Q198*Parameters!$C$4</f>
        <v>34.98</v>
      </c>
      <c r="W198" t="e">
        <f>'Actual Situation'!H198</f>
        <v>#N/A</v>
      </c>
      <c r="X198" s="36" t="e">
        <f>'Actual Situation'!I198</f>
        <v>#N/A</v>
      </c>
      <c r="Y198" s="12">
        <f ca="1">Q198*Parameters!$C$5</f>
        <v>25.44</v>
      </c>
      <c r="Z198" t="e">
        <f>'Actual Situation'!J198</f>
        <v>#N/A</v>
      </c>
      <c r="AA198" t="e">
        <f>'Actual Situation'!K198</f>
        <v>#N/A</v>
      </c>
      <c r="AB198" s="12">
        <f ca="1">Q198*Parameters!$C$7</f>
        <v>3.5457</v>
      </c>
      <c r="AC198" t="e">
        <f>'Actual Situation'!L198</f>
        <v>#N/A</v>
      </c>
      <c r="AD198" s="12">
        <f ca="1" t="shared" si="35"/>
        <v>7006.9722</v>
      </c>
      <c r="AE198" s="61" t="e">
        <f t="shared" si="36"/>
        <v>#N/A</v>
      </c>
      <c r="AH198" s="39">
        <f ca="1">IF(ISNA((Parameters!$C$10-L198)/Parameters!$C$10),1,(Parameters!$C$10-L198)/Parameters!$C$10)</f>
        <v>0.896678994946576</v>
      </c>
      <c r="AJ198" s="66">
        <f ca="1" t="shared" si="37"/>
        <v>0.969512195121951</v>
      </c>
      <c r="AK198" s="66" t="e">
        <f ca="1" t="shared" si="38"/>
        <v>#N/A</v>
      </c>
      <c r="AL198" s="67">
        <f>Parameters!$C$13</f>
        <v>2200</v>
      </c>
      <c r="AM198" s="67">
        <f>Parameters!$C$14</f>
        <v>2000</v>
      </c>
    </row>
    <row r="199" spans="1:39">
      <c r="A199" s="45">
        <f t="shared" si="34"/>
        <v>44059</v>
      </c>
      <c r="B199" t="e">
        <f>'Actual Situation'!B199</f>
        <v>#N/A</v>
      </c>
      <c r="C199" s="46">
        <f>_xlfn.IFNA(VLOOKUP(A199,Measures!$D$15:$H$67,4,FALSE),C198)</f>
        <v>0.243</v>
      </c>
      <c r="D199" s="17">
        <f ca="1">OFFSET(G199,-Parameters!C$18,0)/$AG$2</f>
        <v>21.0503355240793</v>
      </c>
      <c r="E199" t="e">
        <f>'Actual Situation'!C199</f>
        <v>#N/A</v>
      </c>
      <c r="F199" s="17">
        <f ca="1">OFFSET(L199,-Parameters!C$18,0)/$AG$2</f>
        <v>53879.8890190834</v>
      </c>
      <c r="G199" s="47">
        <f ca="1">IF(A199&lt;(A$39-Parameters!C$18),G200/(1+H200),IF(A199&gt;(A$39-Parameters!C$18),I198*$AH198*C199,$AG$2*$D$39))</f>
        <v>310.051159879964</v>
      </c>
      <c r="H199" s="34">
        <f ca="1">Projection!$AH198*Projection!C199</f>
        <v>0.217892995772018</v>
      </c>
      <c r="I199" s="47">
        <f ca="1">IF(A199&lt;(A$39-Parameters!C$18-2),I200/(1+$AG$8-$AG$5),IF(A199&gt;(A$39-Parameters!C$18-2),I198*(1+H198-$AG$5),G201/$AG$8))</f>
        <v>1377.27448304933</v>
      </c>
      <c r="J199" s="47"/>
      <c r="K199" s="35">
        <f ca="1">I199/Parameters!$C$10</f>
        <v>0.000120813551144678</v>
      </c>
      <c r="L199" s="47">
        <f ca="1">IF(A199&lt;(A$39-Parameters!C$18),L200-G200,IF(A199=(A$39-Parameters!C$18),OFFSET(F199,Parameters!C$18,0)*$AG$2,$L198+G199))</f>
        <v>1178169.50876891</v>
      </c>
      <c r="M199" s="35">
        <f ca="1">L199/Parameters!$C$10</f>
        <v>0.103348202523589</v>
      </c>
      <c r="N199" s="35">
        <f ca="1" t="shared" si="33"/>
        <v>0.896651797476411</v>
      </c>
      <c r="O199" t="e">
        <f>'Actual Situation'!D199</f>
        <v>#N/A</v>
      </c>
      <c r="P199" t="e">
        <f>'Actual Situation'!E199</f>
        <v>#N/A</v>
      </c>
      <c r="Q199" s="12">
        <f ca="1">ROUND(SUM(OFFSET(D199,(Parameters!$C$9*-1),0,(Parameters!$C$8*-1),1))*Parameters!$C$6,0)</f>
        <v>154</v>
      </c>
      <c r="R199" s="12">
        <f ca="1" t="shared" si="32"/>
        <v>154</v>
      </c>
      <c r="S199" s="36" t="e">
        <f ca="1" t="shared" si="31"/>
        <v>#N/A</v>
      </c>
      <c r="T199" t="e">
        <f>'Actual Situation'!F199</f>
        <v>#N/A</v>
      </c>
      <c r="U199" s="36" t="e">
        <f>'Actual Situation'!G199</f>
        <v>#N/A</v>
      </c>
      <c r="V199" s="12">
        <f ca="1">Q199*Parameters!$C$4</f>
        <v>33.88</v>
      </c>
      <c r="W199" t="e">
        <f>'Actual Situation'!H199</f>
        <v>#N/A</v>
      </c>
      <c r="X199" s="36" t="e">
        <f>'Actual Situation'!I199</f>
        <v>#N/A</v>
      </c>
      <c r="Y199" s="12">
        <f ca="1">Q199*Parameters!$C$5</f>
        <v>24.64</v>
      </c>
      <c r="Z199" t="e">
        <f>'Actual Situation'!J199</f>
        <v>#N/A</v>
      </c>
      <c r="AA199" t="e">
        <f>'Actual Situation'!K199</f>
        <v>#N/A</v>
      </c>
      <c r="AB199" s="12">
        <f ca="1">Q199*Parameters!$C$7</f>
        <v>3.4342</v>
      </c>
      <c r="AC199" t="e">
        <f>'Actual Situation'!L199</f>
        <v>#N/A</v>
      </c>
      <c r="AD199" s="12">
        <f ca="1" t="shared" si="35"/>
        <v>7010.4064</v>
      </c>
      <c r="AE199" s="61" t="e">
        <f t="shared" si="36"/>
        <v>#N/A</v>
      </c>
      <c r="AH199" s="39">
        <f ca="1">IF(ISNA((Parameters!$C$10-L199)/Parameters!$C$10),1,(Parameters!$C$10-L199)/Parameters!$C$10)</f>
        <v>0.896651797476411</v>
      </c>
      <c r="AJ199" s="66">
        <f ca="1" t="shared" si="37"/>
        <v>0.968553459119497</v>
      </c>
      <c r="AK199" s="66" t="e">
        <f ca="1" t="shared" si="38"/>
        <v>#N/A</v>
      </c>
      <c r="AL199" s="67">
        <f>Parameters!$C$13</f>
        <v>2200</v>
      </c>
      <c r="AM199" s="67">
        <f>Parameters!$C$14</f>
        <v>2000</v>
      </c>
    </row>
    <row r="200" spans="1:39">
      <c r="A200" s="45">
        <f t="shared" si="34"/>
        <v>44060</v>
      </c>
      <c r="B200" t="e">
        <f>'Actual Situation'!B200</f>
        <v>#N/A</v>
      </c>
      <c r="C200" s="46">
        <f>_xlfn.IFNA(VLOOKUP(A200,Measures!$D$15:$H$67,4,FALSE),C199)</f>
        <v>0.243</v>
      </c>
      <c r="D200" s="17">
        <f ca="1">OFFSET(G200,-Parameters!C$18,0)/$AG$2</f>
        <v>20.3758481397653</v>
      </c>
      <c r="E200" t="e">
        <f>'Actual Situation'!C200</f>
        <v>#N/A</v>
      </c>
      <c r="F200" s="17">
        <f ca="1">OFFSET(L200,-Parameters!C$18,0)/$AG$2</f>
        <v>53900.2648672231</v>
      </c>
      <c r="G200" s="47">
        <f ca="1">IF(A200&lt;(A$39-Parameters!C$18),G201/(1+H201),IF(A200&gt;(A$39-Parameters!C$18),I199*$AH199*C200,$AG$2*$D$39))</f>
        <v>300.089360725232</v>
      </c>
      <c r="H200" s="34">
        <f ca="1">Projection!$AH199*Projection!C200</f>
        <v>0.217886386786768</v>
      </c>
      <c r="I200" s="47">
        <f ca="1">IF(A200&lt;(A$39-Parameters!C$18-2),I201/(1+$AG$8-$AG$5),IF(A200&gt;(A$39-Parameters!C$18-2),I199*(1+H199-$AG$5),G202/$AG$8))</f>
        <v>1333.05432539897</v>
      </c>
      <c r="J200" s="47"/>
      <c r="K200" s="35">
        <f ca="1">I200/Parameters!$C$10</f>
        <v>0.000116934589947278</v>
      </c>
      <c r="L200" s="47">
        <f ca="1">IF(A200&lt;(A$39-Parameters!C$18),L201-G201,IF(A200=(A$39-Parameters!C$18),OFFSET(F200,Parameters!C$18,0)*$AG$2,$L199+G200))</f>
        <v>1178469.59812964</v>
      </c>
      <c r="M200" s="35">
        <f ca="1">L200/Parameters!$C$10</f>
        <v>0.103374526151722</v>
      </c>
      <c r="N200" s="35">
        <f ca="1" t="shared" si="33"/>
        <v>0.896625473848278</v>
      </c>
      <c r="O200" t="e">
        <f>'Actual Situation'!D200</f>
        <v>#N/A</v>
      </c>
      <c r="P200" t="e">
        <f>'Actual Situation'!E200</f>
        <v>#N/A</v>
      </c>
      <c r="Q200" s="12">
        <f ca="1">ROUND(SUM(OFFSET(D200,(Parameters!$C$9*-1),0,(Parameters!$C$8*-1),1))*Parameters!$C$6,0)</f>
        <v>149</v>
      </c>
      <c r="R200" s="12">
        <f ca="1" t="shared" si="32"/>
        <v>149</v>
      </c>
      <c r="S200" s="36" t="e">
        <f ca="1" t="shared" si="31"/>
        <v>#N/A</v>
      </c>
      <c r="T200" t="e">
        <f>'Actual Situation'!F200</f>
        <v>#N/A</v>
      </c>
      <c r="U200" s="36" t="e">
        <f>'Actual Situation'!G200</f>
        <v>#N/A</v>
      </c>
      <c r="V200" s="12">
        <f ca="1">Q200*Parameters!$C$4</f>
        <v>32.78</v>
      </c>
      <c r="W200" t="e">
        <f>'Actual Situation'!H200</f>
        <v>#N/A</v>
      </c>
      <c r="X200" s="36" t="e">
        <f>'Actual Situation'!I200</f>
        <v>#N/A</v>
      </c>
      <c r="Y200" s="12">
        <f ca="1">Q200*Parameters!$C$5</f>
        <v>23.84</v>
      </c>
      <c r="Z200" t="e">
        <f>'Actual Situation'!J200</f>
        <v>#N/A</v>
      </c>
      <c r="AA200" t="e">
        <f>'Actual Situation'!K200</f>
        <v>#N/A</v>
      </c>
      <c r="AB200" s="12">
        <f ca="1">Q200*Parameters!$C$7</f>
        <v>3.3227</v>
      </c>
      <c r="AC200" t="e">
        <f>'Actual Situation'!L200</f>
        <v>#N/A</v>
      </c>
      <c r="AD200" s="12">
        <f ca="1" t="shared" si="35"/>
        <v>7013.7291</v>
      </c>
      <c r="AE200" s="61" t="e">
        <f t="shared" si="36"/>
        <v>#N/A</v>
      </c>
      <c r="AH200" s="39">
        <f ca="1">IF(ISNA((Parameters!$C$10-L200)/Parameters!$C$10),1,(Parameters!$C$10-L200)/Parameters!$C$10)</f>
        <v>0.896625473848278</v>
      </c>
      <c r="AJ200" s="66">
        <f ca="1" t="shared" si="37"/>
        <v>0.967532467532468</v>
      </c>
      <c r="AK200" s="66" t="e">
        <f ca="1" t="shared" si="38"/>
        <v>#N/A</v>
      </c>
      <c r="AL200" s="67">
        <f>Parameters!$C$13</f>
        <v>2200</v>
      </c>
      <c r="AM200" s="67">
        <f>Parameters!$C$14</f>
        <v>2000</v>
      </c>
    </row>
    <row r="201" spans="1:39">
      <c r="A201" s="45">
        <f t="shared" si="34"/>
        <v>44061</v>
      </c>
      <c r="B201" t="e">
        <f>'Actual Situation'!B201</f>
        <v>#N/A</v>
      </c>
      <c r="C201" s="46">
        <f>_xlfn.IFNA(VLOOKUP(A201,Measures!$D$15:$H$67,4,FALSE),C200)</f>
        <v>0.243</v>
      </c>
      <c r="D201" s="17">
        <f ca="1">OFFSET(G201,-Parameters!C$18,0)/$AG$2</f>
        <v>19.7227949975444</v>
      </c>
      <c r="E201" t="e">
        <f>'Actual Situation'!C201</f>
        <v>#N/A</v>
      </c>
      <c r="F201" s="17">
        <f ca="1">OFFSET(L201,-Parameters!C$18,0)/$AG$2</f>
        <v>53919.9876622207</v>
      </c>
      <c r="G201" s="47">
        <f ca="1">IF(A201&lt;(A$39-Parameters!C$18),G202/(1+H202),IF(A201&gt;(A$39-Parameters!C$18),I200*$AH200*C201,$AG$2*$D$39))</f>
        <v>290.445863280853</v>
      </c>
      <c r="H201" s="34">
        <f ca="1">Projection!$AH200*Projection!C201</f>
        <v>0.217879990145131</v>
      </c>
      <c r="I201" s="47">
        <f ca="1">IF(A201&lt;(A$39-Parameters!C$18-2),I202/(1+$AG$8-$AG$5),IF(A201&gt;(A$39-Parameters!C$18-2),I200*(1+H200-$AG$5),G203/$AG$8))</f>
        <v>1290.24513440088</v>
      </c>
      <c r="J201" s="47"/>
      <c r="K201" s="35">
        <f ca="1">I201/Parameters!$C$10</f>
        <v>0.000113179397754464</v>
      </c>
      <c r="L201" s="47">
        <f ca="1">IF(A201&lt;(A$39-Parameters!C$18),L202-G202,IF(A201=(A$39-Parameters!C$18),OFFSET(F201,Parameters!C$18,0)*$AG$2,$L200+G201))</f>
        <v>1178760.04399292</v>
      </c>
      <c r="M201" s="35">
        <f ca="1">L201/Parameters!$C$10</f>
        <v>0.103400003859028</v>
      </c>
      <c r="N201" s="35">
        <f ca="1" t="shared" si="33"/>
        <v>0.896599996140972</v>
      </c>
      <c r="O201" t="e">
        <f>'Actual Situation'!D201</f>
        <v>#N/A</v>
      </c>
      <c r="P201" t="e">
        <f>'Actual Situation'!E201</f>
        <v>#N/A</v>
      </c>
      <c r="Q201" s="12">
        <f ca="1">ROUND(SUM(OFFSET(D201,(Parameters!$C$9*-1),0,(Parameters!$C$8*-1),1))*Parameters!$C$6,0)</f>
        <v>144</v>
      </c>
      <c r="R201" s="12">
        <f ca="1" t="shared" si="32"/>
        <v>144</v>
      </c>
      <c r="S201" s="36" t="e">
        <f ca="1" t="shared" si="31"/>
        <v>#N/A</v>
      </c>
      <c r="T201" t="e">
        <f>'Actual Situation'!F201</f>
        <v>#N/A</v>
      </c>
      <c r="U201" s="36" t="e">
        <f>'Actual Situation'!G201</f>
        <v>#N/A</v>
      </c>
      <c r="V201" s="12">
        <f ca="1">Q201*Parameters!$C$4</f>
        <v>31.68</v>
      </c>
      <c r="W201" t="e">
        <f>'Actual Situation'!H201</f>
        <v>#N/A</v>
      </c>
      <c r="X201" s="36" t="e">
        <f>'Actual Situation'!I201</f>
        <v>#N/A</v>
      </c>
      <c r="Y201" s="12">
        <f ca="1">Q201*Parameters!$C$5</f>
        <v>23.04</v>
      </c>
      <c r="Z201" t="e">
        <f>'Actual Situation'!J201</f>
        <v>#N/A</v>
      </c>
      <c r="AA201" t="e">
        <f>'Actual Situation'!K201</f>
        <v>#N/A</v>
      </c>
      <c r="AB201" s="12">
        <f ca="1">Q201*Parameters!$C$7</f>
        <v>3.2112</v>
      </c>
      <c r="AC201" t="e">
        <f>'Actual Situation'!L201</f>
        <v>#N/A</v>
      </c>
      <c r="AD201" s="12">
        <f ca="1" t="shared" si="35"/>
        <v>7016.94029999999</v>
      </c>
      <c r="AE201" s="61" t="e">
        <f t="shared" si="36"/>
        <v>#N/A</v>
      </c>
      <c r="AH201" s="39">
        <f ca="1">IF(ISNA((Parameters!$C$10-L201)/Parameters!$C$10),1,(Parameters!$C$10-L201)/Parameters!$C$10)</f>
        <v>0.896599996140972</v>
      </c>
      <c r="AJ201" s="66">
        <f ca="1" t="shared" si="37"/>
        <v>0.966442953020134</v>
      </c>
      <c r="AK201" s="66" t="e">
        <f ca="1" t="shared" si="38"/>
        <v>#N/A</v>
      </c>
      <c r="AL201" s="67">
        <f>Parameters!$C$13</f>
        <v>2200</v>
      </c>
      <c r="AM201" s="67">
        <f>Parameters!$C$14</f>
        <v>2000</v>
      </c>
    </row>
    <row r="202" spans="1:39">
      <c r="A202" s="45">
        <f t="shared" si="34"/>
        <v>44062</v>
      </c>
      <c r="B202" t="e">
        <f>'Actual Situation'!B202</f>
        <v>#N/A</v>
      </c>
      <c r="C202" s="46">
        <f>_xlfn.IFNA(VLOOKUP(A202,Measures!$D$15:$H$67,4,FALSE),C201)</f>
        <v>0.243</v>
      </c>
      <c r="D202" s="17">
        <f ca="1">OFFSET(G202,-Parameters!C$18,0)/$AG$2</f>
        <v>19.0905061938589</v>
      </c>
      <c r="E202" t="e">
        <f>'Actual Situation'!C202</f>
        <v>#N/A</v>
      </c>
      <c r="F202" s="17">
        <f ca="1">OFFSET(L202,-Parameters!C$18,0)/$AG$2</f>
        <v>53939.0781684145</v>
      </c>
      <c r="G202" s="47">
        <f ca="1">IF(A202&lt;(A$39-Parameters!C$18),G203/(1+H203),IF(A202&gt;(A$39-Parameters!C$18),I201*$AH201*C202,$AG$2*$D$39))</f>
        <v>281.110609153512</v>
      </c>
      <c r="H202" s="34">
        <f ca="1">Projection!$AH201*Projection!C202</f>
        <v>0.217873799062256</v>
      </c>
      <c r="I202" s="47">
        <f ca="1">IF(A202&lt;(A$39-Parameters!C$18-2),I203/(1+$AG$8-$AG$5),IF(A202&gt;(A$39-Parameters!C$18-2),I201*(1+H201-$AG$5),G204/$AG$8))</f>
        <v>1248.80244796873</v>
      </c>
      <c r="J202" s="47"/>
      <c r="K202" s="35">
        <f ca="1">I202/Parameters!$C$10</f>
        <v>0.000109544074383222</v>
      </c>
      <c r="L202" s="47">
        <f ca="1">IF(A202&lt;(A$39-Parameters!C$18),L203-G203,IF(A202=(A$39-Parameters!C$18),OFFSET(F202,Parameters!C$18,0)*$AG$2,$L201+G202))</f>
        <v>1179041.15460207</v>
      </c>
      <c r="M202" s="35">
        <f ca="1">L202/Parameters!$C$10</f>
        <v>0.103424662684392</v>
      </c>
      <c r="N202" s="35">
        <f ca="1" t="shared" si="33"/>
        <v>0.896575337315608</v>
      </c>
      <c r="O202" t="e">
        <f>'Actual Situation'!D202</f>
        <v>#N/A</v>
      </c>
      <c r="P202" t="e">
        <f>'Actual Situation'!E202</f>
        <v>#N/A</v>
      </c>
      <c r="Q202" s="12">
        <f ca="1">ROUND(SUM(OFFSET(D202,(Parameters!$C$9*-1),0,(Parameters!$C$8*-1),1))*Parameters!$C$6,0)</f>
        <v>140</v>
      </c>
      <c r="R202" s="12">
        <f ca="1" t="shared" si="32"/>
        <v>140</v>
      </c>
      <c r="S202" s="36" t="e">
        <f ca="1" t="shared" ref="S202:S265" si="39">IF(P202=0,NA(),ABS(Q202-P202)/Q202*100)</f>
        <v>#N/A</v>
      </c>
      <c r="T202" t="e">
        <f>'Actual Situation'!F202</f>
        <v>#N/A</v>
      </c>
      <c r="U202" s="36" t="e">
        <f>'Actual Situation'!G202</f>
        <v>#N/A</v>
      </c>
      <c r="V202" s="12">
        <f ca="1">Q202*Parameters!$C$4</f>
        <v>30.8</v>
      </c>
      <c r="W202" t="e">
        <f>'Actual Situation'!H202</f>
        <v>#N/A</v>
      </c>
      <c r="X202" s="36" t="e">
        <f>'Actual Situation'!I202</f>
        <v>#N/A</v>
      </c>
      <c r="Y202" s="12">
        <f ca="1">Q202*Parameters!$C$5</f>
        <v>22.4</v>
      </c>
      <c r="Z202" t="e">
        <f>'Actual Situation'!J202</f>
        <v>#N/A</v>
      </c>
      <c r="AA202" t="e">
        <f>'Actual Situation'!K202</f>
        <v>#N/A</v>
      </c>
      <c r="AB202" s="12">
        <f ca="1">Q202*Parameters!$C$7</f>
        <v>3.122</v>
      </c>
      <c r="AC202" t="e">
        <f>'Actual Situation'!L202</f>
        <v>#N/A</v>
      </c>
      <c r="AD202" s="12">
        <f ca="1" t="shared" si="35"/>
        <v>7020.0623</v>
      </c>
      <c r="AE202" s="61" t="e">
        <f t="shared" si="36"/>
        <v>#N/A</v>
      </c>
      <c r="AH202" s="39">
        <f ca="1">IF(ISNA((Parameters!$C$10-L202)/Parameters!$C$10),1,(Parameters!$C$10-L202)/Parameters!$C$10)</f>
        <v>0.896575337315608</v>
      </c>
      <c r="AJ202" s="66">
        <f ca="1" t="shared" si="37"/>
        <v>0.972222222222222</v>
      </c>
      <c r="AK202" s="66" t="e">
        <f ca="1" t="shared" si="38"/>
        <v>#N/A</v>
      </c>
      <c r="AL202" s="67">
        <f>Parameters!$C$13</f>
        <v>2200</v>
      </c>
      <c r="AM202" s="67">
        <f>Parameters!$C$14</f>
        <v>2000</v>
      </c>
    </row>
    <row r="203" spans="1:39">
      <c r="A203" s="45">
        <f t="shared" si="34"/>
        <v>44063</v>
      </c>
      <c r="B203" t="e">
        <f>'Actual Situation'!B203</f>
        <v>#N/A</v>
      </c>
      <c r="C203" s="46">
        <f>_xlfn.IFNA(VLOOKUP(A203,Measures!$D$15:$H$67,4,FALSE),C202)</f>
        <v>0.243</v>
      </c>
      <c r="D203" s="17">
        <f ca="1">OFFSET(G203,-Parameters!C$18,0)/$AG$2</f>
        <v>18.4783320475501</v>
      </c>
      <c r="E203" t="e">
        <f>'Actual Situation'!C203</f>
        <v>#N/A</v>
      </c>
      <c r="F203" s="17">
        <f ca="1">OFFSET(L203,-Parameters!C$18,0)/$AG$2</f>
        <v>53957.5565004621</v>
      </c>
      <c r="G203" s="47">
        <f ca="1">IF(A203&lt;(A$39-Parameters!C$18),G204/(1+H204),IF(A203&gt;(A$39-Parameters!C$18),I202*$AH202*C203,$AG$2*$D$39))</f>
        <v>272.073850674834</v>
      </c>
      <c r="H203" s="34">
        <f ca="1">Projection!$AH202*Projection!C203</f>
        <v>0.217867806967693</v>
      </c>
      <c r="I203" s="47">
        <f ca="1">IF(A203&lt;(A$39-Parameters!C$18-2),I204/(1+$AG$8-$AG$5),IF(A203&gt;(A$39-Parameters!C$18-2),I202*(1+H202-$AG$5),G205/$AG$8))</f>
        <v>1208.68316959374</v>
      </c>
      <c r="J203" s="47"/>
      <c r="K203" s="35">
        <f ca="1">I203/Parameters!$C$10</f>
        <v>0.000106024839438048</v>
      </c>
      <c r="L203" s="47">
        <f ca="1">IF(A203&lt;(A$39-Parameters!C$18),L204-G204,IF(A203=(A$39-Parameters!C$18),OFFSET(F203,Parameters!C$18,0)*$AG$2,$L202+G203))</f>
        <v>1179313.22845274</v>
      </c>
      <c r="M203" s="35">
        <f ca="1">L203/Parameters!$C$10</f>
        <v>0.103448528811644</v>
      </c>
      <c r="N203" s="35">
        <f ca="1" t="shared" si="33"/>
        <v>0.896551471188356</v>
      </c>
      <c r="O203" t="e">
        <f>'Actual Situation'!D203</f>
        <v>#N/A</v>
      </c>
      <c r="P203" t="e">
        <f>'Actual Situation'!E203</f>
        <v>#N/A</v>
      </c>
      <c r="Q203" s="12">
        <f ca="1">ROUND(SUM(OFFSET(D203,(Parameters!$C$9*-1),0,(Parameters!$C$8*-1),1))*Parameters!$C$6,0)</f>
        <v>135</v>
      </c>
      <c r="R203" s="12">
        <f ca="1" t="shared" si="32"/>
        <v>135</v>
      </c>
      <c r="S203" s="36" t="e">
        <f ca="1" t="shared" si="39"/>
        <v>#N/A</v>
      </c>
      <c r="T203" t="e">
        <f>'Actual Situation'!F203</f>
        <v>#N/A</v>
      </c>
      <c r="U203" s="36" t="e">
        <f>'Actual Situation'!G203</f>
        <v>#N/A</v>
      </c>
      <c r="V203" s="12">
        <f ca="1">Q203*Parameters!$C$4</f>
        <v>29.7</v>
      </c>
      <c r="W203" t="e">
        <f>'Actual Situation'!H203</f>
        <v>#N/A</v>
      </c>
      <c r="X203" s="36" t="e">
        <f>'Actual Situation'!I203</f>
        <v>#N/A</v>
      </c>
      <c r="Y203" s="12">
        <f ca="1">Q203*Parameters!$C$5</f>
        <v>21.6</v>
      </c>
      <c r="Z203" t="e">
        <f>'Actual Situation'!J203</f>
        <v>#N/A</v>
      </c>
      <c r="AA203" t="e">
        <f>'Actual Situation'!K203</f>
        <v>#N/A</v>
      </c>
      <c r="AB203" s="12">
        <f ca="1">Q203*Parameters!$C$7</f>
        <v>3.0105</v>
      </c>
      <c r="AC203" t="e">
        <f>'Actual Situation'!L203</f>
        <v>#N/A</v>
      </c>
      <c r="AD203" s="12">
        <f ca="1" t="shared" si="35"/>
        <v>7023.0728</v>
      </c>
      <c r="AE203" s="61" t="e">
        <f t="shared" si="36"/>
        <v>#N/A</v>
      </c>
      <c r="AH203" s="39">
        <f ca="1">IF(ISNA((Parameters!$C$10-L203)/Parameters!$C$10),1,(Parameters!$C$10-L203)/Parameters!$C$10)</f>
        <v>0.896551471188356</v>
      </c>
      <c r="AJ203" s="66">
        <f ca="1" t="shared" si="37"/>
        <v>0.964285714285714</v>
      </c>
      <c r="AK203" s="66" t="e">
        <f ca="1" t="shared" si="38"/>
        <v>#N/A</v>
      </c>
      <c r="AL203" s="67">
        <f>Parameters!$C$13</f>
        <v>2200</v>
      </c>
      <c r="AM203" s="67">
        <f>Parameters!$C$14</f>
        <v>2000</v>
      </c>
    </row>
    <row r="204" spans="1:39">
      <c r="A204" s="45">
        <f t="shared" si="34"/>
        <v>44064</v>
      </c>
      <c r="B204" t="e">
        <f>'Actual Situation'!B204</f>
        <v>#N/A</v>
      </c>
      <c r="C204" s="46">
        <f>_xlfn.IFNA(VLOOKUP(A204,Measures!$D$15:$H$67,4,FALSE),C203)</f>
        <v>0.243</v>
      </c>
      <c r="D204" s="17">
        <f ca="1">OFFSET(G204,-Parameters!C$18,0)/$AG$2</f>
        <v>17.885642535218</v>
      </c>
      <c r="E204" t="e">
        <f>'Actual Situation'!C204</f>
        <v>#N/A</v>
      </c>
      <c r="F204" s="17">
        <f ca="1">OFFSET(L204,-Parameters!C$18,0)/$AG$2</f>
        <v>53975.4421429973</v>
      </c>
      <c r="G204" s="47">
        <f ca="1">IF(A204&lt;(A$39-Parameters!C$18),G205/(1+H205),IF(A204&gt;(A$39-Parameters!C$18),I203*$AH203*C204,$AG$2*$D$39))</f>
        <v>263.32614175767</v>
      </c>
      <c r="H204" s="34">
        <f ca="1">Projection!$AH203*Projection!C204</f>
        <v>0.21786200749877</v>
      </c>
      <c r="I204" s="47">
        <f ca="1">IF(A204&lt;(A$39-Parameters!C$18-2),I205/(1+$AG$8-$AG$5),IF(A204&gt;(A$39-Parameters!C$18-2),I203*(1+H203-$AG$5),G206/$AG$8))</f>
        <v>1169.84552867345</v>
      </c>
      <c r="J204" s="47"/>
      <c r="K204" s="35">
        <f ca="1">I204/Parameters!$C$10</f>
        <v>0.000102618028831005</v>
      </c>
      <c r="L204" s="47">
        <f ca="1">IF(A204&lt;(A$39-Parameters!C$18),L205-G205,IF(A204=(A$39-Parameters!C$18),OFFSET(F204,Parameters!C$18,0)*$AG$2,$L203+G204))</f>
        <v>1179576.5545945</v>
      </c>
      <c r="M204" s="35">
        <f ca="1">L204/Parameters!$C$10</f>
        <v>0.103471627596009</v>
      </c>
      <c r="N204" s="35">
        <f ca="1" t="shared" si="33"/>
        <v>0.896528372403991</v>
      </c>
      <c r="O204" t="e">
        <f>'Actual Situation'!D204</f>
        <v>#N/A</v>
      </c>
      <c r="P204" t="e">
        <f>'Actual Situation'!E204</f>
        <v>#N/A</v>
      </c>
      <c r="Q204" s="12">
        <f ca="1">ROUND(SUM(OFFSET(D204,(Parameters!$C$9*-1),0,(Parameters!$C$8*-1),1))*Parameters!$C$6,0)</f>
        <v>131</v>
      </c>
      <c r="R204" s="12">
        <f ca="1" t="shared" si="32"/>
        <v>131</v>
      </c>
      <c r="S204" s="36" t="e">
        <f ca="1" t="shared" si="39"/>
        <v>#N/A</v>
      </c>
      <c r="T204" t="e">
        <f>'Actual Situation'!F204</f>
        <v>#N/A</v>
      </c>
      <c r="U204" s="36" t="e">
        <f>'Actual Situation'!G204</f>
        <v>#N/A</v>
      </c>
      <c r="V204" s="12">
        <f ca="1">Q204*Parameters!$C$4</f>
        <v>28.82</v>
      </c>
      <c r="W204" t="e">
        <f>'Actual Situation'!H204</f>
        <v>#N/A</v>
      </c>
      <c r="X204" s="36" t="e">
        <f>'Actual Situation'!I204</f>
        <v>#N/A</v>
      </c>
      <c r="Y204" s="12">
        <f ca="1">Q204*Parameters!$C$5</f>
        <v>20.96</v>
      </c>
      <c r="Z204" t="e">
        <f>'Actual Situation'!J204</f>
        <v>#N/A</v>
      </c>
      <c r="AA204" t="e">
        <f>'Actual Situation'!K204</f>
        <v>#N/A</v>
      </c>
      <c r="AB204" s="12">
        <f ca="1">Q204*Parameters!$C$7</f>
        <v>2.9213</v>
      </c>
      <c r="AC204" t="e">
        <f>'Actual Situation'!L204</f>
        <v>#N/A</v>
      </c>
      <c r="AD204" s="12">
        <f ca="1" t="shared" si="35"/>
        <v>7025.9941</v>
      </c>
      <c r="AE204" s="61" t="e">
        <f t="shared" si="36"/>
        <v>#N/A</v>
      </c>
      <c r="AH204" s="39">
        <f ca="1">IF(ISNA((Parameters!$C$10-L204)/Parameters!$C$10),1,(Parameters!$C$10-L204)/Parameters!$C$10)</f>
        <v>0.896528372403991</v>
      </c>
      <c r="AJ204" s="66">
        <f ca="1" t="shared" si="37"/>
        <v>0.97037037037037</v>
      </c>
      <c r="AK204" s="66" t="e">
        <f ca="1" t="shared" si="38"/>
        <v>#N/A</v>
      </c>
      <c r="AL204" s="67">
        <f>Parameters!$C$13</f>
        <v>2200</v>
      </c>
      <c r="AM204" s="67">
        <f>Parameters!$C$14</f>
        <v>2000</v>
      </c>
    </row>
    <row r="205" spans="1:39">
      <c r="A205" s="45">
        <f t="shared" si="34"/>
        <v>44065</v>
      </c>
      <c r="B205" t="e">
        <f>'Actual Situation'!B205</f>
        <v>#N/A</v>
      </c>
      <c r="C205" s="46">
        <f>_xlfn.IFNA(VLOOKUP(A205,Measures!$D$15:$H$67,4,FALSE),C204)</f>
        <v>0.243</v>
      </c>
      <c r="D205" s="17">
        <f ca="1">OFFSET(G205,-Parameters!C$18,0)/$AG$2</f>
        <v>17.3118267393403</v>
      </c>
      <c r="E205" t="e">
        <f>'Actual Situation'!C205</f>
        <v>#N/A</v>
      </c>
      <c r="F205" s="17">
        <f ca="1">OFFSET(L205,-Parameters!C$18,0)/$AG$2</f>
        <v>53992.7539697367</v>
      </c>
      <c r="G205" s="47">
        <f ca="1">IF(A205&lt;(A$39-Parameters!C$18),G206/(1+H206),IF(A205&gt;(A$39-Parameters!C$18),I204*$AH204*C205,$AG$2*$D$39))</f>
        <v>254.858328991925</v>
      </c>
      <c r="H205" s="34">
        <f ca="1">Projection!$AH204*Projection!C205</f>
        <v>0.21785639449417</v>
      </c>
      <c r="I205" s="47">
        <f ca="1">IF(A205&lt;(A$39-Parameters!C$18-2),I206/(1+$AG$8-$AG$5),IF(A205&gt;(A$39-Parameters!C$18-2),I204*(1+H204-$AG$5),G207/$AG$8))</f>
        <v>1132.24904184535</v>
      </c>
      <c r="J205" s="47"/>
      <c r="K205" s="35">
        <f ca="1">I205/Parameters!$C$10</f>
        <v>9.9320091389943e-5</v>
      </c>
      <c r="L205" s="47">
        <f ca="1">IF(A205&lt;(A$39-Parameters!C$18),L206-G206,IF(A205=(A$39-Parameters!C$18),OFFSET(F205,Parameters!C$18,0)*$AG$2,$L204+G205))</f>
        <v>1179831.41292349</v>
      </c>
      <c r="M205" s="35">
        <f ca="1">L205/Parameters!$C$10</f>
        <v>0.10349398358978</v>
      </c>
      <c r="N205" s="35">
        <f ca="1" t="shared" si="33"/>
        <v>0.89650601641022</v>
      </c>
      <c r="O205" t="e">
        <f>'Actual Situation'!D205</f>
        <v>#N/A</v>
      </c>
      <c r="P205" t="e">
        <f>'Actual Situation'!E205</f>
        <v>#N/A</v>
      </c>
      <c r="Q205" s="12">
        <f ca="1">ROUND(SUM(OFFSET(D205,(Parameters!$C$9*-1),0,(Parameters!$C$8*-1),1))*Parameters!$C$6,0)</f>
        <v>127</v>
      </c>
      <c r="R205" s="12">
        <f ca="1" t="shared" si="32"/>
        <v>127</v>
      </c>
      <c r="S205" s="36" t="e">
        <f ca="1" t="shared" si="39"/>
        <v>#N/A</v>
      </c>
      <c r="T205" t="e">
        <f>'Actual Situation'!F205</f>
        <v>#N/A</v>
      </c>
      <c r="U205" s="36" t="e">
        <f>'Actual Situation'!G205</f>
        <v>#N/A</v>
      </c>
      <c r="V205" s="12">
        <f ca="1">Q205*Parameters!$C$4</f>
        <v>27.94</v>
      </c>
      <c r="W205" t="e">
        <f>'Actual Situation'!H205</f>
        <v>#N/A</v>
      </c>
      <c r="X205" s="36" t="e">
        <f>'Actual Situation'!I205</f>
        <v>#N/A</v>
      </c>
      <c r="Y205" s="12">
        <f ca="1">Q205*Parameters!$C$5</f>
        <v>20.32</v>
      </c>
      <c r="Z205" t="e">
        <f>'Actual Situation'!J205</f>
        <v>#N/A</v>
      </c>
      <c r="AA205" t="e">
        <f>'Actual Situation'!K205</f>
        <v>#N/A</v>
      </c>
      <c r="AB205" s="12">
        <f ca="1">Q205*Parameters!$C$7</f>
        <v>2.8321</v>
      </c>
      <c r="AC205" t="e">
        <f>'Actual Situation'!L205</f>
        <v>#N/A</v>
      </c>
      <c r="AD205" s="12">
        <f ca="1" t="shared" si="35"/>
        <v>7028.82619999999</v>
      </c>
      <c r="AE205" s="61" t="e">
        <f t="shared" si="36"/>
        <v>#N/A</v>
      </c>
      <c r="AH205" s="39">
        <f ca="1">IF(ISNA((Parameters!$C$10-L205)/Parameters!$C$10),1,(Parameters!$C$10-L205)/Parameters!$C$10)</f>
        <v>0.89650601641022</v>
      </c>
      <c r="AJ205" s="66">
        <f ca="1" t="shared" si="37"/>
        <v>0.969465648854962</v>
      </c>
      <c r="AK205" s="66" t="e">
        <f ca="1" t="shared" si="38"/>
        <v>#N/A</v>
      </c>
      <c r="AL205" s="67">
        <f>Parameters!$C$13</f>
        <v>2200</v>
      </c>
      <c r="AM205" s="67">
        <f>Parameters!$C$14</f>
        <v>2000</v>
      </c>
    </row>
    <row r="206" spans="1:39">
      <c r="A206" s="45">
        <f t="shared" si="34"/>
        <v>44066</v>
      </c>
      <c r="B206" t="e">
        <f>'Actual Situation'!B206</f>
        <v>#N/A</v>
      </c>
      <c r="C206" s="46">
        <f>_xlfn.IFNA(VLOOKUP(A206,Measures!$D$15:$H$67,4,FALSE),C205)</f>
        <v>0.243</v>
      </c>
      <c r="D206" s="17">
        <f ca="1">OFFSET(G206,-Parameters!C$18,0)/$AG$2</f>
        <v>16.7562923090724</v>
      </c>
      <c r="E206" t="e">
        <f>'Actual Situation'!C206</f>
        <v>#N/A</v>
      </c>
      <c r="F206" s="17">
        <f ca="1">OFFSET(L206,-Parameters!C$18,0)/$AG$2</f>
        <v>54009.5102620457</v>
      </c>
      <c r="G206" s="47">
        <f ca="1">IF(A206&lt;(A$39-Parameters!C$18),G207/(1+H207),IF(A206&gt;(A$39-Parameters!C$18),I205*$AH205*C206,$AG$2*$D$39))</f>
        <v>246.661542975642</v>
      </c>
      <c r="H206" s="34">
        <f ca="1">Projection!$AH205*Projection!C206</f>
        <v>0.217850961987683</v>
      </c>
      <c r="I206" s="47">
        <f ca="1">IF(A206&lt;(A$39-Parameters!C$18-2),I207/(1+$AG$8-$AG$5),IF(A206&gt;(A$39-Parameters!C$18-2),I205*(1+H205-$AG$5),G208/$AG$8))</f>
        <v>1095.85447530992</v>
      </c>
      <c r="J206" s="47"/>
      <c r="K206" s="35">
        <f ca="1">I206/Parameters!$C$10</f>
        <v>9.61275855535017e-5</v>
      </c>
      <c r="L206" s="47">
        <f ca="1">IF(A206&lt;(A$39-Parameters!C$18),L207-G207,IF(A206=(A$39-Parameters!C$18),OFFSET(F206,Parameters!C$18,0)*$AG$2,$L205+G206))</f>
        <v>1180078.07446647</v>
      </c>
      <c r="M206" s="35">
        <f ca="1">L206/Parameters!$C$10</f>
        <v>0.103515620567234</v>
      </c>
      <c r="N206" s="35">
        <f ca="1" t="shared" si="33"/>
        <v>0.896484379432766</v>
      </c>
      <c r="O206" t="e">
        <f>'Actual Situation'!D206</f>
        <v>#N/A</v>
      </c>
      <c r="P206" t="e">
        <f>'Actual Situation'!E206</f>
        <v>#N/A</v>
      </c>
      <c r="Q206" s="12">
        <f ca="1">ROUND(SUM(OFFSET(D206,(Parameters!$C$9*-1),0,(Parameters!$C$8*-1),1))*Parameters!$C$6,0)</f>
        <v>123</v>
      </c>
      <c r="R206" s="12">
        <f ca="1" t="shared" si="32"/>
        <v>123</v>
      </c>
      <c r="S206" s="36" t="e">
        <f ca="1" t="shared" si="39"/>
        <v>#N/A</v>
      </c>
      <c r="T206" t="e">
        <f>'Actual Situation'!F206</f>
        <v>#N/A</v>
      </c>
      <c r="U206" s="36" t="e">
        <f>'Actual Situation'!G206</f>
        <v>#N/A</v>
      </c>
      <c r="V206" s="12">
        <f ca="1">Q206*Parameters!$C$4</f>
        <v>27.06</v>
      </c>
      <c r="W206" t="e">
        <f>'Actual Situation'!H206</f>
        <v>#N/A</v>
      </c>
      <c r="X206" s="36" t="e">
        <f>'Actual Situation'!I206</f>
        <v>#N/A</v>
      </c>
      <c r="Y206" s="12">
        <f ca="1">Q206*Parameters!$C$5</f>
        <v>19.68</v>
      </c>
      <c r="Z206" t="e">
        <f>'Actual Situation'!J206</f>
        <v>#N/A</v>
      </c>
      <c r="AA206" t="e">
        <f>'Actual Situation'!K206</f>
        <v>#N/A</v>
      </c>
      <c r="AB206" s="12">
        <f ca="1">Q206*Parameters!$C$7</f>
        <v>2.7429</v>
      </c>
      <c r="AC206" t="e">
        <f>'Actual Situation'!L206</f>
        <v>#N/A</v>
      </c>
      <c r="AD206" s="12">
        <f ca="1" t="shared" si="35"/>
        <v>7031.5691</v>
      </c>
      <c r="AE206" s="61" t="e">
        <f t="shared" si="36"/>
        <v>#N/A</v>
      </c>
      <c r="AH206" s="39">
        <f ca="1">IF(ISNA((Parameters!$C$10-L206)/Parameters!$C$10),1,(Parameters!$C$10-L206)/Parameters!$C$10)</f>
        <v>0.896484379432766</v>
      </c>
      <c r="AJ206" s="66">
        <f ca="1" t="shared" si="37"/>
        <v>0.968503937007874</v>
      </c>
      <c r="AK206" s="66" t="e">
        <f ca="1" t="shared" si="38"/>
        <v>#N/A</v>
      </c>
      <c r="AL206" s="67">
        <f>Parameters!$C$13</f>
        <v>2200</v>
      </c>
      <c r="AM206" s="67">
        <f>Parameters!$C$14</f>
        <v>2000</v>
      </c>
    </row>
    <row r="207" spans="1:39">
      <c r="A207" s="45">
        <f t="shared" si="34"/>
        <v>44067</v>
      </c>
      <c r="B207" t="e">
        <f>'Actual Situation'!B207</f>
        <v>#N/A</v>
      </c>
      <c r="C207" s="46">
        <f>_xlfn.IFNA(VLOOKUP(A207,Measures!$D$15:$H$67,4,FALSE),C206)</f>
        <v>0.243</v>
      </c>
      <c r="D207" s="17">
        <f ca="1">OFFSET(G207,-Parameters!C$18,0)/$AG$2</f>
        <v>16.218464933634</v>
      </c>
      <c r="E207" t="e">
        <f>'Actual Situation'!C207</f>
        <v>#N/A</v>
      </c>
      <c r="F207" s="17">
        <f ca="1">OFFSET(L207,-Parameters!C$18,0)/$AG$2</f>
        <v>54025.7287269794</v>
      </c>
      <c r="G207" s="47">
        <f ca="1">IF(A207&lt;(A$39-Parameters!C$18),G208/(1+H208),IF(A207&gt;(A$39-Parameters!C$18),I206*$AH206*C207,$AG$2*$D$39))</f>
        <v>238.72718987698</v>
      </c>
      <c r="H207" s="34">
        <f ca="1">Projection!$AH206*Projection!C207</f>
        <v>0.217845704202162</v>
      </c>
      <c r="I207" s="47">
        <f ca="1">IF(A207&lt;(A$39-Parameters!C$18-2),I208/(1+$AG$8-$AG$5),IF(A207&gt;(A$39-Parameters!C$18-2),I206*(1+H206-$AG$5),G209/$AG$8))</f>
        <v>1060.62380812721</v>
      </c>
      <c r="J207" s="47"/>
      <c r="K207" s="35">
        <f ca="1">I207/Parameters!$C$10</f>
        <v>9.303717615151e-5</v>
      </c>
      <c r="L207" s="47">
        <f ca="1">IF(A207&lt;(A$39-Parameters!C$18),L208-G208,IF(A207=(A$39-Parameters!C$18),OFFSET(F207,Parameters!C$18,0)*$AG$2,$L206+G207))</f>
        <v>1180316.80165635</v>
      </c>
      <c r="M207" s="35">
        <f ca="1">L207/Parameters!$C$10</f>
        <v>0.103536561548802</v>
      </c>
      <c r="N207" s="35">
        <f ca="1" t="shared" si="33"/>
        <v>0.896463438451198</v>
      </c>
      <c r="O207" t="e">
        <f>'Actual Situation'!D207</f>
        <v>#N/A</v>
      </c>
      <c r="P207" t="e">
        <f>'Actual Situation'!E207</f>
        <v>#N/A</v>
      </c>
      <c r="Q207" s="12">
        <f ca="1">ROUND(SUM(OFFSET(D207,(Parameters!$C$9*-1),0,(Parameters!$C$8*-1),1))*Parameters!$C$6,0)</f>
        <v>119</v>
      </c>
      <c r="R207" s="12">
        <f ca="1" t="shared" si="32"/>
        <v>119</v>
      </c>
      <c r="S207" s="36" t="e">
        <f ca="1" t="shared" si="39"/>
        <v>#N/A</v>
      </c>
      <c r="T207" t="e">
        <f>'Actual Situation'!F207</f>
        <v>#N/A</v>
      </c>
      <c r="U207" s="36" t="e">
        <f>'Actual Situation'!G207</f>
        <v>#N/A</v>
      </c>
      <c r="V207" s="12">
        <f ca="1">Q207*Parameters!$C$4</f>
        <v>26.18</v>
      </c>
      <c r="W207" t="e">
        <f>'Actual Situation'!H207</f>
        <v>#N/A</v>
      </c>
      <c r="X207" s="36" t="e">
        <f>'Actual Situation'!I207</f>
        <v>#N/A</v>
      </c>
      <c r="Y207" s="12">
        <f ca="1">Q207*Parameters!$C$5</f>
        <v>19.04</v>
      </c>
      <c r="Z207" t="e">
        <f>'Actual Situation'!J207</f>
        <v>#N/A</v>
      </c>
      <c r="AA207" t="e">
        <f>'Actual Situation'!K207</f>
        <v>#N/A</v>
      </c>
      <c r="AB207" s="12">
        <f ca="1">Q207*Parameters!$C$7</f>
        <v>2.6537</v>
      </c>
      <c r="AC207" t="e">
        <f>'Actual Situation'!L207</f>
        <v>#N/A</v>
      </c>
      <c r="AD207" s="12">
        <f ca="1" t="shared" si="35"/>
        <v>7034.2228</v>
      </c>
      <c r="AE207" s="61" t="e">
        <f t="shared" si="36"/>
        <v>#N/A</v>
      </c>
      <c r="AH207" s="39">
        <f ca="1">IF(ISNA((Parameters!$C$10-L207)/Parameters!$C$10),1,(Parameters!$C$10-L207)/Parameters!$C$10)</f>
        <v>0.896463438451198</v>
      </c>
      <c r="AJ207" s="66">
        <f ca="1" t="shared" si="37"/>
        <v>0.967479674796748</v>
      </c>
      <c r="AK207" s="66" t="e">
        <f ca="1" t="shared" si="38"/>
        <v>#N/A</v>
      </c>
      <c r="AL207" s="67">
        <f>Parameters!$C$13</f>
        <v>2200</v>
      </c>
      <c r="AM207" s="67">
        <f>Parameters!$C$14</f>
        <v>2000</v>
      </c>
    </row>
    <row r="208" spans="1:39">
      <c r="A208" s="45">
        <f t="shared" si="34"/>
        <v>44068</v>
      </c>
      <c r="B208" t="e">
        <f>'Actual Situation'!B208</f>
        <v>#N/A</v>
      </c>
      <c r="C208" s="46">
        <f>_xlfn.IFNA(VLOOKUP(A208,Measures!$D$15:$H$67,4,FALSE),C207)</f>
        <v>0.243</v>
      </c>
      <c r="D208" s="17">
        <f ca="1">OFFSET(G208,-Parameters!C$18,0)/$AG$2</f>
        <v>15.6977878281688</v>
      </c>
      <c r="E208" t="e">
        <f>'Actual Situation'!C208</f>
        <v>#N/A</v>
      </c>
      <c r="F208" s="17">
        <f ca="1">OFFSET(L208,-Parameters!C$18,0)/$AG$2</f>
        <v>54041.4265148075</v>
      </c>
      <c r="G208" s="47">
        <f ca="1">IF(A208&lt;(A$39-Parameters!C$18),G209/(1+H209),IF(A208&gt;(A$39-Parameters!C$18),I207*$AH207*C208,$AG$2*$D$39))</f>
        <v>231.046943222673</v>
      </c>
      <c r="H208" s="34">
        <f ca="1">Projection!$AH207*Projection!C208</f>
        <v>0.217840615543641</v>
      </c>
      <c r="I208" s="47">
        <f ca="1">IF(A208&lt;(A$39-Parameters!C$18-2),I209/(1+$AG$8-$AG$5),IF(A208&gt;(A$39-Parameters!C$18-2),I207*(1+H207-$AG$5),G210/$AG$8))</f>
        <v>1026.52019647046</v>
      </c>
      <c r="J208" s="47"/>
      <c r="K208" s="35">
        <f ca="1">I208/Parameters!$C$10</f>
        <v>9.00456312693387e-5</v>
      </c>
      <c r="L208" s="47">
        <f ca="1">IF(A208&lt;(A$39-Parameters!C$18),L209-G209,IF(A208=(A$39-Parameters!C$18),OFFSET(F208,Parameters!C$18,0)*$AG$2,$L207+G208))</f>
        <v>1180547.84859957</v>
      </c>
      <c r="M208" s="35">
        <f ca="1">L208/Parameters!$C$10</f>
        <v>0.103556828824524</v>
      </c>
      <c r="N208" s="35">
        <f ca="1" t="shared" si="33"/>
        <v>0.896443171175476</v>
      </c>
      <c r="O208" t="e">
        <f>'Actual Situation'!D208</f>
        <v>#N/A</v>
      </c>
      <c r="P208" t="e">
        <f>'Actual Situation'!E208</f>
        <v>#N/A</v>
      </c>
      <c r="Q208" s="12">
        <f ca="1">ROUND(SUM(OFFSET(D208,(Parameters!$C$9*-1),0,(Parameters!$C$8*-1),1))*Parameters!$C$6,0)</f>
        <v>115</v>
      </c>
      <c r="R208" s="12">
        <f ca="1" t="shared" si="32"/>
        <v>115</v>
      </c>
      <c r="S208" s="36" t="e">
        <f ca="1" t="shared" si="39"/>
        <v>#N/A</v>
      </c>
      <c r="T208" t="e">
        <f>'Actual Situation'!F208</f>
        <v>#N/A</v>
      </c>
      <c r="U208" s="36" t="e">
        <f>'Actual Situation'!G208</f>
        <v>#N/A</v>
      </c>
      <c r="V208" s="12">
        <f ca="1">Q208*Parameters!$C$4</f>
        <v>25.3</v>
      </c>
      <c r="W208" t="e">
        <f>'Actual Situation'!H208</f>
        <v>#N/A</v>
      </c>
      <c r="X208" s="36" t="e">
        <f>'Actual Situation'!I208</f>
        <v>#N/A</v>
      </c>
      <c r="Y208" s="12">
        <f ca="1">Q208*Parameters!$C$5</f>
        <v>18.4</v>
      </c>
      <c r="Z208" t="e">
        <f>'Actual Situation'!J208</f>
        <v>#N/A</v>
      </c>
      <c r="AA208" t="e">
        <f>'Actual Situation'!K208</f>
        <v>#N/A</v>
      </c>
      <c r="AB208" s="12">
        <f ca="1">Q208*Parameters!$C$7</f>
        <v>2.5645</v>
      </c>
      <c r="AC208" t="e">
        <f>'Actual Situation'!L208</f>
        <v>#N/A</v>
      </c>
      <c r="AD208" s="12">
        <f ca="1" t="shared" si="35"/>
        <v>7036.7873</v>
      </c>
      <c r="AE208" s="61" t="e">
        <f t="shared" si="36"/>
        <v>#N/A</v>
      </c>
      <c r="AH208" s="39">
        <f ca="1">IF(ISNA((Parameters!$C$10-L208)/Parameters!$C$10),1,(Parameters!$C$10-L208)/Parameters!$C$10)</f>
        <v>0.896443171175476</v>
      </c>
      <c r="AJ208" s="66">
        <f ca="1" t="shared" si="37"/>
        <v>0.966386554621849</v>
      </c>
      <c r="AK208" s="66" t="e">
        <f ca="1" t="shared" si="38"/>
        <v>#N/A</v>
      </c>
      <c r="AL208" s="67">
        <f>Parameters!$C$13</f>
        <v>2200</v>
      </c>
      <c r="AM208" s="67">
        <f>Parameters!$C$14</f>
        <v>2000</v>
      </c>
    </row>
    <row r="209" spans="1:39">
      <c r="A209" s="45">
        <f t="shared" ref="A209:A240" si="40">A208+1</f>
        <v>44069</v>
      </c>
      <c r="B209" t="e">
        <f>'Actual Situation'!B209</f>
        <v>#N/A</v>
      </c>
      <c r="C209" s="46">
        <f>_xlfn.IFNA(VLOOKUP(A209,Measures!$D$15:$H$67,4,FALSE),C208)</f>
        <v>0.243</v>
      </c>
      <c r="D209" s="17">
        <f ca="1">OFFSET(G209,-Parameters!C$18,0)/$AG$2</f>
        <v>15.1937212319543</v>
      </c>
      <c r="E209" t="e">
        <f>'Actual Situation'!C209</f>
        <v>#N/A</v>
      </c>
      <c r="F209" s="17">
        <f ca="1">OFFSET(L209,-Parameters!C$18,0)/$AG$2</f>
        <v>54056.6202360395</v>
      </c>
      <c r="G209" s="47">
        <f ca="1">IF(A209&lt;(A$39-Parameters!C$18),G210/(1+H210),IF(A209&gt;(A$39-Parameters!C$18),I208*$AH208*C209,$AG$2*$D$39))</f>
        <v>223.612735908516</v>
      </c>
      <c r="H209" s="34">
        <f ca="1">Projection!$AH208*Projection!C209</f>
        <v>0.217835690595641</v>
      </c>
      <c r="I209" s="47">
        <f ca="1">IF(A209&lt;(A$39-Parameters!C$18-2),I210/(1+$AG$8-$AG$5),IF(A209&gt;(A$39-Parameters!C$18-2),I208*(1+H208-$AG$5),G211/$AG$8))</f>
        <v>993.507938819951</v>
      </c>
      <c r="J209" s="47"/>
      <c r="K209" s="35">
        <f ca="1">I209/Parameters!$C$10</f>
        <v>8.71498191947325e-5</v>
      </c>
      <c r="L209" s="47">
        <f ca="1">IF(A209&lt;(A$39-Parameters!C$18),L210-G210,IF(A209=(A$39-Parameters!C$18),OFFSET(F209,Parameters!C$18,0)*$AG$2,$L208+G209))</f>
        <v>1180771.46133548</v>
      </c>
      <c r="M209" s="35">
        <f ca="1">L209/Parameters!$C$10</f>
        <v>0.103576443976796</v>
      </c>
      <c r="N209" s="35">
        <f ca="1" t="shared" si="33"/>
        <v>0.896423556023204</v>
      </c>
      <c r="O209" t="e">
        <f>'Actual Situation'!D209</f>
        <v>#N/A</v>
      </c>
      <c r="P209" t="e">
        <f>'Actual Situation'!E209</f>
        <v>#N/A</v>
      </c>
      <c r="Q209" s="12">
        <f ca="1">ROUND(SUM(OFFSET(D209,(Parameters!$C$9*-1),0,(Parameters!$C$8*-1),1))*Parameters!$C$6,0)</f>
        <v>111</v>
      </c>
      <c r="R209" s="12">
        <f ca="1" t="shared" ref="R209:R272" si="41">VALUE(Q209)</f>
        <v>111</v>
      </c>
      <c r="S209" s="36" t="e">
        <f ca="1" t="shared" si="39"/>
        <v>#N/A</v>
      </c>
      <c r="T209" t="e">
        <f>'Actual Situation'!F209</f>
        <v>#N/A</v>
      </c>
      <c r="U209" s="36" t="e">
        <f>'Actual Situation'!G209</f>
        <v>#N/A</v>
      </c>
      <c r="V209" s="12">
        <f ca="1">Q209*Parameters!$C$4</f>
        <v>24.42</v>
      </c>
      <c r="W209" t="e">
        <f>'Actual Situation'!H209</f>
        <v>#N/A</v>
      </c>
      <c r="X209" s="36" t="e">
        <f>'Actual Situation'!I209</f>
        <v>#N/A</v>
      </c>
      <c r="Y209" s="12">
        <f ca="1">Q209*Parameters!$C$5</f>
        <v>17.76</v>
      </c>
      <c r="Z209" t="e">
        <f>'Actual Situation'!J209</f>
        <v>#N/A</v>
      </c>
      <c r="AA209" t="e">
        <f>'Actual Situation'!K209</f>
        <v>#N/A</v>
      </c>
      <c r="AB209" s="12">
        <f ca="1">Q209*Parameters!$C$7</f>
        <v>2.4753</v>
      </c>
      <c r="AC209" t="e">
        <f>'Actual Situation'!L209</f>
        <v>#N/A</v>
      </c>
      <c r="AD209" s="12">
        <f ca="1" t="shared" ref="AD209:AD240" si="42">AD208+AB209</f>
        <v>7039.2626</v>
      </c>
      <c r="AE209" s="61" t="e">
        <f t="shared" ref="AE209:AE240" si="43">IF(E209&gt;0,AA209/E209,0)</f>
        <v>#N/A</v>
      </c>
      <c r="AH209" s="39">
        <f ca="1">IF(ISNA((Parameters!$C$10-L209)/Parameters!$C$10),1,(Parameters!$C$10-L209)/Parameters!$C$10)</f>
        <v>0.896423556023204</v>
      </c>
      <c r="AJ209" s="66">
        <f ca="1" t="shared" ref="AJ209:AJ240" si="44">IF(Q208&gt;0,Q209/Q208,0)</f>
        <v>0.965217391304348</v>
      </c>
      <c r="AK209" s="66" t="e">
        <f ca="1" t="shared" ref="AK209:AK240" si="45">IF(E209&gt;0,F209/E209,0)</f>
        <v>#N/A</v>
      </c>
      <c r="AL209" s="67">
        <f>Parameters!$C$13</f>
        <v>2200</v>
      </c>
      <c r="AM209" s="67">
        <f>Parameters!$C$14</f>
        <v>2000</v>
      </c>
    </row>
    <row r="210" spans="1:39">
      <c r="A210" s="45">
        <f t="shared" si="40"/>
        <v>44070</v>
      </c>
      <c r="B210" t="e">
        <f>'Actual Situation'!B210</f>
        <v>#N/A</v>
      </c>
      <c r="C210" s="46">
        <f>_xlfn.IFNA(VLOOKUP(A210,Measures!$D$15:$H$67,4,FALSE),C209)</f>
        <v>0.243</v>
      </c>
      <c r="D210" s="17">
        <f ca="1">OFFSET(G210,-Parameters!C$18,0)/$AG$2</f>
        <v>14.7057419188211</v>
      </c>
      <c r="E210" t="e">
        <f>'Actual Situation'!C210</f>
        <v>#N/A</v>
      </c>
      <c r="F210" s="17">
        <f ca="1">OFFSET(L210,-Parameters!C$18,0)/$AG$2</f>
        <v>54071.3259779583</v>
      </c>
      <c r="G210" s="47">
        <f ca="1">IF(A210&lt;(A$39-Parameters!C$18),G211/(1+H211),IF(A210&gt;(A$39-Parameters!C$18),I209*$AH209*C210,$AG$2*$D$39))</f>
        <v>216.416752427386</v>
      </c>
      <c r="H210" s="34">
        <f ca="1">Projection!$AH209*Projection!C210</f>
        <v>0.217830924113638</v>
      </c>
      <c r="I210" s="47">
        <f ca="1">IF(A210&lt;(A$39-Parameters!C$18-2),I211/(1+$AG$8-$AG$5),IF(A210&gt;(A$39-Parameters!C$18-2),I209*(1+H209-$AG$5),G212/$AG$8))</f>
        <v>961.552442080059</v>
      </c>
      <c r="J210" s="47"/>
      <c r="K210" s="35">
        <f ca="1">I210/Parameters!$C$10</f>
        <v>8.43467054456192e-5</v>
      </c>
      <c r="L210" s="47">
        <f ca="1">IF(A210&lt;(A$39-Parameters!C$18),L211-G211,IF(A210=(A$39-Parameters!C$18),OFFSET(F210,Parameters!C$18,0)*$AG$2,$L209+G210))</f>
        <v>1180987.87808791</v>
      </c>
      <c r="M210" s="35">
        <f ca="1">L210/Parameters!$C$10</f>
        <v>0.103595427902448</v>
      </c>
      <c r="N210" s="35">
        <f ca="1" t="shared" si="33"/>
        <v>0.896404572097552</v>
      </c>
      <c r="O210" t="e">
        <f>'Actual Situation'!D210</f>
        <v>#N/A</v>
      </c>
      <c r="P210" t="e">
        <f>'Actual Situation'!E210</f>
        <v>#N/A</v>
      </c>
      <c r="Q210" s="12">
        <f ca="1">ROUND(SUM(OFFSET(D210,(Parameters!$C$9*-1),0,(Parameters!$C$8*-1),1))*Parameters!$C$6,0)</f>
        <v>108</v>
      </c>
      <c r="R210" s="12">
        <f ca="1" t="shared" si="41"/>
        <v>108</v>
      </c>
      <c r="S210" s="36" t="e">
        <f ca="1" t="shared" si="39"/>
        <v>#N/A</v>
      </c>
      <c r="T210" t="e">
        <f>'Actual Situation'!F210</f>
        <v>#N/A</v>
      </c>
      <c r="U210" s="36" t="e">
        <f>'Actual Situation'!G210</f>
        <v>#N/A</v>
      </c>
      <c r="V210" s="12">
        <f ca="1">Q210*Parameters!$C$4</f>
        <v>23.76</v>
      </c>
      <c r="W210" t="e">
        <f>'Actual Situation'!H210</f>
        <v>#N/A</v>
      </c>
      <c r="X210" s="36" t="e">
        <f>'Actual Situation'!I210</f>
        <v>#N/A</v>
      </c>
      <c r="Y210" s="12">
        <f ca="1">Q210*Parameters!$C$5</f>
        <v>17.28</v>
      </c>
      <c r="Z210" t="e">
        <f>'Actual Situation'!J210</f>
        <v>#N/A</v>
      </c>
      <c r="AA210" t="e">
        <f>'Actual Situation'!K210</f>
        <v>#N/A</v>
      </c>
      <c r="AB210" s="12">
        <f ca="1">Q210*Parameters!$C$7</f>
        <v>2.4084</v>
      </c>
      <c r="AC210" t="e">
        <f>'Actual Situation'!L210</f>
        <v>#N/A</v>
      </c>
      <c r="AD210" s="12">
        <f ca="1" t="shared" si="42"/>
        <v>7041.671</v>
      </c>
      <c r="AE210" s="61" t="e">
        <f t="shared" si="43"/>
        <v>#N/A</v>
      </c>
      <c r="AH210" s="39">
        <f ca="1">IF(ISNA((Parameters!$C$10-L210)/Parameters!$C$10),1,(Parameters!$C$10-L210)/Parameters!$C$10)</f>
        <v>0.896404572097552</v>
      </c>
      <c r="AJ210" s="66">
        <f ca="1" t="shared" si="44"/>
        <v>0.972972972972973</v>
      </c>
      <c r="AK210" s="66" t="e">
        <f ca="1" t="shared" si="45"/>
        <v>#N/A</v>
      </c>
      <c r="AL210" s="67">
        <f>Parameters!$C$13</f>
        <v>2200</v>
      </c>
      <c r="AM210" s="67">
        <f>Parameters!$C$14</f>
        <v>2000</v>
      </c>
    </row>
    <row r="211" spans="1:39">
      <c r="A211" s="45">
        <f t="shared" si="40"/>
        <v>44071</v>
      </c>
      <c r="B211" t="e">
        <f>'Actual Situation'!B211</f>
        <v>#N/A</v>
      </c>
      <c r="C211" s="46">
        <f>_xlfn.IFNA(VLOOKUP(A211,Measures!$D$15:$H$67,4,FALSE),C210)</f>
        <v>0.243</v>
      </c>
      <c r="D211" s="17">
        <f ca="1">OFFSET(G211,-Parameters!C$18,0)/$AG$2</f>
        <v>14.2333427196357</v>
      </c>
      <c r="E211" t="e">
        <f>'Actual Situation'!C211</f>
        <v>#N/A</v>
      </c>
      <c r="F211" s="17">
        <f ca="1">OFFSET(L211,-Parameters!C$18,0)/$AG$2</f>
        <v>54085.5593206779</v>
      </c>
      <c r="G211" s="47">
        <f ca="1">IF(A211&lt;(A$39-Parameters!C$18),G212/(1+H212),IF(A211&gt;(A$39-Parameters!C$18),I210*$AH210*C211,$AG$2*$D$39))</f>
        <v>209.451421310288</v>
      </c>
      <c r="H211" s="34">
        <f ca="1">Projection!$AH210*Projection!C211</f>
        <v>0.217826311019705</v>
      </c>
      <c r="I211" s="47">
        <f ca="1">IF(A211&lt;(A$39-Parameters!C$18-2),I212/(1+$AG$8-$AG$5),IF(A211&gt;(A$39-Parameters!C$18-2),I210*(1+H210-$AG$5),G213/$AG$8))</f>
        <v>930.620188602069</v>
      </c>
      <c r="J211" s="47"/>
      <c r="K211" s="35">
        <f ca="1">I211/Parameters!$C$10</f>
        <v>8.16333498773745e-5</v>
      </c>
      <c r="L211" s="47">
        <f ca="1">IF(A211&lt;(A$39-Parameters!C$18),L212-G212,IF(A211=(A$39-Parameters!C$18),OFFSET(F211,Parameters!C$18,0)*$AG$2,$L210+G211))</f>
        <v>1181197.32950922</v>
      </c>
      <c r="M211" s="35">
        <f ca="1">L211/Parameters!$C$10</f>
        <v>0.103613800834142</v>
      </c>
      <c r="N211" s="35">
        <f ca="1" t="shared" si="33"/>
        <v>0.896386199165858</v>
      </c>
      <c r="O211" t="e">
        <f>'Actual Situation'!D211</f>
        <v>#N/A</v>
      </c>
      <c r="P211" t="e">
        <f>'Actual Situation'!E211</f>
        <v>#N/A</v>
      </c>
      <c r="Q211" s="12">
        <f ca="1">ROUND(SUM(OFFSET(D211,(Parameters!$C$9*-1),0,(Parameters!$C$8*-1),1))*Parameters!$C$6,0)</f>
        <v>104</v>
      </c>
      <c r="R211" s="12">
        <f ca="1" t="shared" si="41"/>
        <v>104</v>
      </c>
      <c r="S211" s="36" t="e">
        <f ca="1" t="shared" si="39"/>
        <v>#N/A</v>
      </c>
      <c r="T211" t="e">
        <f>'Actual Situation'!F211</f>
        <v>#N/A</v>
      </c>
      <c r="U211" s="36" t="e">
        <f>'Actual Situation'!G211</f>
        <v>#N/A</v>
      </c>
      <c r="V211" s="12">
        <f ca="1">Q211*Parameters!$C$4</f>
        <v>22.88</v>
      </c>
      <c r="W211" t="e">
        <f>'Actual Situation'!H211</f>
        <v>#N/A</v>
      </c>
      <c r="X211" s="36" t="e">
        <f>'Actual Situation'!I211</f>
        <v>#N/A</v>
      </c>
      <c r="Y211" s="12">
        <f ca="1">Q211*Parameters!$C$5</f>
        <v>16.64</v>
      </c>
      <c r="Z211" t="e">
        <f>'Actual Situation'!J211</f>
        <v>#N/A</v>
      </c>
      <c r="AA211" t="e">
        <f>'Actual Situation'!K211</f>
        <v>#N/A</v>
      </c>
      <c r="AB211" s="12">
        <f ca="1">Q211*Parameters!$C$7</f>
        <v>2.3192</v>
      </c>
      <c r="AC211" t="e">
        <f>'Actual Situation'!L211</f>
        <v>#N/A</v>
      </c>
      <c r="AD211" s="12">
        <f ca="1" t="shared" si="42"/>
        <v>7043.9902</v>
      </c>
      <c r="AE211" s="61" t="e">
        <f t="shared" si="43"/>
        <v>#N/A</v>
      </c>
      <c r="AH211" s="39">
        <f ca="1">IF(ISNA((Parameters!$C$10-L211)/Parameters!$C$10),1,(Parameters!$C$10-L211)/Parameters!$C$10)</f>
        <v>0.896386199165858</v>
      </c>
      <c r="AJ211" s="66">
        <f ca="1" t="shared" si="44"/>
        <v>0.962962962962963</v>
      </c>
      <c r="AK211" s="66" t="e">
        <f ca="1" t="shared" si="45"/>
        <v>#N/A</v>
      </c>
      <c r="AL211" s="67">
        <f>Parameters!$C$13</f>
        <v>2200</v>
      </c>
      <c r="AM211" s="67">
        <f>Parameters!$C$14</f>
        <v>2000</v>
      </c>
    </row>
    <row r="212" spans="1:39">
      <c r="A212" s="45">
        <f t="shared" si="40"/>
        <v>44072</v>
      </c>
      <c r="B212" t="e">
        <f>'Actual Situation'!B212</f>
        <v>#N/A</v>
      </c>
      <c r="C212" s="46">
        <f>_xlfn.IFNA(VLOOKUP(A212,Measures!$D$15:$H$67,4,FALSE),C211)</f>
        <v>0.243</v>
      </c>
      <c r="D212" s="17">
        <f ca="1">OFFSET(G212,-Parameters!C$18,0)/$AG$2</f>
        <v>13.7760320566846</v>
      </c>
      <c r="E212" t="e">
        <f>'Actual Situation'!C212</f>
        <v>#N/A</v>
      </c>
      <c r="F212" s="17">
        <f ca="1">OFFSET(L212,-Parameters!C$18,0)/$AG$2</f>
        <v>54099.3353527346</v>
      </c>
      <c r="G212" s="47">
        <f ca="1">IF(A212&lt;(A$39-Parameters!C$18),G213/(1+H213),IF(A212&gt;(A$39-Parameters!C$18),I211*$AH211*C212,$AG$2*$D$39))</f>
        <v>202.70940777591</v>
      </c>
      <c r="H212" s="34">
        <f ca="1">Projection!$AH211*Projection!C212</f>
        <v>0.217821846397304</v>
      </c>
      <c r="I212" s="47">
        <f ca="1">IF(A212&lt;(A$39-Parameters!C$18-2),I213/(1+$AG$8-$AG$5),IF(A212&gt;(A$39-Parameters!C$18-2),I211*(1+H211-$AG$5),G214/$AG$8))</f>
        <v>900.678704095203</v>
      </c>
      <c r="J212" s="47"/>
      <c r="K212" s="35">
        <f ca="1">I212/Parameters!$C$10</f>
        <v>7.90069038680003e-5</v>
      </c>
      <c r="L212" s="47">
        <f ca="1">IF(A212&lt;(A$39-Parameters!C$18),L213-G213,IF(A212=(A$39-Parameters!C$18),OFFSET(F212,Parameters!C$18,0)*$AG$2,$L211+G212))</f>
        <v>1181400.03891699</v>
      </c>
      <c r="M212" s="35">
        <f ca="1">L212/Parameters!$C$10</f>
        <v>0.10363158236114</v>
      </c>
      <c r="N212" s="35">
        <f ca="1" t="shared" si="33"/>
        <v>0.89636841763886</v>
      </c>
      <c r="O212" t="e">
        <f>'Actual Situation'!D212</f>
        <v>#N/A</v>
      </c>
      <c r="P212" t="e">
        <f>'Actual Situation'!E212</f>
        <v>#N/A</v>
      </c>
      <c r="Q212" s="12">
        <f ca="1">ROUND(SUM(OFFSET(D212,(Parameters!$C$9*-1),0,(Parameters!$C$8*-1),1))*Parameters!$C$6,0)</f>
        <v>101</v>
      </c>
      <c r="R212" s="12">
        <f ca="1" t="shared" si="41"/>
        <v>101</v>
      </c>
      <c r="S212" s="36" t="e">
        <f ca="1" t="shared" si="39"/>
        <v>#N/A</v>
      </c>
      <c r="T212" t="e">
        <f>'Actual Situation'!F212</f>
        <v>#N/A</v>
      </c>
      <c r="U212" s="36" t="e">
        <f>'Actual Situation'!G212</f>
        <v>#N/A</v>
      </c>
      <c r="V212" s="12">
        <f ca="1">Q212*Parameters!$C$4</f>
        <v>22.22</v>
      </c>
      <c r="W212" t="e">
        <f>'Actual Situation'!H212</f>
        <v>#N/A</v>
      </c>
      <c r="X212" s="36" t="e">
        <f>'Actual Situation'!I212</f>
        <v>#N/A</v>
      </c>
      <c r="Y212" s="12">
        <f ca="1">Q212*Parameters!$C$5</f>
        <v>16.16</v>
      </c>
      <c r="Z212" t="e">
        <f>'Actual Situation'!J212</f>
        <v>#N/A</v>
      </c>
      <c r="AA212" t="e">
        <f>'Actual Situation'!K212</f>
        <v>#N/A</v>
      </c>
      <c r="AB212" s="12">
        <f ca="1">Q212*Parameters!$C$7</f>
        <v>2.2523</v>
      </c>
      <c r="AC212" t="e">
        <f>'Actual Situation'!L212</f>
        <v>#N/A</v>
      </c>
      <c r="AD212" s="12">
        <f ca="1" t="shared" si="42"/>
        <v>7046.2425</v>
      </c>
      <c r="AE212" s="61" t="e">
        <f t="shared" si="43"/>
        <v>#N/A</v>
      </c>
      <c r="AH212" s="39">
        <f ca="1">IF(ISNA((Parameters!$C$10-L212)/Parameters!$C$10),1,(Parameters!$C$10-L212)/Parameters!$C$10)</f>
        <v>0.89636841763886</v>
      </c>
      <c r="AJ212" s="66">
        <f ca="1" t="shared" si="44"/>
        <v>0.971153846153846</v>
      </c>
      <c r="AK212" s="66" t="e">
        <f ca="1" t="shared" si="45"/>
        <v>#N/A</v>
      </c>
      <c r="AL212" s="67">
        <f>Parameters!$C$13</f>
        <v>2200</v>
      </c>
      <c r="AM212" s="67">
        <f>Parameters!$C$14</f>
        <v>2000</v>
      </c>
    </row>
    <row r="213" spans="1:39">
      <c r="A213" s="45">
        <f t="shared" si="40"/>
        <v>44073</v>
      </c>
      <c r="B213" t="e">
        <f>'Actual Situation'!B213</f>
        <v>#N/A</v>
      </c>
      <c r="C213" s="46">
        <f>_xlfn.IFNA(VLOOKUP(A213,Measures!$D$15:$H$67,4,FALSE),C212)</f>
        <v>0.243</v>
      </c>
      <c r="D213" s="17">
        <f ca="1">OFFSET(G213,-Parameters!C$18,0)/$AG$2</f>
        <v>13.3333334897935</v>
      </c>
      <c r="E213" t="e">
        <f>'Actual Situation'!C213</f>
        <v>#N/A</v>
      </c>
      <c r="F213" s="17">
        <f ca="1">OFFSET(L213,-Parameters!C$18,0)/$AG$2</f>
        <v>54112.6686862244</v>
      </c>
      <c r="G213" s="47">
        <f ca="1">IF(A213&lt;(A$39-Parameters!C$18),G214/(1+H214),IF(A213&gt;(A$39-Parameters!C$18),I212*$AH212*C213,$AG$2*$D$39))</f>
        <v>196.183606584173</v>
      </c>
      <c r="H213" s="34">
        <f ca="1">Projection!$AH212*Projection!C213</f>
        <v>0.217817525486243</v>
      </c>
      <c r="I213" s="47">
        <f ca="1">IF(A213&lt;(A$39-Parameters!C$18-2),I214/(1+$AG$8-$AG$5),IF(A213&gt;(A$39-Parameters!C$18-2),I212*(1+H212-$AG$5),G215/$AG$8))</f>
        <v>871.69652640815</v>
      </c>
      <c r="J213" s="47"/>
      <c r="K213" s="35">
        <f ca="1">I213/Parameters!$C$10</f>
        <v>7.64646075796623e-5</v>
      </c>
      <c r="L213" s="47">
        <f ca="1">IF(A213&lt;(A$39-Parameters!C$18),L214-G214,IF(A213=(A$39-Parameters!C$18),OFFSET(F213,Parameters!C$18,0)*$AG$2,$L212+G213))</f>
        <v>1181596.22252358</v>
      </c>
      <c r="M213" s="35">
        <f ca="1">L213/Parameters!$C$10</f>
        <v>0.103648791449436</v>
      </c>
      <c r="N213" s="35">
        <f ca="1" t="shared" si="33"/>
        <v>0.896351208550563</v>
      </c>
      <c r="O213" t="e">
        <f>'Actual Situation'!D213</f>
        <v>#N/A</v>
      </c>
      <c r="P213" t="e">
        <f>'Actual Situation'!E213</f>
        <v>#N/A</v>
      </c>
      <c r="Q213" s="12">
        <f ca="1">ROUND(SUM(OFFSET(D213,(Parameters!$C$9*-1),0,(Parameters!$C$8*-1),1))*Parameters!$C$6,0)</f>
        <v>98</v>
      </c>
      <c r="R213" s="12">
        <f ca="1" t="shared" si="41"/>
        <v>98</v>
      </c>
      <c r="S213" s="36" t="e">
        <f ca="1" t="shared" si="39"/>
        <v>#N/A</v>
      </c>
      <c r="T213" t="e">
        <f>'Actual Situation'!F213</f>
        <v>#N/A</v>
      </c>
      <c r="U213" s="36" t="e">
        <f>'Actual Situation'!G213</f>
        <v>#N/A</v>
      </c>
      <c r="V213" s="12">
        <f ca="1">Q213*Parameters!$C$4</f>
        <v>21.56</v>
      </c>
      <c r="W213" t="e">
        <f>'Actual Situation'!H213</f>
        <v>#N/A</v>
      </c>
      <c r="X213" s="36" t="e">
        <f>'Actual Situation'!I213</f>
        <v>#N/A</v>
      </c>
      <c r="Y213" s="12">
        <f ca="1">Q213*Parameters!$C$5</f>
        <v>15.68</v>
      </c>
      <c r="Z213" t="e">
        <f>'Actual Situation'!J213</f>
        <v>#N/A</v>
      </c>
      <c r="AA213" t="e">
        <f>'Actual Situation'!K213</f>
        <v>#N/A</v>
      </c>
      <c r="AB213" s="12">
        <f ca="1">Q213*Parameters!$C$7</f>
        <v>2.1854</v>
      </c>
      <c r="AC213" t="e">
        <f>'Actual Situation'!L213</f>
        <v>#N/A</v>
      </c>
      <c r="AD213" s="12">
        <f ca="1" t="shared" si="42"/>
        <v>7048.4279</v>
      </c>
      <c r="AE213" s="61" t="e">
        <f t="shared" si="43"/>
        <v>#N/A</v>
      </c>
      <c r="AH213" s="39">
        <f ca="1">IF(ISNA((Parameters!$C$10-L213)/Parameters!$C$10),1,(Parameters!$C$10-L213)/Parameters!$C$10)</f>
        <v>0.896351208550563</v>
      </c>
      <c r="AJ213" s="66">
        <f ca="1" t="shared" si="44"/>
        <v>0.97029702970297</v>
      </c>
      <c r="AK213" s="66" t="e">
        <f ca="1" t="shared" si="45"/>
        <v>#N/A</v>
      </c>
      <c r="AL213" s="67">
        <f>Parameters!$C$13</f>
        <v>2200</v>
      </c>
      <c r="AM213" s="67">
        <f>Parameters!$C$14</f>
        <v>2000</v>
      </c>
    </row>
    <row r="214" spans="1:39">
      <c r="A214" s="45">
        <f t="shared" si="40"/>
        <v>44074</v>
      </c>
      <c r="B214" t="e">
        <f>'Actual Situation'!B214</f>
        <v>#N/A</v>
      </c>
      <c r="C214" s="46">
        <f>_xlfn.IFNA(VLOOKUP(A214,Measures!$D$15:$H$67,4,FALSE),C213)</f>
        <v>0.243</v>
      </c>
      <c r="D214" s="17">
        <f ca="1">OFFSET(G214,-Parameters!C$18,0)/$AG$2</f>
        <v>12.9047852740062</v>
      </c>
      <c r="E214" t="e">
        <f>'Actual Situation'!C214</f>
        <v>#N/A</v>
      </c>
      <c r="F214" s="17">
        <f ca="1">OFFSET(L214,-Parameters!C$18,0)/$AG$2</f>
        <v>54125.5734714984</v>
      </c>
      <c r="G214" s="47">
        <f ca="1">IF(A214&lt;(A$39-Parameters!C$18),G215/(1+H215),IF(A214&gt;(A$39-Parameters!C$18),I213*$AH213*C214,$AG$2*$D$39))</f>
        <v>189.867135089271</v>
      </c>
      <c r="H214" s="34">
        <f ca="1">Projection!$AH213*Projection!C214</f>
        <v>0.217813343677787</v>
      </c>
      <c r="I214" s="47">
        <f ca="1">IF(A214&lt;(A$39-Parameters!C$18-2),I215/(1+$AG$8-$AG$5),IF(A214&gt;(A$39-Parameters!C$18-2),I213*(1+H213-$AG$5),G216/$AG$8))</f>
        <v>843.643175163289</v>
      </c>
      <c r="J214" s="47"/>
      <c r="K214" s="35">
        <f ca="1">I214/Parameters!$C$10</f>
        <v>7.40037872950254e-5</v>
      </c>
      <c r="L214" s="47">
        <f ca="1">IF(A214&lt;(A$39-Parameters!C$18),L215-G215,IF(A214=(A$39-Parameters!C$18),OFFSET(F214,Parameters!C$18,0)*$AG$2,$L213+G214))</f>
        <v>1181786.08965867</v>
      </c>
      <c r="M214" s="35">
        <f ca="1">L214/Parameters!$C$10</f>
        <v>0.103665446461286</v>
      </c>
      <c r="N214" s="35">
        <f ca="1" t="shared" si="33"/>
        <v>0.896334553538714</v>
      </c>
      <c r="O214" t="e">
        <f>'Actual Situation'!D214</f>
        <v>#N/A</v>
      </c>
      <c r="P214" t="e">
        <f>'Actual Situation'!E214</f>
        <v>#N/A</v>
      </c>
      <c r="Q214" s="12">
        <f ca="1">ROUND(SUM(OFFSET(D214,(Parameters!$C$9*-1),0,(Parameters!$C$8*-1),1))*Parameters!$C$6,0)</f>
        <v>94</v>
      </c>
      <c r="R214" s="12">
        <f ca="1" t="shared" si="41"/>
        <v>94</v>
      </c>
      <c r="S214" s="36" t="e">
        <f ca="1" t="shared" si="39"/>
        <v>#N/A</v>
      </c>
      <c r="T214" t="e">
        <f>'Actual Situation'!F214</f>
        <v>#N/A</v>
      </c>
      <c r="U214" s="36" t="e">
        <f>'Actual Situation'!G214</f>
        <v>#N/A</v>
      </c>
      <c r="V214" s="12">
        <f ca="1">Q214*Parameters!$C$4</f>
        <v>20.68</v>
      </c>
      <c r="W214" t="e">
        <f>'Actual Situation'!H214</f>
        <v>#N/A</v>
      </c>
      <c r="X214" s="36" t="e">
        <f>'Actual Situation'!I214</f>
        <v>#N/A</v>
      </c>
      <c r="Y214" s="12">
        <f ca="1">Q214*Parameters!$C$5</f>
        <v>15.04</v>
      </c>
      <c r="Z214" t="e">
        <f>'Actual Situation'!J214</f>
        <v>#N/A</v>
      </c>
      <c r="AA214" t="e">
        <f>'Actual Situation'!K214</f>
        <v>#N/A</v>
      </c>
      <c r="AB214" s="12">
        <f ca="1">Q214*Parameters!$C$7</f>
        <v>2.0962</v>
      </c>
      <c r="AC214" t="e">
        <f>'Actual Situation'!L214</f>
        <v>#N/A</v>
      </c>
      <c r="AD214" s="12">
        <f ca="1" t="shared" si="42"/>
        <v>7050.5241</v>
      </c>
      <c r="AE214" s="61" t="e">
        <f t="shared" si="43"/>
        <v>#N/A</v>
      </c>
      <c r="AH214" s="39">
        <f ca="1">IF(ISNA((Parameters!$C$10-L214)/Parameters!$C$10),1,(Parameters!$C$10-L214)/Parameters!$C$10)</f>
        <v>0.896334553538714</v>
      </c>
      <c r="AJ214" s="66">
        <f ca="1" t="shared" si="44"/>
        <v>0.959183673469388</v>
      </c>
      <c r="AK214" s="66" t="e">
        <f ca="1" t="shared" si="45"/>
        <v>#N/A</v>
      </c>
      <c r="AL214" s="67">
        <f>Parameters!$C$13</f>
        <v>2200</v>
      </c>
      <c r="AM214" s="67">
        <f>Parameters!$C$14</f>
        <v>2000</v>
      </c>
    </row>
    <row r="215" spans="1:39">
      <c r="A215" s="45">
        <f t="shared" si="40"/>
        <v>44075</v>
      </c>
      <c r="B215" t="e">
        <f>'Actual Situation'!B215</f>
        <v>#N/A</v>
      </c>
      <c r="C215" s="46">
        <f>_xlfn.IFNA(VLOOKUP(A215,Measures!$D$15:$H$67,4,FALSE),C214)</f>
        <v>0.243</v>
      </c>
      <c r="D215" s="17">
        <f ca="1">OFFSET(G215,-Parameters!C$18,0)/$AG$2</f>
        <v>12.48993992864</v>
      </c>
      <c r="E215" t="e">
        <f>'Actual Situation'!C215</f>
        <v>#N/A</v>
      </c>
      <c r="F215" s="17">
        <f ca="1">OFFSET(L215,-Parameters!C$18,0)/$AG$2</f>
        <v>54138.0634114271</v>
      </c>
      <c r="G215" s="47">
        <f ca="1">IF(A215&lt;(A$39-Parameters!C$18),G216/(1+H216),IF(A215&gt;(A$39-Parameters!C$18),I214*$AH214*C215,$AG$2*$D$39))</f>
        <v>183.753326487701</v>
      </c>
      <c r="H215" s="34">
        <f ca="1">Projection!$AH214*Projection!C215</f>
        <v>0.217809296509907</v>
      </c>
      <c r="I215" s="47">
        <f ca="1">IF(A215&lt;(A$39-Parameters!C$18-2),I216/(1+$AG$8-$AG$5),IF(A215&gt;(A$39-Parameters!C$18-2),I214*(1+H214-$AG$5),G217/$AG$8))</f>
        <v>816.489122225728</v>
      </c>
      <c r="J215" s="47"/>
      <c r="K215" s="35">
        <f ca="1">I215/Parameters!$C$10</f>
        <v>7.16218528268182e-5</v>
      </c>
      <c r="L215" s="47">
        <f ca="1">IF(A215&lt;(A$39-Parameters!C$18),L216-G216,IF(A215=(A$39-Parameters!C$18),OFFSET(F215,Parameters!C$18,0)*$AG$2,$L214+G215))</f>
        <v>1181969.84298515</v>
      </c>
      <c r="M215" s="35">
        <f ca="1">L215/Parameters!$C$10</f>
        <v>0.103681565174136</v>
      </c>
      <c r="N215" s="35">
        <f ca="1" t="shared" si="33"/>
        <v>0.896318434825864</v>
      </c>
      <c r="O215" t="e">
        <f>'Actual Situation'!D215</f>
        <v>#N/A</v>
      </c>
      <c r="P215" t="e">
        <f>'Actual Situation'!E215</f>
        <v>#N/A</v>
      </c>
      <c r="Q215" s="12">
        <f ca="1">ROUND(SUM(OFFSET(D215,(Parameters!$C$9*-1),0,(Parameters!$C$8*-1),1))*Parameters!$C$6,0)</f>
        <v>91</v>
      </c>
      <c r="R215" s="12">
        <f ca="1" t="shared" si="41"/>
        <v>91</v>
      </c>
      <c r="S215" s="36" t="e">
        <f ca="1" t="shared" si="39"/>
        <v>#N/A</v>
      </c>
      <c r="T215" t="e">
        <f>'Actual Situation'!F215</f>
        <v>#N/A</v>
      </c>
      <c r="U215" s="36" t="e">
        <f>'Actual Situation'!G215</f>
        <v>#N/A</v>
      </c>
      <c r="V215" s="12">
        <f ca="1">Q215*Parameters!$C$4</f>
        <v>20.02</v>
      </c>
      <c r="W215" t="e">
        <f>'Actual Situation'!H215</f>
        <v>#N/A</v>
      </c>
      <c r="X215" s="36" t="e">
        <f>'Actual Situation'!I215</f>
        <v>#N/A</v>
      </c>
      <c r="Y215" s="12">
        <f ca="1">Q215*Parameters!$C$5</f>
        <v>14.56</v>
      </c>
      <c r="Z215" t="e">
        <f>'Actual Situation'!J215</f>
        <v>#N/A</v>
      </c>
      <c r="AA215" t="e">
        <f>'Actual Situation'!K215</f>
        <v>#N/A</v>
      </c>
      <c r="AB215" s="12">
        <f ca="1">Q215*Parameters!$C$7</f>
        <v>2.0293</v>
      </c>
      <c r="AC215" t="e">
        <f>'Actual Situation'!L215</f>
        <v>#N/A</v>
      </c>
      <c r="AD215" s="12">
        <f ca="1" t="shared" si="42"/>
        <v>7052.5534</v>
      </c>
      <c r="AE215" s="61" t="e">
        <f t="shared" si="43"/>
        <v>#N/A</v>
      </c>
      <c r="AH215" s="39">
        <f ca="1">IF(ISNA((Parameters!$C$10-L215)/Parameters!$C$10),1,(Parameters!$C$10-L215)/Parameters!$C$10)</f>
        <v>0.896318434825864</v>
      </c>
      <c r="AJ215" s="66">
        <f ca="1" t="shared" si="44"/>
        <v>0.968085106382979</v>
      </c>
      <c r="AK215" s="66" t="e">
        <f ca="1" t="shared" si="45"/>
        <v>#N/A</v>
      </c>
      <c r="AL215" s="67">
        <f>Parameters!$C$13</f>
        <v>2200</v>
      </c>
      <c r="AM215" s="67">
        <f>Parameters!$C$14</f>
        <v>2000</v>
      </c>
    </row>
    <row r="216" spans="1:39">
      <c r="A216" s="45">
        <f t="shared" si="40"/>
        <v>44076</v>
      </c>
      <c r="B216" t="e">
        <f>'Actual Situation'!B216</f>
        <v>#N/A</v>
      </c>
      <c r="C216" s="46">
        <f>_xlfn.IFNA(VLOOKUP(A216,Measures!$D$15:$H$67,4,FALSE),C215)</f>
        <v>0.243</v>
      </c>
      <c r="D216" s="17">
        <f ca="1">OFFSET(G216,-Parameters!C$18,0)/$AG$2</f>
        <v>12.0883638175304</v>
      </c>
      <c r="E216" t="e">
        <f>'Actual Situation'!C216</f>
        <v>#N/A</v>
      </c>
      <c r="F216" s="17">
        <f ca="1">OFFSET(L216,-Parameters!C$18,0)/$AG$2</f>
        <v>54150.1517752446</v>
      </c>
      <c r="G216" s="47">
        <f ca="1">IF(A216&lt;(A$39-Parameters!C$18),G217/(1+H217),IF(A216&gt;(A$39-Parameters!C$18),I215*$AH215*C216,$AG$2*$D$39))</f>
        <v>177.835723256827</v>
      </c>
      <c r="H216" s="34">
        <f ca="1">Projection!$AH215*Projection!C216</f>
        <v>0.217805379662685</v>
      </c>
      <c r="I216" s="47">
        <f ca="1">IF(A216&lt;(A$39-Parameters!C$18-2),I217/(1+$AG$8-$AG$5),IF(A216&gt;(A$39-Parameters!C$18-2),I215*(1+H215-$AG$5),G218/$AG$8))</f>
        <v>790.205762989274</v>
      </c>
      <c r="J216" s="47"/>
      <c r="K216" s="35">
        <f ca="1">I216/Parameters!$C$10</f>
        <v>6.93162949990591e-5</v>
      </c>
      <c r="L216" s="47">
        <f ca="1">IF(A216&lt;(A$39-Parameters!C$18),L217-G217,IF(A216=(A$39-Parameters!C$18),OFFSET(F216,Parameters!C$18,0)*$AG$2,$L215+G216))</f>
        <v>1182147.67870841</v>
      </c>
      <c r="M216" s="35">
        <f ca="1">L216/Parameters!$C$10</f>
        <v>0.103697164798983</v>
      </c>
      <c r="N216" s="35">
        <f ca="1" t="shared" si="33"/>
        <v>0.896302835201017</v>
      </c>
      <c r="O216" t="e">
        <f>'Actual Situation'!D216</f>
        <v>#N/A</v>
      </c>
      <c r="P216" t="e">
        <f>'Actual Situation'!E216</f>
        <v>#N/A</v>
      </c>
      <c r="Q216" s="12">
        <f ca="1">ROUND(SUM(OFFSET(D216,(Parameters!$C$9*-1),0,(Parameters!$C$8*-1),1))*Parameters!$C$6,0)</f>
        <v>88</v>
      </c>
      <c r="R216" s="12">
        <f ca="1" t="shared" si="41"/>
        <v>88</v>
      </c>
      <c r="S216" s="36" t="e">
        <f ca="1" t="shared" si="39"/>
        <v>#N/A</v>
      </c>
      <c r="T216" t="e">
        <f>'Actual Situation'!F216</f>
        <v>#N/A</v>
      </c>
      <c r="U216" s="36" t="e">
        <f>'Actual Situation'!G216</f>
        <v>#N/A</v>
      </c>
      <c r="V216" s="12">
        <f ca="1">Q216*Parameters!$C$4</f>
        <v>19.36</v>
      </c>
      <c r="W216" t="e">
        <f>'Actual Situation'!H216</f>
        <v>#N/A</v>
      </c>
      <c r="X216" s="36" t="e">
        <f>'Actual Situation'!I216</f>
        <v>#N/A</v>
      </c>
      <c r="Y216" s="12">
        <f ca="1">Q216*Parameters!$C$5</f>
        <v>14.08</v>
      </c>
      <c r="Z216" t="e">
        <f>'Actual Situation'!J216</f>
        <v>#N/A</v>
      </c>
      <c r="AA216" t="e">
        <f>'Actual Situation'!K216</f>
        <v>#N/A</v>
      </c>
      <c r="AB216" s="12">
        <f ca="1">Q216*Parameters!$C$7</f>
        <v>1.9624</v>
      </c>
      <c r="AC216" t="e">
        <f>'Actual Situation'!L216</f>
        <v>#N/A</v>
      </c>
      <c r="AD216" s="12">
        <f ca="1" t="shared" si="42"/>
        <v>7054.5158</v>
      </c>
      <c r="AE216" s="61" t="e">
        <f t="shared" si="43"/>
        <v>#N/A</v>
      </c>
      <c r="AH216" s="39">
        <f ca="1">IF(ISNA((Parameters!$C$10-L216)/Parameters!$C$10),1,(Parameters!$C$10-L216)/Parameters!$C$10)</f>
        <v>0.896302835201017</v>
      </c>
      <c r="AJ216" s="66">
        <f ca="1" t="shared" si="44"/>
        <v>0.967032967032967</v>
      </c>
      <c r="AK216" s="66" t="e">
        <f ca="1" t="shared" si="45"/>
        <v>#N/A</v>
      </c>
      <c r="AL216" s="67">
        <f>Parameters!$C$13</f>
        <v>2200</v>
      </c>
      <c r="AM216" s="67">
        <f>Parameters!$C$14</f>
        <v>2000</v>
      </c>
    </row>
    <row r="217" spans="1:39">
      <c r="A217" s="45">
        <f t="shared" si="40"/>
        <v>44077</v>
      </c>
      <c r="B217" t="e">
        <f>'Actual Situation'!B217</f>
        <v>#N/A</v>
      </c>
      <c r="C217" s="46">
        <f>_xlfn.IFNA(VLOOKUP(A217,Measures!$D$15:$H$67,4,FALSE),C216)</f>
        <v>0.243</v>
      </c>
      <c r="D217" s="17">
        <f ca="1">OFFSET(G217,-Parameters!C$18,0)/$AG$2</f>
        <v>11.6996367402726</v>
      </c>
      <c r="E217" t="e">
        <f>'Actual Situation'!C217</f>
        <v>#N/A</v>
      </c>
      <c r="F217" s="17">
        <f ca="1">OFFSET(L217,-Parameters!C$18,0)/$AG$2</f>
        <v>54161.8514119849</v>
      </c>
      <c r="G217" s="47">
        <f ca="1">IF(A217&lt;(A$39-Parameters!C$18),G218/(1+H218),IF(A217&gt;(A$39-Parameters!C$18),I216*$AH216*C217,$AG$2*$D$39))</f>
        <v>172.108070779551</v>
      </c>
      <c r="H217" s="34">
        <f ca="1">Projection!$AH216*Projection!C217</f>
        <v>0.217801588953847</v>
      </c>
      <c r="I217" s="47">
        <f ca="1">IF(A217&lt;(A$39-Parameters!C$18-2),I218/(1+$AG$8-$AG$5),IF(A217&gt;(A$39-Parameters!C$18-2),I216*(1+H216-$AG$5),G219/$AG$8))</f>
        <v>764.765388461476</v>
      </c>
      <c r="J217" s="47"/>
      <c r="K217" s="35">
        <f ca="1">I217/Parameters!$C$10</f>
        <v>6.70846831983751e-5</v>
      </c>
      <c r="L217" s="47">
        <f ca="1">IF(A217&lt;(A$39-Parameters!C$18),L218-G218,IF(A217=(A$39-Parameters!C$18),OFFSET(F217,Parameters!C$18,0)*$AG$2,$L216+G217))</f>
        <v>1182319.78677919</v>
      </c>
      <c r="M217" s="35">
        <f ca="1">L217/Parameters!$C$10</f>
        <v>0.103712261998175</v>
      </c>
      <c r="N217" s="35">
        <f ca="1" t="shared" si="33"/>
        <v>0.896287738001825</v>
      </c>
      <c r="O217" t="e">
        <f>'Actual Situation'!D217</f>
        <v>#N/A</v>
      </c>
      <c r="P217" t="e">
        <f>'Actual Situation'!E217</f>
        <v>#N/A</v>
      </c>
      <c r="Q217" s="12">
        <f ca="1">ROUND(SUM(OFFSET(D217,(Parameters!$C$9*-1),0,(Parameters!$C$8*-1),1))*Parameters!$C$6,0)</f>
        <v>86</v>
      </c>
      <c r="R217" s="12">
        <f ca="1" t="shared" si="41"/>
        <v>86</v>
      </c>
      <c r="S217" s="36" t="e">
        <f ca="1" t="shared" si="39"/>
        <v>#N/A</v>
      </c>
      <c r="T217" t="e">
        <f>'Actual Situation'!F217</f>
        <v>#N/A</v>
      </c>
      <c r="U217" s="36" t="e">
        <f>'Actual Situation'!G217</f>
        <v>#N/A</v>
      </c>
      <c r="V217" s="12">
        <f ca="1">Q217*Parameters!$C$4</f>
        <v>18.92</v>
      </c>
      <c r="W217" t="e">
        <f>'Actual Situation'!H217</f>
        <v>#N/A</v>
      </c>
      <c r="X217" s="36" t="e">
        <f>'Actual Situation'!I217</f>
        <v>#N/A</v>
      </c>
      <c r="Y217" s="12">
        <f ca="1">Q217*Parameters!$C$5</f>
        <v>13.76</v>
      </c>
      <c r="Z217" t="e">
        <f>'Actual Situation'!J217</f>
        <v>#N/A</v>
      </c>
      <c r="AA217" t="e">
        <f>'Actual Situation'!K217</f>
        <v>#N/A</v>
      </c>
      <c r="AB217" s="12">
        <f ca="1">Q217*Parameters!$C$7</f>
        <v>1.9178</v>
      </c>
      <c r="AC217" t="e">
        <f>'Actual Situation'!L217</f>
        <v>#N/A</v>
      </c>
      <c r="AD217" s="12">
        <f ca="1" t="shared" si="42"/>
        <v>7056.4336</v>
      </c>
      <c r="AE217" s="61" t="e">
        <f t="shared" si="43"/>
        <v>#N/A</v>
      </c>
      <c r="AH217" s="39">
        <f ca="1">IF(ISNA((Parameters!$C$10-L217)/Parameters!$C$10),1,(Parameters!$C$10-L217)/Parameters!$C$10)</f>
        <v>0.896287738001825</v>
      </c>
      <c r="AJ217" s="66">
        <f ca="1" t="shared" si="44"/>
        <v>0.977272727272727</v>
      </c>
      <c r="AK217" s="66" t="e">
        <f ca="1" t="shared" si="45"/>
        <v>#N/A</v>
      </c>
      <c r="AL217" s="67">
        <f>Parameters!$C$13</f>
        <v>2200</v>
      </c>
      <c r="AM217" s="67">
        <f>Parameters!$C$14</f>
        <v>2000</v>
      </c>
    </row>
    <row r="218" spans="1:39">
      <c r="A218" s="45">
        <f t="shared" si="40"/>
        <v>44078</v>
      </c>
      <c r="B218" t="e">
        <f>'Actual Situation'!B218</f>
        <v>#N/A</v>
      </c>
      <c r="C218" s="46">
        <f>_xlfn.IFNA(VLOOKUP(A218,Measures!$D$15:$H$67,4,FALSE),C217)</f>
        <v>0.243</v>
      </c>
      <c r="D218" s="17">
        <f ca="1">OFFSET(G218,-Parameters!C$18,0)/$AG$2</f>
        <v>11.3233515342619</v>
      </c>
      <c r="E218" t="e">
        <f>'Actual Situation'!C218</f>
        <v>#N/A</v>
      </c>
      <c r="F218" s="17">
        <f ca="1">OFFSET(L218,-Parameters!C$18,0)/$AG$2</f>
        <v>54173.1747635191</v>
      </c>
      <c r="G218" s="47">
        <f ca="1">IF(A218&lt;(A$39-Parameters!C$18),G219/(1+H219),IF(A218&gt;(A$39-Parameters!C$18),I217*$AH217*C218,$AG$2*$D$39))</f>
        <v>166.564311150672</v>
      </c>
      <c r="H218" s="34">
        <f ca="1">Projection!$AH217*Projection!C218</f>
        <v>0.217797920334444</v>
      </c>
      <c r="I218" s="47">
        <f ca="1">IF(A218&lt;(A$39-Parameters!C$18-2),I219/(1+$AG$8-$AG$5),IF(A218&gt;(A$39-Parameters!C$18-2),I217*(1+H217-$AG$5),G220/$AG$8))</f>
        <v>740.141158129922</v>
      </c>
      <c r="J218" s="47"/>
      <c r="K218" s="35">
        <f ca="1">I218/Parameters!$C$10</f>
        <v>6.49246629938528e-5</v>
      </c>
      <c r="L218" s="47">
        <f ca="1">IF(A218&lt;(A$39-Parameters!C$18),L219-G219,IF(A218=(A$39-Parameters!C$18),OFFSET(F218,Parameters!C$18,0)*$AG$2,$L217+G218))</f>
        <v>1182486.35109034</v>
      </c>
      <c r="M218" s="35">
        <f ca="1">L218/Parameters!$C$10</f>
        <v>0.103726872902661</v>
      </c>
      <c r="N218" s="35">
        <f ca="1" t="shared" si="33"/>
        <v>0.896273127097339</v>
      </c>
      <c r="O218" t="e">
        <f>'Actual Situation'!D218</f>
        <v>#N/A</v>
      </c>
      <c r="P218" t="e">
        <f>'Actual Situation'!E218</f>
        <v>#N/A</v>
      </c>
      <c r="Q218" s="12">
        <f ca="1">ROUND(SUM(OFFSET(D218,(Parameters!$C$9*-1),0,(Parameters!$C$8*-1),1))*Parameters!$C$6,0)</f>
        <v>83</v>
      </c>
      <c r="R218" s="12">
        <f ca="1" t="shared" si="41"/>
        <v>83</v>
      </c>
      <c r="S218" s="36" t="e">
        <f ca="1" t="shared" si="39"/>
        <v>#N/A</v>
      </c>
      <c r="T218" t="e">
        <f>'Actual Situation'!F218</f>
        <v>#N/A</v>
      </c>
      <c r="U218" s="36" t="e">
        <f>'Actual Situation'!G218</f>
        <v>#N/A</v>
      </c>
      <c r="V218" s="12">
        <f ca="1">Q218*Parameters!$C$4</f>
        <v>18.26</v>
      </c>
      <c r="W218" t="e">
        <f>'Actual Situation'!H218</f>
        <v>#N/A</v>
      </c>
      <c r="X218" s="36" t="e">
        <f>'Actual Situation'!I218</f>
        <v>#N/A</v>
      </c>
      <c r="Y218" s="12">
        <f ca="1">Q218*Parameters!$C$5</f>
        <v>13.28</v>
      </c>
      <c r="Z218" t="e">
        <f>'Actual Situation'!J218</f>
        <v>#N/A</v>
      </c>
      <c r="AA218" t="e">
        <f>'Actual Situation'!K218</f>
        <v>#N/A</v>
      </c>
      <c r="AB218" s="12">
        <f ca="1">Q218*Parameters!$C$7</f>
        <v>1.8509</v>
      </c>
      <c r="AC218" t="e">
        <f>'Actual Situation'!L218</f>
        <v>#N/A</v>
      </c>
      <c r="AD218" s="12">
        <f ca="1" t="shared" si="42"/>
        <v>7058.2845</v>
      </c>
      <c r="AE218" s="61" t="e">
        <f t="shared" si="43"/>
        <v>#N/A</v>
      </c>
      <c r="AH218" s="39">
        <f ca="1">IF(ISNA((Parameters!$C$10-L218)/Parameters!$C$10),1,(Parameters!$C$10-L218)/Parameters!$C$10)</f>
        <v>0.896273127097339</v>
      </c>
      <c r="AJ218" s="66">
        <f ca="1" t="shared" si="44"/>
        <v>0.965116279069767</v>
      </c>
      <c r="AK218" s="66" t="e">
        <f ca="1" t="shared" si="45"/>
        <v>#N/A</v>
      </c>
      <c r="AL218" s="67">
        <f>Parameters!$C$13</f>
        <v>2200</v>
      </c>
      <c r="AM218" s="67">
        <f>Parameters!$C$14</f>
        <v>2000</v>
      </c>
    </row>
    <row r="219" spans="1:39">
      <c r="A219" s="45">
        <f t="shared" si="40"/>
        <v>44079</v>
      </c>
      <c r="B219" t="e">
        <f>'Actual Situation'!B219</f>
        <v>#N/A</v>
      </c>
      <c r="C219" s="46">
        <f>_xlfn.IFNA(VLOOKUP(A219,Measures!$D$15:$H$67,4,FALSE),C218)</f>
        <v>0.243</v>
      </c>
      <c r="D219" s="17">
        <f ca="1">OFFSET(G219,-Parameters!C$18,0)/$AG$2</f>
        <v>10.959113687335</v>
      </c>
      <c r="E219" t="e">
        <f>'Actual Situation'!C219</f>
        <v>#N/A</v>
      </c>
      <c r="F219" s="17">
        <f ca="1">OFFSET(L219,-Parameters!C$18,0)/$AG$2</f>
        <v>54184.1338772065</v>
      </c>
      <c r="G219" s="47">
        <f ca="1">IF(A219&lt;(A$39-Parameters!C$18),G220/(1+H220),IF(A219&gt;(A$39-Parameters!C$18),I218*$AH218*C219,$AG$2*$D$39))</f>
        <v>161.198577160604</v>
      </c>
      <c r="H219" s="34">
        <f ca="1">Projection!$AH218*Projection!C219</f>
        <v>0.217794369884653</v>
      </c>
      <c r="I219" s="47">
        <f ca="1">IF(A219&lt;(A$39-Parameters!C$18-2),I220/(1+$AG$8-$AG$5),IF(A219&gt;(A$39-Parameters!C$18-2),I218*(1+H218-$AG$5),G221/$AG$8))</f>
        <v>716.307073592065</v>
      </c>
      <c r="J219" s="47"/>
      <c r="K219" s="35">
        <f ca="1">I219/Parameters!$C$10</f>
        <v>6.28339538238654e-5</v>
      </c>
      <c r="L219" s="47">
        <f ca="1">IF(A219&lt;(A$39-Parameters!C$18),L220-G220,IF(A219=(A$39-Parameters!C$18),OFFSET(F219,Parameters!C$18,0)*$AG$2,$L218+G219))</f>
        <v>1182647.5496675</v>
      </c>
      <c r="M219" s="35">
        <f ca="1">L219/Parameters!$C$10</f>
        <v>0.103741013128728</v>
      </c>
      <c r="N219" s="35">
        <f ca="1" t="shared" si="33"/>
        <v>0.896258986871272</v>
      </c>
      <c r="O219" t="e">
        <f>'Actual Situation'!D219</f>
        <v>#N/A</v>
      </c>
      <c r="P219" t="e">
        <f>'Actual Situation'!E219</f>
        <v>#N/A</v>
      </c>
      <c r="Q219" s="12">
        <f ca="1">ROUND(SUM(OFFSET(D219,(Parameters!$C$9*-1),0,(Parameters!$C$8*-1),1))*Parameters!$C$6,0)</f>
        <v>80</v>
      </c>
      <c r="R219" s="12">
        <f ca="1" t="shared" si="41"/>
        <v>80</v>
      </c>
      <c r="S219" s="36" t="e">
        <f ca="1" t="shared" si="39"/>
        <v>#N/A</v>
      </c>
      <c r="T219" t="e">
        <f>'Actual Situation'!F219</f>
        <v>#N/A</v>
      </c>
      <c r="U219" s="36" t="e">
        <f>'Actual Situation'!G219</f>
        <v>#N/A</v>
      </c>
      <c r="V219" s="12">
        <f ca="1">Q219*Parameters!$C$4</f>
        <v>17.6</v>
      </c>
      <c r="W219" t="e">
        <f>'Actual Situation'!H219</f>
        <v>#N/A</v>
      </c>
      <c r="X219" s="36" t="e">
        <f>'Actual Situation'!I219</f>
        <v>#N/A</v>
      </c>
      <c r="Y219" s="12">
        <f ca="1">Q219*Parameters!$C$5</f>
        <v>12.8</v>
      </c>
      <c r="Z219" t="e">
        <f>'Actual Situation'!J219</f>
        <v>#N/A</v>
      </c>
      <c r="AA219" t="e">
        <f>'Actual Situation'!K219</f>
        <v>#N/A</v>
      </c>
      <c r="AB219" s="12">
        <f ca="1">Q219*Parameters!$C$7</f>
        <v>1.784</v>
      </c>
      <c r="AC219" t="e">
        <f>'Actual Situation'!L219</f>
        <v>#N/A</v>
      </c>
      <c r="AD219" s="12">
        <f ca="1" t="shared" si="42"/>
        <v>7060.0685</v>
      </c>
      <c r="AE219" s="61" t="e">
        <f t="shared" si="43"/>
        <v>#N/A</v>
      </c>
      <c r="AH219" s="39">
        <f ca="1">IF(ISNA((Parameters!$C$10-L219)/Parameters!$C$10),1,(Parameters!$C$10-L219)/Parameters!$C$10)</f>
        <v>0.896258986871272</v>
      </c>
      <c r="AJ219" s="66">
        <f ca="1" t="shared" si="44"/>
        <v>0.963855421686747</v>
      </c>
      <c r="AK219" s="66" t="e">
        <f ca="1" t="shared" si="45"/>
        <v>#N/A</v>
      </c>
      <c r="AL219" s="67">
        <f>Parameters!$C$13</f>
        <v>2200</v>
      </c>
      <c r="AM219" s="67">
        <f>Parameters!$C$14</f>
        <v>2000</v>
      </c>
    </row>
    <row r="220" spans="1:39">
      <c r="A220" s="45">
        <f t="shared" si="40"/>
        <v>44080</v>
      </c>
      <c r="B220" t="e">
        <f>'Actual Situation'!B220</f>
        <v>#N/A</v>
      </c>
      <c r="C220" s="46">
        <f>_xlfn.IFNA(VLOOKUP(A220,Measures!$D$15:$H$67,4,FALSE),C219)</f>
        <v>0.243</v>
      </c>
      <c r="D220" s="17">
        <f ca="1">OFFSET(G220,-Parameters!C$18,0)/$AG$2</f>
        <v>10.6065409608069</v>
      </c>
      <c r="E220" t="e">
        <f>'Actual Situation'!C220</f>
        <v>#N/A</v>
      </c>
      <c r="F220" s="17">
        <f ca="1">OFFSET(L220,-Parameters!C$18,0)/$AG$2</f>
        <v>54194.7404181673</v>
      </c>
      <c r="G220" s="47">
        <f ca="1">IF(A220&lt;(A$39-Parameters!C$18),G221/(1+H221),IF(A220&gt;(A$39-Parameters!C$18),I219*$AH219*C220,$AG$2*$D$39))</f>
        <v>156.005186452123</v>
      </c>
      <c r="H220" s="34">
        <f ca="1">Projection!$AH219*Projection!C220</f>
        <v>0.217790933809719</v>
      </c>
      <c r="I220" s="47">
        <f ca="1">IF(A220&lt;(A$39-Parameters!C$18-2),I221/(1+$AG$8-$AG$5),IF(A220&gt;(A$39-Parameters!C$18-2),I219*(1+H219-$AG$5),G222/$AG$8))</f>
        <v>693.237952930953</v>
      </c>
      <c r="J220" s="47"/>
      <c r="K220" s="35">
        <f ca="1">I220/Parameters!$C$10</f>
        <v>6.08103467483292e-5</v>
      </c>
      <c r="L220" s="47">
        <f ca="1">IF(A220&lt;(A$39-Parameters!C$18),L221-G221,IF(A220=(A$39-Parameters!C$18),OFFSET(F220,Parameters!C$18,0)*$AG$2,$L219+G220))</f>
        <v>1182803.55485395</v>
      </c>
      <c r="M220" s="35">
        <f ca="1">L220/Parameters!$C$10</f>
        <v>0.103754697794206</v>
      </c>
      <c r="N220" s="35">
        <f ca="1" t="shared" si="33"/>
        <v>0.896245302205794</v>
      </c>
      <c r="O220" t="e">
        <f>'Actual Situation'!D220</f>
        <v>#N/A</v>
      </c>
      <c r="P220" t="e">
        <f>'Actual Situation'!E220</f>
        <v>#N/A</v>
      </c>
      <c r="Q220" s="12">
        <f ca="1">ROUND(SUM(OFFSET(D220,(Parameters!$C$9*-1),0,(Parameters!$C$8*-1),1))*Parameters!$C$6,0)</f>
        <v>78</v>
      </c>
      <c r="R220" s="12">
        <f ca="1" t="shared" si="41"/>
        <v>78</v>
      </c>
      <c r="S220" s="36" t="e">
        <f ca="1" t="shared" si="39"/>
        <v>#N/A</v>
      </c>
      <c r="T220" t="e">
        <f>'Actual Situation'!F220</f>
        <v>#N/A</v>
      </c>
      <c r="U220" s="36" t="e">
        <f>'Actual Situation'!G220</f>
        <v>#N/A</v>
      </c>
      <c r="V220" s="12">
        <f ca="1">Q220*Parameters!$C$4</f>
        <v>17.16</v>
      </c>
      <c r="W220" t="e">
        <f>'Actual Situation'!H220</f>
        <v>#N/A</v>
      </c>
      <c r="X220" s="36" t="e">
        <f>'Actual Situation'!I220</f>
        <v>#N/A</v>
      </c>
      <c r="Y220" s="12">
        <f ca="1">Q220*Parameters!$C$5</f>
        <v>12.48</v>
      </c>
      <c r="Z220" t="e">
        <f>'Actual Situation'!J220</f>
        <v>#N/A</v>
      </c>
      <c r="AA220" t="e">
        <f>'Actual Situation'!K220</f>
        <v>#N/A</v>
      </c>
      <c r="AB220" s="12">
        <f ca="1">Q220*Parameters!$C$7</f>
        <v>1.7394</v>
      </c>
      <c r="AC220" t="e">
        <f>'Actual Situation'!L220</f>
        <v>#N/A</v>
      </c>
      <c r="AD220" s="12">
        <f ca="1" t="shared" si="42"/>
        <v>7061.8079</v>
      </c>
      <c r="AE220" s="61" t="e">
        <f t="shared" si="43"/>
        <v>#N/A</v>
      </c>
      <c r="AH220" s="39">
        <f ca="1">IF(ISNA((Parameters!$C$10-L220)/Parameters!$C$10),1,(Parameters!$C$10-L220)/Parameters!$C$10)</f>
        <v>0.896245302205794</v>
      </c>
      <c r="AJ220" s="66">
        <f ca="1" t="shared" si="44"/>
        <v>0.975</v>
      </c>
      <c r="AK220" s="66" t="e">
        <f ca="1" t="shared" si="45"/>
        <v>#N/A</v>
      </c>
      <c r="AL220" s="67">
        <f>Parameters!$C$13</f>
        <v>2200</v>
      </c>
      <c r="AM220" s="67">
        <f>Parameters!$C$14</f>
        <v>2000</v>
      </c>
    </row>
    <row r="221" spans="1:39">
      <c r="A221" s="45">
        <f t="shared" si="40"/>
        <v>44081</v>
      </c>
      <c r="B221" t="e">
        <f>'Actual Situation'!B221</f>
        <v>#N/A</v>
      </c>
      <c r="C221" s="46">
        <f>_xlfn.IFNA(VLOOKUP(A221,Measures!$D$15:$H$67,4,FALSE),C220)</f>
        <v>0.243</v>
      </c>
      <c r="D221" s="17">
        <f ca="1">OFFSET(G221,-Parameters!C$18,0)/$AG$2</f>
        <v>10.2652630227009</v>
      </c>
      <c r="E221" t="e">
        <f>'Actual Situation'!C221</f>
        <v>#N/A</v>
      </c>
      <c r="F221" s="17">
        <f ca="1">OFFSET(L221,-Parameters!C$18,0)/$AG$2</f>
        <v>54205.00568119</v>
      </c>
      <c r="G221" s="47">
        <f ca="1">IF(A221&lt;(A$39-Parameters!C$18),G222/(1+H222),IF(A221&gt;(A$39-Parameters!C$18),I220*$AH220*C221,$AG$2*$D$39))</f>
        <v>150.978635845906</v>
      </c>
      <c r="H221" s="34">
        <f ca="1">Projection!$AH220*Projection!C221</f>
        <v>0.217787608436008</v>
      </c>
      <c r="I221" s="47">
        <f ca="1">IF(A221&lt;(A$39-Parameters!C$18-2),I222/(1+$AG$8-$AG$5),IF(A221&gt;(A$39-Parameters!C$18-2),I220*(1+H220-$AG$5),G223/$AG$8))</f>
        <v>670.909405819385</v>
      </c>
      <c r="J221" s="47"/>
      <c r="K221" s="35">
        <f ca="1">I221/Parameters!$C$10</f>
        <v>5.88517022648583e-5</v>
      </c>
      <c r="L221" s="47">
        <f ca="1">IF(A221&lt;(A$39-Parameters!C$18),L222-G222,IF(A221=(A$39-Parameters!C$18),OFFSET(F221,Parameters!C$18,0)*$AG$2,$L220+G221))</f>
        <v>1182954.5334898</v>
      </c>
      <c r="M221" s="35">
        <f ca="1">L221/Parameters!$C$10</f>
        <v>0.103767941534193</v>
      </c>
      <c r="N221" s="35">
        <f ca="1" t="shared" si="33"/>
        <v>0.896232058465807</v>
      </c>
      <c r="O221" t="e">
        <f>'Actual Situation'!D221</f>
        <v>#N/A</v>
      </c>
      <c r="P221" t="e">
        <f>'Actual Situation'!E221</f>
        <v>#N/A</v>
      </c>
      <c r="Q221" s="12">
        <f ca="1">ROUND(SUM(OFFSET(D221,(Parameters!$C$9*-1),0,(Parameters!$C$8*-1),1))*Parameters!$C$6,0)</f>
        <v>75</v>
      </c>
      <c r="R221" s="12">
        <f ca="1" t="shared" si="41"/>
        <v>75</v>
      </c>
      <c r="S221" s="36" t="e">
        <f ca="1" t="shared" si="39"/>
        <v>#N/A</v>
      </c>
      <c r="T221" t="e">
        <f>'Actual Situation'!F221</f>
        <v>#N/A</v>
      </c>
      <c r="U221" s="36" t="e">
        <f>'Actual Situation'!G221</f>
        <v>#N/A</v>
      </c>
      <c r="V221" s="12">
        <f ca="1">Q221*Parameters!$C$4</f>
        <v>16.5</v>
      </c>
      <c r="W221" t="e">
        <f>'Actual Situation'!H221</f>
        <v>#N/A</v>
      </c>
      <c r="X221" s="36" t="e">
        <f>'Actual Situation'!I221</f>
        <v>#N/A</v>
      </c>
      <c r="Y221" s="12">
        <f ca="1">Q221*Parameters!$C$5</f>
        <v>12</v>
      </c>
      <c r="Z221" t="e">
        <f>'Actual Situation'!J221</f>
        <v>#N/A</v>
      </c>
      <c r="AA221" t="e">
        <f>'Actual Situation'!K221</f>
        <v>#N/A</v>
      </c>
      <c r="AB221" s="12">
        <f ca="1">Q221*Parameters!$C$7</f>
        <v>1.6725</v>
      </c>
      <c r="AC221" t="e">
        <f>'Actual Situation'!L221</f>
        <v>#N/A</v>
      </c>
      <c r="AD221" s="12">
        <f ca="1" t="shared" si="42"/>
        <v>7063.4804</v>
      </c>
      <c r="AE221" s="61" t="e">
        <f t="shared" si="43"/>
        <v>#N/A</v>
      </c>
      <c r="AH221" s="39">
        <f ca="1">IF(ISNA((Parameters!$C$10-L221)/Parameters!$C$10),1,(Parameters!$C$10-L221)/Parameters!$C$10)</f>
        <v>0.896232058465807</v>
      </c>
      <c r="AJ221" s="66">
        <f ca="1" t="shared" si="44"/>
        <v>0.961538461538462</v>
      </c>
      <c r="AK221" s="66" t="e">
        <f ca="1" t="shared" si="45"/>
        <v>#N/A</v>
      </c>
      <c r="AL221" s="67">
        <f>Parameters!$C$13</f>
        <v>2200</v>
      </c>
      <c r="AM221" s="67">
        <f>Parameters!$C$14</f>
        <v>2000</v>
      </c>
    </row>
    <row r="222" spans="1:39">
      <c r="A222" s="45">
        <f t="shared" si="40"/>
        <v>44082</v>
      </c>
      <c r="B222" t="e">
        <f>'Actual Situation'!B222</f>
        <v>#N/A</v>
      </c>
      <c r="C222" s="46">
        <f>_xlfn.IFNA(VLOOKUP(A222,Measures!$D$15:$H$67,4,FALSE),C221)</f>
        <v>0.243</v>
      </c>
      <c r="D222" s="17">
        <f ca="1">OFFSET(G222,-Parameters!C$18,0)/$AG$2</f>
        <v>9.93492109096478</v>
      </c>
      <c r="E222" t="e">
        <f>'Actual Situation'!C222</f>
        <v>#N/A</v>
      </c>
      <c r="F222" s="17">
        <f ca="1">OFFSET(L222,-Parameters!C$18,0)/$AG$2</f>
        <v>54214.9406022809</v>
      </c>
      <c r="G222" s="47">
        <f ca="1">IF(A222&lt;(A$39-Parameters!C$18),G223/(1+H223),IF(A222&gt;(A$39-Parameters!C$18),I221*$AH221*C222,$AG$2*$D$39))</f>
        <v>146.113595830644</v>
      </c>
      <c r="H222" s="34">
        <f ca="1">Projection!$AH221*Projection!C222</f>
        <v>0.217784390207191</v>
      </c>
      <c r="I222" s="47">
        <f ca="1">IF(A222&lt;(A$39-Parameters!C$18-2),I223/(1+$AG$8-$AG$5),IF(A222&gt;(A$39-Parameters!C$18-2),I221*(1+H221-$AG$5),G224/$AG$8))</f>
        <v>649.297809335165</v>
      </c>
      <c r="J222" s="47"/>
      <c r="K222" s="35">
        <f ca="1">I222/Parameters!$C$10</f>
        <v>5.69559481872952e-5</v>
      </c>
      <c r="L222" s="47">
        <f ca="1">IF(A222&lt;(A$39-Parameters!C$18),L223-G223,IF(A222=(A$39-Parameters!C$18),OFFSET(F222,Parameters!C$18,0)*$AG$2,$L221+G222))</f>
        <v>1183100.64708563</v>
      </c>
      <c r="M222" s="35">
        <f ca="1">L222/Parameters!$C$10</f>
        <v>0.103780758516283</v>
      </c>
      <c r="N222" s="35">
        <f ca="1" t="shared" si="33"/>
        <v>0.896219241483717</v>
      </c>
      <c r="O222" t="e">
        <f>'Actual Situation'!D222</f>
        <v>#N/A</v>
      </c>
      <c r="P222" t="e">
        <f>'Actual Situation'!E222</f>
        <v>#N/A</v>
      </c>
      <c r="Q222" s="12">
        <f ca="1">ROUND(SUM(OFFSET(D222,(Parameters!$C$9*-1),0,(Parameters!$C$8*-1),1))*Parameters!$C$6,0)</f>
        <v>73</v>
      </c>
      <c r="R222" s="12">
        <f ca="1" t="shared" si="41"/>
        <v>73</v>
      </c>
      <c r="S222" s="36" t="e">
        <f ca="1" t="shared" si="39"/>
        <v>#N/A</v>
      </c>
      <c r="T222" t="e">
        <f>'Actual Situation'!F222</f>
        <v>#N/A</v>
      </c>
      <c r="U222" s="36" t="e">
        <f>'Actual Situation'!G222</f>
        <v>#N/A</v>
      </c>
      <c r="V222" s="12">
        <f ca="1">Q222*Parameters!$C$4</f>
        <v>16.06</v>
      </c>
      <c r="W222" t="e">
        <f>'Actual Situation'!H222</f>
        <v>#N/A</v>
      </c>
      <c r="X222" s="36" t="e">
        <f>'Actual Situation'!I222</f>
        <v>#N/A</v>
      </c>
      <c r="Y222" s="12">
        <f ca="1">Q222*Parameters!$C$5</f>
        <v>11.68</v>
      </c>
      <c r="Z222" t="e">
        <f>'Actual Situation'!J222</f>
        <v>#N/A</v>
      </c>
      <c r="AA222" t="e">
        <f>'Actual Situation'!K222</f>
        <v>#N/A</v>
      </c>
      <c r="AB222" s="12">
        <f ca="1">Q222*Parameters!$C$7</f>
        <v>1.6279</v>
      </c>
      <c r="AC222" t="e">
        <f>'Actual Situation'!L222</f>
        <v>#N/A</v>
      </c>
      <c r="AD222" s="12">
        <f ca="1" t="shared" si="42"/>
        <v>7065.1083</v>
      </c>
      <c r="AE222" s="61" t="e">
        <f t="shared" si="43"/>
        <v>#N/A</v>
      </c>
      <c r="AH222" s="39">
        <f ca="1">IF(ISNA((Parameters!$C$10-L222)/Parameters!$C$10),1,(Parameters!$C$10-L222)/Parameters!$C$10)</f>
        <v>0.896219241483717</v>
      </c>
      <c r="AJ222" s="66">
        <f ca="1" t="shared" si="44"/>
        <v>0.973333333333333</v>
      </c>
      <c r="AK222" s="66" t="e">
        <f ca="1" t="shared" si="45"/>
        <v>#N/A</v>
      </c>
      <c r="AL222" s="67">
        <f>Parameters!$C$13</f>
        <v>2200</v>
      </c>
      <c r="AM222" s="67">
        <f>Parameters!$C$14</f>
        <v>2000</v>
      </c>
    </row>
    <row r="223" spans="1:39">
      <c r="A223" s="45">
        <f t="shared" si="40"/>
        <v>44083</v>
      </c>
      <c r="B223" t="e">
        <f>'Actual Situation'!B223</f>
        <v>#N/A</v>
      </c>
      <c r="C223" s="46">
        <f>_xlfn.IFNA(VLOOKUP(A223,Measures!$D$15:$H$67,4,FALSE),C222)</f>
        <v>0.243</v>
      </c>
      <c r="D223" s="17">
        <f ca="1">OFFSET(G223,-Parameters!C$18,0)/$AG$2</f>
        <v>9.61516758646642</v>
      </c>
      <c r="E223" t="e">
        <f>'Actual Situation'!C223</f>
        <v>#N/A</v>
      </c>
      <c r="F223" s="17">
        <f ca="1">OFFSET(L223,-Parameters!C$18,0)/$AG$2</f>
        <v>54224.5557698674</v>
      </c>
      <c r="G223" s="47">
        <f ca="1">IF(A223&lt;(A$39-Parameters!C$18),G224/(1+H224),IF(A223&gt;(A$39-Parameters!C$18),I222*$AH222*C223,$AG$2*$D$39))</f>
        <v>141.404905213594</v>
      </c>
      <c r="H223" s="34">
        <f ca="1">Projection!$AH222*Projection!C223</f>
        <v>0.217781275680543</v>
      </c>
      <c r="I223" s="47">
        <f ca="1">IF(A223&lt;(A$39-Parameters!C$18-2),I224/(1+$AG$8-$AG$5),IF(A223&gt;(A$39-Parameters!C$18-2),I222*(1+H222-$AG$5),G225/$AG$8))</f>
        <v>628.380284470298</v>
      </c>
      <c r="J223" s="47"/>
      <c r="K223" s="35">
        <f ca="1">I223/Parameters!$C$10</f>
        <v>5.51210775851139e-5</v>
      </c>
      <c r="L223" s="47">
        <f ca="1">IF(A223&lt;(A$39-Parameters!C$18),L224-G224,IF(A223=(A$39-Parameters!C$18),OFFSET(F223,Parameters!C$18,0)*$AG$2,$L222+G223))</f>
        <v>1183242.05199084</v>
      </c>
      <c r="M223" s="35">
        <f ca="1">L223/Parameters!$C$10</f>
        <v>0.103793162455337</v>
      </c>
      <c r="N223" s="35">
        <f ca="1" t="shared" si="33"/>
        <v>0.896206837544663</v>
      </c>
      <c r="O223" t="e">
        <f>'Actual Situation'!D223</f>
        <v>#N/A</v>
      </c>
      <c r="P223" t="e">
        <f>'Actual Situation'!E223</f>
        <v>#N/A</v>
      </c>
      <c r="Q223" s="12">
        <f ca="1">ROUND(SUM(OFFSET(D223,(Parameters!$C$9*-1),0,(Parameters!$C$8*-1),1))*Parameters!$C$6,0)</f>
        <v>70</v>
      </c>
      <c r="R223" s="12">
        <f ca="1" t="shared" si="41"/>
        <v>70</v>
      </c>
      <c r="S223" s="36" t="e">
        <f ca="1" t="shared" si="39"/>
        <v>#N/A</v>
      </c>
      <c r="T223" t="e">
        <f>'Actual Situation'!F223</f>
        <v>#N/A</v>
      </c>
      <c r="U223" s="36" t="e">
        <f>'Actual Situation'!G223</f>
        <v>#N/A</v>
      </c>
      <c r="V223" s="12">
        <f ca="1">Q223*Parameters!$C$4</f>
        <v>15.4</v>
      </c>
      <c r="W223" t="e">
        <f>'Actual Situation'!H223</f>
        <v>#N/A</v>
      </c>
      <c r="X223" s="36" t="e">
        <f>'Actual Situation'!I223</f>
        <v>#N/A</v>
      </c>
      <c r="Y223" s="12">
        <f ca="1">Q223*Parameters!$C$5</f>
        <v>11.2</v>
      </c>
      <c r="Z223" t="e">
        <f>'Actual Situation'!J223</f>
        <v>#N/A</v>
      </c>
      <c r="AA223" t="e">
        <f>'Actual Situation'!K223</f>
        <v>#N/A</v>
      </c>
      <c r="AB223" s="12">
        <f ca="1">Q223*Parameters!$C$7</f>
        <v>1.561</v>
      </c>
      <c r="AC223" t="e">
        <f>'Actual Situation'!L223</f>
        <v>#N/A</v>
      </c>
      <c r="AD223" s="12">
        <f ca="1" t="shared" si="42"/>
        <v>7066.6693</v>
      </c>
      <c r="AE223" s="61" t="e">
        <f t="shared" si="43"/>
        <v>#N/A</v>
      </c>
      <c r="AH223" s="39">
        <f ca="1">IF(ISNA((Parameters!$C$10-L223)/Parameters!$C$10),1,(Parameters!$C$10-L223)/Parameters!$C$10)</f>
        <v>0.896206837544663</v>
      </c>
      <c r="AJ223" s="66">
        <f ca="1" t="shared" si="44"/>
        <v>0.958904109589041</v>
      </c>
      <c r="AK223" s="66" t="e">
        <f ca="1" t="shared" si="45"/>
        <v>#N/A</v>
      </c>
      <c r="AL223" s="67">
        <f>Parameters!$C$13</f>
        <v>2200</v>
      </c>
      <c r="AM223" s="67">
        <f>Parameters!$C$14</f>
        <v>2000</v>
      </c>
    </row>
    <row r="224" spans="1:39">
      <c r="A224" s="45">
        <f t="shared" si="40"/>
        <v>44084</v>
      </c>
      <c r="B224" t="e">
        <f>'Actual Situation'!B224</f>
        <v>#N/A</v>
      </c>
      <c r="C224" s="46">
        <f>_xlfn.IFNA(VLOOKUP(A224,Measures!$D$15:$H$67,4,FALSE),C223)</f>
        <v>0.243</v>
      </c>
      <c r="D224" s="17">
        <f ca="1">OFFSET(G224,-Parameters!C$18,0)/$AG$2</f>
        <v>9.30566579556075</v>
      </c>
      <c r="E224" t="e">
        <f>'Actual Situation'!C224</f>
        <v>#N/A</v>
      </c>
      <c r="F224" s="17">
        <f ca="1">OFFSET(L224,-Parameters!C$18,0)/$AG$2</f>
        <v>54233.861435663</v>
      </c>
      <c r="G224" s="47">
        <f ca="1">IF(A224&lt;(A$39-Parameters!C$18),G225/(1+H225),IF(A224&gt;(A$39-Parameters!C$18),I223*$AH223*C224,$AG$2*$D$39))</f>
        <v>136.847565927492</v>
      </c>
      <c r="H224" s="34">
        <f ca="1">Projection!$AH223*Projection!C224</f>
        <v>0.217778261523353</v>
      </c>
      <c r="I224" s="47">
        <f ca="1">IF(A224&lt;(A$39-Parameters!C$18-2),I225/(1+$AG$8-$AG$5),IF(A224&gt;(A$39-Parameters!C$18-2),I223*(1+H223-$AG$5),G226/$AG$8))</f>
        <v>608.134673317168</v>
      </c>
      <c r="J224" s="47"/>
      <c r="K224" s="35">
        <f ca="1">I224/Parameters!$C$10</f>
        <v>5.33451467822077e-5</v>
      </c>
      <c r="L224" s="47">
        <f ca="1">IF(A224&lt;(A$39-Parameters!C$18),L225-G225,IF(A224=(A$39-Parameters!C$18),OFFSET(F224,Parameters!C$18,0)*$AG$2,$L223+G224))</f>
        <v>1183378.89955677</v>
      </c>
      <c r="M224" s="35">
        <f ca="1">L224/Parameters!$C$10</f>
        <v>0.103805166627787</v>
      </c>
      <c r="N224" s="35">
        <f ca="1" t="shared" si="33"/>
        <v>0.896194833372213</v>
      </c>
      <c r="O224" t="e">
        <f>'Actual Situation'!D224</f>
        <v>#N/A</v>
      </c>
      <c r="P224" t="e">
        <f>'Actual Situation'!E224</f>
        <v>#N/A</v>
      </c>
      <c r="Q224" s="12">
        <f ca="1">ROUND(SUM(OFFSET(D224,(Parameters!$C$9*-1),0,(Parameters!$C$8*-1),1))*Parameters!$C$6,0)</f>
        <v>68</v>
      </c>
      <c r="R224" s="12">
        <f ca="1" t="shared" si="41"/>
        <v>68</v>
      </c>
      <c r="S224" s="36" t="e">
        <f ca="1" t="shared" si="39"/>
        <v>#N/A</v>
      </c>
      <c r="T224" t="e">
        <f>'Actual Situation'!F224</f>
        <v>#N/A</v>
      </c>
      <c r="U224" s="36" t="e">
        <f>'Actual Situation'!G224</f>
        <v>#N/A</v>
      </c>
      <c r="V224" s="12">
        <f ca="1">Q224*Parameters!$C$4</f>
        <v>14.96</v>
      </c>
      <c r="W224" t="e">
        <f>'Actual Situation'!H224</f>
        <v>#N/A</v>
      </c>
      <c r="X224" s="36" t="e">
        <f>'Actual Situation'!I224</f>
        <v>#N/A</v>
      </c>
      <c r="Y224" s="12">
        <f ca="1">Q224*Parameters!$C$5</f>
        <v>10.88</v>
      </c>
      <c r="Z224" t="e">
        <f>'Actual Situation'!J224</f>
        <v>#N/A</v>
      </c>
      <c r="AA224" t="e">
        <f>'Actual Situation'!K224</f>
        <v>#N/A</v>
      </c>
      <c r="AB224" s="12">
        <f ca="1">Q224*Parameters!$C$7</f>
        <v>1.5164</v>
      </c>
      <c r="AC224" t="e">
        <f>'Actual Situation'!L224</f>
        <v>#N/A</v>
      </c>
      <c r="AD224" s="12">
        <f ca="1" t="shared" si="42"/>
        <v>7068.1857</v>
      </c>
      <c r="AE224" s="61" t="e">
        <f t="shared" si="43"/>
        <v>#N/A</v>
      </c>
      <c r="AH224" s="39">
        <f ca="1">IF(ISNA((Parameters!$C$10-L224)/Parameters!$C$10),1,(Parameters!$C$10-L224)/Parameters!$C$10)</f>
        <v>0.896194833372213</v>
      </c>
      <c r="AJ224" s="66">
        <f ca="1" t="shared" si="44"/>
        <v>0.971428571428571</v>
      </c>
      <c r="AK224" s="66" t="e">
        <f ca="1" t="shared" si="45"/>
        <v>#N/A</v>
      </c>
      <c r="AL224" s="67">
        <f>Parameters!$C$13</f>
        <v>2200</v>
      </c>
      <c r="AM224" s="67">
        <f>Parameters!$C$14</f>
        <v>2000</v>
      </c>
    </row>
    <row r="225" spans="1:39">
      <c r="A225" s="45">
        <f t="shared" si="40"/>
        <v>44085</v>
      </c>
      <c r="B225" t="e">
        <f>'Actual Situation'!B225</f>
        <v>#N/A</v>
      </c>
      <c r="C225" s="46">
        <f>_xlfn.IFNA(VLOOKUP(A225,Measures!$D$15:$H$67,4,FALSE),C224)</f>
        <v>0.243</v>
      </c>
      <c r="D225" s="17">
        <f ca="1">OFFSET(G225,-Parameters!C$18,0)/$AG$2</f>
        <v>9.00608954202197</v>
      </c>
      <c r="E225" t="e">
        <f>'Actual Situation'!C225</f>
        <v>#N/A</v>
      </c>
      <c r="F225" s="17">
        <f ca="1">OFFSET(L225,-Parameters!C$18,0)/$AG$2</f>
        <v>54242.867525205</v>
      </c>
      <c r="G225" s="47">
        <f ca="1">IF(A225&lt;(A$39-Parameters!C$18),G226/(1+H226),IF(A225&gt;(A$39-Parameters!C$18),I224*$AH224*C225,$AG$2*$D$39))</f>
        <v>132.436737989787</v>
      </c>
      <c r="H225" s="34">
        <f ca="1">Projection!$AH224*Projection!C225</f>
        <v>0.217775344509448</v>
      </c>
      <c r="I225" s="47">
        <f ca="1">IF(A225&lt;(A$39-Parameters!C$18-2),I226/(1+$AG$8-$AG$5),IF(A225&gt;(A$39-Parameters!C$18-2),I224*(1+H224-$AG$5),G227/$AG$8))</f>
        <v>588.539516914961</v>
      </c>
      <c r="J225" s="47"/>
      <c r="K225" s="35">
        <f ca="1">I225/Parameters!$C$10</f>
        <v>5.16262734135931e-5</v>
      </c>
      <c r="L225" s="47">
        <f ca="1">IF(A225&lt;(A$39-Parameters!C$18),L226-G226,IF(A225=(A$39-Parameters!C$18),OFFSET(F225,Parameters!C$18,0)*$AG$2,$L224+G225))</f>
        <v>1183511.33629476</v>
      </c>
      <c r="M225" s="35">
        <f ca="1">L225/Parameters!$C$10</f>
        <v>0.103816783885505</v>
      </c>
      <c r="N225" s="35">
        <f ca="1" t="shared" ref="N225:N288" si="46">1-M225</f>
        <v>0.896183216114495</v>
      </c>
      <c r="O225" t="e">
        <f>'Actual Situation'!D225</f>
        <v>#N/A</v>
      </c>
      <c r="P225" t="e">
        <f>'Actual Situation'!E225</f>
        <v>#N/A</v>
      </c>
      <c r="Q225" s="12">
        <f ca="1">ROUND(SUM(OFFSET(D225,(Parameters!$C$9*-1),0,(Parameters!$C$8*-1),1))*Parameters!$C$6,0)</f>
        <v>66</v>
      </c>
      <c r="R225" s="12">
        <f ca="1" t="shared" si="41"/>
        <v>66</v>
      </c>
      <c r="S225" s="36" t="e">
        <f ca="1" t="shared" si="39"/>
        <v>#N/A</v>
      </c>
      <c r="T225" t="e">
        <f>'Actual Situation'!F225</f>
        <v>#N/A</v>
      </c>
      <c r="U225" s="36" t="e">
        <f>'Actual Situation'!G225</f>
        <v>#N/A</v>
      </c>
      <c r="V225" s="12">
        <f ca="1">Q225*Parameters!$C$4</f>
        <v>14.52</v>
      </c>
      <c r="W225" t="e">
        <f>'Actual Situation'!H225</f>
        <v>#N/A</v>
      </c>
      <c r="X225" s="36" t="e">
        <f>'Actual Situation'!I225</f>
        <v>#N/A</v>
      </c>
      <c r="Y225" s="12">
        <f ca="1">Q225*Parameters!$C$5</f>
        <v>10.56</v>
      </c>
      <c r="Z225" t="e">
        <f>'Actual Situation'!J225</f>
        <v>#N/A</v>
      </c>
      <c r="AA225" t="e">
        <f>'Actual Situation'!K225</f>
        <v>#N/A</v>
      </c>
      <c r="AB225" s="12">
        <f ca="1">Q225*Parameters!$C$7</f>
        <v>1.4718</v>
      </c>
      <c r="AC225" t="e">
        <f>'Actual Situation'!L225</f>
        <v>#N/A</v>
      </c>
      <c r="AD225" s="12">
        <f ca="1" t="shared" si="42"/>
        <v>7069.6575</v>
      </c>
      <c r="AE225" s="61" t="e">
        <f t="shared" si="43"/>
        <v>#N/A</v>
      </c>
      <c r="AH225" s="39">
        <f ca="1">IF(ISNA((Parameters!$C$10-L225)/Parameters!$C$10),1,(Parameters!$C$10-L225)/Parameters!$C$10)</f>
        <v>0.896183216114495</v>
      </c>
      <c r="AJ225" s="66">
        <f ca="1" t="shared" si="44"/>
        <v>0.970588235294118</v>
      </c>
      <c r="AK225" s="66" t="e">
        <f ca="1" t="shared" si="45"/>
        <v>#N/A</v>
      </c>
      <c r="AL225" s="67">
        <f>Parameters!$C$13</f>
        <v>2200</v>
      </c>
      <c r="AM225" s="67">
        <f>Parameters!$C$14</f>
        <v>2000</v>
      </c>
    </row>
    <row r="226" spans="1:39">
      <c r="A226" s="45">
        <f t="shared" si="40"/>
        <v>44086</v>
      </c>
      <c r="B226" t="e">
        <f>'Actual Situation'!B226</f>
        <v>#N/A</v>
      </c>
      <c r="C226" s="46">
        <f>_xlfn.IFNA(VLOOKUP(A226,Measures!$D$15:$H$67,4,FALSE),C225)</f>
        <v>0.243</v>
      </c>
      <c r="D226" s="17">
        <f ca="1">OFFSET(G226,-Parameters!C$18,0)/$AG$2</f>
        <v>8.7161228681332</v>
      </c>
      <c r="E226" t="e">
        <f>'Actual Situation'!C226</f>
        <v>#N/A</v>
      </c>
      <c r="F226" s="17">
        <f ca="1">OFFSET(L226,-Parameters!C$18,0)/$AG$2</f>
        <v>54251.5836480731</v>
      </c>
      <c r="G226" s="47">
        <f ca="1">IF(A226&lt;(A$39-Parameters!C$18),G227/(1+H227),IF(A226&gt;(A$39-Parameters!C$18),I225*$AH225*C226,$AG$2*$D$39))</f>
        <v>128.167734610275</v>
      </c>
      <c r="H226" s="34">
        <f ca="1">Projection!$AH225*Projection!C226</f>
        <v>0.217772521515822</v>
      </c>
      <c r="I226" s="47">
        <f ca="1">IF(A226&lt;(A$39-Parameters!C$18-2),I227/(1+$AG$8-$AG$5),IF(A226&gt;(A$39-Parameters!C$18-2),I225*(1+H225-$AG$5),G228/$AG$8))</f>
        <v>569.5740337398</v>
      </c>
      <c r="J226" s="47"/>
      <c r="K226" s="35">
        <f ca="1">I226/Parameters!$C$10</f>
        <v>4.9962634538579e-5</v>
      </c>
      <c r="L226" s="47">
        <f ca="1">IF(A226&lt;(A$39-Parameters!C$18),L227-G227,IF(A226=(A$39-Parameters!C$18),OFFSET(F226,Parameters!C$18,0)*$AG$2,$L225+G226))</f>
        <v>1183639.50402937</v>
      </c>
      <c r="M226" s="35">
        <f ca="1">L226/Parameters!$C$10</f>
        <v>0.103828026669243</v>
      </c>
      <c r="N226" s="35">
        <f ca="1" t="shared" si="46"/>
        <v>0.896171973330757</v>
      </c>
      <c r="O226" t="e">
        <f>'Actual Situation'!D226</f>
        <v>#N/A</v>
      </c>
      <c r="P226" t="e">
        <f>'Actual Situation'!E226</f>
        <v>#N/A</v>
      </c>
      <c r="Q226" s="12">
        <f ca="1">ROUND(SUM(OFFSET(D226,(Parameters!$C$9*-1),0,(Parameters!$C$8*-1),1))*Parameters!$C$6,0)</f>
        <v>64</v>
      </c>
      <c r="R226" s="12">
        <f ca="1" t="shared" si="41"/>
        <v>64</v>
      </c>
      <c r="S226" s="36" t="e">
        <f ca="1" t="shared" si="39"/>
        <v>#N/A</v>
      </c>
      <c r="T226" t="e">
        <f>'Actual Situation'!F226</f>
        <v>#N/A</v>
      </c>
      <c r="U226" s="36" t="e">
        <f>'Actual Situation'!G226</f>
        <v>#N/A</v>
      </c>
      <c r="V226" s="12">
        <f ca="1">Q226*Parameters!$C$4</f>
        <v>14.08</v>
      </c>
      <c r="W226" t="e">
        <f>'Actual Situation'!H226</f>
        <v>#N/A</v>
      </c>
      <c r="X226" s="36" t="e">
        <f>'Actual Situation'!I226</f>
        <v>#N/A</v>
      </c>
      <c r="Y226" s="12">
        <f ca="1">Q226*Parameters!$C$5</f>
        <v>10.24</v>
      </c>
      <c r="Z226" t="e">
        <f>'Actual Situation'!J226</f>
        <v>#N/A</v>
      </c>
      <c r="AA226" t="e">
        <f>'Actual Situation'!K226</f>
        <v>#N/A</v>
      </c>
      <c r="AB226" s="12">
        <f ca="1">Q226*Parameters!$C$7</f>
        <v>1.4272</v>
      </c>
      <c r="AC226" t="e">
        <f>'Actual Situation'!L226</f>
        <v>#N/A</v>
      </c>
      <c r="AD226" s="12">
        <f ca="1" t="shared" si="42"/>
        <v>7071.0847</v>
      </c>
      <c r="AE226" s="61" t="e">
        <f t="shared" si="43"/>
        <v>#N/A</v>
      </c>
      <c r="AH226" s="39">
        <f ca="1">IF(ISNA((Parameters!$C$10-L226)/Parameters!$C$10),1,(Parameters!$C$10-L226)/Parameters!$C$10)</f>
        <v>0.896171973330757</v>
      </c>
      <c r="AJ226" s="66">
        <f ca="1" t="shared" si="44"/>
        <v>0.96969696969697</v>
      </c>
      <c r="AK226" s="66" t="e">
        <f ca="1" t="shared" si="45"/>
        <v>#N/A</v>
      </c>
      <c r="AL226" s="67">
        <f>Parameters!$C$13</f>
        <v>2200</v>
      </c>
      <c r="AM226" s="67">
        <f>Parameters!$C$14</f>
        <v>2000</v>
      </c>
    </row>
    <row r="227" spans="1:39">
      <c r="A227" s="45">
        <f t="shared" si="40"/>
        <v>44087</v>
      </c>
      <c r="B227" t="e">
        <f>'Actual Situation'!B227</f>
        <v>#N/A</v>
      </c>
      <c r="C227" s="46">
        <f>_xlfn.IFNA(VLOOKUP(A227,Measures!$D$15:$H$67,4,FALSE),C226)</f>
        <v>0.243</v>
      </c>
      <c r="D227" s="17">
        <f ca="1">OFFSET(G227,-Parameters!C$18,0)/$AG$2</f>
        <v>8.43545972472776</v>
      </c>
      <c r="E227" t="e">
        <f>'Actual Situation'!C227</f>
        <v>#N/A</v>
      </c>
      <c r="F227" s="17">
        <f ca="1">OFFSET(L227,-Parameters!C$18,0)/$AG$2</f>
        <v>54260.0191077978</v>
      </c>
      <c r="G227" s="47">
        <f ca="1">IF(A227&lt;(A$39-Parameters!C$18),G228/(1+H228),IF(A227&gt;(A$39-Parameters!C$18),I226*$AH226*C227,$AG$2*$D$39))</f>
        <v>124.036017443217</v>
      </c>
      <c r="H227" s="34">
        <f ca="1">Projection!$AH226*Projection!C227</f>
        <v>0.217769789519374</v>
      </c>
      <c r="I227" s="47">
        <f ca="1">IF(A227&lt;(A$39-Parameters!C$18-2),I228/(1+$AG$8-$AG$5),IF(A227&gt;(A$39-Parameters!C$18-2),I226*(1+H226-$AG$5),G229/$AG$8))</f>
        <v>551.218098822304</v>
      </c>
      <c r="J227" s="47"/>
      <c r="K227" s="35">
        <f ca="1">I227/Parameters!$C$10</f>
        <v>4.83524648089741e-5</v>
      </c>
      <c r="L227" s="47">
        <f ca="1">IF(A227&lt;(A$39-Parameters!C$18),L228-G228,IF(A227=(A$39-Parameters!C$18),OFFSET(F227,Parameters!C$18,0)*$AG$2,$L226+G227))</f>
        <v>1183763.54004681</v>
      </c>
      <c r="M227" s="35">
        <f ca="1">L227/Parameters!$C$10</f>
        <v>0.10383890702165</v>
      </c>
      <c r="N227" s="35">
        <f ca="1" t="shared" si="46"/>
        <v>0.89616109297835</v>
      </c>
      <c r="O227" t="e">
        <f>'Actual Situation'!D227</f>
        <v>#N/A</v>
      </c>
      <c r="P227" t="e">
        <f>'Actual Situation'!E227</f>
        <v>#N/A</v>
      </c>
      <c r="Q227" s="12">
        <f ca="1">ROUND(SUM(OFFSET(D227,(Parameters!$C$9*-1),0,(Parameters!$C$8*-1),1))*Parameters!$C$6,0)</f>
        <v>62</v>
      </c>
      <c r="R227" s="12">
        <f ca="1" t="shared" si="41"/>
        <v>62</v>
      </c>
      <c r="S227" s="36" t="e">
        <f ca="1" t="shared" si="39"/>
        <v>#N/A</v>
      </c>
      <c r="T227" t="e">
        <f>'Actual Situation'!F227</f>
        <v>#N/A</v>
      </c>
      <c r="U227" s="36" t="e">
        <f>'Actual Situation'!G227</f>
        <v>#N/A</v>
      </c>
      <c r="V227" s="12">
        <f ca="1">Q227*Parameters!$C$4</f>
        <v>13.64</v>
      </c>
      <c r="W227" t="e">
        <f>'Actual Situation'!H227</f>
        <v>#N/A</v>
      </c>
      <c r="X227" s="36" t="e">
        <f>'Actual Situation'!I227</f>
        <v>#N/A</v>
      </c>
      <c r="Y227" s="12">
        <f ca="1">Q227*Parameters!$C$5</f>
        <v>9.92</v>
      </c>
      <c r="Z227" t="e">
        <f>'Actual Situation'!J227</f>
        <v>#N/A</v>
      </c>
      <c r="AA227" t="e">
        <f>'Actual Situation'!K227</f>
        <v>#N/A</v>
      </c>
      <c r="AB227" s="12">
        <f ca="1">Q227*Parameters!$C$7</f>
        <v>1.3826</v>
      </c>
      <c r="AC227" t="e">
        <f>'Actual Situation'!L227</f>
        <v>#N/A</v>
      </c>
      <c r="AD227" s="12">
        <f ca="1" t="shared" si="42"/>
        <v>7072.4673</v>
      </c>
      <c r="AE227" s="61" t="e">
        <f t="shared" si="43"/>
        <v>#N/A</v>
      </c>
      <c r="AH227" s="39">
        <f ca="1">IF(ISNA((Parameters!$C$10-L227)/Parameters!$C$10),1,(Parameters!$C$10-L227)/Parameters!$C$10)</f>
        <v>0.89616109297835</v>
      </c>
      <c r="AJ227" s="66">
        <f ca="1" t="shared" si="44"/>
        <v>0.96875</v>
      </c>
      <c r="AK227" s="66" t="e">
        <f ca="1" t="shared" si="45"/>
        <v>#N/A</v>
      </c>
      <c r="AL227" s="67">
        <f>Parameters!$C$13</f>
        <v>2200</v>
      </c>
      <c r="AM227" s="67">
        <f>Parameters!$C$14</f>
        <v>2000</v>
      </c>
    </row>
    <row r="228" spans="1:39">
      <c r="A228" s="45">
        <f t="shared" si="40"/>
        <v>44088</v>
      </c>
      <c r="B228" t="e">
        <f>'Actual Situation'!B228</f>
        <v>#N/A</v>
      </c>
      <c r="C228" s="46">
        <f>_xlfn.IFNA(VLOOKUP(A228,Measures!$D$15:$H$67,4,FALSE),C227)</f>
        <v>0.243</v>
      </c>
      <c r="D228" s="17">
        <f ca="1">OFFSET(G228,-Parameters!C$18,0)/$AG$2</f>
        <v>8.16380366997713</v>
      </c>
      <c r="E228" t="e">
        <f>'Actual Situation'!C228</f>
        <v>#N/A</v>
      </c>
      <c r="F228" s="17">
        <f ca="1">OFFSET(L228,-Parameters!C$18,0)/$AG$2</f>
        <v>54268.1829114678</v>
      </c>
      <c r="G228" s="47">
        <f ca="1">IF(A228&lt;(A$39-Parameters!C$18),G229/(1+H229),IF(A228&gt;(A$39-Parameters!C$18),I227*$AH227*C228,$AG$2*$D$39))</f>
        <v>120.037191980141</v>
      </c>
      <c r="H228" s="34">
        <f ca="1">Projection!$AH227*Projection!C228</f>
        <v>0.217767145593739</v>
      </c>
      <c r="I228" s="47">
        <f ca="1">IF(A228&lt;(A$39-Parameters!C$18-2),I229/(1+$AG$8-$AG$5),IF(A228&gt;(A$39-Parameters!C$18-2),I227*(1+H227-$AG$5),G230/$AG$8))</f>
        <v>533.452223476531</v>
      </c>
      <c r="J228" s="47"/>
      <c r="K228" s="35">
        <f ca="1">I228/Parameters!$C$10</f>
        <v>4.67940546909238e-5</v>
      </c>
      <c r="L228" s="47">
        <f ca="1">IF(A228&lt;(A$39-Parameters!C$18),L229-G229,IF(A228=(A$39-Parameters!C$18),OFFSET(F228,Parameters!C$18,0)*$AG$2,$L227+G228))</f>
        <v>1183883.57723879</v>
      </c>
      <c r="M228" s="35">
        <f ca="1">L228/Parameters!$C$10</f>
        <v>0.103849436599894</v>
      </c>
      <c r="N228" s="35">
        <f ca="1" t="shared" si="46"/>
        <v>0.896150563400106</v>
      </c>
      <c r="O228" t="e">
        <f>'Actual Situation'!D228</f>
        <v>#N/A</v>
      </c>
      <c r="P228" t="e">
        <f>'Actual Situation'!E228</f>
        <v>#N/A</v>
      </c>
      <c r="Q228" s="12">
        <f ca="1">ROUND(SUM(OFFSET(D228,(Parameters!$C$9*-1),0,(Parameters!$C$8*-1),1))*Parameters!$C$6,0)</f>
        <v>60</v>
      </c>
      <c r="R228" s="12">
        <f ca="1" t="shared" si="41"/>
        <v>60</v>
      </c>
      <c r="S228" s="36" t="e">
        <f ca="1" t="shared" si="39"/>
        <v>#N/A</v>
      </c>
      <c r="T228" t="e">
        <f>'Actual Situation'!F228</f>
        <v>#N/A</v>
      </c>
      <c r="U228" s="36" t="e">
        <f>'Actual Situation'!G228</f>
        <v>#N/A</v>
      </c>
      <c r="V228" s="12">
        <f ca="1">Q228*Parameters!$C$4</f>
        <v>13.2</v>
      </c>
      <c r="W228" t="e">
        <f>'Actual Situation'!H228</f>
        <v>#N/A</v>
      </c>
      <c r="X228" s="36" t="e">
        <f>'Actual Situation'!I228</f>
        <v>#N/A</v>
      </c>
      <c r="Y228" s="12">
        <f ca="1">Q228*Parameters!$C$5</f>
        <v>9.6</v>
      </c>
      <c r="Z228" t="e">
        <f>'Actual Situation'!J228</f>
        <v>#N/A</v>
      </c>
      <c r="AA228" t="e">
        <f>'Actual Situation'!K228</f>
        <v>#N/A</v>
      </c>
      <c r="AB228" s="12">
        <f ca="1">Q228*Parameters!$C$7</f>
        <v>1.338</v>
      </c>
      <c r="AC228" t="e">
        <f>'Actual Situation'!L228</f>
        <v>#N/A</v>
      </c>
      <c r="AD228" s="12">
        <f ca="1" t="shared" si="42"/>
        <v>7073.8053</v>
      </c>
      <c r="AE228" s="61" t="e">
        <f t="shared" si="43"/>
        <v>#N/A</v>
      </c>
      <c r="AH228" s="39">
        <f ca="1">IF(ISNA((Parameters!$C$10-L228)/Parameters!$C$10),1,(Parameters!$C$10-L228)/Parameters!$C$10)</f>
        <v>0.896150563400106</v>
      </c>
      <c r="AJ228" s="66">
        <f ca="1" t="shared" si="44"/>
        <v>0.967741935483871</v>
      </c>
      <c r="AK228" s="66" t="e">
        <f ca="1" t="shared" si="45"/>
        <v>#N/A</v>
      </c>
      <c r="AL228" s="67">
        <f>Parameters!$C$13</f>
        <v>2200</v>
      </c>
      <c r="AM228" s="67">
        <f>Parameters!$C$14</f>
        <v>2000</v>
      </c>
    </row>
    <row r="229" spans="1:39">
      <c r="A229" s="45">
        <f t="shared" si="40"/>
        <v>44089</v>
      </c>
      <c r="B229" t="e">
        <f>'Actual Situation'!B229</f>
        <v>#N/A</v>
      </c>
      <c r="C229" s="46">
        <f>_xlfn.IFNA(VLOOKUP(A229,Measures!$D$15:$H$67,4,FALSE),C228)</f>
        <v>0.243</v>
      </c>
      <c r="D229" s="17">
        <f ca="1">OFFSET(G229,-Parameters!C$18,0)/$AG$2</f>
        <v>7.90086757672206</v>
      </c>
      <c r="E229" t="e">
        <f>'Actual Situation'!C229</f>
        <v>#N/A</v>
      </c>
      <c r="F229" s="17">
        <f ca="1">OFFSET(L229,-Parameters!C$18,0)/$AG$2</f>
        <v>54276.0837790446</v>
      </c>
      <c r="G229" s="47">
        <f ca="1">IF(A229&lt;(A$39-Parameters!C$18),G230/(1+H230),IF(A229&gt;(A$39-Parameters!C$18),I228*$AH228*C229,$AG$2*$D$39))</f>
        <v>116.167003079574</v>
      </c>
      <c r="H229" s="34">
        <f ca="1">Projection!$AH228*Projection!C229</f>
        <v>0.217764586906226</v>
      </c>
      <c r="I229" s="47">
        <f ca="1">IF(A229&lt;(A$39-Parameters!C$18-2),I230/(1+$AG$8-$AG$5),IF(A229&gt;(A$39-Parameters!C$18-2),I228*(1+H228-$AG$5),G231/$AG$8))</f>
        <v>516.257535624516</v>
      </c>
      <c r="J229" s="47"/>
      <c r="K229" s="35">
        <f ca="1">I229/Parameters!$C$10</f>
        <v>4.52857487389926e-5</v>
      </c>
      <c r="L229" s="47">
        <f ca="1">IF(A229&lt;(A$39-Parameters!C$18),L230-G230,IF(A229=(A$39-Parameters!C$18),OFFSET(F229,Parameters!C$18,0)*$AG$2,$L228+G229))</f>
        <v>1183999.74424187</v>
      </c>
      <c r="M229" s="35">
        <f ca="1">L229/Parameters!$C$10</f>
        <v>0.103859626687884</v>
      </c>
      <c r="N229" s="35">
        <f ca="1" t="shared" si="46"/>
        <v>0.896140373312116</v>
      </c>
      <c r="O229" t="e">
        <f>'Actual Situation'!D229</f>
        <v>#N/A</v>
      </c>
      <c r="P229" t="e">
        <f>'Actual Situation'!E229</f>
        <v>#N/A</v>
      </c>
      <c r="Q229" s="12">
        <f ca="1">ROUND(SUM(OFFSET(D229,(Parameters!$C$9*-1),0,(Parameters!$C$8*-1),1))*Parameters!$C$6,0)</f>
        <v>58</v>
      </c>
      <c r="R229" s="12">
        <f ca="1" t="shared" si="41"/>
        <v>58</v>
      </c>
      <c r="S229" s="36" t="e">
        <f ca="1" t="shared" si="39"/>
        <v>#N/A</v>
      </c>
      <c r="T229" t="e">
        <f>'Actual Situation'!F229</f>
        <v>#N/A</v>
      </c>
      <c r="U229" s="36" t="e">
        <f>'Actual Situation'!G229</f>
        <v>#N/A</v>
      </c>
      <c r="V229" s="12">
        <f ca="1">Q229*Parameters!$C$4</f>
        <v>12.76</v>
      </c>
      <c r="W229" t="e">
        <f>'Actual Situation'!H229</f>
        <v>#N/A</v>
      </c>
      <c r="X229" s="36" t="e">
        <f>'Actual Situation'!I229</f>
        <v>#N/A</v>
      </c>
      <c r="Y229" s="12">
        <f ca="1">Q229*Parameters!$C$5</f>
        <v>9.28</v>
      </c>
      <c r="Z229" t="e">
        <f>'Actual Situation'!J229</f>
        <v>#N/A</v>
      </c>
      <c r="AA229" t="e">
        <f>'Actual Situation'!K229</f>
        <v>#N/A</v>
      </c>
      <c r="AB229" s="12">
        <f ca="1">Q229*Parameters!$C$7</f>
        <v>1.2934</v>
      </c>
      <c r="AC229" t="e">
        <f>'Actual Situation'!L229</f>
        <v>#N/A</v>
      </c>
      <c r="AD229" s="12">
        <f ca="1" t="shared" si="42"/>
        <v>7075.0987</v>
      </c>
      <c r="AE229" s="61" t="e">
        <f t="shared" si="43"/>
        <v>#N/A</v>
      </c>
      <c r="AH229" s="39">
        <f ca="1">IF(ISNA((Parameters!$C$10-L229)/Parameters!$C$10),1,(Parameters!$C$10-L229)/Parameters!$C$10)</f>
        <v>0.896140373312116</v>
      </c>
      <c r="AJ229" s="66">
        <f ca="1" t="shared" si="44"/>
        <v>0.966666666666667</v>
      </c>
      <c r="AK229" s="66" t="e">
        <f ca="1" t="shared" si="45"/>
        <v>#N/A</v>
      </c>
      <c r="AL229" s="67">
        <f>Parameters!$C$13</f>
        <v>2200</v>
      </c>
      <c r="AM229" s="67">
        <f>Parameters!$C$14</f>
        <v>2000</v>
      </c>
    </row>
    <row r="230" spans="1:39">
      <c r="A230" s="45">
        <f t="shared" si="40"/>
        <v>44090</v>
      </c>
      <c r="B230" t="e">
        <f>'Actual Situation'!B230</f>
        <v>#N/A</v>
      </c>
      <c r="C230" s="46">
        <f>_xlfn.IFNA(VLOOKUP(A230,Measures!$D$15:$H$67,4,FALSE),C229)</f>
        <v>0.243</v>
      </c>
      <c r="D230" s="17">
        <f ca="1">OFFSET(G230,-Parameters!C$18,0)/$AG$2</f>
        <v>7.64637334814488</v>
      </c>
      <c r="E230" t="e">
        <f>'Actual Situation'!C230</f>
        <v>#N/A</v>
      </c>
      <c r="F230" s="17">
        <f ca="1">OFFSET(L230,-Parameters!C$18,0)/$AG$2</f>
        <v>54283.7301523927</v>
      </c>
      <c r="G230" s="47">
        <f ca="1">IF(A230&lt;(A$39-Parameters!C$18),G231/(1+H231),IF(A230&gt;(A$39-Parameters!C$18),I229*$AH229*C230,$AG$2*$D$39))</f>
        <v>112.421330630038</v>
      </c>
      <c r="H230" s="34">
        <f ca="1">Projection!$AH229*Projection!C230</f>
        <v>0.217762110714844</v>
      </c>
      <c r="I230" s="47">
        <f ca="1">IF(A230&lt;(A$39-Parameters!C$18-2),I231/(1+$AG$8-$AG$5),IF(A230&gt;(A$39-Parameters!C$18-2),I229*(1+H229-$AG$5),G232/$AG$8))</f>
        <v>499.615760700886</v>
      </c>
      <c r="J230" s="47"/>
      <c r="K230" s="35">
        <f ca="1">I230/Parameters!$C$10</f>
        <v>4.38259439211303e-5</v>
      </c>
      <c r="L230" s="47">
        <f ca="1">IF(A230&lt;(A$39-Parameters!C$18),L231-G231,IF(A230=(A$39-Parameters!C$18),OFFSET(F230,Parameters!C$18,0)*$AG$2,$L229+G230))</f>
        <v>1184112.1655725</v>
      </c>
      <c r="M230" s="35">
        <f ca="1">L230/Parameters!$C$10</f>
        <v>0.103869488208114</v>
      </c>
      <c r="N230" s="35">
        <f ca="1" t="shared" si="46"/>
        <v>0.896130511791886</v>
      </c>
      <c r="O230" t="e">
        <f>'Actual Situation'!D230</f>
        <v>#N/A</v>
      </c>
      <c r="P230" t="e">
        <f>'Actual Situation'!E230</f>
        <v>#N/A</v>
      </c>
      <c r="Q230" s="12">
        <f ca="1">ROUND(SUM(OFFSET(D230,(Parameters!$C$9*-1),0,(Parameters!$C$8*-1),1))*Parameters!$C$6,0)</f>
        <v>56</v>
      </c>
      <c r="R230" s="12">
        <f ca="1" t="shared" si="41"/>
        <v>56</v>
      </c>
      <c r="S230" s="36" t="e">
        <f ca="1" t="shared" si="39"/>
        <v>#N/A</v>
      </c>
      <c r="T230" t="e">
        <f>'Actual Situation'!F230</f>
        <v>#N/A</v>
      </c>
      <c r="U230" s="36" t="e">
        <f>'Actual Situation'!G230</f>
        <v>#N/A</v>
      </c>
      <c r="V230" s="12">
        <f ca="1">Q230*Parameters!$C$4</f>
        <v>12.32</v>
      </c>
      <c r="W230" t="e">
        <f>'Actual Situation'!H230</f>
        <v>#N/A</v>
      </c>
      <c r="X230" s="36" t="e">
        <f>'Actual Situation'!I230</f>
        <v>#N/A</v>
      </c>
      <c r="Y230" s="12">
        <f ca="1">Q230*Parameters!$C$5</f>
        <v>8.96</v>
      </c>
      <c r="Z230" t="e">
        <f>'Actual Situation'!J230</f>
        <v>#N/A</v>
      </c>
      <c r="AA230" t="e">
        <f>'Actual Situation'!K230</f>
        <v>#N/A</v>
      </c>
      <c r="AB230" s="12">
        <f ca="1">Q230*Parameters!$C$7</f>
        <v>1.2488</v>
      </c>
      <c r="AC230" t="e">
        <f>'Actual Situation'!L230</f>
        <v>#N/A</v>
      </c>
      <c r="AD230" s="12">
        <f ca="1" t="shared" si="42"/>
        <v>7076.3475</v>
      </c>
      <c r="AE230" s="61" t="e">
        <f t="shared" si="43"/>
        <v>#N/A</v>
      </c>
      <c r="AH230" s="39">
        <f ca="1">IF(ISNA((Parameters!$C$10-L230)/Parameters!$C$10),1,(Parameters!$C$10-L230)/Parameters!$C$10)</f>
        <v>0.896130511791886</v>
      </c>
      <c r="AJ230" s="66">
        <f ca="1" t="shared" si="44"/>
        <v>0.96551724137931</v>
      </c>
      <c r="AK230" s="66" t="e">
        <f ca="1" t="shared" si="45"/>
        <v>#N/A</v>
      </c>
      <c r="AL230" s="67">
        <f>Parameters!$C$13</f>
        <v>2200</v>
      </c>
      <c r="AM230" s="67">
        <f>Parameters!$C$14</f>
        <v>2000</v>
      </c>
    </row>
    <row r="231" spans="1:39">
      <c r="A231" s="45">
        <f t="shared" si="40"/>
        <v>44091</v>
      </c>
      <c r="B231" t="e">
        <f>'Actual Situation'!B231</f>
        <v>#N/A</v>
      </c>
      <c r="C231" s="46">
        <f>_xlfn.IFNA(VLOOKUP(A231,Measures!$D$15:$H$67,4,FALSE),C230)</f>
        <v>0.243</v>
      </c>
      <c r="D231" s="17">
        <f ca="1">OFFSET(G231,-Parameters!C$18,0)/$AG$2</f>
        <v>7.40005164158327</v>
      </c>
      <c r="E231" t="e">
        <f>'Actual Situation'!C231</f>
        <v>#N/A</v>
      </c>
      <c r="F231" s="17">
        <f ca="1">OFFSET(L231,-Parameters!C$18,0)/$AG$2</f>
        <v>54291.1302040343</v>
      </c>
      <c r="G231" s="47">
        <f ca="1">IF(A231&lt;(A$39-Parameters!C$18),G232/(1+H232),IF(A231&gt;(A$39-Parameters!C$18),I230*$AH230*C231,$AG$2*$D$39))</f>
        <v>108.796185342691</v>
      </c>
      <c r="H231" s="34">
        <f ca="1">Projection!$AH230*Projection!C231</f>
        <v>0.217759714365428</v>
      </c>
      <c r="I231" s="47">
        <f ca="1">IF(A231&lt;(A$39-Parameters!C$18-2),I232/(1+$AG$8-$AG$5),IF(A231&gt;(A$39-Parameters!C$18-2),I230*(1+H230-$AG$5),G233/$AG$8))</f>
        <v>483.509203122292</v>
      </c>
      <c r="J231" s="47"/>
      <c r="K231" s="35">
        <f ca="1">I231/Parameters!$C$10</f>
        <v>4.24130879931835e-5</v>
      </c>
      <c r="L231" s="47">
        <f ca="1">IF(A231&lt;(A$39-Parameters!C$18),L232-G232,IF(A231=(A$39-Parameters!C$18),OFFSET(F231,Parameters!C$18,0)*$AG$2,$L230+G231))</f>
        <v>1184220.96175785</v>
      </c>
      <c r="M231" s="35">
        <f ca="1">L231/Parameters!$C$10</f>
        <v>0.103879031733144</v>
      </c>
      <c r="N231" s="35">
        <f ca="1" t="shared" si="46"/>
        <v>0.896120968266856</v>
      </c>
      <c r="O231" t="e">
        <f>'Actual Situation'!D231</f>
        <v>#N/A</v>
      </c>
      <c r="P231" t="e">
        <f>'Actual Situation'!E231</f>
        <v>#N/A</v>
      </c>
      <c r="Q231" s="12">
        <f ca="1">ROUND(SUM(OFFSET(D231,(Parameters!$C$9*-1),0,(Parameters!$C$8*-1),1))*Parameters!$C$6,0)</f>
        <v>54</v>
      </c>
      <c r="R231" s="12">
        <f ca="1" t="shared" si="41"/>
        <v>54</v>
      </c>
      <c r="S231" s="36" t="e">
        <f ca="1" t="shared" si="39"/>
        <v>#N/A</v>
      </c>
      <c r="T231" t="e">
        <f>'Actual Situation'!F231</f>
        <v>#N/A</v>
      </c>
      <c r="U231" s="36" t="e">
        <f>'Actual Situation'!G231</f>
        <v>#N/A</v>
      </c>
      <c r="V231" s="12">
        <f ca="1">Q231*Parameters!$C$4</f>
        <v>11.88</v>
      </c>
      <c r="W231" t="e">
        <f>'Actual Situation'!H231</f>
        <v>#N/A</v>
      </c>
      <c r="X231" s="36" t="e">
        <f>'Actual Situation'!I231</f>
        <v>#N/A</v>
      </c>
      <c r="Y231" s="12">
        <f ca="1">Q231*Parameters!$C$5</f>
        <v>8.64</v>
      </c>
      <c r="Z231" t="e">
        <f>'Actual Situation'!J231</f>
        <v>#N/A</v>
      </c>
      <c r="AA231" t="e">
        <f>'Actual Situation'!K231</f>
        <v>#N/A</v>
      </c>
      <c r="AB231" s="12">
        <f ca="1">Q231*Parameters!$C$7</f>
        <v>1.2042</v>
      </c>
      <c r="AC231" t="e">
        <f>'Actual Situation'!L231</f>
        <v>#N/A</v>
      </c>
      <c r="AD231" s="12">
        <f ca="1" t="shared" si="42"/>
        <v>7077.5517</v>
      </c>
      <c r="AE231" s="61" t="e">
        <f t="shared" si="43"/>
        <v>#N/A</v>
      </c>
      <c r="AH231" s="39">
        <f ca="1">IF(ISNA((Parameters!$C$10-L231)/Parameters!$C$10),1,(Parameters!$C$10-L231)/Parameters!$C$10)</f>
        <v>0.896120968266856</v>
      </c>
      <c r="AJ231" s="66">
        <f ca="1" t="shared" si="44"/>
        <v>0.964285714285714</v>
      </c>
      <c r="AK231" s="66" t="e">
        <f ca="1" t="shared" si="45"/>
        <v>#N/A</v>
      </c>
      <c r="AL231" s="67">
        <f>Parameters!$C$13</f>
        <v>2200</v>
      </c>
      <c r="AM231" s="67">
        <f>Parameters!$C$14</f>
        <v>2000</v>
      </c>
    </row>
    <row r="232" spans="1:39">
      <c r="A232" s="45">
        <f t="shared" si="40"/>
        <v>44092</v>
      </c>
      <c r="B232" t="e">
        <f>'Actual Situation'!B232</f>
        <v>#N/A</v>
      </c>
      <c r="C232" s="46">
        <f>_xlfn.IFNA(VLOOKUP(A232,Measures!$D$15:$H$67,4,FALSE),C231)</f>
        <v>0.243</v>
      </c>
      <c r="D232" s="17">
        <f ca="1">OFFSET(G232,-Parameters!C$18,0)/$AG$2</f>
        <v>7.16164160028751</v>
      </c>
      <c r="E232" t="e">
        <f>'Actual Situation'!C232</f>
        <v>#N/A</v>
      </c>
      <c r="F232" s="17">
        <f ca="1">OFFSET(L232,-Parameters!C$18,0)/$AG$2</f>
        <v>54298.2918456346</v>
      </c>
      <c r="G232" s="47">
        <f ca="1">IF(A232&lt;(A$39-Parameters!C$18),G233/(1+H233),IF(A232&gt;(A$39-Parameters!C$18),I231*$AH231*C232,$AG$2*$D$39))</f>
        <v>105.287704670096</v>
      </c>
      <c r="H232" s="34">
        <f ca="1">Projection!$AH231*Projection!C232</f>
        <v>0.217757395288846</v>
      </c>
      <c r="I232" s="47">
        <f ca="1">IF(A232&lt;(A$39-Parameters!C$18-2),I233/(1+$AG$8-$AG$5),IF(A232&gt;(A$39-Parameters!C$18-2),I231*(1+H231-$AG$5),G234/$AG$8))</f>
        <v>467.920728306685</v>
      </c>
      <c r="J232" s="47"/>
      <c r="K232" s="35">
        <f ca="1">I232/Parameters!$C$10</f>
        <v>4.1045677921639e-5</v>
      </c>
      <c r="L232" s="47">
        <f ca="1">IF(A232&lt;(A$39-Parameters!C$18),L233-G233,IF(A232=(A$39-Parameters!C$18),OFFSET(F232,Parameters!C$18,0)*$AG$2,$L231+G232))</f>
        <v>1184326.24946252</v>
      </c>
      <c r="M232" s="35">
        <f ca="1">L232/Parameters!$C$10</f>
        <v>0.103888267496712</v>
      </c>
      <c r="N232" s="35">
        <f ca="1" t="shared" si="46"/>
        <v>0.896111732503288</v>
      </c>
      <c r="O232" t="e">
        <f>'Actual Situation'!D232</f>
        <v>#N/A</v>
      </c>
      <c r="P232" t="e">
        <f>'Actual Situation'!E232</f>
        <v>#N/A</v>
      </c>
      <c r="Q232" s="12">
        <f ca="1">ROUND(SUM(OFFSET(D232,(Parameters!$C$9*-1),0,(Parameters!$C$8*-1),1))*Parameters!$C$6,0)</f>
        <v>52</v>
      </c>
      <c r="R232" s="12">
        <f ca="1" t="shared" si="41"/>
        <v>52</v>
      </c>
      <c r="S232" s="36" t="e">
        <f ca="1" t="shared" si="39"/>
        <v>#N/A</v>
      </c>
      <c r="T232" t="e">
        <f>'Actual Situation'!F232</f>
        <v>#N/A</v>
      </c>
      <c r="U232" s="36" t="e">
        <f>'Actual Situation'!G232</f>
        <v>#N/A</v>
      </c>
      <c r="V232" s="12">
        <f ca="1">Q232*Parameters!$C$4</f>
        <v>11.44</v>
      </c>
      <c r="W232" t="e">
        <f>'Actual Situation'!H232</f>
        <v>#N/A</v>
      </c>
      <c r="X232" s="36" t="e">
        <f>'Actual Situation'!I232</f>
        <v>#N/A</v>
      </c>
      <c r="Y232" s="12">
        <f ca="1">Q232*Parameters!$C$5</f>
        <v>8.32</v>
      </c>
      <c r="Z232" t="e">
        <f>'Actual Situation'!J232</f>
        <v>#N/A</v>
      </c>
      <c r="AA232" t="e">
        <f>'Actual Situation'!K232</f>
        <v>#N/A</v>
      </c>
      <c r="AB232" s="12">
        <f ca="1">Q232*Parameters!$C$7</f>
        <v>1.1596</v>
      </c>
      <c r="AC232" t="e">
        <f>'Actual Situation'!L232</f>
        <v>#N/A</v>
      </c>
      <c r="AD232" s="12">
        <f ca="1" t="shared" si="42"/>
        <v>7078.7113</v>
      </c>
      <c r="AE232" s="61" t="e">
        <f t="shared" si="43"/>
        <v>#N/A</v>
      </c>
      <c r="AH232" s="39">
        <f ca="1">IF(ISNA((Parameters!$C$10-L232)/Parameters!$C$10),1,(Parameters!$C$10-L232)/Parameters!$C$10)</f>
        <v>0.896111732503288</v>
      </c>
      <c r="AJ232" s="66">
        <f ca="1" t="shared" si="44"/>
        <v>0.962962962962963</v>
      </c>
      <c r="AK232" s="66" t="e">
        <f ca="1" t="shared" si="45"/>
        <v>#N/A</v>
      </c>
      <c r="AL232" s="67">
        <f>Parameters!$C$13</f>
        <v>2200</v>
      </c>
      <c r="AM232" s="67">
        <f>Parameters!$C$14</f>
        <v>2000</v>
      </c>
    </row>
    <row r="233" spans="1:39">
      <c r="A233" s="45">
        <f t="shared" si="40"/>
        <v>44093</v>
      </c>
      <c r="B233" t="e">
        <f>'Actual Situation'!B233</f>
        <v>#N/A</v>
      </c>
      <c r="C233" s="46">
        <f>_xlfn.IFNA(VLOOKUP(A233,Measures!$D$15:$H$67,4,FALSE),C232)</f>
        <v>0.243</v>
      </c>
      <c r="D233" s="17">
        <f ca="1">OFFSET(G233,-Parameters!C$18,0)/$AG$2</f>
        <v>6.93089059292608</v>
      </c>
      <c r="E233" t="e">
        <f>'Actual Situation'!C233</f>
        <v>#N/A</v>
      </c>
      <c r="F233" s="17">
        <f ca="1">OFFSET(L233,-Parameters!C$18,0)/$AG$2</f>
        <v>54305.2227362275</v>
      </c>
      <c r="G233" s="47">
        <f ca="1">IF(A233&lt;(A$39-Parameters!C$18),G234/(1+H234),IF(A233&gt;(A$39-Parameters!C$18),I232*$AH232*C233,$AG$2*$D$39))</f>
        <v>101.892148847656</v>
      </c>
      <c r="H233" s="34">
        <f ca="1">Projection!$AH232*Projection!C233</f>
        <v>0.217755150998299</v>
      </c>
      <c r="I233" s="47">
        <f ca="1">IF(A233&lt;(A$39-Parameters!C$18-2),I234/(1+$AG$8-$AG$5),IF(A233&gt;(A$39-Parameters!C$18-2),I232*(1+H232-$AG$5),G235/$AG$8))</f>
        <v>452.833745227737</v>
      </c>
      <c r="J233" s="47"/>
      <c r="K233" s="35">
        <f ca="1">I233/Parameters!$C$10</f>
        <v>3.97222583533102e-5</v>
      </c>
      <c r="L233" s="47">
        <f ca="1">IF(A233&lt;(A$39-Parameters!C$18),L234-G234,IF(A233=(A$39-Parameters!C$18),OFFSET(F233,Parameters!C$18,0)*$AG$2,$L232+G233))</f>
        <v>1184428.14161136</v>
      </c>
      <c r="M233" s="35">
        <f ca="1">L233/Parameters!$C$10</f>
        <v>0.103897205404506</v>
      </c>
      <c r="N233" s="35">
        <f ca="1" t="shared" si="46"/>
        <v>0.896102794595494</v>
      </c>
      <c r="O233" t="e">
        <f>'Actual Situation'!D233</f>
        <v>#N/A</v>
      </c>
      <c r="P233" t="e">
        <f>'Actual Situation'!E233</f>
        <v>#N/A</v>
      </c>
      <c r="Q233" s="12">
        <f ca="1">ROUND(SUM(OFFSET(D233,(Parameters!$C$9*-1),0,(Parameters!$C$8*-1),1))*Parameters!$C$6,0)</f>
        <v>51</v>
      </c>
      <c r="R233" s="12">
        <f ca="1" t="shared" si="41"/>
        <v>51</v>
      </c>
      <c r="S233" s="36" t="e">
        <f ca="1" t="shared" si="39"/>
        <v>#N/A</v>
      </c>
      <c r="T233" t="e">
        <f>'Actual Situation'!F233</f>
        <v>#N/A</v>
      </c>
      <c r="U233" s="36" t="e">
        <f>'Actual Situation'!G233</f>
        <v>#N/A</v>
      </c>
      <c r="V233" s="12">
        <f ca="1">Q233*Parameters!$C$4</f>
        <v>11.22</v>
      </c>
      <c r="W233" t="e">
        <f>'Actual Situation'!H233</f>
        <v>#N/A</v>
      </c>
      <c r="X233" s="36" t="e">
        <f>'Actual Situation'!I233</f>
        <v>#N/A</v>
      </c>
      <c r="Y233" s="12">
        <f ca="1">Q233*Parameters!$C$5</f>
        <v>8.16</v>
      </c>
      <c r="Z233" t="e">
        <f>'Actual Situation'!J233</f>
        <v>#N/A</v>
      </c>
      <c r="AA233" t="e">
        <f>'Actual Situation'!K233</f>
        <v>#N/A</v>
      </c>
      <c r="AB233" s="12">
        <f ca="1">Q233*Parameters!$C$7</f>
        <v>1.1373</v>
      </c>
      <c r="AC233" t="e">
        <f>'Actual Situation'!L233</f>
        <v>#N/A</v>
      </c>
      <c r="AD233" s="12">
        <f ca="1" t="shared" si="42"/>
        <v>7079.8486</v>
      </c>
      <c r="AE233" s="61" t="e">
        <f t="shared" si="43"/>
        <v>#N/A</v>
      </c>
      <c r="AH233" s="39">
        <f ca="1">IF(ISNA((Parameters!$C$10-L233)/Parameters!$C$10),1,(Parameters!$C$10-L233)/Parameters!$C$10)</f>
        <v>0.896102794595494</v>
      </c>
      <c r="AJ233" s="66">
        <f ca="1" t="shared" si="44"/>
        <v>0.980769230769231</v>
      </c>
      <c r="AK233" s="66" t="e">
        <f ca="1" t="shared" si="45"/>
        <v>#N/A</v>
      </c>
      <c r="AL233" s="67">
        <f>Parameters!$C$13</f>
        <v>2200</v>
      </c>
      <c r="AM233" s="67">
        <f>Parameters!$C$14</f>
        <v>2000</v>
      </c>
    </row>
    <row r="234" spans="1:39">
      <c r="A234" s="45">
        <f t="shared" si="40"/>
        <v>44094</v>
      </c>
      <c r="B234" t="e">
        <f>'Actual Situation'!B234</f>
        <v>#N/A</v>
      </c>
      <c r="C234" s="46">
        <f>_xlfn.IFNA(VLOOKUP(A234,Measures!$D$15:$H$67,4,FALSE),C233)</f>
        <v>0.243</v>
      </c>
      <c r="D234" s="17">
        <f ca="1">OFFSET(G234,-Parameters!C$18,0)/$AG$2</f>
        <v>6.70755396064649</v>
      </c>
      <c r="E234" t="e">
        <f>'Actual Situation'!C234</f>
        <v>#N/A</v>
      </c>
      <c r="F234" s="17">
        <f ca="1">OFFSET(L234,-Parameters!C$18,0)/$AG$2</f>
        <v>54311.9302901882</v>
      </c>
      <c r="G234" s="47">
        <f ca="1">IF(A234&lt;(A$39-Parameters!C$18),G235/(1+H235),IF(A234&gt;(A$39-Parameters!C$18),I233*$AH233*C234,$AG$2*$D$39))</f>
        <v>98.6058970543297</v>
      </c>
      <c r="H234" s="34">
        <f ca="1">Projection!$AH233*Projection!C234</f>
        <v>0.217752979086705</v>
      </c>
      <c r="I234" s="47">
        <f ca="1">IF(A234&lt;(A$39-Parameters!C$18-2),I235/(1+$AG$8-$AG$5),IF(A234&gt;(A$39-Parameters!C$18-2),I233*(1+H233-$AG$5),G236/$AG$8))</f>
        <v>438.232189489994</v>
      </c>
      <c r="J234" s="47"/>
      <c r="K234" s="35">
        <f ca="1">I234/Parameters!$C$10</f>
        <v>3.84414201307012e-5</v>
      </c>
      <c r="L234" s="47">
        <f ca="1">IF(A234&lt;(A$39-Parameters!C$18),L235-G235,IF(A234=(A$39-Parameters!C$18),OFFSET(F234,Parameters!C$18,0)*$AG$2,$L233+G234))</f>
        <v>1184526.74750842</v>
      </c>
      <c r="M234" s="35">
        <f ca="1">L234/Parameters!$C$10</f>
        <v>0.103905855044598</v>
      </c>
      <c r="N234" s="35">
        <f ca="1" t="shared" si="46"/>
        <v>0.896094144955402</v>
      </c>
      <c r="O234" t="e">
        <f>'Actual Situation'!D234</f>
        <v>#N/A</v>
      </c>
      <c r="P234" t="e">
        <f>'Actual Situation'!E234</f>
        <v>#N/A</v>
      </c>
      <c r="Q234" s="12">
        <f ca="1">ROUND(SUM(OFFSET(D234,(Parameters!$C$9*-1),0,(Parameters!$C$8*-1),1))*Parameters!$C$6,0)</f>
        <v>49</v>
      </c>
      <c r="R234" s="12">
        <f ca="1" t="shared" si="41"/>
        <v>49</v>
      </c>
      <c r="S234" s="36" t="e">
        <f ca="1" t="shared" si="39"/>
        <v>#N/A</v>
      </c>
      <c r="T234" t="e">
        <f>'Actual Situation'!F234</f>
        <v>#N/A</v>
      </c>
      <c r="U234" s="36" t="e">
        <f>'Actual Situation'!G234</f>
        <v>#N/A</v>
      </c>
      <c r="V234" s="12">
        <f ca="1">Q234*Parameters!$C$4</f>
        <v>10.78</v>
      </c>
      <c r="W234" t="e">
        <f>'Actual Situation'!H234</f>
        <v>#N/A</v>
      </c>
      <c r="X234" s="36" t="e">
        <f>'Actual Situation'!I234</f>
        <v>#N/A</v>
      </c>
      <c r="Y234" s="12">
        <f ca="1">Q234*Parameters!$C$5</f>
        <v>7.84</v>
      </c>
      <c r="Z234" t="e">
        <f>'Actual Situation'!J234</f>
        <v>#N/A</v>
      </c>
      <c r="AA234" t="e">
        <f>'Actual Situation'!K234</f>
        <v>#N/A</v>
      </c>
      <c r="AB234" s="12">
        <f ca="1">Q234*Parameters!$C$7</f>
        <v>1.0927</v>
      </c>
      <c r="AC234" t="e">
        <f>'Actual Situation'!L234</f>
        <v>#N/A</v>
      </c>
      <c r="AD234" s="12">
        <f ca="1" t="shared" si="42"/>
        <v>7080.9413</v>
      </c>
      <c r="AE234" s="61" t="e">
        <f t="shared" si="43"/>
        <v>#N/A</v>
      </c>
      <c r="AH234" s="39">
        <f ca="1">IF(ISNA((Parameters!$C$10-L234)/Parameters!$C$10),1,(Parameters!$C$10-L234)/Parameters!$C$10)</f>
        <v>0.896094144955402</v>
      </c>
      <c r="AJ234" s="66">
        <f ca="1" t="shared" si="44"/>
        <v>0.96078431372549</v>
      </c>
      <c r="AK234" s="66" t="e">
        <f ca="1" t="shared" si="45"/>
        <v>#N/A</v>
      </c>
      <c r="AL234" s="67">
        <f>Parameters!$C$13</f>
        <v>2200</v>
      </c>
      <c r="AM234" s="67">
        <f>Parameters!$C$14</f>
        <v>2000</v>
      </c>
    </row>
    <row r="235" spans="1:39">
      <c r="A235" s="45">
        <f t="shared" si="40"/>
        <v>44095</v>
      </c>
      <c r="B235" t="e">
        <f>'Actual Situation'!B235</f>
        <v>#N/A</v>
      </c>
      <c r="C235" s="46">
        <f>_xlfn.IFNA(VLOOKUP(A235,Measures!$D$15:$H$67,4,FALSE),C234)</f>
        <v>0.243</v>
      </c>
      <c r="D235" s="17">
        <f ca="1">OFFSET(G235,-Parameters!C$18,0)/$AG$2</f>
        <v>6.49139477150125</v>
      </c>
      <c r="E235" t="e">
        <f>'Actual Situation'!C235</f>
        <v>#N/A</v>
      </c>
      <c r="F235" s="17">
        <f ca="1">OFFSET(L235,-Parameters!C$18,0)/$AG$2</f>
        <v>54318.4216849596</v>
      </c>
      <c r="G235" s="47">
        <f ca="1">IF(A235&lt;(A$39-Parameters!C$18),G236/(1+H236),IF(A235&gt;(A$39-Parameters!C$18),I234*$AH234*C235,$AG$2*$D$39))</f>
        <v>95.4254436893116</v>
      </c>
      <c r="H235" s="34">
        <f ca="1">Projection!$AH234*Projection!C235</f>
        <v>0.217750877224163</v>
      </c>
      <c r="I235" s="47">
        <f ca="1">IF(A235&lt;(A$39-Parameters!C$18-2),I236/(1+$AG$8-$AG$5),IF(A235&gt;(A$39-Parameters!C$18-2),I234*(1+H234-$AG$5),G237/$AG$8))</f>
        <v>424.100506910631</v>
      </c>
      <c r="J235" s="47"/>
      <c r="K235" s="35">
        <f ca="1">I235/Parameters!$C$10</f>
        <v>3.72017988518097e-5</v>
      </c>
      <c r="L235" s="47">
        <f ca="1">IF(A235&lt;(A$39-Parameters!C$18),L236-G236,IF(A235=(A$39-Parameters!C$18),OFFSET(F235,Parameters!C$18,0)*$AG$2,$L234+G235))</f>
        <v>1184622.17295211</v>
      </c>
      <c r="M235" s="35">
        <f ca="1">L235/Parameters!$C$10</f>
        <v>0.103914225697553</v>
      </c>
      <c r="N235" s="35">
        <f ca="1" t="shared" si="46"/>
        <v>0.896085774302447</v>
      </c>
      <c r="O235" t="e">
        <f>'Actual Situation'!D235</f>
        <v>#N/A</v>
      </c>
      <c r="P235" t="e">
        <f>'Actual Situation'!E235</f>
        <v>#N/A</v>
      </c>
      <c r="Q235" s="12">
        <f ca="1">ROUND(SUM(OFFSET(D235,(Parameters!$C$9*-1),0,(Parameters!$C$8*-1),1))*Parameters!$C$6,0)</f>
        <v>48</v>
      </c>
      <c r="R235" s="12">
        <f ca="1" t="shared" si="41"/>
        <v>48</v>
      </c>
      <c r="S235" s="36" t="e">
        <f ca="1" t="shared" si="39"/>
        <v>#N/A</v>
      </c>
      <c r="T235" t="e">
        <f>'Actual Situation'!F235</f>
        <v>#N/A</v>
      </c>
      <c r="U235" s="36" t="e">
        <f>'Actual Situation'!G235</f>
        <v>#N/A</v>
      </c>
      <c r="V235" s="12">
        <f ca="1">Q235*Parameters!$C$4</f>
        <v>10.56</v>
      </c>
      <c r="W235" t="e">
        <f>'Actual Situation'!H235</f>
        <v>#N/A</v>
      </c>
      <c r="X235" s="36" t="e">
        <f>'Actual Situation'!I235</f>
        <v>#N/A</v>
      </c>
      <c r="Y235" s="12">
        <f ca="1">Q235*Parameters!$C$5</f>
        <v>7.68</v>
      </c>
      <c r="Z235" t="e">
        <f>'Actual Situation'!J235</f>
        <v>#N/A</v>
      </c>
      <c r="AA235" t="e">
        <f>'Actual Situation'!K235</f>
        <v>#N/A</v>
      </c>
      <c r="AB235" s="12">
        <f ca="1">Q235*Parameters!$C$7</f>
        <v>1.0704</v>
      </c>
      <c r="AC235" t="e">
        <f>'Actual Situation'!L235</f>
        <v>#N/A</v>
      </c>
      <c r="AD235" s="12">
        <f ca="1" t="shared" si="42"/>
        <v>7082.0117</v>
      </c>
      <c r="AE235" s="61" t="e">
        <f t="shared" si="43"/>
        <v>#N/A</v>
      </c>
      <c r="AH235" s="39">
        <f ca="1">IF(ISNA((Parameters!$C$10-L235)/Parameters!$C$10),1,(Parameters!$C$10-L235)/Parameters!$C$10)</f>
        <v>0.896085774302447</v>
      </c>
      <c r="AJ235" s="66">
        <f ca="1" t="shared" si="44"/>
        <v>0.979591836734694</v>
      </c>
      <c r="AK235" s="66" t="e">
        <f ca="1" t="shared" si="45"/>
        <v>#N/A</v>
      </c>
      <c r="AL235" s="67">
        <f>Parameters!$C$13</f>
        <v>2200</v>
      </c>
      <c r="AM235" s="67">
        <f>Parameters!$C$14</f>
        <v>2000</v>
      </c>
    </row>
    <row r="236" spans="1:39">
      <c r="A236" s="45">
        <f t="shared" si="40"/>
        <v>44096</v>
      </c>
      <c r="B236" t="e">
        <f>'Actual Situation'!B236</f>
        <v>#N/A</v>
      </c>
      <c r="C236" s="46">
        <f>_xlfn.IFNA(VLOOKUP(A236,Measures!$D$15:$H$67,4,FALSE),C235)</f>
        <v>0.243</v>
      </c>
      <c r="D236" s="17">
        <f ca="1">OFFSET(G236,-Parameters!C$18,0)/$AG$2</f>
        <v>6.2821835820515</v>
      </c>
      <c r="E236" t="e">
        <f>'Actual Situation'!C236</f>
        <v>#N/A</v>
      </c>
      <c r="F236" s="17">
        <f ca="1">OFFSET(L236,-Parameters!C$18,0)/$AG$2</f>
        <v>54324.7038685417</v>
      </c>
      <c r="G236" s="47">
        <f ca="1">IF(A236&lt;(A$39-Parameters!C$18),G237/(1+H237),IF(A236&gt;(A$39-Parameters!C$18),I235*$AH235*C236,$AG$2*$D$39))</f>
        <v>92.3473947614487</v>
      </c>
      <c r="H236" s="34">
        <f ca="1">Projection!$AH235*Projection!C236</f>
        <v>0.217748843155495</v>
      </c>
      <c r="I236" s="47">
        <f ca="1">IF(A236&lt;(A$39-Parameters!C$18-2),I237/(1+$AG$8-$AG$5),IF(A236&gt;(A$39-Parameters!C$18-2),I235*(1+H235-$AG$5),G238/$AG$8))</f>
        <v>410.423637593975</v>
      </c>
      <c r="J236" s="47"/>
      <c r="K236" s="35">
        <f ca="1">I236/Parameters!$C$10</f>
        <v>3.60020734731557e-5</v>
      </c>
      <c r="L236" s="47">
        <f ca="1">IF(A236&lt;(A$39-Parameters!C$18),L237-G237,IF(A236=(A$39-Parameters!C$18),OFFSET(F236,Parameters!C$18,0)*$AG$2,$L235+G236))</f>
        <v>1184714.52034687</v>
      </c>
      <c r="M236" s="35">
        <f ca="1">L236/Parameters!$C$10</f>
        <v>0.103922326346217</v>
      </c>
      <c r="N236" s="35">
        <f ca="1" t="shared" si="46"/>
        <v>0.896077673653783</v>
      </c>
      <c r="O236" t="e">
        <f>'Actual Situation'!D236</f>
        <v>#N/A</v>
      </c>
      <c r="P236" t="e">
        <f>'Actual Situation'!E236</f>
        <v>#N/A</v>
      </c>
      <c r="Q236" s="12">
        <f ca="1">ROUND(SUM(OFFSET(D236,(Parameters!$C$9*-1),0,(Parameters!$C$8*-1),1))*Parameters!$C$6,0)</f>
        <v>46</v>
      </c>
      <c r="R236" s="12">
        <f ca="1" t="shared" si="41"/>
        <v>46</v>
      </c>
      <c r="S236" s="36" t="e">
        <f ca="1" t="shared" si="39"/>
        <v>#N/A</v>
      </c>
      <c r="T236" t="e">
        <f>'Actual Situation'!F236</f>
        <v>#N/A</v>
      </c>
      <c r="U236" s="36" t="e">
        <f>'Actual Situation'!G236</f>
        <v>#N/A</v>
      </c>
      <c r="V236" s="12">
        <f ca="1">Q236*Parameters!$C$4</f>
        <v>10.12</v>
      </c>
      <c r="W236" t="e">
        <f>'Actual Situation'!H236</f>
        <v>#N/A</v>
      </c>
      <c r="X236" s="36" t="e">
        <f>'Actual Situation'!I236</f>
        <v>#N/A</v>
      </c>
      <c r="Y236" s="12">
        <f ca="1">Q236*Parameters!$C$5</f>
        <v>7.36</v>
      </c>
      <c r="Z236" t="e">
        <f>'Actual Situation'!J236</f>
        <v>#N/A</v>
      </c>
      <c r="AA236" t="e">
        <f>'Actual Situation'!K236</f>
        <v>#N/A</v>
      </c>
      <c r="AB236" s="12">
        <f ca="1">Q236*Parameters!$C$7</f>
        <v>1.0258</v>
      </c>
      <c r="AC236" t="e">
        <f>'Actual Situation'!L236</f>
        <v>#N/A</v>
      </c>
      <c r="AD236" s="12">
        <f ca="1" t="shared" si="42"/>
        <v>7083.0375</v>
      </c>
      <c r="AE236" s="61" t="e">
        <f t="shared" si="43"/>
        <v>#N/A</v>
      </c>
      <c r="AH236" s="39">
        <f ca="1">IF(ISNA((Parameters!$C$10-L236)/Parameters!$C$10),1,(Parameters!$C$10-L236)/Parameters!$C$10)</f>
        <v>0.896077673653783</v>
      </c>
      <c r="AJ236" s="66">
        <f ca="1" t="shared" si="44"/>
        <v>0.958333333333333</v>
      </c>
      <c r="AK236" s="66" t="e">
        <f ca="1" t="shared" si="45"/>
        <v>#N/A</v>
      </c>
      <c r="AL236" s="67">
        <f>Parameters!$C$13</f>
        <v>2200</v>
      </c>
      <c r="AM236" s="67">
        <f>Parameters!$C$14</f>
        <v>2000</v>
      </c>
    </row>
    <row r="237" spans="1:39">
      <c r="A237" s="45">
        <f t="shared" si="40"/>
        <v>44097</v>
      </c>
      <c r="B237" t="e">
        <f>'Actual Situation'!B237</f>
        <v>#N/A</v>
      </c>
      <c r="C237" s="46">
        <f>_xlfn.IFNA(VLOOKUP(A237,Measures!$D$15:$H$67,4,FALSE),C236)</f>
        <v>0.243</v>
      </c>
      <c r="D237" s="17">
        <f ca="1">OFFSET(G237,-Parameters!C$18,0)/$AG$2</f>
        <v>6.07969820596388</v>
      </c>
      <c r="E237" t="e">
        <f>'Actual Situation'!C237</f>
        <v>#N/A</v>
      </c>
      <c r="F237" s="17">
        <f ca="1">OFFSET(L237,-Parameters!C$18,0)/$AG$2</f>
        <v>54330.7835667477</v>
      </c>
      <c r="G237" s="47">
        <f ca="1">IF(A237&lt;(A$39-Parameters!C$18),G238/(1+H238),IF(A237&gt;(A$39-Parameters!C$18),I236*$AH236*C237,$AG$2*$D$39))</f>
        <v>89.368464388219</v>
      </c>
      <c r="H237" s="34">
        <f ca="1">Projection!$AH236*Projection!C237</f>
        <v>0.217746874697869</v>
      </c>
      <c r="I237" s="47">
        <f ca="1">IF(A237&lt;(A$39-Parameters!C$18-2),I238/(1+$AG$8-$AG$5),IF(A237&gt;(A$39-Parameters!C$18-2),I236*(1+H236-$AG$5),G239/$AG$8))</f>
        <v>397.187000485239</v>
      </c>
      <c r="J237" s="47"/>
      <c r="K237" s="35">
        <f ca="1">I237/Parameters!$C$10</f>
        <v>3.48409649548456e-5</v>
      </c>
      <c r="L237" s="47">
        <f ca="1">IF(A237&lt;(A$39-Parameters!C$18),L238-G238,IF(A237=(A$39-Parameters!C$18),OFFSET(F237,Parameters!C$18,0)*$AG$2,$L236+G237))</f>
        <v>1184803.88881126</v>
      </c>
      <c r="M237" s="35">
        <f ca="1">L237/Parameters!$C$10</f>
        <v>0.103930165685198</v>
      </c>
      <c r="N237" s="35">
        <f ca="1" t="shared" si="46"/>
        <v>0.896069834314802</v>
      </c>
      <c r="O237" t="e">
        <f>'Actual Situation'!D237</f>
        <v>#N/A</v>
      </c>
      <c r="P237" t="e">
        <f>'Actual Situation'!E237</f>
        <v>#N/A</v>
      </c>
      <c r="Q237" s="12">
        <f ca="1">ROUND(SUM(OFFSET(D237,(Parameters!$C$9*-1),0,(Parameters!$C$8*-1),1))*Parameters!$C$6,0)</f>
        <v>45</v>
      </c>
      <c r="R237" s="12">
        <f ca="1" t="shared" si="41"/>
        <v>45</v>
      </c>
      <c r="S237" s="36" t="e">
        <f ca="1" t="shared" si="39"/>
        <v>#N/A</v>
      </c>
      <c r="T237" t="e">
        <f>'Actual Situation'!F237</f>
        <v>#N/A</v>
      </c>
      <c r="U237" s="36" t="e">
        <f>'Actual Situation'!G237</f>
        <v>#N/A</v>
      </c>
      <c r="V237" s="12">
        <f ca="1">Q237*Parameters!$C$4</f>
        <v>9.9</v>
      </c>
      <c r="W237" t="e">
        <f>'Actual Situation'!H237</f>
        <v>#N/A</v>
      </c>
      <c r="X237" s="36" t="e">
        <f>'Actual Situation'!I237</f>
        <v>#N/A</v>
      </c>
      <c r="Y237" s="12">
        <f ca="1">Q237*Parameters!$C$5</f>
        <v>7.2</v>
      </c>
      <c r="Z237" t="e">
        <f>'Actual Situation'!J237</f>
        <v>#N/A</v>
      </c>
      <c r="AA237" t="e">
        <f>'Actual Situation'!K237</f>
        <v>#N/A</v>
      </c>
      <c r="AB237" s="12">
        <f ca="1">Q237*Parameters!$C$7</f>
        <v>1.0035</v>
      </c>
      <c r="AC237" t="e">
        <f>'Actual Situation'!L237</f>
        <v>#N/A</v>
      </c>
      <c r="AD237" s="12">
        <f ca="1" t="shared" si="42"/>
        <v>7084.041</v>
      </c>
      <c r="AE237" s="61" t="e">
        <f t="shared" si="43"/>
        <v>#N/A</v>
      </c>
      <c r="AH237" s="39">
        <f ca="1">IF(ISNA((Parameters!$C$10-L237)/Parameters!$C$10),1,(Parameters!$C$10-L237)/Parameters!$C$10)</f>
        <v>0.896069834314802</v>
      </c>
      <c r="AJ237" s="66">
        <f ca="1" t="shared" si="44"/>
        <v>0.978260869565217</v>
      </c>
      <c r="AK237" s="66" t="e">
        <f ca="1" t="shared" si="45"/>
        <v>#N/A</v>
      </c>
      <c r="AL237" s="67">
        <f>Parameters!$C$13</f>
        <v>2200</v>
      </c>
      <c r="AM237" s="67">
        <f>Parameters!$C$14</f>
        <v>2000</v>
      </c>
    </row>
    <row r="238" spans="1:39">
      <c r="A238" s="45">
        <f t="shared" si="40"/>
        <v>44098</v>
      </c>
      <c r="B238" t="e">
        <f>'Actual Situation'!B238</f>
        <v>#N/A</v>
      </c>
      <c r="C238" s="46">
        <f>_xlfn.IFNA(VLOOKUP(A238,Measures!$D$15:$H$67,4,FALSE),C237)</f>
        <v>0.243</v>
      </c>
      <c r="D238" s="17">
        <f ca="1">OFFSET(G238,-Parameters!C$18,0)/$AG$2</f>
        <v>5.88372348941904</v>
      </c>
      <c r="E238" t="e">
        <f>'Actual Situation'!C238</f>
        <v>#N/A</v>
      </c>
      <c r="F238" s="17">
        <f ca="1">OFFSET(L238,-Parameters!C$18,0)/$AG$2</f>
        <v>54336.6672902371</v>
      </c>
      <c r="G238" s="47">
        <f ca="1">IF(A238&lt;(A$39-Parameters!C$18),G239/(1+H239),IF(A238&gt;(A$39-Parameters!C$18),I237*$AH237*C238,$AG$2*$D$39))</f>
        <v>86.4854714011828</v>
      </c>
      <c r="H238" s="34">
        <f ca="1">Projection!$AH237*Projection!C238</f>
        <v>0.217744969738497</v>
      </c>
      <c r="I238" s="47">
        <f ca="1">IF(A238&lt;(A$39-Parameters!C$18-2),I239/(1+$AG$8-$AG$5),IF(A238&gt;(A$39-Parameters!C$18-2),I237*(1+H237-$AG$5),G240/$AG$8))</f>
        <v>384.376478390212</v>
      </c>
      <c r="J238" s="47"/>
      <c r="K238" s="35">
        <f ca="1">I238/Parameters!$C$10</f>
        <v>3.37172349465098e-5</v>
      </c>
      <c r="L238" s="47">
        <f ca="1">IF(A238&lt;(A$39-Parameters!C$18),L239-G239,IF(A238=(A$39-Parameters!C$18),OFFSET(F238,Parameters!C$18,0)*$AG$2,$L237+G238))</f>
        <v>1184890.37428266</v>
      </c>
      <c r="M238" s="35">
        <f ca="1">L238/Parameters!$C$10</f>
        <v>0.103937752130058</v>
      </c>
      <c r="N238" s="35">
        <f ca="1" t="shared" si="46"/>
        <v>0.896062247869942</v>
      </c>
      <c r="O238" t="e">
        <f>'Actual Situation'!D238</f>
        <v>#N/A</v>
      </c>
      <c r="P238" t="e">
        <f>'Actual Situation'!E238</f>
        <v>#N/A</v>
      </c>
      <c r="Q238" s="12">
        <f ca="1">ROUND(SUM(OFFSET(D238,(Parameters!$C$9*-1),0,(Parameters!$C$8*-1),1))*Parameters!$C$6,0)</f>
        <v>43</v>
      </c>
      <c r="R238" s="12">
        <f ca="1" t="shared" si="41"/>
        <v>43</v>
      </c>
      <c r="S238" s="36" t="e">
        <f ca="1" t="shared" si="39"/>
        <v>#N/A</v>
      </c>
      <c r="T238" t="e">
        <f>'Actual Situation'!F238</f>
        <v>#N/A</v>
      </c>
      <c r="U238" s="36" t="e">
        <f>'Actual Situation'!G238</f>
        <v>#N/A</v>
      </c>
      <c r="V238" s="12">
        <f ca="1">Q238*Parameters!$C$4</f>
        <v>9.46</v>
      </c>
      <c r="W238" t="e">
        <f>'Actual Situation'!H238</f>
        <v>#N/A</v>
      </c>
      <c r="X238" s="36" t="e">
        <f>'Actual Situation'!I238</f>
        <v>#N/A</v>
      </c>
      <c r="Y238" s="12">
        <f ca="1">Q238*Parameters!$C$5</f>
        <v>6.88</v>
      </c>
      <c r="Z238" t="e">
        <f>'Actual Situation'!J238</f>
        <v>#N/A</v>
      </c>
      <c r="AA238" t="e">
        <f>'Actual Situation'!K238</f>
        <v>#N/A</v>
      </c>
      <c r="AB238" s="12">
        <f ca="1">Q238*Parameters!$C$7</f>
        <v>0.9589</v>
      </c>
      <c r="AC238" t="e">
        <f>'Actual Situation'!L238</f>
        <v>#N/A</v>
      </c>
      <c r="AD238" s="12">
        <f ca="1" t="shared" si="42"/>
        <v>7084.9999</v>
      </c>
      <c r="AE238" s="61" t="e">
        <f t="shared" si="43"/>
        <v>#N/A</v>
      </c>
      <c r="AH238" s="39">
        <f ca="1">IF(ISNA((Parameters!$C$10-L238)/Parameters!$C$10),1,(Parameters!$C$10-L238)/Parameters!$C$10)</f>
        <v>0.896062247869942</v>
      </c>
      <c r="AJ238" s="66">
        <f ca="1" t="shared" si="44"/>
        <v>0.955555555555556</v>
      </c>
      <c r="AK238" s="66" t="e">
        <f ca="1" t="shared" si="45"/>
        <v>#N/A</v>
      </c>
      <c r="AL238" s="67">
        <f>Parameters!$C$13</f>
        <v>2200</v>
      </c>
      <c r="AM238" s="67">
        <f>Parameters!$C$14</f>
        <v>2000</v>
      </c>
    </row>
    <row r="239" spans="1:39">
      <c r="A239" s="45">
        <f t="shared" si="40"/>
        <v>44099</v>
      </c>
      <c r="B239" t="e">
        <f>'Actual Situation'!B239</f>
        <v>#N/A</v>
      </c>
      <c r="C239" s="46">
        <f>_xlfn.IFNA(VLOOKUP(A239,Measures!$D$15:$H$67,4,FALSE),C238)</f>
        <v>0.243</v>
      </c>
      <c r="D239" s="17">
        <f ca="1">OFFSET(G239,-Parameters!C$18,0)/$AG$2</f>
        <v>5.69405109315352</v>
      </c>
      <c r="E239" t="e">
        <f>'Actual Situation'!C239</f>
        <v>#N/A</v>
      </c>
      <c r="F239" s="17">
        <f ca="1">OFFSET(L239,-Parameters!C$18,0)/$AG$2</f>
        <v>54342.3613413302</v>
      </c>
      <c r="G239" s="47">
        <f ca="1">IF(A239&lt;(A$39-Parameters!C$18),G240/(1+H240),IF(A239&gt;(A$39-Parameters!C$18),I238*$AH238*C239,$AG$2*$D$39))</f>
        <v>83.6953360548837</v>
      </c>
      <c r="H239" s="34">
        <f ca="1">Projection!$AH238*Projection!C239</f>
        <v>0.217743126232396</v>
      </c>
      <c r="I239" s="47">
        <f ca="1">IF(A239&lt;(A$39-Parameters!C$18-2),I240/(1+$AG$8-$AG$5),IF(A239&gt;(A$39-Parameters!C$18-2),I238*(1+H238-$AG$5),G241/$AG$8))</f>
        <v>371.978403447925</v>
      </c>
      <c r="J239" s="47"/>
      <c r="K239" s="35">
        <f ca="1">I239/Parameters!$C$10</f>
        <v>3.26296845129759e-5</v>
      </c>
      <c r="L239" s="47">
        <f ca="1">IF(A239&lt;(A$39-Parameters!C$18),L240-G240,IF(A239=(A$39-Parameters!C$18),OFFSET(F239,Parameters!C$18,0)*$AG$2,$L238+G239))</f>
        <v>1184974.06961871</v>
      </c>
      <c r="M239" s="35">
        <f ca="1">L239/Parameters!$C$10</f>
        <v>0.103945093826203</v>
      </c>
      <c r="N239" s="35">
        <f ca="1" t="shared" si="46"/>
        <v>0.896054906173797</v>
      </c>
      <c r="O239" t="e">
        <f>'Actual Situation'!D239</f>
        <v>#N/A</v>
      </c>
      <c r="P239" t="e">
        <f>'Actual Situation'!E239</f>
        <v>#N/A</v>
      </c>
      <c r="Q239" s="12">
        <f ca="1">ROUND(SUM(OFFSET(D239,(Parameters!$C$9*-1),0,(Parameters!$C$8*-1),1))*Parameters!$C$6,0)</f>
        <v>42</v>
      </c>
      <c r="R239" s="12">
        <f ca="1" t="shared" si="41"/>
        <v>42</v>
      </c>
      <c r="S239" s="36" t="e">
        <f ca="1" t="shared" si="39"/>
        <v>#N/A</v>
      </c>
      <c r="T239" t="e">
        <f>'Actual Situation'!F239</f>
        <v>#N/A</v>
      </c>
      <c r="U239" s="36" t="e">
        <f>'Actual Situation'!G239</f>
        <v>#N/A</v>
      </c>
      <c r="V239" s="12">
        <f ca="1">Q239*Parameters!$C$4</f>
        <v>9.24</v>
      </c>
      <c r="W239" t="e">
        <f>'Actual Situation'!H239</f>
        <v>#N/A</v>
      </c>
      <c r="X239" s="36" t="e">
        <f>'Actual Situation'!I239</f>
        <v>#N/A</v>
      </c>
      <c r="Y239" s="12">
        <f ca="1">Q239*Parameters!$C$5</f>
        <v>6.72</v>
      </c>
      <c r="Z239" t="e">
        <f>'Actual Situation'!J239</f>
        <v>#N/A</v>
      </c>
      <c r="AA239" t="e">
        <f>'Actual Situation'!K239</f>
        <v>#N/A</v>
      </c>
      <c r="AB239" s="12">
        <f ca="1">Q239*Parameters!$C$7</f>
        <v>0.9366</v>
      </c>
      <c r="AC239" t="e">
        <f>'Actual Situation'!L239</f>
        <v>#N/A</v>
      </c>
      <c r="AD239" s="12">
        <f ca="1" t="shared" si="42"/>
        <v>7085.9365</v>
      </c>
      <c r="AE239" s="61" t="e">
        <f t="shared" si="43"/>
        <v>#N/A</v>
      </c>
      <c r="AH239" s="39">
        <f ca="1">IF(ISNA((Parameters!$C$10-L239)/Parameters!$C$10),1,(Parameters!$C$10-L239)/Parameters!$C$10)</f>
        <v>0.896054906173797</v>
      </c>
      <c r="AJ239" s="66">
        <f ca="1" t="shared" si="44"/>
        <v>0.976744186046512</v>
      </c>
      <c r="AK239" s="66" t="e">
        <f ca="1" t="shared" si="45"/>
        <v>#N/A</v>
      </c>
      <c r="AL239" s="67">
        <f>Parameters!$C$13</f>
        <v>2200</v>
      </c>
      <c r="AM239" s="67">
        <f>Parameters!$C$14</f>
        <v>2000</v>
      </c>
    </row>
    <row r="240" spans="1:39">
      <c r="A240" s="45">
        <f t="shared" si="40"/>
        <v>44100</v>
      </c>
      <c r="B240" t="e">
        <f>'Actual Situation'!B240</f>
        <v>#N/A</v>
      </c>
      <c r="C240" s="46">
        <f>_xlfn.IFNA(VLOOKUP(A240,Measures!$D$15:$H$67,4,FALSE),C239)</f>
        <v>0.243</v>
      </c>
      <c r="D240" s="17">
        <f ca="1">OFFSET(G240,-Parameters!C$18,0)/$AG$2</f>
        <v>5.51047928095967</v>
      </c>
      <c r="E240" t="e">
        <f>'Actual Situation'!C240</f>
        <v>#N/A</v>
      </c>
      <c r="F240" s="17">
        <f ca="1">OFFSET(L240,-Parameters!C$18,0)/$AG$2</f>
        <v>54347.8718206112</v>
      </c>
      <c r="G240" s="47">
        <f ca="1">IF(A240&lt;(A$39-Parameters!C$18),G241/(1+H241),IF(A240&gt;(A$39-Parameters!C$18),I239*$AH239*C240,$AG$2*$D$39))</f>
        <v>80.9950768362509</v>
      </c>
      <c r="H240" s="34">
        <f ca="1">Projection!$AH239*Projection!C240</f>
        <v>0.217741342200233</v>
      </c>
      <c r="I240" s="47">
        <f ca="1">IF(A240&lt;(A$39-Parameters!C$18-2),I241/(1+$AG$8-$AG$5),IF(A240&gt;(A$39-Parameters!C$18-2),I239*(1+H239-$AG$5),G242/$AG$8))</f>
        <v>359.979543043631</v>
      </c>
      <c r="J240" s="47"/>
      <c r="K240" s="35">
        <f ca="1">I240/Parameters!$C$10</f>
        <v>3.15771528985641e-5</v>
      </c>
      <c r="L240" s="47">
        <f ca="1">IF(A240&lt;(A$39-Parameters!C$18),L241-G241,IF(A240=(A$39-Parameters!C$18),OFFSET(F240,Parameters!C$18,0)*$AG$2,$L239+G240))</f>
        <v>1185055.06469555</v>
      </c>
      <c r="M240" s="35">
        <f ca="1">L240/Parameters!$C$10</f>
        <v>0.103952198657504</v>
      </c>
      <c r="N240" s="35">
        <f ca="1" t="shared" si="46"/>
        <v>0.896047801342496</v>
      </c>
      <c r="O240" t="e">
        <f>'Actual Situation'!D240</f>
        <v>#N/A</v>
      </c>
      <c r="P240" t="e">
        <f>'Actual Situation'!E240</f>
        <v>#N/A</v>
      </c>
      <c r="Q240" s="12">
        <f ca="1">ROUND(SUM(OFFSET(D240,(Parameters!$C$9*-1),0,(Parameters!$C$8*-1),1))*Parameters!$C$6,0)</f>
        <v>40</v>
      </c>
      <c r="R240" s="12">
        <f ca="1" t="shared" si="41"/>
        <v>40</v>
      </c>
      <c r="S240" s="36" t="e">
        <f ca="1" t="shared" si="39"/>
        <v>#N/A</v>
      </c>
      <c r="T240" t="e">
        <f>'Actual Situation'!F240</f>
        <v>#N/A</v>
      </c>
      <c r="U240" s="36" t="e">
        <f>'Actual Situation'!G240</f>
        <v>#N/A</v>
      </c>
      <c r="V240" s="12">
        <f ca="1">Q240*Parameters!$C$4</f>
        <v>8.8</v>
      </c>
      <c r="W240" t="e">
        <f>'Actual Situation'!H240</f>
        <v>#N/A</v>
      </c>
      <c r="X240" s="36" t="e">
        <f>'Actual Situation'!I240</f>
        <v>#N/A</v>
      </c>
      <c r="Y240" s="12">
        <f ca="1">Q240*Parameters!$C$5</f>
        <v>6.4</v>
      </c>
      <c r="Z240" t="e">
        <f>'Actual Situation'!J240</f>
        <v>#N/A</v>
      </c>
      <c r="AA240" t="e">
        <f>'Actual Situation'!K240</f>
        <v>#N/A</v>
      </c>
      <c r="AB240" s="12">
        <f ca="1">Q240*Parameters!$C$7</f>
        <v>0.892</v>
      </c>
      <c r="AC240" t="e">
        <f>'Actual Situation'!L240</f>
        <v>#N/A</v>
      </c>
      <c r="AD240" s="12">
        <f ca="1" t="shared" si="42"/>
        <v>7086.8285</v>
      </c>
      <c r="AE240" s="61" t="e">
        <f t="shared" si="43"/>
        <v>#N/A</v>
      </c>
      <c r="AH240" s="39">
        <f ca="1">IF(ISNA((Parameters!$C$10-L240)/Parameters!$C$10),1,(Parameters!$C$10-L240)/Parameters!$C$10)</f>
        <v>0.896047801342496</v>
      </c>
      <c r="AJ240" s="66">
        <f ca="1" t="shared" si="44"/>
        <v>0.952380952380952</v>
      </c>
      <c r="AK240" s="66" t="e">
        <f ca="1" t="shared" si="45"/>
        <v>#N/A</v>
      </c>
      <c r="AL240" s="67">
        <f>Parameters!$C$13</f>
        <v>2200</v>
      </c>
      <c r="AM240" s="67">
        <f>Parameters!$C$14</f>
        <v>2000</v>
      </c>
    </row>
    <row r="241" spans="1:39">
      <c r="A241" s="45">
        <f t="shared" ref="A241:A272" si="47">A240+1</f>
        <v>44101</v>
      </c>
      <c r="B241" t="e">
        <f>'Actual Situation'!B241</f>
        <v>#N/A</v>
      </c>
      <c r="C241" s="46">
        <f>_xlfn.IFNA(VLOOKUP(A241,Measures!$D$15:$H$67,4,FALSE),C240)</f>
        <v>0.243</v>
      </c>
      <c r="D241" s="17">
        <f ca="1">OFFSET(G241,-Parameters!C$18,0)/$AG$2</f>
        <v>5.33281271447168</v>
      </c>
      <c r="E241" t="e">
        <f>'Actual Situation'!C241</f>
        <v>#N/A</v>
      </c>
      <c r="F241" s="17">
        <f ca="1">OFFSET(L241,-Parameters!C$18,0)/$AG$2</f>
        <v>54353.2046333257</v>
      </c>
      <c r="G241" s="47">
        <f ca="1">IF(A241&lt;(A$39-Parameters!C$18),G242/(1+H242),IF(A241&gt;(A$39-Parameters!C$18),I240*$AH240*C241,$AG$2*$D$39))</f>
        <v>78.3818073716227</v>
      </c>
      <c r="H241" s="34">
        <f ca="1">Projection!$AH240*Projection!C241</f>
        <v>0.217739615726226</v>
      </c>
      <c r="I241" s="47">
        <f ca="1">IF(A241&lt;(A$39-Parameters!C$18-2),I242/(1+$AG$8-$AG$5),IF(A241&gt;(A$39-Parameters!C$18-2),I240*(1+H240-$AG$5),G243/$AG$8))</f>
        <v>348.367086149669</v>
      </c>
      <c r="J241" s="47"/>
      <c r="K241" s="35">
        <f ca="1">I241/Parameters!$C$10</f>
        <v>3.05585163289184e-5</v>
      </c>
      <c r="L241" s="47">
        <f ca="1">IF(A241&lt;(A$39-Parameters!C$18),L242-G242,IF(A241=(A$39-Parameters!C$18),OFFSET(F241,Parameters!C$18,0)*$AG$2,$L240+G241))</f>
        <v>1185133.44650292</v>
      </c>
      <c r="M241" s="35">
        <f ca="1">L241/Parameters!$C$10</f>
        <v>0.103959074254642</v>
      </c>
      <c r="N241" s="35">
        <f ca="1" t="shared" si="46"/>
        <v>0.896040925745358</v>
      </c>
      <c r="O241" t="e">
        <f>'Actual Situation'!D241</f>
        <v>#N/A</v>
      </c>
      <c r="P241" t="e">
        <f>'Actual Situation'!E241</f>
        <v>#N/A</v>
      </c>
      <c r="Q241" s="12">
        <f ca="1">ROUND(SUM(OFFSET(D241,(Parameters!$C$9*-1),0,(Parameters!$C$8*-1),1))*Parameters!$C$6,0)</f>
        <v>39</v>
      </c>
      <c r="R241" s="12">
        <f ca="1" t="shared" si="41"/>
        <v>39</v>
      </c>
      <c r="S241" s="36" t="e">
        <f ca="1" t="shared" si="39"/>
        <v>#N/A</v>
      </c>
      <c r="T241" t="e">
        <f>'Actual Situation'!F241</f>
        <v>#N/A</v>
      </c>
      <c r="U241" s="36" t="e">
        <f>'Actual Situation'!G241</f>
        <v>#N/A</v>
      </c>
      <c r="V241" s="12">
        <f ca="1">Q241*Parameters!$C$4</f>
        <v>8.58</v>
      </c>
      <c r="W241" t="e">
        <f>'Actual Situation'!H241</f>
        <v>#N/A</v>
      </c>
      <c r="X241" s="36" t="e">
        <f>'Actual Situation'!I241</f>
        <v>#N/A</v>
      </c>
      <c r="Y241" s="12">
        <f ca="1">Q241*Parameters!$C$5</f>
        <v>6.24</v>
      </c>
      <c r="Z241" t="e">
        <f>'Actual Situation'!J241</f>
        <v>#N/A</v>
      </c>
      <c r="AA241" t="e">
        <f>'Actual Situation'!K241</f>
        <v>#N/A</v>
      </c>
      <c r="AB241" s="12">
        <f ca="1">Q241*Parameters!$C$7</f>
        <v>0.8697</v>
      </c>
      <c r="AC241" t="e">
        <f>'Actual Situation'!L241</f>
        <v>#N/A</v>
      </c>
      <c r="AD241" s="12">
        <f ca="1" t="shared" ref="AD241:AD272" si="48">AD240+AB241</f>
        <v>7087.6982</v>
      </c>
      <c r="AE241" s="61" t="e">
        <f t="shared" ref="AE241:AE272" si="49">IF(E241&gt;0,AA241/E241,0)</f>
        <v>#N/A</v>
      </c>
      <c r="AH241" s="39">
        <f ca="1">IF(ISNA((Parameters!$C$10-L241)/Parameters!$C$10),1,(Parameters!$C$10-L241)/Parameters!$C$10)</f>
        <v>0.896040925745358</v>
      </c>
      <c r="AJ241" s="66">
        <f ca="1" t="shared" ref="AJ241:AJ272" si="50">IF(Q240&gt;0,Q241/Q240,0)</f>
        <v>0.975</v>
      </c>
      <c r="AK241" s="66" t="e">
        <f ca="1" t="shared" ref="AK241:AK272" si="51">IF(E241&gt;0,F241/E241,0)</f>
        <v>#N/A</v>
      </c>
      <c r="AL241" s="67">
        <f>Parameters!$C$13</f>
        <v>2200</v>
      </c>
      <c r="AM241" s="67">
        <f>Parameters!$C$14</f>
        <v>2000</v>
      </c>
    </row>
    <row r="242" spans="1:39">
      <c r="A242" s="45">
        <f t="shared" si="47"/>
        <v>44102</v>
      </c>
      <c r="B242" t="e">
        <f>'Actual Situation'!B242</f>
        <v>#N/A</v>
      </c>
      <c r="C242" s="46">
        <f>_xlfn.IFNA(VLOOKUP(A242,Measures!$D$15:$H$67,4,FALSE),C241)</f>
        <v>0.243</v>
      </c>
      <c r="D242" s="17">
        <f ca="1">OFFSET(G242,-Parameters!C$18,0)/$AG$2</f>
        <v>5.16086225406901</v>
      </c>
      <c r="E242" t="e">
        <f>'Actual Situation'!C242</f>
        <v>#N/A</v>
      </c>
      <c r="F242" s="17">
        <f ca="1">OFFSET(L242,-Parameters!C$18,0)/$AG$2</f>
        <v>54358.3654955797</v>
      </c>
      <c r="G242" s="47">
        <f ca="1">IF(A242&lt;(A$39-Parameters!C$18),G243/(1+H243),IF(A242&gt;(A$39-Parameters!C$18),I241*$AH241*C242,$AG$2*$D$39))</f>
        <v>75.8527334285813</v>
      </c>
      <c r="H242" s="34">
        <f ca="1">Projection!$AH241*Projection!C242</f>
        <v>0.217737944956122</v>
      </c>
      <c r="I242" s="47">
        <f ca="1">IF(A242&lt;(A$39-Parameters!C$18-2),I243/(1+$AG$8-$AG$5),IF(A242&gt;(A$39-Parameters!C$18-2),I241*(1+H241-$AG$5),G244/$AG$8))</f>
        <v>337.128630082146</v>
      </c>
      <c r="J242" s="47"/>
      <c r="K242" s="35">
        <f ca="1">I242/Parameters!$C$10</f>
        <v>2.95726868493111e-5</v>
      </c>
      <c r="L242" s="47">
        <f ca="1">IF(A242&lt;(A$39-Parameters!C$18),L243-G243,IF(A242=(A$39-Parameters!C$18),OFFSET(F242,Parameters!C$18,0)*$AG$2,$L241+G242))</f>
        <v>1185209.29923635</v>
      </c>
      <c r="M242" s="35">
        <f ca="1">L242/Parameters!$C$10</f>
        <v>0.103965728003189</v>
      </c>
      <c r="N242" s="35">
        <f ca="1" t="shared" si="46"/>
        <v>0.896034271996811</v>
      </c>
      <c r="O242" t="e">
        <f>'Actual Situation'!D242</f>
        <v>#N/A</v>
      </c>
      <c r="P242" t="e">
        <f>'Actual Situation'!E242</f>
        <v>#N/A</v>
      </c>
      <c r="Q242" s="12">
        <f ca="1">ROUND(SUM(OFFSET(D242,(Parameters!$C$9*-1),0,(Parameters!$C$8*-1),1))*Parameters!$C$6,0)</f>
        <v>38</v>
      </c>
      <c r="R242" s="12">
        <f ca="1" t="shared" si="41"/>
        <v>38</v>
      </c>
      <c r="S242" s="36" t="e">
        <f ca="1" t="shared" si="39"/>
        <v>#N/A</v>
      </c>
      <c r="T242" t="e">
        <f>'Actual Situation'!F242</f>
        <v>#N/A</v>
      </c>
      <c r="U242" s="36" t="e">
        <f>'Actual Situation'!G242</f>
        <v>#N/A</v>
      </c>
      <c r="V242" s="12">
        <f ca="1">Q242*Parameters!$C$4</f>
        <v>8.36</v>
      </c>
      <c r="W242" t="e">
        <f>'Actual Situation'!H242</f>
        <v>#N/A</v>
      </c>
      <c r="X242" s="36" t="e">
        <f>'Actual Situation'!I242</f>
        <v>#N/A</v>
      </c>
      <c r="Y242" s="12">
        <f ca="1">Q242*Parameters!$C$5</f>
        <v>6.08</v>
      </c>
      <c r="Z242" t="e">
        <f>'Actual Situation'!J242</f>
        <v>#N/A</v>
      </c>
      <c r="AA242" t="e">
        <f>'Actual Situation'!K242</f>
        <v>#N/A</v>
      </c>
      <c r="AB242" s="12">
        <f ca="1">Q242*Parameters!$C$7</f>
        <v>0.8474</v>
      </c>
      <c r="AC242" t="e">
        <f>'Actual Situation'!L242</f>
        <v>#N/A</v>
      </c>
      <c r="AD242" s="12">
        <f ca="1" t="shared" si="48"/>
        <v>7088.5456</v>
      </c>
      <c r="AE242" s="61" t="e">
        <f t="shared" si="49"/>
        <v>#N/A</v>
      </c>
      <c r="AH242" s="39">
        <f ca="1">IF(ISNA((Parameters!$C$10-L242)/Parameters!$C$10),1,(Parameters!$C$10-L242)/Parameters!$C$10)</f>
        <v>0.896034271996811</v>
      </c>
      <c r="AJ242" s="66">
        <f ca="1" t="shared" si="50"/>
        <v>0.974358974358974</v>
      </c>
      <c r="AK242" s="66" t="e">
        <f ca="1" t="shared" si="51"/>
        <v>#N/A</v>
      </c>
      <c r="AL242" s="67">
        <f>Parameters!$C$13</f>
        <v>2200</v>
      </c>
      <c r="AM242" s="67">
        <f>Parameters!$C$14</f>
        <v>2000</v>
      </c>
    </row>
    <row r="243" spans="1:39">
      <c r="A243" s="45">
        <f t="shared" si="47"/>
        <v>44103</v>
      </c>
      <c r="B243" t="e">
        <f>'Actual Situation'!B243</f>
        <v>#N/A</v>
      </c>
      <c r="C243" s="46">
        <f>_xlfn.IFNA(VLOOKUP(A243,Measures!$D$15:$H$67,4,FALSE),C242)</f>
        <v>0.243</v>
      </c>
      <c r="D243" s="17">
        <f ca="1">OFFSET(G243,-Parameters!C$18,0)/$AG$2</f>
        <v>4.99444476573171</v>
      </c>
      <c r="E243" t="e">
        <f>'Actual Situation'!C243</f>
        <v>#N/A</v>
      </c>
      <c r="F243" s="17">
        <f ca="1">OFFSET(L243,-Parameters!C$18,0)/$AG$2</f>
        <v>54363.3599403455</v>
      </c>
      <c r="G243" s="47">
        <f ca="1">IF(A243&lt;(A$39-Parameters!C$18),G244/(1+H244),IF(A243&gt;(A$39-Parameters!C$18),I242*$AH242*C243,$AG$2*$D$39))</f>
        <v>73.40515000986</v>
      </c>
      <c r="H243" s="34">
        <f ca="1">Projection!$AH242*Projection!C243</f>
        <v>0.217736328095225</v>
      </c>
      <c r="I243" s="47">
        <f ca="1">IF(A243&lt;(A$39-Parameters!C$18-2),I244/(1+$AG$8-$AG$5),IF(A243&gt;(A$39-Parameters!C$18-2),I242*(1+H242-$AG$5),G245/$AG$8))</f>
        <v>326.252167661569</v>
      </c>
      <c r="J243" s="47"/>
      <c r="K243" s="35">
        <f ca="1">I243/Parameters!$C$10</f>
        <v>2.86186111983832e-5</v>
      </c>
      <c r="L243" s="47">
        <f ca="1">IF(A243&lt;(A$39-Parameters!C$18),L244-G244,IF(A243=(A$39-Parameters!C$18),OFFSET(F243,Parameters!C$18,0)*$AG$2,$L242+G243))</f>
        <v>1185282.70438636</v>
      </c>
      <c r="M243" s="35">
        <f ca="1">L243/Parameters!$C$10</f>
        <v>0.103972167051435</v>
      </c>
      <c r="N243" s="35">
        <f ca="1" t="shared" si="46"/>
        <v>0.896027832948565</v>
      </c>
      <c r="O243" t="e">
        <f>'Actual Situation'!D243</f>
        <v>#N/A</v>
      </c>
      <c r="P243" t="e">
        <f>'Actual Situation'!E243</f>
        <v>#N/A</v>
      </c>
      <c r="Q243" s="12">
        <f ca="1">ROUND(SUM(OFFSET(D243,(Parameters!$C$9*-1),0,(Parameters!$C$8*-1),1))*Parameters!$C$6,0)</f>
        <v>37</v>
      </c>
      <c r="R243" s="12">
        <f ca="1" t="shared" si="41"/>
        <v>37</v>
      </c>
      <c r="S243" s="36" t="e">
        <f ca="1" t="shared" si="39"/>
        <v>#N/A</v>
      </c>
      <c r="T243" t="e">
        <f>'Actual Situation'!F243</f>
        <v>#N/A</v>
      </c>
      <c r="U243" s="36" t="e">
        <f>'Actual Situation'!G243</f>
        <v>#N/A</v>
      </c>
      <c r="V243" s="12">
        <f ca="1">Q243*Parameters!$C$4</f>
        <v>8.14</v>
      </c>
      <c r="W243" t="e">
        <f>'Actual Situation'!H243</f>
        <v>#N/A</v>
      </c>
      <c r="X243" s="36" t="e">
        <f>'Actual Situation'!I243</f>
        <v>#N/A</v>
      </c>
      <c r="Y243" s="12">
        <f ca="1">Q243*Parameters!$C$5</f>
        <v>5.92</v>
      </c>
      <c r="Z243" t="e">
        <f>'Actual Situation'!J243</f>
        <v>#N/A</v>
      </c>
      <c r="AA243" t="e">
        <f>'Actual Situation'!K243</f>
        <v>#N/A</v>
      </c>
      <c r="AB243" s="12">
        <f ca="1">Q243*Parameters!$C$7</f>
        <v>0.8251</v>
      </c>
      <c r="AC243" t="e">
        <f>'Actual Situation'!L243</f>
        <v>#N/A</v>
      </c>
      <c r="AD243" s="12">
        <f ca="1" t="shared" si="48"/>
        <v>7089.3707</v>
      </c>
      <c r="AE243" s="61" t="e">
        <f t="shared" si="49"/>
        <v>#N/A</v>
      </c>
      <c r="AH243" s="39">
        <f ca="1">IF(ISNA((Parameters!$C$10-L243)/Parameters!$C$10),1,(Parameters!$C$10-L243)/Parameters!$C$10)</f>
        <v>0.896027832948565</v>
      </c>
      <c r="AJ243" s="66">
        <f ca="1" t="shared" si="50"/>
        <v>0.973684210526316</v>
      </c>
      <c r="AK243" s="66" t="e">
        <f ca="1" t="shared" si="51"/>
        <v>#N/A</v>
      </c>
      <c r="AL243" s="67">
        <f>Parameters!$C$13</f>
        <v>2200</v>
      </c>
      <c r="AM243" s="67">
        <f>Parameters!$C$14</f>
        <v>2000</v>
      </c>
    </row>
    <row r="244" spans="1:39">
      <c r="A244" s="45">
        <f t="shared" si="47"/>
        <v>44104</v>
      </c>
      <c r="B244" t="e">
        <f>'Actual Situation'!B244</f>
        <v>#N/A</v>
      </c>
      <c r="C244" s="46">
        <f>_xlfn.IFNA(VLOOKUP(A244,Measures!$D$15:$H$67,4,FALSE),C243)</f>
        <v>0.243</v>
      </c>
      <c r="D244" s="17">
        <f ca="1">OFFSET(G244,-Parameters!C$18,0)/$AG$2</f>
        <v>4.83338293368567</v>
      </c>
      <c r="E244" t="e">
        <f>'Actual Situation'!C244</f>
        <v>#N/A</v>
      </c>
      <c r="F244" s="17">
        <f ca="1">OFFSET(L244,-Parameters!C$18,0)/$AG$2</f>
        <v>54368.1933232792</v>
      </c>
      <c r="G244" s="47">
        <f ca="1">IF(A244&lt;(A$39-Parameters!C$18),G245/(1+H245),IF(A244&gt;(A$39-Parameters!C$18),I243*$AH243*C244,$AG$2*$D$39))</f>
        <v>71.0364385366499</v>
      </c>
      <c r="H244" s="34">
        <f ca="1">Projection!$AH243*Projection!C244</f>
        <v>0.217734763406501</v>
      </c>
      <c r="I244" s="47">
        <f ca="1">IF(A244&lt;(A$39-Parameters!C$18-2),I245/(1+$AG$8-$AG$5),IF(A244&gt;(A$39-Parameters!C$18-2),I243*(1+H243-$AG$5),G246/$AG$8))</f>
        <v>315.726074765914</v>
      </c>
      <c r="J244" s="47"/>
      <c r="K244" s="35">
        <f ca="1">I244/Parameters!$C$10</f>
        <v>2.76952697163083e-5</v>
      </c>
      <c r="L244" s="47">
        <f ca="1">IF(A244&lt;(A$39-Parameters!C$18),L245-G245,IF(A244=(A$39-Parameters!C$18),OFFSET(F244,Parameters!C$18,0)*$AG$2,$L243+G244))</f>
        <v>1185353.7408249</v>
      </c>
      <c r="M244" s="35">
        <f ca="1">L244/Parameters!$C$10</f>
        <v>0.103978398317973</v>
      </c>
      <c r="N244" s="35">
        <f ca="1" t="shared" si="46"/>
        <v>0.896021601682027</v>
      </c>
      <c r="O244" t="e">
        <f>'Actual Situation'!D244</f>
        <v>#N/A</v>
      </c>
      <c r="P244" t="e">
        <f>'Actual Situation'!E244</f>
        <v>#N/A</v>
      </c>
      <c r="Q244" s="12">
        <f ca="1">ROUND(SUM(OFFSET(D244,(Parameters!$C$9*-1),0,(Parameters!$C$8*-1),1))*Parameters!$C$6,0)</f>
        <v>35</v>
      </c>
      <c r="R244" s="12">
        <f ca="1" t="shared" si="41"/>
        <v>35</v>
      </c>
      <c r="S244" s="36" t="e">
        <f ca="1" t="shared" si="39"/>
        <v>#N/A</v>
      </c>
      <c r="T244" t="e">
        <f>'Actual Situation'!F244</f>
        <v>#N/A</v>
      </c>
      <c r="U244" s="36" t="e">
        <f>'Actual Situation'!G244</f>
        <v>#N/A</v>
      </c>
      <c r="V244" s="12">
        <f ca="1">Q244*Parameters!$C$4</f>
        <v>7.7</v>
      </c>
      <c r="W244" t="e">
        <f>'Actual Situation'!H244</f>
        <v>#N/A</v>
      </c>
      <c r="X244" s="36" t="e">
        <f>'Actual Situation'!I244</f>
        <v>#N/A</v>
      </c>
      <c r="Y244" s="12">
        <f ca="1">Q244*Parameters!$C$5</f>
        <v>5.6</v>
      </c>
      <c r="Z244" t="e">
        <f>'Actual Situation'!J244</f>
        <v>#N/A</v>
      </c>
      <c r="AA244" t="e">
        <f>'Actual Situation'!K244</f>
        <v>#N/A</v>
      </c>
      <c r="AB244" s="12">
        <f ca="1">Q244*Parameters!$C$7</f>
        <v>0.7805</v>
      </c>
      <c r="AC244" t="e">
        <f>'Actual Situation'!L244</f>
        <v>#N/A</v>
      </c>
      <c r="AD244" s="12">
        <f ca="1" t="shared" si="48"/>
        <v>7090.1512</v>
      </c>
      <c r="AE244" s="61" t="e">
        <f t="shared" si="49"/>
        <v>#N/A</v>
      </c>
      <c r="AH244" s="39">
        <f ca="1">IF(ISNA((Parameters!$C$10-L244)/Parameters!$C$10),1,(Parameters!$C$10-L244)/Parameters!$C$10)</f>
        <v>0.896021601682027</v>
      </c>
      <c r="AJ244" s="66">
        <f ca="1" t="shared" si="50"/>
        <v>0.945945945945946</v>
      </c>
      <c r="AK244" s="66" t="e">
        <f ca="1" t="shared" si="51"/>
        <v>#N/A</v>
      </c>
      <c r="AL244" s="67">
        <f>Parameters!$C$13</f>
        <v>2200</v>
      </c>
      <c r="AM244" s="67">
        <f>Parameters!$C$14</f>
        <v>2000</v>
      </c>
    </row>
    <row r="245" spans="1:39">
      <c r="A245" s="45">
        <f t="shared" si="47"/>
        <v>44105</v>
      </c>
      <c r="B245" t="e">
        <f>'Actual Situation'!B245</f>
        <v>#N/A</v>
      </c>
      <c r="C245" s="46">
        <f>_xlfn.IFNA(VLOOKUP(A245,Measures!$D$15:$H$67,4,FALSE),C244)</f>
        <v>0.243</v>
      </c>
      <c r="D245" s="17">
        <f ca="1">OFFSET(G245,-Parameters!C$18,0)/$AG$2</f>
        <v>4.67750507867894</v>
      </c>
      <c r="E245" t="e">
        <f>'Actual Situation'!C245</f>
        <v>#N/A</v>
      </c>
      <c r="F245" s="17">
        <f ca="1">OFFSET(L245,-Parameters!C$18,0)/$AG$2</f>
        <v>54372.8708283578</v>
      </c>
      <c r="G245" s="47">
        <f ca="1">IF(A245&lt;(A$39-Parameters!C$18),G246/(1+H246),IF(A245&gt;(A$39-Parameters!C$18),I244*$AH244*C245,$AG$2*$D$39))</f>
        <v>68.7440641187018</v>
      </c>
      <c r="H245" s="34">
        <f ca="1">Projection!$AH244*Projection!C245</f>
        <v>0.217733249208732</v>
      </c>
      <c r="I245" s="47">
        <f ca="1">IF(A245&lt;(A$39-Parameters!C$18-2),I246/(1+$AG$8-$AG$5),IF(A245&gt;(A$39-Parameters!C$18-2),I244*(1+H244-$AG$5),G247/$AG$8))</f>
        <v>305.539098264856</v>
      </c>
      <c r="J245" s="47"/>
      <c r="K245" s="35">
        <f ca="1">I245/Parameters!$C$10</f>
        <v>2.68016752863908e-5</v>
      </c>
      <c r="L245" s="47">
        <f ca="1">IF(A245&lt;(A$39-Parameters!C$18),L246-G246,IF(A245=(A$39-Parameters!C$18),OFFSET(F245,Parameters!C$18,0)*$AG$2,$L244+G245))</f>
        <v>1185422.48488901</v>
      </c>
      <c r="M245" s="35">
        <f ca="1">L245/Parameters!$C$10</f>
        <v>0.103984428499036</v>
      </c>
      <c r="N245" s="35">
        <f ca="1" t="shared" si="46"/>
        <v>0.896015571500964</v>
      </c>
      <c r="O245" t="e">
        <f>'Actual Situation'!D245</f>
        <v>#N/A</v>
      </c>
      <c r="P245" t="e">
        <f>'Actual Situation'!E245</f>
        <v>#N/A</v>
      </c>
      <c r="Q245" s="12">
        <f ca="1">ROUND(SUM(OFFSET(D245,(Parameters!$C$9*-1),0,(Parameters!$C$8*-1),1))*Parameters!$C$6,0)</f>
        <v>34</v>
      </c>
      <c r="R245" s="12">
        <f ca="1" t="shared" si="41"/>
        <v>34</v>
      </c>
      <c r="S245" s="36" t="e">
        <f ca="1" t="shared" si="39"/>
        <v>#N/A</v>
      </c>
      <c r="T245" t="e">
        <f>'Actual Situation'!F245</f>
        <v>#N/A</v>
      </c>
      <c r="U245" s="36" t="e">
        <f>'Actual Situation'!G245</f>
        <v>#N/A</v>
      </c>
      <c r="V245" s="12">
        <f ca="1">Q245*Parameters!$C$4</f>
        <v>7.48</v>
      </c>
      <c r="W245" t="e">
        <f>'Actual Situation'!H245</f>
        <v>#N/A</v>
      </c>
      <c r="X245" s="36" t="e">
        <f>'Actual Situation'!I245</f>
        <v>#N/A</v>
      </c>
      <c r="Y245" s="12">
        <f ca="1">Q245*Parameters!$C$5</f>
        <v>5.44</v>
      </c>
      <c r="Z245" t="e">
        <f>'Actual Situation'!J245</f>
        <v>#N/A</v>
      </c>
      <c r="AA245" t="e">
        <f>'Actual Situation'!K245</f>
        <v>#N/A</v>
      </c>
      <c r="AB245" s="12">
        <f ca="1">Q245*Parameters!$C$7</f>
        <v>0.7582</v>
      </c>
      <c r="AC245" t="e">
        <f>'Actual Situation'!L245</f>
        <v>#N/A</v>
      </c>
      <c r="AD245" s="12">
        <f ca="1" t="shared" si="48"/>
        <v>7090.9094</v>
      </c>
      <c r="AE245" s="61" t="e">
        <f t="shared" si="49"/>
        <v>#N/A</v>
      </c>
      <c r="AH245" s="39">
        <f ca="1">IF(ISNA((Parameters!$C$10-L245)/Parameters!$C$10),1,(Parameters!$C$10-L245)/Parameters!$C$10)</f>
        <v>0.896015571500964</v>
      </c>
      <c r="AJ245" s="66">
        <f ca="1" t="shared" si="50"/>
        <v>0.971428571428571</v>
      </c>
      <c r="AK245" s="66" t="e">
        <f ca="1" t="shared" si="51"/>
        <v>#N/A</v>
      </c>
      <c r="AL245" s="67">
        <f>Parameters!$C$13</f>
        <v>2200</v>
      </c>
      <c r="AM245" s="67">
        <f>Parameters!$C$14</f>
        <v>2000</v>
      </c>
    </row>
    <row r="246" spans="1:39">
      <c r="A246" s="45">
        <f t="shared" si="47"/>
        <v>44106</v>
      </c>
      <c r="B246" t="e">
        <f>'Actual Situation'!B246</f>
        <v>#N/A</v>
      </c>
      <c r="C246" s="46">
        <f>_xlfn.IFNA(VLOOKUP(A246,Measures!$D$15:$H$67,4,FALSE),C245)</f>
        <v>0.243</v>
      </c>
      <c r="D246" s="17">
        <f ca="1">OFFSET(G246,-Parameters!C$18,0)/$AG$2</f>
        <v>4.52664498173384</v>
      </c>
      <c r="E246" t="e">
        <f>'Actual Situation'!C246</f>
        <v>#N/A</v>
      </c>
      <c r="F246" s="17">
        <f ca="1">OFFSET(L246,-Parameters!C$18,0)/$AG$2</f>
        <v>54377.3974733396</v>
      </c>
      <c r="G246" s="47">
        <f ca="1">IF(A246&lt;(A$39-Parameters!C$18),G247/(1+H247),IF(A246&gt;(A$39-Parameters!C$18),I245*$AH245*C246,$AG$2*$D$39))</f>
        <v>66.5255729086847</v>
      </c>
      <c r="H246" s="34">
        <f ca="1">Projection!$AH245*Projection!C246</f>
        <v>0.217731783874734</v>
      </c>
      <c r="I246" s="47">
        <f ca="1">IF(A246&lt;(A$39-Parameters!C$18-2),I247/(1+$AG$8-$AG$5),IF(A246&gt;(A$39-Parameters!C$18-2),I245*(1+H245-$AG$5),G248/$AG$8))</f>
        <v>295.680344324155</v>
      </c>
      <c r="J246" s="47"/>
      <c r="K246" s="35">
        <f ca="1">I246/Parameters!$C$10</f>
        <v>2.59368723091364e-5</v>
      </c>
      <c r="L246" s="47">
        <f ca="1">IF(A246&lt;(A$39-Parameters!C$18),L247-G247,IF(A246=(A$39-Parameters!C$18),OFFSET(F246,Parameters!C$18,0)*$AG$2,$L245+G246))</f>
        <v>1185489.01046192</v>
      </c>
      <c r="M246" s="35">
        <f ca="1">L246/Parameters!$C$10</f>
        <v>0.103990264075607</v>
      </c>
      <c r="N246" s="35">
        <f ca="1" t="shared" si="46"/>
        <v>0.896009735924393</v>
      </c>
      <c r="O246" t="e">
        <f>'Actual Situation'!D246</f>
        <v>#N/A</v>
      </c>
      <c r="P246" t="e">
        <f>'Actual Situation'!E246</f>
        <v>#N/A</v>
      </c>
      <c r="Q246" s="12">
        <f ca="1">ROUND(SUM(OFFSET(D246,(Parameters!$C$9*-1),0,(Parameters!$C$8*-1),1))*Parameters!$C$6,0)</f>
        <v>33</v>
      </c>
      <c r="R246" s="12">
        <f ca="1" t="shared" si="41"/>
        <v>33</v>
      </c>
      <c r="S246" s="36" t="e">
        <f ca="1" t="shared" si="39"/>
        <v>#N/A</v>
      </c>
      <c r="T246" t="e">
        <f>'Actual Situation'!F246</f>
        <v>#N/A</v>
      </c>
      <c r="U246" s="36" t="e">
        <f>'Actual Situation'!G246</f>
        <v>#N/A</v>
      </c>
      <c r="V246" s="12">
        <f ca="1">Q246*Parameters!$C$4</f>
        <v>7.26</v>
      </c>
      <c r="W246" t="e">
        <f>'Actual Situation'!H246</f>
        <v>#N/A</v>
      </c>
      <c r="X246" s="36" t="e">
        <f>'Actual Situation'!I246</f>
        <v>#N/A</v>
      </c>
      <c r="Y246" s="12">
        <f ca="1">Q246*Parameters!$C$5</f>
        <v>5.28</v>
      </c>
      <c r="Z246" t="e">
        <f>'Actual Situation'!J246</f>
        <v>#N/A</v>
      </c>
      <c r="AA246" t="e">
        <f>'Actual Situation'!K246</f>
        <v>#N/A</v>
      </c>
      <c r="AB246" s="12">
        <f ca="1">Q246*Parameters!$C$7</f>
        <v>0.7359</v>
      </c>
      <c r="AC246" t="e">
        <f>'Actual Situation'!L246</f>
        <v>#N/A</v>
      </c>
      <c r="AD246" s="12">
        <f ca="1" t="shared" si="48"/>
        <v>7091.6453</v>
      </c>
      <c r="AE246" s="61" t="e">
        <f t="shared" si="49"/>
        <v>#N/A</v>
      </c>
      <c r="AH246" s="39">
        <f ca="1">IF(ISNA((Parameters!$C$10-L246)/Parameters!$C$10),1,(Parameters!$C$10-L246)/Parameters!$C$10)</f>
        <v>0.896009735924393</v>
      </c>
      <c r="AJ246" s="66">
        <f ca="1" t="shared" si="50"/>
        <v>0.970588235294118</v>
      </c>
      <c r="AK246" s="66" t="e">
        <f ca="1" t="shared" si="51"/>
        <v>#N/A</v>
      </c>
      <c r="AL246" s="67">
        <f>Parameters!$C$13</f>
        <v>2200</v>
      </c>
      <c r="AM246" s="67">
        <f>Parameters!$C$14</f>
        <v>2000</v>
      </c>
    </row>
    <row r="247" spans="1:39">
      <c r="A247" s="45">
        <f t="shared" si="47"/>
        <v>44107</v>
      </c>
      <c r="B247" t="e">
        <f>'Actual Situation'!B247</f>
        <v>#N/A</v>
      </c>
      <c r="C247" s="46">
        <f>_xlfn.IFNA(VLOOKUP(A247,Measures!$D$15:$H$67,4,FALSE),C246)</f>
        <v>0.243</v>
      </c>
      <c r="D247" s="17">
        <f ca="1">OFFSET(G247,-Parameters!C$18,0)/$AG$2</f>
        <v>4.38064171322278</v>
      </c>
      <c r="E247" t="e">
        <f>'Actual Situation'!C247</f>
        <v>#N/A</v>
      </c>
      <c r="F247" s="17">
        <f ca="1">OFFSET(L247,-Parameters!C$18,0)/$AG$2</f>
        <v>54381.7781150528</v>
      </c>
      <c r="G247" s="47">
        <f ca="1">IF(A247&lt;(A$39-Parameters!C$18),G248/(1+H248),IF(A247&gt;(A$39-Parameters!C$18),I246*$AH246*C247,$AG$2*$D$39))</f>
        <v>64.3785895383284</v>
      </c>
      <c r="H247" s="34">
        <f ca="1">Projection!$AH246*Projection!C247</f>
        <v>0.217730365829627</v>
      </c>
      <c r="I247" s="47">
        <f ca="1">IF(A247&lt;(A$39-Parameters!C$18-2),I248/(1+$AG$8-$AG$5),IF(A247&gt;(A$39-Parameters!C$18-2),I246*(1+H246-$AG$5),G249/$AG$8))</f>
        <v>286.13926706951</v>
      </c>
      <c r="J247" s="47"/>
      <c r="K247" s="35">
        <f ca="1">I247/Parameters!$C$10</f>
        <v>2.50999357078518e-5</v>
      </c>
      <c r="L247" s="47">
        <f ca="1">IF(A247&lt;(A$39-Parameters!C$18),L248-G248,IF(A247=(A$39-Parameters!C$18),OFFSET(F247,Parameters!C$18,0)*$AG$2,$L246+G247))</f>
        <v>1185553.38905146</v>
      </c>
      <c r="M247" s="35">
        <f ca="1">L247/Parameters!$C$10</f>
        <v>0.103995911320304</v>
      </c>
      <c r="N247" s="35">
        <f ca="1" t="shared" si="46"/>
        <v>0.896004088679696</v>
      </c>
      <c r="O247" t="e">
        <f>'Actual Situation'!D247</f>
        <v>#N/A</v>
      </c>
      <c r="P247" t="e">
        <f>'Actual Situation'!E247</f>
        <v>#N/A</v>
      </c>
      <c r="Q247" s="12">
        <f ca="1">ROUND(SUM(OFFSET(D247,(Parameters!$C$9*-1),0,(Parameters!$C$8*-1),1))*Parameters!$C$6,0)</f>
        <v>32</v>
      </c>
      <c r="R247" s="12">
        <f ca="1" t="shared" si="41"/>
        <v>32</v>
      </c>
      <c r="S247" s="36" t="e">
        <f ca="1" t="shared" si="39"/>
        <v>#N/A</v>
      </c>
      <c r="T247" t="e">
        <f>'Actual Situation'!F247</f>
        <v>#N/A</v>
      </c>
      <c r="U247" s="36" t="e">
        <f>'Actual Situation'!G247</f>
        <v>#N/A</v>
      </c>
      <c r="V247" s="12">
        <f ca="1">Q247*Parameters!$C$4</f>
        <v>7.04</v>
      </c>
      <c r="W247" t="e">
        <f>'Actual Situation'!H247</f>
        <v>#N/A</v>
      </c>
      <c r="X247" s="36" t="e">
        <f>'Actual Situation'!I247</f>
        <v>#N/A</v>
      </c>
      <c r="Y247" s="12">
        <f ca="1">Q247*Parameters!$C$5</f>
        <v>5.12</v>
      </c>
      <c r="Z247" t="e">
        <f>'Actual Situation'!J247</f>
        <v>#N/A</v>
      </c>
      <c r="AA247" t="e">
        <f>'Actual Situation'!K247</f>
        <v>#N/A</v>
      </c>
      <c r="AB247" s="12">
        <f ca="1">Q247*Parameters!$C$7</f>
        <v>0.7136</v>
      </c>
      <c r="AC247" t="e">
        <f>'Actual Situation'!L247</f>
        <v>#N/A</v>
      </c>
      <c r="AD247" s="12">
        <f ca="1" t="shared" si="48"/>
        <v>7092.3589</v>
      </c>
      <c r="AE247" s="61" t="e">
        <f t="shared" si="49"/>
        <v>#N/A</v>
      </c>
      <c r="AH247" s="39">
        <f ca="1">IF(ISNA((Parameters!$C$10-L247)/Parameters!$C$10),1,(Parameters!$C$10-L247)/Parameters!$C$10)</f>
        <v>0.896004088679696</v>
      </c>
      <c r="AJ247" s="66">
        <f ca="1" t="shared" si="50"/>
        <v>0.96969696969697</v>
      </c>
      <c r="AK247" s="66" t="e">
        <f ca="1" t="shared" si="51"/>
        <v>#N/A</v>
      </c>
      <c r="AL247" s="67">
        <f>Parameters!$C$13</f>
        <v>2200</v>
      </c>
      <c r="AM247" s="67">
        <f>Parameters!$C$14</f>
        <v>2000</v>
      </c>
    </row>
    <row r="248" spans="1:39">
      <c r="A248" s="45">
        <f t="shared" si="47"/>
        <v>44108</v>
      </c>
      <c r="B248" t="e">
        <f>'Actual Situation'!B248</f>
        <v>#N/A</v>
      </c>
      <c r="C248" s="46">
        <f>_xlfn.IFNA(VLOOKUP(A248,Measures!$D$15:$H$67,4,FALSE),C247)</f>
        <v>0.243</v>
      </c>
      <c r="D248" s="17">
        <f ca="1">OFFSET(G248,-Parameters!C$18,0)/$AG$2</f>
        <v>4.23933946711913</v>
      </c>
      <c r="E248" t="e">
        <f>'Actual Situation'!C248</f>
        <v>#N/A</v>
      </c>
      <c r="F248" s="17">
        <f ca="1">OFFSET(L248,-Parameters!C$18,0)/$AG$2</f>
        <v>54386.0174545199</v>
      </c>
      <c r="G248" s="47">
        <f ca="1">IF(A248&lt;(A$39-Parameters!C$18),G249/(1+H249),IF(A248&gt;(A$39-Parameters!C$18),I247*$AH247*C248,$AG$2*$D$39))</f>
        <v>62.3008146339405</v>
      </c>
      <c r="H248" s="34">
        <f ca="1">Projection!$AH247*Projection!C248</f>
        <v>0.217728993549166</v>
      </c>
      <c r="I248" s="47">
        <f ca="1">IF(A248&lt;(A$39-Parameters!C$18-2),I249/(1+$AG$8-$AG$5),IF(A248&gt;(A$39-Parameters!C$18-2),I247*(1+H247-$AG$5),G250/$AG$8))</f>
        <v>276.905657599398</v>
      </c>
      <c r="J248" s="47"/>
      <c r="K248" s="35">
        <f ca="1">I248/Parameters!$C$10</f>
        <v>2.42899699648595e-5</v>
      </c>
      <c r="L248" s="47">
        <f ca="1">IF(A248&lt;(A$39-Parameters!C$18),L249-G249,IF(A248=(A$39-Parameters!C$18),OFFSET(F248,Parameters!C$18,0)*$AG$2,$L247+G248))</f>
        <v>1185615.6898661</v>
      </c>
      <c r="M248" s="35">
        <f ca="1">L248/Parameters!$C$10</f>
        <v>0.104001376304043</v>
      </c>
      <c r="N248" s="35">
        <f ca="1" t="shared" si="46"/>
        <v>0.895998623695957</v>
      </c>
      <c r="O248" t="e">
        <f>'Actual Situation'!D248</f>
        <v>#N/A</v>
      </c>
      <c r="P248" t="e">
        <f>'Actual Situation'!E248</f>
        <v>#N/A</v>
      </c>
      <c r="Q248" s="12">
        <f ca="1">ROUND(SUM(OFFSET(D248,(Parameters!$C$9*-1),0,(Parameters!$C$8*-1),1))*Parameters!$C$6,0)</f>
        <v>31</v>
      </c>
      <c r="R248" s="12">
        <f ca="1" t="shared" si="41"/>
        <v>31</v>
      </c>
      <c r="S248" s="36" t="e">
        <f ca="1" t="shared" si="39"/>
        <v>#N/A</v>
      </c>
      <c r="T248" t="e">
        <f>'Actual Situation'!F248</f>
        <v>#N/A</v>
      </c>
      <c r="U248" s="36" t="e">
        <f>'Actual Situation'!G248</f>
        <v>#N/A</v>
      </c>
      <c r="V248" s="12">
        <f ca="1">Q248*Parameters!$C$4</f>
        <v>6.82</v>
      </c>
      <c r="W248" t="e">
        <f>'Actual Situation'!H248</f>
        <v>#N/A</v>
      </c>
      <c r="X248" s="36" t="e">
        <f>'Actual Situation'!I248</f>
        <v>#N/A</v>
      </c>
      <c r="Y248" s="12">
        <f ca="1">Q248*Parameters!$C$5</f>
        <v>4.96</v>
      </c>
      <c r="Z248" t="e">
        <f>'Actual Situation'!J248</f>
        <v>#N/A</v>
      </c>
      <c r="AA248" t="e">
        <f>'Actual Situation'!K248</f>
        <v>#N/A</v>
      </c>
      <c r="AB248" s="12">
        <f ca="1">Q248*Parameters!$C$7</f>
        <v>0.6913</v>
      </c>
      <c r="AC248" t="e">
        <f>'Actual Situation'!L248</f>
        <v>#N/A</v>
      </c>
      <c r="AD248" s="12">
        <f ca="1" t="shared" si="48"/>
        <v>7093.0502</v>
      </c>
      <c r="AE248" s="61" t="e">
        <f t="shared" si="49"/>
        <v>#N/A</v>
      </c>
      <c r="AH248" s="39">
        <f ca="1">IF(ISNA((Parameters!$C$10-L248)/Parameters!$C$10),1,(Parameters!$C$10-L248)/Parameters!$C$10)</f>
        <v>0.895998623695957</v>
      </c>
      <c r="AJ248" s="66">
        <f ca="1" t="shared" si="50"/>
        <v>0.96875</v>
      </c>
      <c r="AK248" s="66" t="e">
        <f ca="1" t="shared" si="51"/>
        <v>#N/A</v>
      </c>
      <c r="AL248" s="67">
        <f>Parameters!$C$13</f>
        <v>2200</v>
      </c>
      <c r="AM248" s="67">
        <f>Parameters!$C$14</f>
        <v>2000</v>
      </c>
    </row>
    <row r="249" spans="1:39">
      <c r="A249" s="45">
        <f t="shared" si="47"/>
        <v>44109</v>
      </c>
      <c r="B249" t="e">
        <f>'Actual Situation'!B249</f>
        <v>#N/A</v>
      </c>
      <c r="C249" s="46">
        <f>_xlfn.IFNA(VLOOKUP(A249,Measures!$D$15:$H$67,4,FALSE),C248)</f>
        <v>0.243</v>
      </c>
      <c r="D249" s="17">
        <f ca="1">OFFSET(G249,-Parameters!C$18,0)/$AG$2</f>
        <v>4.10258740027788</v>
      </c>
      <c r="E249" t="e">
        <f>'Actual Situation'!C249</f>
        <v>#N/A</v>
      </c>
      <c r="F249" s="17">
        <f ca="1">OFFSET(L249,-Parameters!C$18,0)/$AG$2</f>
        <v>54390.1200419202</v>
      </c>
      <c r="G249" s="47">
        <f ca="1">IF(A249&lt;(A$39-Parameters!C$18),G250/(1+H250),IF(A249&gt;(A$39-Parameters!C$18),I248*$AH248*C249,$AG$2*$D$39))</f>
        <v>60.2900224089524</v>
      </c>
      <c r="H249" s="34">
        <f ca="1">Projection!$AH248*Projection!C249</f>
        <v>0.217727665558117</v>
      </c>
      <c r="I249" s="47">
        <f ca="1">IF(A249&lt;(A$39-Parameters!C$18-2),I250/(1+$AG$8-$AG$5),IF(A249&gt;(A$39-Parameters!C$18-2),I248*(1+H248-$AG$5),G251/$AG$8))</f>
        <v>267.969633336736</v>
      </c>
      <c r="J249" s="47"/>
      <c r="K249" s="35">
        <f ca="1">I249/Parameters!$C$10</f>
        <v>2.3506108187433e-5</v>
      </c>
      <c r="L249" s="47">
        <f ca="1">IF(A249&lt;(A$39-Parameters!C$18),L250-G250,IF(A249=(A$39-Parameters!C$18),OFFSET(F249,Parameters!C$18,0)*$AG$2,$L248+G249))</f>
        <v>1185675.9798885</v>
      </c>
      <c r="M249" s="35">
        <f ca="1">L249/Parameters!$C$10</f>
        <v>0.1040066649025</v>
      </c>
      <c r="N249" s="35">
        <f ca="1" t="shared" si="46"/>
        <v>0.8959933350975</v>
      </c>
      <c r="O249" t="e">
        <f>'Actual Situation'!D249</f>
        <v>#N/A</v>
      </c>
      <c r="P249" t="e">
        <f>'Actual Situation'!E249</f>
        <v>#N/A</v>
      </c>
      <c r="Q249" s="12">
        <f ca="1">ROUND(SUM(OFFSET(D249,(Parameters!$C$9*-1),0,(Parameters!$C$8*-1),1))*Parameters!$C$6,0)</f>
        <v>30</v>
      </c>
      <c r="R249" s="12">
        <f ca="1" t="shared" si="41"/>
        <v>30</v>
      </c>
      <c r="S249" s="36" t="e">
        <f ca="1" t="shared" si="39"/>
        <v>#N/A</v>
      </c>
      <c r="T249" t="e">
        <f>'Actual Situation'!F249</f>
        <v>#N/A</v>
      </c>
      <c r="U249" s="36" t="e">
        <f>'Actual Situation'!G249</f>
        <v>#N/A</v>
      </c>
      <c r="V249" s="12">
        <f ca="1">Q249*Parameters!$C$4</f>
        <v>6.6</v>
      </c>
      <c r="W249" t="e">
        <f>'Actual Situation'!H249</f>
        <v>#N/A</v>
      </c>
      <c r="X249" s="36" t="e">
        <f>'Actual Situation'!I249</f>
        <v>#N/A</v>
      </c>
      <c r="Y249" s="12">
        <f ca="1">Q249*Parameters!$C$5</f>
        <v>4.8</v>
      </c>
      <c r="Z249" t="e">
        <f>'Actual Situation'!J249</f>
        <v>#N/A</v>
      </c>
      <c r="AA249" t="e">
        <f>'Actual Situation'!K249</f>
        <v>#N/A</v>
      </c>
      <c r="AB249" s="12">
        <f ca="1">Q249*Parameters!$C$7</f>
        <v>0.669</v>
      </c>
      <c r="AC249" t="e">
        <f>'Actual Situation'!L249</f>
        <v>#N/A</v>
      </c>
      <c r="AD249" s="12">
        <f ca="1" t="shared" si="48"/>
        <v>7093.7192</v>
      </c>
      <c r="AE249" s="61" t="e">
        <f t="shared" si="49"/>
        <v>#N/A</v>
      </c>
      <c r="AH249" s="39">
        <f ca="1">IF(ISNA((Parameters!$C$10-L249)/Parameters!$C$10),1,(Parameters!$C$10-L249)/Parameters!$C$10)</f>
        <v>0.8959933350975</v>
      </c>
      <c r="AJ249" s="66">
        <f ca="1" t="shared" si="50"/>
        <v>0.967741935483871</v>
      </c>
      <c r="AK249" s="66" t="e">
        <f ca="1" t="shared" si="51"/>
        <v>#N/A</v>
      </c>
      <c r="AL249" s="67">
        <f>Parameters!$C$13</f>
        <v>2200</v>
      </c>
      <c r="AM249" s="67">
        <f>Parameters!$C$14</f>
        <v>2000</v>
      </c>
    </row>
    <row r="250" spans="1:39">
      <c r="A250" s="45">
        <f t="shared" si="47"/>
        <v>44110</v>
      </c>
      <c r="B250" t="e">
        <f>'Actual Situation'!B250</f>
        <v>#N/A</v>
      </c>
      <c r="C250" s="46">
        <f>_xlfn.IFNA(VLOOKUP(A250,Measures!$D$15:$H$67,4,FALSE),C249)</f>
        <v>0.243</v>
      </c>
      <c r="D250" s="17">
        <f ca="1">OFFSET(G250,-Parameters!C$18,0)/$AG$2</f>
        <v>3.970239476604</v>
      </c>
      <c r="E250" t="e">
        <f>'Actual Situation'!C250</f>
        <v>#N/A</v>
      </c>
      <c r="F250" s="17">
        <f ca="1">OFFSET(L250,-Parameters!C$18,0)/$AG$2</f>
        <v>54394.0902813968</v>
      </c>
      <c r="G250" s="47">
        <f ca="1">IF(A250&lt;(A$39-Parameters!C$18),G251/(1+H251),IF(A250&gt;(A$39-Parameters!C$18),I249*$AH249*C250,$AG$2*$D$39))</f>
        <v>58.3440583312114</v>
      </c>
      <c r="H250" s="34">
        <f ca="1">Projection!$AH249*Projection!C250</f>
        <v>0.217726380428692</v>
      </c>
      <c r="I250" s="47">
        <f ca="1">IF(A250&lt;(A$39-Parameters!C$18-2),I251/(1+$AG$8-$AG$5),IF(A250&gt;(A$39-Parameters!C$18-2),I249*(1+H249-$AG$5),G252/$AG$8))</f>
        <v>259.321627709424</v>
      </c>
      <c r="J250" s="47"/>
      <c r="K250" s="35">
        <f ca="1">I250/Parameters!$C$10</f>
        <v>2.27475112025811e-5</v>
      </c>
      <c r="L250" s="47">
        <f ca="1">IF(A250&lt;(A$39-Parameters!C$18),L251-G251,IF(A250=(A$39-Parameters!C$18),OFFSET(F250,Parameters!C$18,0)*$AG$2,$L249+G250))</f>
        <v>1185734.32394684</v>
      </c>
      <c r="M250" s="35">
        <f ca="1">L250/Parameters!$C$10</f>
        <v>0.104011782802354</v>
      </c>
      <c r="N250" s="35">
        <f ca="1" t="shared" si="46"/>
        <v>0.895988217197646</v>
      </c>
      <c r="O250" t="e">
        <f>'Actual Situation'!D250</f>
        <v>#N/A</v>
      </c>
      <c r="P250" t="e">
        <f>'Actual Situation'!E250</f>
        <v>#N/A</v>
      </c>
      <c r="Q250" s="12">
        <f ca="1">ROUND(SUM(OFFSET(D250,(Parameters!$C$9*-1),0,(Parameters!$C$8*-1),1))*Parameters!$C$6,0)</f>
        <v>29</v>
      </c>
      <c r="R250" s="12">
        <f ca="1" t="shared" si="41"/>
        <v>29</v>
      </c>
      <c r="S250" s="36" t="e">
        <f ca="1" t="shared" si="39"/>
        <v>#N/A</v>
      </c>
      <c r="T250" t="e">
        <f>'Actual Situation'!F250</f>
        <v>#N/A</v>
      </c>
      <c r="U250" s="36" t="e">
        <f>'Actual Situation'!G250</f>
        <v>#N/A</v>
      </c>
      <c r="V250" s="12">
        <f ca="1">Q250*Parameters!$C$4</f>
        <v>6.38</v>
      </c>
      <c r="W250" t="e">
        <f>'Actual Situation'!H250</f>
        <v>#N/A</v>
      </c>
      <c r="X250" s="36" t="e">
        <f>'Actual Situation'!I250</f>
        <v>#N/A</v>
      </c>
      <c r="Y250" s="12">
        <f ca="1">Q250*Parameters!$C$5</f>
        <v>4.64</v>
      </c>
      <c r="Z250" t="e">
        <f>'Actual Situation'!J250</f>
        <v>#N/A</v>
      </c>
      <c r="AA250" t="e">
        <f>'Actual Situation'!K250</f>
        <v>#N/A</v>
      </c>
      <c r="AB250" s="12">
        <f ca="1">Q250*Parameters!$C$7</f>
        <v>0.6467</v>
      </c>
      <c r="AC250" t="e">
        <f>'Actual Situation'!L250</f>
        <v>#N/A</v>
      </c>
      <c r="AD250" s="12">
        <f ca="1" t="shared" si="48"/>
        <v>7094.3659</v>
      </c>
      <c r="AE250" s="61" t="e">
        <f t="shared" si="49"/>
        <v>#N/A</v>
      </c>
      <c r="AH250" s="39">
        <f ca="1">IF(ISNA((Parameters!$C$10-L250)/Parameters!$C$10),1,(Parameters!$C$10-L250)/Parameters!$C$10)</f>
        <v>0.895988217197646</v>
      </c>
      <c r="AJ250" s="66">
        <f ca="1" t="shared" si="50"/>
        <v>0.966666666666667</v>
      </c>
      <c r="AK250" s="66" t="e">
        <f ca="1" t="shared" si="51"/>
        <v>#N/A</v>
      </c>
      <c r="AL250" s="67">
        <f>Parameters!$C$13</f>
        <v>2200</v>
      </c>
      <c r="AM250" s="67">
        <f>Parameters!$C$14</f>
        <v>2000</v>
      </c>
    </row>
    <row r="251" spans="1:39">
      <c r="A251" s="45">
        <f t="shared" si="47"/>
        <v>44111</v>
      </c>
      <c r="B251" t="e">
        <f>'Actual Situation'!B251</f>
        <v>#N/A</v>
      </c>
      <c r="C251" s="46">
        <f>_xlfn.IFNA(VLOOKUP(A251,Measures!$D$15:$H$67,4,FALSE),C250)</f>
        <v>0.243</v>
      </c>
      <c r="D251" s="17">
        <f ca="1">OFFSET(G251,-Parameters!C$18,0)/$AG$2</f>
        <v>3.8421543159698</v>
      </c>
      <c r="E251" t="e">
        <f>'Actual Situation'!C251</f>
        <v>#N/A</v>
      </c>
      <c r="F251" s="17">
        <f ca="1">OFFSET(L251,-Parameters!C$18,0)/$AG$2</f>
        <v>54397.9324357128</v>
      </c>
      <c r="G251" s="47">
        <f ca="1">IF(A251&lt;(A$39-Parameters!C$18),G252/(1+H252),IF(A251&gt;(A$39-Parameters!C$18),I250*$AH250*C251,$AG$2*$D$39))</f>
        <v>56.4608368627945</v>
      </c>
      <c r="H251" s="34">
        <f ca="1">Projection!$AH250*Projection!C251</f>
        <v>0.217725136779028</v>
      </c>
      <c r="I251" s="47">
        <f ca="1">IF(A251&lt;(A$39-Parameters!C$18-2),I252/(1+$AG$8-$AG$5),IF(A251&gt;(A$39-Parameters!C$18-2),I250*(1+H250-$AG$5),G253/$AG$8))</f>
        <v>250.952380150118</v>
      </c>
      <c r="J251" s="47"/>
      <c r="K251" s="35">
        <f ca="1">I251/Parameters!$C$10</f>
        <v>2.20133666798349e-5</v>
      </c>
      <c r="L251" s="47">
        <f ca="1">IF(A251&lt;(A$39-Parameters!C$18),L252-G252,IF(A251=(A$39-Parameters!C$18),OFFSET(F251,Parameters!C$18,0)*$AG$2,$L250+G251))</f>
        <v>1185790.7847837</v>
      </c>
      <c r="M251" s="35">
        <f ca="1">L251/Parameters!$C$10</f>
        <v>0.104016735507342</v>
      </c>
      <c r="N251" s="35">
        <f ca="1" t="shared" si="46"/>
        <v>0.895983264492658</v>
      </c>
      <c r="O251" t="e">
        <f>'Actual Situation'!D251</f>
        <v>#N/A</v>
      </c>
      <c r="P251" t="e">
        <f>'Actual Situation'!E251</f>
        <v>#N/A</v>
      </c>
      <c r="Q251" s="12">
        <f ca="1">ROUND(SUM(OFFSET(D251,(Parameters!$C$9*-1),0,(Parameters!$C$8*-1),1))*Parameters!$C$6,0)</f>
        <v>28</v>
      </c>
      <c r="R251" s="12">
        <f ca="1" t="shared" si="41"/>
        <v>28</v>
      </c>
      <c r="S251" s="36" t="e">
        <f ca="1" t="shared" si="39"/>
        <v>#N/A</v>
      </c>
      <c r="T251" t="e">
        <f>'Actual Situation'!F251</f>
        <v>#N/A</v>
      </c>
      <c r="U251" s="36" t="e">
        <f>'Actual Situation'!G251</f>
        <v>#N/A</v>
      </c>
      <c r="V251" s="12">
        <f ca="1">Q251*Parameters!$C$4</f>
        <v>6.16</v>
      </c>
      <c r="W251" t="e">
        <f>'Actual Situation'!H251</f>
        <v>#N/A</v>
      </c>
      <c r="X251" s="36" t="e">
        <f>'Actual Situation'!I251</f>
        <v>#N/A</v>
      </c>
      <c r="Y251" s="12">
        <f ca="1">Q251*Parameters!$C$5</f>
        <v>4.48</v>
      </c>
      <c r="Z251" t="e">
        <f>'Actual Situation'!J251</f>
        <v>#N/A</v>
      </c>
      <c r="AA251" t="e">
        <f>'Actual Situation'!K251</f>
        <v>#N/A</v>
      </c>
      <c r="AB251" s="12">
        <f ca="1">Q251*Parameters!$C$7</f>
        <v>0.6244</v>
      </c>
      <c r="AC251" t="e">
        <f>'Actual Situation'!L251</f>
        <v>#N/A</v>
      </c>
      <c r="AD251" s="12">
        <f ca="1" t="shared" si="48"/>
        <v>7094.9903</v>
      </c>
      <c r="AE251" s="61" t="e">
        <f t="shared" si="49"/>
        <v>#N/A</v>
      </c>
      <c r="AH251" s="39">
        <f ca="1">IF(ISNA((Parameters!$C$10-L251)/Parameters!$C$10),1,(Parameters!$C$10-L251)/Parameters!$C$10)</f>
        <v>0.895983264492658</v>
      </c>
      <c r="AJ251" s="66">
        <f ca="1" t="shared" si="50"/>
        <v>0.96551724137931</v>
      </c>
      <c r="AK251" s="66" t="e">
        <f ca="1" t="shared" si="51"/>
        <v>#N/A</v>
      </c>
      <c r="AL251" s="67">
        <f>Parameters!$C$13</f>
        <v>2200</v>
      </c>
      <c r="AM251" s="67">
        <f>Parameters!$C$14</f>
        <v>2000</v>
      </c>
    </row>
    <row r="252" spans="1:39">
      <c r="A252" s="45">
        <f t="shared" si="47"/>
        <v>44112</v>
      </c>
      <c r="B252" t="e">
        <f>'Actual Situation'!B252</f>
        <v>#N/A</v>
      </c>
      <c r="C252" s="46">
        <f>_xlfn.IFNA(VLOOKUP(A252,Measures!$D$15:$H$67,4,FALSE),C251)</f>
        <v>0.243</v>
      </c>
      <c r="D252" s="17">
        <f ca="1">OFFSET(G252,-Parameters!C$18,0)/$AG$2</f>
        <v>3.71819504774601</v>
      </c>
      <c r="E252" t="e">
        <f>'Actual Situation'!C252</f>
        <v>#N/A</v>
      </c>
      <c r="F252" s="17">
        <f ca="1">OFFSET(L252,-Parameters!C$18,0)/$AG$2</f>
        <v>54401.6506307605</v>
      </c>
      <c r="G252" s="47">
        <f ca="1">IF(A252&lt;(A$39-Parameters!C$18),G253/(1+H253),IF(A252&gt;(A$39-Parameters!C$18),I251*$AH251*C252,$AG$2*$D$39))</f>
        <v>54.6383392701825</v>
      </c>
      <c r="H252" s="34">
        <f ca="1">Projection!$AH251*Projection!C252</f>
        <v>0.217723933271716</v>
      </c>
      <c r="I252" s="47">
        <f ca="1">IF(A252&lt;(A$39-Parameters!C$18-2),I253/(1+$AG$8-$AG$5),IF(A252&gt;(A$39-Parameters!C$18-2),I251*(1+H251-$AG$5),G254/$AG$8))</f>
        <v>242.852926405795</v>
      </c>
      <c r="J252" s="47"/>
      <c r="K252" s="35">
        <f ca="1">I252/Parameters!$C$10</f>
        <v>2.13028882812101e-5</v>
      </c>
      <c r="L252" s="47">
        <f ca="1">IF(A252&lt;(A$39-Parameters!C$18),L253-G253,IF(A252=(A$39-Parameters!C$18),OFFSET(F252,Parameters!C$18,0)*$AG$2,$L251+G252))</f>
        <v>1185845.42312297</v>
      </c>
      <c r="M252" s="35">
        <f ca="1">L252/Parameters!$C$10</f>
        <v>0.10402152834412</v>
      </c>
      <c r="N252" s="35">
        <f ca="1" t="shared" si="46"/>
        <v>0.89597847165588</v>
      </c>
      <c r="O252" t="e">
        <f>'Actual Situation'!D252</f>
        <v>#N/A</v>
      </c>
      <c r="P252" t="e">
        <f>'Actual Situation'!E252</f>
        <v>#N/A</v>
      </c>
      <c r="Q252" s="12">
        <f ca="1">ROUND(SUM(OFFSET(D252,(Parameters!$C$9*-1),0,(Parameters!$C$8*-1),1))*Parameters!$C$6,0)</f>
        <v>27</v>
      </c>
      <c r="R252" s="12">
        <f ca="1" t="shared" si="41"/>
        <v>27</v>
      </c>
      <c r="S252" s="36" t="e">
        <f ca="1" t="shared" si="39"/>
        <v>#N/A</v>
      </c>
      <c r="T252" t="e">
        <f>'Actual Situation'!F252</f>
        <v>#N/A</v>
      </c>
      <c r="U252" s="36" t="e">
        <f>'Actual Situation'!G252</f>
        <v>#N/A</v>
      </c>
      <c r="V252" s="12">
        <f ca="1">Q252*Parameters!$C$4</f>
        <v>5.94</v>
      </c>
      <c r="W252" t="e">
        <f>'Actual Situation'!H252</f>
        <v>#N/A</v>
      </c>
      <c r="X252" s="36" t="e">
        <f>'Actual Situation'!I252</f>
        <v>#N/A</v>
      </c>
      <c r="Y252" s="12">
        <f ca="1">Q252*Parameters!$C$5</f>
        <v>4.32</v>
      </c>
      <c r="Z252" t="e">
        <f>'Actual Situation'!J252</f>
        <v>#N/A</v>
      </c>
      <c r="AA252" t="e">
        <f>'Actual Situation'!K252</f>
        <v>#N/A</v>
      </c>
      <c r="AB252" s="12">
        <f ca="1">Q252*Parameters!$C$7</f>
        <v>0.6021</v>
      </c>
      <c r="AC252" t="e">
        <f>'Actual Situation'!L252</f>
        <v>#N/A</v>
      </c>
      <c r="AD252" s="12">
        <f ca="1" t="shared" si="48"/>
        <v>7095.5924</v>
      </c>
      <c r="AE252" s="61" t="e">
        <f t="shared" si="49"/>
        <v>#N/A</v>
      </c>
      <c r="AH252" s="39">
        <f ca="1">IF(ISNA((Parameters!$C$10-L252)/Parameters!$C$10),1,(Parameters!$C$10-L252)/Parameters!$C$10)</f>
        <v>0.89597847165588</v>
      </c>
      <c r="AJ252" s="66">
        <f ca="1" t="shared" si="50"/>
        <v>0.964285714285714</v>
      </c>
      <c r="AK252" s="66" t="e">
        <f ca="1" t="shared" si="51"/>
        <v>#N/A</v>
      </c>
      <c r="AL252" s="67">
        <f>Parameters!$C$13</f>
        <v>2200</v>
      </c>
      <c r="AM252" s="67">
        <f>Parameters!$C$14</f>
        <v>2000</v>
      </c>
    </row>
    <row r="253" spans="1:39">
      <c r="A253" s="45">
        <f t="shared" si="47"/>
        <v>44113</v>
      </c>
      <c r="B253" t="e">
        <f>'Actual Situation'!B253</f>
        <v>#N/A</v>
      </c>
      <c r="C253" s="46">
        <f>_xlfn.IFNA(VLOOKUP(A253,Measures!$D$15:$H$67,4,FALSE),C252)</f>
        <v>0.243</v>
      </c>
      <c r="D253" s="17">
        <f ca="1">OFFSET(G253,-Parameters!C$18,0)/$AG$2</f>
        <v>3.59822916881425</v>
      </c>
      <c r="E253" t="e">
        <f>'Actual Situation'!C253</f>
        <v>#N/A</v>
      </c>
      <c r="F253" s="17">
        <f ca="1">OFFSET(L253,-Parameters!C$18,0)/$AG$2</f>
        <v>54405.2488599293</v>
      </c>
      <c r="G253" s="47">
        <f ca="1">IF(A253&lt;(A$39-Parameters!C$18),G254/(1+H254),IF(A253&gt;(A$39-Parameters!C$18),I252*$AH252*C253,$AG$2*$D$39))</f>
        <v>52.8746115026881</v>
      </c>
      <c r="H253" s="34">
        <f ca="1">Projection!$AH252*Projection!C253</f>
        <v>0.217722768612379</v>
      </c>
      <c r="I253" s="47">
        <f ca="1">IF(A253&lt;(A$39-Parameters!C$18-2),I254/(1+$AG$8-$AG$5),IF(A253&gt;(A$39-Parameters!C$18-2),I252*(1+H252-$AG$5),G255/$AG$8))</f>
        <v>235.014589147963</v>
      </c>
      <c r="J253" s="47"/>
      <c r="K253" s="35">
        <f ca="1">I253/Parameters!$C$10</f>
        <v>2.06153148375406e-5</v>
      </c>
      <c r="L253" s="47">
        <f ca="1">IF(A253&lt;(A$39-Parameters!C$18),L254-G254,IF(A253=(A$39-Parameters!C$18),OFFSET(F253,Parameters!C$18,0)*$AG$2,$L252+G253))</f>
        <v>1185898.29773447</v>
      </c>
      <c r="M253" s="35">
        <f ca="1">L253/Parameters!$C$10</f>
        <v>0.104026166467936</v>
      </c>
      <c r="N253" s="35">
        <f ca="1" t="shared" si="46"/>
        <v>0.895973833532064</v>
      </c>
      <c r="O253" t="e">
        <f>'Actual Situation'!D253</f>
        <v>#N/A</v>
      </c>
      <c r="P253" t="e">
        <f>'Actual Situation'!E253</f>
        <v>#N/A</v>
      </c>
      <c r="Q253" s="12">
        <f ca="1">ROUND(SUM(OFFSET(D253,(Parameters!$C$9*-1),0,(Parameters!$C$8*-1),1))*Parameters!$C$6,0)</f>
        <v>26</v>
      </c>
      <c r="R253" s="12">
        <f ca="1" t="shared" si="41"/>
        <v>26</v>
      </c>
      <c r="S253" s="36" t="e">
        <f ca="1" t="shared" si="39"/>
        <v>#N/A</v>
      </c>
      <c r="T253" t="e">
        <f>'Actual Situation'!F253</f>
        <v>#N/A</v>
      </c>
      <c r="U253" s="36" t="e">
        <f>'Actual Situation'!G253</f>
        <v>#N/A</v>
      </c>
      <c r="V253" s="12">
        <f ca="1">Q253*Parameters!$C$4</f>
        <v>5.72</v>
      </c>
      <c r="W253" t="e">
        <f>'Actual Situation'!H253</f>
        <v>#N/A</v>
      </c>
      <c r="X253" s="36" t="e">
        <f>'Actual Situation'!I253</f>
        <v>#N/A</v>
      </c>
      <c r="Y253" s="12">
        <f ca="1">Q253*Parameters!$C$5</f>
        <v>4.16</v>
      </c>
      <c r="Z253" t="e">
        <f>'Actual Situation'!J253</f>
        <v>#N/A</v>
      </c>
      <c r="AA253" t="e">
        <f>'Actual Situation'!K253</f>
        <v>#N/A</v>
      </c>
      <c r="AB253" s="12">
        <f ca="1">Q253*Parameters!$C$7</f>
        <v>0.5798</v>
      </c>
      <c r="AC253" t="e">
        <f>'Actual Situation'!L253</f>
        <v>#N/A</v>
      </c>
      <c r="AD253" s="12">
        <f ca="1" t="shared" si="48"/>
        <v>7096.1722</v>
      </c>
      <c r="AE253" s="61" t="e">
        <f t="shared" si="49"/>
        <v>#N/A</v>
      </c>
      <c r="AH253" s="39">
        <f ca="1">IF(ISNA((Parameters!$C$10-L253)/Parameters!$C$10),1,(Parameters!$C$10-L253)/Parameters!$C$10)</f>
        <v>0.895973833532064</v>
      </c>
      <c r="AJ253" s="66">
        <f ca="1" t="shared" si="50"/>
        <v>0.962962962962963</v>
      </c>
      <c r="AK253" s="66" t="e">
        <f ca="1" t="shared" si="51"/>
        <v>#N/A</v>
      </c>
      <c r="AL253" s="67">
        <f>Parameters!$C$13</f>
        <v>2200</v>
      </c>
      <c r="AM253" s="67">
        <f>Parameters!$C$14</f>
        <v>2000</v>
      </c>
    </row>
    <row r="254" spans="1:39">
      <c r="A254" s="45">
        <f t="shared" si="47"/>
        <v>44114</v>
      </c>
      <c r="B254" t="e">
        <f>'Actual Situation'!B254</f>
        <v>#N/A</v>
      </c>
      <c r="C254" s="46">
        <f>_xlfn.IFNA(VLOOKUP(A254,Measures!$D$15:$H$67,4,FALSE),C253)</f>
        <v>0.243</v>
      </c>
      <c r="D254" s="17">
        <f ca="1">OFFSET(G254,-Parameters!C$18,0)/$AG$2</f>
        <v>3.48212840593194</v>
      </c>
      <c r="E254" t="e">
        <f>'Actual Situation'!C254</f>
        <v>#N/A</v>
      </c>
      <c r="F254" s="17">
        <f ca="1">OFFSET(L254,-Parameters!C$18,0)/$AG$2</f>
        <v>54408.7309883352</v>
      </c>
      <c r="G254" s="47">
        <f ca="1">IF(A254&lt;(A$39-Parameters!C$18),G255/(1+H255),IF(A254&gt;(A$39-Parameters!C$18),I253*$AH253*C254,$AG$2*$D$39))</f>
        <v>51.1677621370918</v>
      </c>
      <c r="H254" s="34">
        <f ca="1">Projection!$AH253*Projection!C254</f>
        <v>0.217721641548292</v>
      </c>
      <c r="I254" s="47">
        <f ca="1">IF(A254&lt;(A$39-Parameters!C$18-2),I255/(1+$AG$8-$AG$5),IF(A254&gt;(A$39-Parameters!C$18-2),I253*(1+H253-$AG$5),G256/$AG$8))</f>
        <v>227.428968874567</v>
      </c>
      <c r="J254" s="47"/>
      <c r="K254" s="35">
        <f ca="1">I254/Parameters!$C$10</f>
        <v>1.99499095504006e-5</v>
      </c>
      <c r="L254" s="47">
        <f ca="1">IF(A254&lt;(A$39-Parameters!C$18),L255-G255,IF(A254=(A$39-Parameters!C$18),OFFSET(F254,Parameters!C$18,0)*$AG$2,$L253+G254))</f>
        <v>1185949.46549661</v>
      </c>
      <c r="M254" s="35">
        <f ca="1">L254/Parameters!$C$10</f>
        <v>0.104030654868124</v>
      </c>
      <c r="N254" s="35">
        <f ca="1" t="shared" si="46"/>
        <v>0.895969345131876</v>
      </c>
      <c r="O254" t="e">
        <f>'Actual Situation'!D254</f>
        <v>#N/A</v>
      </c>
      <c r="P254" t="e">
        <f>'Actual Situation'!E254</f>
        <v>#N/A</v>
      </c>
      <c r="Q254" s="12">
        <f ca="1">ROUND(SUM(OFFSET(D254,(Parameters!$C$9*-1),0,(Parameters!$C$8*-1),1))*Parameters!$C$6,0)</f>
        <v>26</v>
      </c>
      <c r="R254" s="12">
        <f ca="1" t="shared" si="41"/>
        <v>26</v>
      </c>
      <c r="S254" s="36" t="e">
        <f ca="1" t="shared" si="39"/>
        <v>#N/A</v>
      </c>
      <c r="T254" t="e">
        <f>'Actual Situation'!F254</f>
        <v>#N/A</v>
      </c>
      <c r="U254" s="36" t="e">
        <f>'Actual Situation'!G254</f>
        <v>#N/A</v>
      </c>
      <c r="V254" s="12">
        <f ca="1">Q254*Parameters!$C$4</f>
        <v>5.72</v>
      </c>
      <c r="W254" t="e">
        <f>'Actual Situation'!H254</f>
        <v>#N/A</v>
      </c>
      <c r="X254" s="36" t="e">
        <f>'Actual Situation'!I254</f>
        <v>#N/A</v>
      </c>
      <c r="Y254" s="12">
        <f ca="1">Q254*Parameters!$C$5</f>
        <v>4.16</v>
      </c>
      <c r="Z254" t="e">
        <f>'Actual Situation'!J254</f>
        <v>#N/A</v>
      </c>
      <c r="AA254" t="e">
        <f>'Actual Situation'!K254</f>
        <v>#N/A</v>
      </c>
      <c r="AB254" s="12">
        <f ca="1">Q254*Parameters!$C$7</f>
        <v>0.5798</v>
      </c>
      <c r="AC254" t="e">
        <f>'Actual Situation'!L254</f>
        <v>#N/A</v>
      </c>
      <c r="AD254" s="12">
        <f ca="1" t="shared" si="48"/>
        <v>7096.752</v>
      </c>
      <c r="AE254" s="61" t="e">
        <f t="shared" si="49"/>
        <v>#N/A</v>
      </c>
      <c r="AH254" s="39">
        <f ca="1">IF(ISNA((Parameters!$C$10-L254)/Parameters!$C$10),1,(Parameters!$C$10-L254)/Parameters!$C$10)</f>
        <v>0.895969345131876</v>
      </c>
      <c r="AJ254" s="66">
        <f ca="1" t="shared" si="50"/>
        <v>1</v>
      </c>
      <c r="AK254" s="66" t="e">
        <f ca="1" t="shared" si="51"/>
        <v>#N/A</v>
      </c>
      <c r="AL254" s="67">
        <f>Parameters!$C$13</f>
        <v>2200</v>
      </c>
      <c r="AM254" s="67">
        <f>Parameters!$C$14</f>
        <v>2000</v>
      </c>
    </row>
    <row r="255" spans="1:39">
      <c r="A255" s="45">
        <f t="shared" si="47"/>
        <v>44115</v>
      </c>
      <c r="B255" t="e">
        <f>'Actual Situation'!B255</f>
        <v>#N/A</v>
      </c>
      <c r="C255" s="46">
        <f>_xlfn.IFNA(VLOOKUP(A255,Measures!$D$15:$H$67,4,FALSE),C254)</f>
        <v>0.243</v>
      </c>
      <c r="D255" s="17">
        <f ca="1">OFFSET(G255,-Parameters!C$18,0)/$AG$2</f>
        <v>3.36976858232398</v>
      </c>
      <c r="E255" t="e">
        <f>'Actual Situation'!C255</f>
        <v>#N/A</v>
      </c>
      <c r="F255" s="17">
        <f ca="1">OFFSET(L255,-Parameters!C$18,0)/$AG$2</f>
        <v>54412.1007569176</v>
      </c>
      <c r="G255" s="47">
        <f ca="1">IF(A255&lt;(A$39-Parameters!C$18),G256/(1+H256),IF(A255&gt;(A$39-Parameters!C$18),I254*$AH254*C255,$AG$2*$D$39))</f>
        <v>49.5159603864951</v>
      </c>
      <c r="H255" s="34">
        <f ca="1">Projection!$AH254*Projection!C255</f>
        <v>0.217720550867046</v>
      </c>
      <c r="I255" s="47">
        <f ca="1">IF(A255&lt;(A$39-Parameters!C$18-2),I256/(1+$AG$8-$AG$5),IF(A255&gt;(A$39-Parameters!C$18-2),I254*(1+H254-$AG$5),G257/$AG$8))</f>
        <v>220.087935094932</v>
      </c>
      <c r="J255" s="47"/>
      <c r="K255" s="35">
        <f ca="1">I255/Parameters!$C$10</f>
        <v>1.93059592188537e-5</v>
      </c>
      <c r="L255" s="47">
        <f ca="1">IF(A255&lt;(A$39-Parameters!C$18),L256-G256,IF(A255=(A$39-Parameters!C$18),OFFSET(F255,Parameters!C$18,0)*$AG$2,$L254+G255))</f>
        <v>1185998.98145699</v>
      </c>
      <c r="M255" s="35">
        <f ca="1">L255/Parameters!$C$10</f>
        <v>0.104034998373421</v>
      </c>
      <c r="N255" s="35">
        <f ca="1" t="shared" si="46"/>
        <v>0.895965001626579</v>
      </c>
      <c r="O255" t="e">
        <f>'Actual Situation'!D255</f>
        <v>#N/A</v>
      </c>
      <c r="P255" t="e">
        <f>'Actual Situation'!E255</f>
        <v>#N/A</v>
      </c>
      <c r="Q255" s="12">
        <f ca="1">ROUND(SUM(OFFSET(D255,(Parameters!$C$9*-1),0,(Parameters!$C$8*-1),1))*Parameters!$C$6,0)</f>
        <v>25</v>
      </c>
      <c r="R255" s="12">
        <f ca="1" t="shared" si="41"/>
        <v>25</v>
      </c>
      <c r="S255" s="36" t="e">
        <f ca="1" t="shared" si="39"/>
        <v>#N/A</v>
      </c>
      <c r="T255" t="e">
        <f>'Actual Situation'!F255</f>
        <v>#N/A</v>
      </c>
      <c r="U255" s="36" t="e">
        <f>'Actual Situation'!G255</f>
        <v>#N/A</v>
      </c>
      <c r="V255" s="12">
        <f ca="1">Q255*Parameters!$C$4</f>
        <v>5.5</v>
      </c>
      <c r="W255" t="e">
        <f>'Actual Situation'!H255</f>
        <v>#N/A</v>
      </c>
      <c r="X255" s="36" t="e">
        <f>'Actual Situation'!I255</f>
        <v>#N/A</v>
      </c>
      <c r="Y255" s="12">
        <f ca="1">Q255*Parameters!$C$5</f>
        <v>4</v>
      </c>
      <c r="Z255" t="e">
        <f>'Actual Situation'!J255</f>
        <v>#N/A</v>
      </c>
      <c r="AA255" t="e">
        <f>'Actual Situation'!K255</f>
        <v>#N/A</v>
      </c>
      <c r="AB255" s="12">
        <f ca="1">Q255*Parameters!$C$7</f>
        <v>0.5575</v>
      </c>
      <c r="AC255" t="e">
        <f>'Actual Situation'!L255</f>
        <v>#N/A</v>
      </c>
      <c r="AD255" s="12">
        <f ca="1" t="shared" si="48"/>
        <v>7097.3095</v>
      </c>
      <c r="AE255" s="61" t="e">
        <f t="shared" si="49"/>
        <v>#N/A</v>
      </c>
      <c r="AH255" s="39">
        <f ca="1">IF(ISNA((Parameters!$C$10-L255)/Parameters!$C$10),1,(Parameters!$C$10-L255)/Parameters!$C$10)</f>
        <v>0.895965001626579</v>
      </c>
      <c r="AJ255" s="66">
        <f ca="1" t="shared" si="50"/>
        <v>0.961538461538462</v>
      </c>
      <c r="AK255" s="66" t="e">
        <f ca="1" t="shared" si="51"/>
        <v>#N/A</v>
      </c>
      <c r="AL255" s="67">
        <f>Parameters!$C$13</f>
        <v>2200</v>
      </c>
      <c r="AM255" s="67">
        <f>Parameters!$C$14</f>
        <v>2000</v>
      </c>
    </row>
    <row r="256" spans="1:39">
      <c r="A256" s="45">
        <f t="shared" si="47"/>
        <v>44116</v>
      </c>
      <c r="B256" t="e">
        <f>'Actual Situation'!B256</f>
        <v>#N/A</v>
      </c>
      <c r="C256" s="46">
        <f>_xlfn.IFNA(VLOOKUP(A256,Measures!$D$15:$H$67,4,FALSE),C255)</f>
        <v>0.243</v>
      </c>
      <c r="D256" s="17">
        <f ca="1">OFFSET(G256,-Parameters!C$18,0)/$AG$2</f>
        <v>3.26102948837837</v>
      </c>
      <c r="E256" t="e">
        <f>'Actual Situation'!C256</f>
        <v>#N/A</v>
      </c>
      <c r="F256" s="17">
        <f ca="1">OFFSET(L256,-Parameters!C$18,0)/$AG$2</f>
        <v>54415.3617864059</v>
      </c>
      <c r="G256" s="47">
        <f ca="1">IF(A256&lt;(A$39-Parameters!C$18),G257/(1+H257),IF(A256&gt;(A$39-Parameters!C$18),I255*$AH255*C256,$AG$2*$D$39))</f>
        <v>47.917434171453</v>
      </c>
      <c r="H256" s="34">
        <f ca="1">Projection!$AH255*Projection!C256</f>
        <v>0.217719495395259</v>
      </c>
      <c r="I256" s="47">
        <f ca="1">IF(A256&lt;(A$39-Parameters!C$18-2),I257/(1+$AG$8-$AG$5),IF(A256&gt;(A$39-Parameters!C$18-2),I255*(1+H255-$AG$5),G258/$AG$8))</f>
        <v>212.983617789258</v>
      </c>
      <c r="J256" s="47"/>
      <c r="K256" s="35">
        <f ca="1">I256/Parameters!$C$10</f>
        <v>1.86827734902858e-5</v>
      </c>
      <c r="L256" s="47">
        <f ca="1">IF(A256&lt;(A$39-Parameters!C$18),L257-G257,IF(A256=(A$39-Parameters!C$18),OFFSET(F256,Parameters!C$18,0)*$AG$2,$L255+G256))</f>
        <v>1186046.89889117</v>
      </c>
      <c r="M256" s="35">
        <f ca="1">L256/Parameters!$C$10</f>
        <v>0.10403920165712</v>
      </c>
      <c r="N256" s="35">
        <f ca="1" t="shared" si="46"/>
        <v>0.89596079834288</v>
      </c>
      <c r="O256" t="e">
        <f>'Actual Situation'!D256</f>
        <v>#N/A</v>
      </c>
      <c r="P256" t="e">
        <f>'Actual Situation'!E256</f>
        <v>#N/A</v>
      </c>
      <c r="Q256" s="12">
        <f ca="1">ROUND(SUM(OFFSET(D256,(Parameters!$C$9*-1),0,(Parameters!$C$8*-1),1))*Parameters!$C$6,0)</f>
        <v>24</v>
      </c>
      <c r="R256" s="12">
        <f ca="1" t="shared" si="41"/>
        <v>24</v>
      </c>
      <c r="S256" s="36" t="e">
        <f ca="1" t="shared" si="39"/>
        <v>#N/A</v>
      </c>
      <c r="T256" t="e">
        <f>'Actual Situation'!F256</f>
        <v>#N/A</v>
      </c>
      <c r="U256" s="36" t="e">
        <f>'Actual Situation'!G256</f>
        <v>#N/A</v>
      </c>
      <c r="V256" s="12">
        <f ca="1">Q256*Parameters!$C$4</f>
        <v>5.28</v>
      </c>
      <c r="W256" t="e">
        <f>'Actual Situation'!H256</f>
        <v>#N/A</v>
      </c>
      <c r="X256" s="36" t="e">
        <f>'Actual Situation'!I256</f>
        <v>#N/A</v>
      </c>
      <c r="Y256" s="12">
        <f ca="1">Q256*Parameters!$C$5</f>
        <v>3.84</v>
      </c>
      <c r="Z256" t="e">
        <f>'Actual Situation'!J256</f>
        <v>#N/A</v>
      </c>
      <c r="AA256" t="e">
        <f>'Actual Situation'!K256</f>
        <v>#N/A</v>
      </c>
      <c r="AB256" s="12">
        <f ca="1">Q256*Parameters!$C$7</f>
        <v>0.5352</v>
      </c>
      <c r="AC256" t="e">
        <f>'Actual Situation'!L256</f>
        <v>#N/A</v>
      </c>
      <c r="AD256" s="12">
        <f ca="1" t="shared" si="48"/>
        <v>7097.8447</v>
      </c>
      <c r="AE256" s="61" t="e">
        <f t="shared" si="49"/>
        <v>#N/A</v>
      </c>
      <c r="AH256" s="39">
        <f ca="1">IF(ISNA((Parameters!$C$10-L256)/Parameters!$C$10),1,(Parameters!$C$10-L256)/Parameters!$C$10)</f>
        <v>0.89596079834288</v>
      </c>
      <c r="AJ256" s="66">
        <f ca="1" t="shared" si="50"/>
        <v>0.96</v>
      </c>
      <c r="AK256" s="66" t="e">
        <f ca="1" t="shared" si="51"/>
        <v>#N/A</v>
      </c>
      <c r="AL256" s="67">
        <f>Parameters!$C$13</f>
        <v>2200</v>
      </c>
      <c r="AM256" s="67">
        <f>Parameters!$C$14</f>
        <v>2000</v>
      </c>
    </row>
    <row r="257" spans="1:39">
      <c r="A257" s="45">
        <f t="shared" si="47"/>
        <v>44117</v>
      </c>
      <c r="B257" t="e">
        <f>'Actual Situation'!B257</f>
        <v>#N/A</v>
      </c>
      <c r="C257" s="46">
        <f>_xlfn.IFNA(VLOOKUP(A257,Measures!$D$15:$H$67,4,FALSE),C256)</f>
        <v>0.243</v>
      </c>
      <c r="D257" s="17">
        <f ca="1">OFFSET(G257,-Parameters!C$18,0)/$AG$2</f>
        <v>3.15579475632636</v>
      </c>
      <c r="E257" t="e">
        <f>'Actual Situation'!C257</f>
        <v>#N/A</v>
      </c>
      <c r="F257" s="17">
        <f ca="1">OFFSET(L257,-Parameters!C$18,0)/$AG$2</f>
        <v>54418.5175811623</v>
      </c>
      <c r="G257" s="47">
        <f ca="1">IF(A257&lt;(A$39-Parameters!C$18),G258/(1+H258),IF(A257&gt;(A$39-Parameters!C$18),I256*$AH256*C257,$AG$2*$D$39))</f>
        <v>46.3704682515057</v>
      </c>
      <c r="H257" s="34">
        <f ca="1">Projection!$AH256*Projection!C257</f>
        <v>0.21771847399732</v>
      </c>
      <c r="I257" s="47">
        <f ca="1">IF(A257&lt;(A$39-Parameters!C$18-2),I258/(1+$AG$8-$AG$5),IF(A257&gt;(A$39-Parameters!C$18-2),I256*(1+H256-$AG$5),G259/$AG$8))</f>
        <v>206.108399134477</v>
      </c>
      <c r="J257" s="47"/>
      <c r="K257" s="35">
        <f ca="1">I257/Parameters!$C$10</f>
        <v>1.80796841346033e-5</v>
      </c>
      <c r="L257" s="47">
        <f ca="1">IF(A257&lt;(A$39-Parameters!C$18),L258-G258,IF(A257=(A$39-Parameters!C$18),OFFSET(F257,Parameters!C$18,0)*$AG$2,$L256+G257))</f>
        <v>1186093.26935942</v>
      </c>
      <c r="M257" s="35">
        <f ca="1">L257/Parameters!$C$10</f>
        <v>0.104043269242054</v>
      </c>
      <c r="N257" s="35">
        <f ca="1" t="shared" si="46"/>
        <v>0.895956730757946</v>
      </c>
      <c r="O257" t="e">
        <f>'Actual Situation'!D257</f>
        <v>#N/A</v>
      </c>
      <c r="P257" t="e">
        <f>'Actual Situation'!E257</f>
        <v>#N/A</v>
      </c>
      <c r="Q257" s="12">
        <f ca="1">ROUND(SUM(OFFSET(D257,(Parameters!$C$9*-1),0,(Parameters!$C$8*-1),1))*Parameters!$C$6,0)</f>
        <v>23</v>
      </c>
      <c r="R257" s="12">
        <f ca="1" t="shared" si="41"/>
        <v>23</v>
      </c>
      <c r="S257" s="36" t="e">
        <f ca="1" t="shared" si="39"/>
        <v>#N/A</v>
      </c>
      <c r="T257" t="e">
        <f>'Actual Situation'!F257</f>
        <v>#N/A</v>
      </c>
      <c r="U257" s="36" t="e">
        <f>'Actual Situation'!G257</f>
        <v>#N/A</v>
      </c>
      <c r="V257" s="12">
        <f ca="1">Q257*Parameters!$C$4</f>
        <v>5.06</v>
      </c>
      <c r="W257" t="e">
        <f>'Actual Situation'!H257</f>
        <v>#N/A</v>
      </c>
      <c r="X257" s="36" t="e">
        <f>'Actual Situation'!I257</f>
        <v>#N/A</v>
      </c>
      <c r="Y257" s="12">
        <f ca="1">Q257*Parameters!$C$5</f>
        <v>3.68</v>
      </c>
      <c r="Z257" t="e">
        <f>'Actual Situation'!J257</f>
        <v>#N/A</v>
      </c>
      <c r="AA257" t="e">
        <f>'Actual Situation'!K257</f>
        <v>#N/A</v>
      </c>
      <c r="AB257" s="12">
        <f ca="1">Q257*Parameters!$C$7</f>
        <v>0.5129</v>
      </c>
      <c r="AC257" t="e">
        <f>'Actual Situation'!L257</f>
        <v>#N/A</v>
      </c>
      <c r="AD257" s="12">
        <f ca="1" t="shared" si="48"/>
        <v>7098.3576</v>
      </c>
      <c r="AE257" s="61" t="e">
        <f t="shared" si="49"/>
        <v>#N/A</v>
      </c>
      <c r="AH257" s="39">
        <f ca="1">IF(ISNA((Parameters!$C$10-L257)/Parameters!$C$10),1,(Parameters!$C$10-L257)/Parameters!$C$10)</f>
        <v>0.895956730757946</v>
      </c>
      <c r="AJ257" s="66">
        <f ca="1" t="shared" si="50"/>
        <v>0.958333333333333</v>
      </c>
      <c r="AK257" s="66" t="e">
        <f ca="1" t="shared" si="51"/>
        <v>#N/A</v>
      </c>
      <c r="AL257" s="67">
        <f>Parameters!$C$13</f>
        <v>2200</v>
      </c>
      <c r="AM257" s="67">
        <f>Parameters!$C$14</f>
        <v>2000</v>
      </c>
    </row>
    <row r="258" spans="1:39">
      <c r="A258" s="45">
        <f t="shared" si="47"/>
        <v>44118</v>
      </c>
      <c r="B258" t="e">
        <f>'Actual Situation'!B258</f>
        <v>#N/A</v>
      </c>
      <c r="C258" s="46">
        <f>_xlfn.IFNA(VLOOKUP(A258,Measures!$D$15:$H$67,4,FALSE),C257)</f>
        <v>0.243</v>
      </c>
      <c r="D258" s="17">
        <f ca="1">OFFSET(G258,-Parameters!C$18,0)/$AG$2</f>
        <v>3.05395173879049</v>
      </c>
      <c r="E258" t="e">
        <f>'Actual Situation'!C258</f>
        <v>#N/A</v>
      </c>
      <c r="F258" s="17">
        <f ca="1">OFFSET(L258,-Parameters!C$18,0)/$AG$2</f>
        <v>54421.571532901</v>
      </c>
      <c r="G258" s="47">
        <f ca="1">IF(A258&lt;(A$39-Parameters!C$18),G259/(1+H259),IF(A258&gt;(A$39-Parameters!C$18),I257*$AH257*C258,$AG$2*$D$39))</f>
        <v>44.8734024152781</v>
      </c>
      <c r="H258" s="34">
        <f ca="1">Projection!$AH257*Projection!C258</f>
        <v>0.217717485574181</v>
      </c>
      <c r="I258" s="47">
        <f ca="1">IF(A258&lt;(A$39-Parameters!C$18-2),I259/(1+$AG$8-$AG$5),IF(A258&gt;(A$39-Parameters!C$18-2),I257*(1+H257-$AG$5),G260/$AG$8))</f>
        <v>199.454905488447</v>
      </c>
      <c r="J258" s="47"/>
      <c r="K258" s="35">
        <f ca="1">I258/Parameters!$C$10</f>
        <v>1.74960443410918e-5</v>
      </c>
      <c r="L258" s="47">
        <f ca="1">IF(A258&lt;(A$39-Parameters!C$18),L259-G259,IF(A258=(A$39-Parameters!C$18),OFFSET(F258,Parameters!C$18,0)*$AG$2,$L257+G258))</f>
        <v>1186138.14276183</v>
      </c>
      <c r="M258" s="35">
        <f ca="1">L258/Parameters!$C$10</f>
        <v>0.104047205505424</v>
      </c>
      <c r="N258" s="35">
        <f ca="1" t="shared" si="46"/>
        <v>0.895952794494576</v>
      </c>
      <c r="O258" t="e">
        <f>'Actual Situation'!D258</f>
        <v>#N/A</v>
      </c>
      <c r="P258" t="e">
        <f>'Actual Situation'!E258</f>
        <v>#N/A</v>
      </c>
      <c r="Q258" s="12">
        <f ca="1">ROUND(SUM(OFFSET(D258,(Parameters!$C$9*-1),0,(Parameters!$C$8*-1),1))*Parameters!$C$6,0)</f>
        <v>22</v>
      </c>
      <c r="R258" s="12">
        <f ca="1" t="shared" si="41"/>
        <v>22</v>
      </c>
      <c r="S258" s="36" t="e">
        <f ca="1" t="shared" si="39"/>
        <v>#N/A</v>
      </c>
      <c r="T258" t="e">
        <f>'Actual Situation'!F258</f>
        <v>#N/A</v>
      </c>
      <c r="U258" s="36" t="e">
        <f>'Actual Situation'!G258</f>
        <v>#N/A</v>
      </c>
      <c r="V258" s="12">
        <f ca="1">Q258*Parameters!$C$4</f>
        <v>4.84</v>
      </c>
      <c r="W258" t="e">
        <f>'Actual Situation'!H258</f>
        <v>#N/A</v>
      </c>
      <c r="X258" s="36" t="e">
        <f>'Actual Situation'!I258</f>
        <v>#N/A</v>
      </c>
      <c r="Y258" s="12">
        <f ca="1">Q258*Parameters!$C$5</f>
        <v>3.52</v>
      </c>
      <c r="Z258" t="e">
        <f>'Actual Situation'!J258</f>
        <v>#N/A</v>
      </c>
      <c r="AA258" t="e">
        <f>'Actual Situation'!K258</f>
        <v>#N/A</v>
      </c>
      <c r="AB258" s="12">
        <f ca="1">Q258*Parameters!$C$7</f>
        <v>0.4906</v>
      </c>
      <c r="AC258" t="e">
        <f>'Actual Situation'!L258</f>
        <v>#N/A</v>
      </c>
      <c r="AD258" s="12">
        <f ca="1" t="shared" si="48"/>
        <v>7098.8482</v>
      </c>
      <c r="AE258" s="61" t="e">
        <f t="shared" si="49"/>
        <v>#N/A</v>
      </c>
      <c r="AH258" s="39">
        <f ca="1">IF(ISNA((Parameters!$C$10-L258)/Parameters!$C$10),1,(Parameters!$C$10-L258)/Parameters!$C$10)</f>
        <v>0.895952794494576</v>
      </c>
      <c r="AJ258" s="66">
        <f ca="1" t="shared" si="50"/>
        <v>0.956521739130435</v>
      </c>
      <c r="AK258" s="66" t="e">
        <f ca="1" t="shared" si="51"/>
        <v>#N/A</v>
      </c>
      <c r="AL258" s="67">
        <f>Parameters!$C$13</f>
        <v>2200</v>
      </c>
      <c r="AM258" s="67">
        <f>Parameters!$C$14</f>
        <v>2000</v>
      </c>
    </row>
    <row r="259" spans="1:39">
      <c r="A259" s="45">
        <f t="shared" si="47"/>
        <v>44119</v>
      </c>
      <c r="B259" t="e">
        <f>'Actual Situation'!B259</f>
        <v>#N/A</v>
      </c>
      <c r="C259" s="46">
        <f>_xlfn.IFNA(VLOOKUP(A259,Measures!$D$15:$H$67,4,FALSE),C258)</f>
        <v>0.243</v>
      </c>
      <c r="D259" s="17">
        <f ca="1">OFFSET(G259,-Parameters!C$18,0)/$AG$2</f>
        <v>2.955391391087</v>
      </c>
      <c r="E259" t="e">
        <f>'Actual Situation'!C259</f>
        <v>#N/A</v>
      </c>
      <c r="F259" s="17">
        <f ca="1">OFFSET(L259,-Parameters!C$18,0)/$AG$2</f>
        <v>54424.5269242921</v>
      </c>
      <c r="G259" s="47">
        <f ca="1">IF(A259&lt;(A$39-Parameters!C$18),G260/(1+H260),IF(A259&gt;(A$39-Parameters!C$18),I258*$AH258*C259,$AG$2*$D$39))</f>
        <v>43.4246297273702</v>
      </c>
      <c r="H259" s="34">
        <f ca="1">Projection!$AH258*Projection!C259</f>
        <v>0.217716529062182</v>
      </c>
      <c r="I259" s="47">
        <f ca="1">IF(A259&lt;(A$39-Parameters!C$18-2),I260/(1+$AG$8-$AG$5),IF(A259&gt;(A$39-Parameters!C$18-2),I258*(1+H258-$AG$5),G261/$AG$8))</f>
        <v>193.015999624716</v>
      </c>
      <c r="J259" s="47"/>
      <c r="K259" s="35">
        <f ca="1">I259/Parameters!$C$10</f>
        <v>1.69312280372558e-5</v>
      </c>
      <c r="L259" s="47">
        <f ca="1">IF(A259&lt;(A$39-Parameters!C$18),L260-G260,IF(A259=(A$39-Parameters!C$18),OFFSET(F259,Parameters!C$18,0)*$AG$2,$L258+G259))</f>
        <v>1186181.56739156</v>
      </c>
      <c r="M259" s="35">
        <f ca="1">L259/Parameters!$C$10</f>
        <v>0.10405101468347</v>
      </c>
      <c r="N259" s="35">
        <f ca="1" t="shared" si="46"/>
        <v>0.89594898531653</v>
      </c>
      <c r="O259" t="e">
        <f>'Actual Situation'!D259</f>
        <v>#N/A</v>
      </c>
      <c r="P259" t="e">
        <f>'Actual Situation'!E259</f>
        <v>#N/A</v>
      </c>
      <c r="Q259" s="12">
        <f ca="1">ROUND(SUM(OFFSET(D259,(Parameters!$C$9*-1),0,(Parameters!$C$8*-1),1))*Parameters!$C$6,0)</f>
        <v>22</v>
      </c>
      <c r="R259" s="12">
        <f ca="1" t="shared" si="41"/>
        <v>22</v>
      </c>
      <c r="S259" s="36" t="e">
        <f ca="1" t="shared" si="39"/>
        <v>#N/A</v>
      </c>
      <c r="T259" t="e">
        <f>'Actual Situation'!F259</f>
        <v>#N/A</v>
      </c>
      <c r="U259" s="36" t="e">
        <f>'Actual Situation'!G259</f>
        <v>#N/A</v>
      </c>
      <c r="V259" s="12">
        <f ca="1">Q259*Parameters!$C$4</f>
        <v>4.84</v>
      </c>
      <c r="W259" t="e">
        <f>'Actual Situation'!H259</f>
        <v>#N/A</v>
      </c>
      <c r="X259" s="36" t="e">
        <f>'Actual Situation'!I259</f>
        <v>#N/A</v>
      </c>
      <c r="Y259" s="12">
        <f ca="1">Q259*Parameters!$C$5</f>
        <v>3.52</v>
      </c>
      <c r="Z259" t="e">
        <f>'Actual Situation'!J259</f>
        <v>#N/A</v>
      </c>
      <c r="AA259" t="e">
        <f>'Actual Situation'!K259</f>
        <v>#N/A</v>
      </c>
      <c r="AB259" s="12">
        <f ca="1">Q259*Parameters!$C$7</f>
        <v>0.4906</v>
      </c>
      <c r="AC259" t="e">
        <f>'Actual Situation'!L259</f>
        <v>#N/A</v>
      </c>
      <c r="AD259" s="12">
        <f ca="1" t="shared" si="48"/>
        <v>7099.3388</v>
      </c>
      <c r="AE259" s="61" t="e">
        <f t="shared" si="49"/>
        <v>#N/A</v>
      </c>
      <c r="AH259" s="39">
        <f ca="1">IF(ISNA((Parameters!$C$10-L259)/Parameters!$C$10),1,(Parameters!$C$10-L259)/Parameters!$C$10)</f>
        <v>0.89594898531653</v>
      </c>
      <c r="AJ259" s="66">
        <f ca="1" t="shared" si="50"/>
        <v>1</v>
      </c>
      <c r="AK259" s="66" t="e">
        <f ca="1" t="shared" si="51"/>
        <v>#N/A</v>
      </c>
      <c r="AL259" s="67">
        <f>Parameters!$C$13</f>
        <v>2200</v>
      </c>
      <c r="AM259" s="67">
        <f>Parameters!$C$14</f>
        <v>2000</v>
      </c>
    </row>
    <row r="260" spans="1:39">
      <c r="A260" s="45">
        <f t="shared" si="47"/>
        <v>44120</v>
      </c>
      <c r="B260" t="e">
        <f>'Actual Situation'!B260</f>
        <v>#N/A</v>
      </c>
      <c r="C260" s="46">
        <f>_xlfn.IFNA(VLOOKUP(A260,Measures!$D$15:$H$67,4,FALSE),C259)</f>
        <v>0.243</v>
      </c>
      <c r="D260" s="17">
        <f ca="1">OFFSET(G260,-Parameters!C$18,0)/$AG$2</f>
        <v>2.86000815717212</v>
      </c>
      <c r="E260" t="e">
        <f>'Actual Situation'!C260</f>
        <v>#N/A</v>
      </c>
      <c r="F260" s="17">
        <f ca="1">OFFSET(L260,-Parameters!C$18,0)/$AG$2</f>
        <v>54427.3869324493</v>
      </c>
      <c r="G260" s="47">
        <f ca="1">IF(A260&lt;(A$39-Parameters!C$18),G261/(1+H261),IF(A260&gt;(A$39-Parameters!C$18),I259*$AH259*C260,$AG$2*$D$39))</f>
        <v>42.0225948303096</v>
      </c>
      <c r="H260" s="34">
        <f ca="1">Projection!$AH259*Projection!C260</f>
        <v>0.217715603431917</v>
      </c>
      <c r="I260" s="47">
        <f ca="1">IF(A260&lt;(A$39-Parameters!C$18-2),I261/(1+$AG$8-$AG$5),IF(A260&gt;(A$39-Parameters!C$18-2),I259*(1+H259-$AG$5),G262/$AG$8))</f>
        <v>186.784773210297</v>
      </c>
      <c r="J260" s="47"/>
      <c r="K260" s="35">
        <f ca="1">I260/Parameters!$C$10</f>
        <v>1.63846292289734e-5</v>
      </c>
      <c r="L260" s="47">
        <f ca="1">IF(A260&lt;(A$39-Parameters!C$18),L261-G261,IF(A260=(A$39-Parameters!C$18),OFFSET(F260,Parameters!C$18,0)*$AG$2,$L259+G260))</f>
        <v>1186223.58998639</v>
      </c>
      <c r="M260" s="35">
        <f ca="1">L260/Parameters!$C$10</f>
        <v>0.104054700875999</v>
      </c>
      <c r="N260" s="35">
        <f ca="1" t="shared" si="46"/>
        <v>0.895945299124001</v>
      </c>
      <c r="O260" t="e">
        <f>'Actual Situation'!D260</f>
        <v>#N/A</v>
      </c>
      <c r="P260" t="e">
        <f>'Actual Situation'!E260</f>
        <v>#N/A</v>
      </c>
      <c r="Q260" s="12">
        <f ca="1">ROUND(SUM(OFFSET(D260,(Parameters!$C$9*-1),0,(Parameters!$C$8*-1),1))*Parameters!$C$6,0)</f>
        <v>21</v>
      </c>
      <c r="R260" s="12">
        <f ca="1" t="shared" si="41"/>
        <v>21</v>
      </c>
      <c r="S260" s="36" t="e">
        <f ca="1" t="shared" si="39"/>
        <v>#N/A</v>
      </c>
      <c r="T260" t="e">
        <f>'Actual Situation'!F260</f>
        <v>#N/A</v>
      </c>
      <c r="U260" s="36" t="e">
        <f>'Actual Situation'!G260</f>
        <v>#N/A</v>
      </c>
      <c r="V260" s="12">
        <f ca="1">Q260*Parameters!$C$4</f>
        <v>4.62</v>
      </c>
      <c r="W260" t="e">
        <f>'Actual Situation'!H260</f>
        <v>#N/A</v>
      </c>
      <c r="X260" s="36" t="e">
        <f>'Actual Situation'!I260</f>
        <v>#N/A</v>
      </c>
      <c r="Y260" s="12">
        <f ca="1">Q260*Parameters!$C$5</f>
        <v>3.36</v>
      </c>
      <c r="Z260" t="e">
        <f>'Actual Situation'!J260</f>
        <v>#N/A</v>
      </c>
      <c r="AA260" t="e">
        <f>'Actual Situation'!K260</f>
        <v>#N/A</v>
      </c>
      <c r="AB260" s="12">
        <f ca="1">Q260*Parameters!$C$7</f>
        <v>0.4683</v>
      </c>
      <c r="AC260" t="e">
        <f>'Actual Situation'!L260</f>
        <v>#N/A</v>
      </c>
      <c r="AD260" s="12">
        <f ca="1" t="shared" si="48"/>
        <v>7099.8071</v>
      </c>
      <c r="AE260" s="61" t="e">
        <f t="shared" si="49"/>
        <v>#N/A</v>
      </c>
      <c r="AH260" s="39">
        <f ca="1">IF(ISNA((Parameters!$C$10-L260)/Parameters!$C$10),1,(Parameters!$C$10-L260)/Parameters!$C$10)</f>
        <v>0.895945299124001</v>
      </c>
      <c r="AJ260" s="66">
        <f ca="1" t="shared" si="50"/>
        <v>0.954545454545455</v>
      </c>
      <c r="AK260" s="66" t="e">
        <f ca="1" t="shared" si="51"/>
        <v>#N/A</v>
      </c>
      <c r="AL260" s="67">
        <f>Parameters!$C$13</f>
        <v>2200</v>
      </c>
      <c r="AM260" s="67">
        <f>Parameters!$C$14</f>
        <v>2000</v>
      </c>
    </row>
    <row r="261" spans="1:39">
      <c r="A261" s="45">
        <f t="shared" si="47"/>
        <v>44121</v>
      </c>
      <c r="B261" t="e">
        <f>'Actual Situation'!B261</f>
        <v>#N/A</v>
      </c>
      <c r="C261" s="46">
        <f>_xlfn.IFNA(VLOOKUP(A261,Measures!$D$15:$H$67,4,FALSE),C260)</f>
        <v>0.243</v>
      </c>
      <c r="D261" s="17">
        <f ca="1">OFFSET(G261,-Parameters!C$18,0)/$AG$2</f>
        <v>2.76769985912442</v>
      </c>
      <c r="E261" t="e">
        <f>'Actual Situation'!C261</f>
        <v>#N/A</v>
      </c>
      <c r="F261" s="17">
        <f ca="1">OFFSET(L261,-Parameters!C$18,0)/$AG$2</f>
        <v>54430.1546323084</v>
      </c>
      <c r="G261" s="47">
        <f ca="1">IF(A261&lt;(A$39-Parameters!C$18),G262/(1+H262),IF(A261&gt;(A$39-Parameters!C$18),I260*$AH260*C261,$AG$2*$D$39))</f>
        <v>40.6657922998872</v>
      </c>
      <c r="H261" s="34">
        <f ca="1">Projection!$AH260*Projection!C261</f>
        <v>0.217714707687132</v>
      </c>
      <c r="I261" s="47">
        <f ca="1">IF(A261&lt;(A$39-Parameters!C$18-2),I262/(1+$AG$8-$AG$5),IF(A261&gt;(A$39-Parameters!C$18-2),I260*(1+H260-$AG$5),G263/$AG$8))</f>
        <v>180.754539519097</v>
      </c>
      <c r="J261" s="47"/>
      <c r="K261" s="35">
        <f ca="1">I261/Parameters!$C$10</f>
        <v>1.58556613613243e-5</v>
      </c>
      <c r="L261" s="47">
        <f ca="1">IF(A261&lt;(A$39-Parameters!C$18),L262-G262,IF(A261=(A$39-Parameters!C$18),OFFSET(F261,Parameters!C$18,0)*$AG$2,$L260+G261))</f>
        <v>1186264.25577869</v>
      </c>
      <c r="M261" s="35">
        <f ca="1">L261/Parameters!$C$10</f>
        <v>0.104058268050762</v>
      </c>
      <c r="N261" s="35">
        <f ca="1" t="shared" si="46"/>
        <v>0.895941731949238</v>
      </c>
      <c r="O261" t="e">
        <f>'Actual Situation'!D261</f>
        <v>#N/A</v>
      </c>
      <c r="P261" t="e">
        <f>'Actual Situation'!E261</f>
        <v>#N/A</v>
      </c>
      <c r="Q261" s="12">
        <f ca="1">ROUND(SUM(OFFSET(D261,(Parameters!$C$9*-1),0,(Parameters!$C$8*-1),1))*Parameters!$C$6,0)</f>
        <v>20</v>
      </c>
      <c r="R261" s="12">
        <f ca="1" t="shared" si="41"/>
        <v>20</v>
      </c>
      <c r="S261" s="36" t="e">
        <f ca="1" t="shared" si="39"/>
        <v>#N/A</v>
      </c>
      <c r="T261" t="e">
        <f>'Actual Situation'!F261</f>
        <v>#N/A</v>
      </c>
      <c r="U261" s="36" t="e">
        <f>'Actual Situation'!G261</f>
        <v>#N/A</v>
      </c>
      <c r="V261" s="12">
        <f ca="1">Q261*Parameters!$C$4</f>
        <v>4.4</v>
      </c>
      <c r="W261" t="e">
        <f>'Actual Situation'!H261</f>
        <v>#N/A</v>
      </c>
      <c r="X261" s="36" t="e">
        <f>'Actual Situation'!I261</f>
        <v>#N/A</v>
      </c>
      <c r="Y261" s="12">
        <f ca="1">Q261*Parameters!$C$5</f>
        <v>3.2</v>
      </c>
      <c r="Z261" t="e">
        <f>'Actual Situation'!J261</f>
        <v>#N/A</v>
      </c>
      <c r="AA261" t="e">
        <f>'Actual Situation'!K261</f>
        <v>#N/A</v>
      </c>
      <c r="AB261" s="12">
        <f ca="1">Q261*Parameters!$C$7</f>
        <v>0.446</v>
      </c>
      <c r="AC261" t="e">
        <f>'Actual Situation'!L261</f>
        <v>#N/A</v>
      </c>
      <c r="AD261" s="12">
        <f ca="1" t="shared" si="48"/>
        <v>7100.2531</v>
      </c>
      <c r="AE261" s="61" t="e">
        <f t="shared" si="49"/>
        <v>#N/A</v>
      </c>
      <c r="AH261" s="39">
        <f ca="1">IF(ISNA((Parameters!$C$10-L261)/Parameters!$C$10),1,(Parameters!$C$10-L261)/Parameters!$C$10)</f>
        <v>0.895941731949238</v>
      </c>
      <c r="AJ261" s="66">
        <f ca="1" t="shared" si="50"/>
        <v>0.952380952380952</v>
      </c>
      <c r="AK261" s="66" t="e">
        <f ca="1" t="shared" si="51"/>
        <v>#N/A</v>
      </c>
      <c r="AL261" s="67">
        <f>Parameters!$C$13</f>
        <v>2200</v>
      </c>
      <c r="AM261" s="67">
        <f>Parameters!$C$14</f>
        <v>2000</v>
      </c>
    </row>
    <row r="262" spans="1:39">
      <c r="A262" s="45">
        <f t="shared" si="47"/>
        <v>44122</v>
      </c>
      <c r="B262" t="e">
        <f>'Actual Situation'!B262</f>
        <v>#N/A</v>
      </c>
      <c r="C262" s="46">
        <f>_xlfn.IFNA(VLOOKUP(A262,Measures!$D$15:$H$67,4,FALSE),C261)</f>
        <v>0.243</v>
      </c>
      <c r="D262" s="17">
        <f ca="1">OFFSET(G262,-Parameters!C$18,0)/$AG$2</f>
        <v>2.67836759005853</v>
      </c>
      <c r="E262" t="e">
        <f>'Actual Situation'!C262</f>
        <v>#N/A</v>
      </c>
      <c r="F262" s="17">
        <f ca="1">OFFSET(L262,-Parameters!C$18,0)/$AG$2</f>
        <v>54432.8329998985</v>
      </c>
      <c r="G262" s="47">
        <f ca="1">IF(A262&lt;(A$39-Parameters!C$18),G263/(1+H263),IF(A262&gt;(A$39-Parameters!C$18),I261*$AH261*C262,$AG$2*$D$39))</f>
        <v>39.3527650522456</v>
      </c>
      <c r="H262" s="34">
        <f ca="1">Projection!$AH261*Projection!C262</f>
        <v>0.217713840863665</v>
      </c>
      <c r="I262" s="47">
        <f ca="1">IF(A262&lt;(A$39-Parameters!C$18-2),I263/(1+$AG$8-$AG$5),IF(A262&gt;(A$39-Parameters!C$18-2),I261*(1+H261-$AG$5),G264/$AG$8))</f>
        <v>174.918826373845</v>
      </c>
      <c r="J262" s="47"/>
      <c r="K262" s="35">
        <f ca="1">I262/Parameters!$C$10</f>
        <v>1.53437566994601e-5</v>
      </c>
      <c r="L262" s="47">
        <f ca="1">IF(A262&lt;(A$39-Parameters!C$18),L263-G263,IF(A262=(A$39-Parameters!C$18),OFFSET(F262,Parameters!C$18,0)*$AG$2,$L261+G262))</f>
        <v>1186303.60854374</v>
      </c>
      <c r="M262" s="35">
        <f ca="1">L262/Parameters!$C$10</f>
        <v>0.104061720047697</v>
      </c>
      <c r="N262" s="35">
        <f ca="1" t="shared" si="46"/>
        <v>0.895938279952303</v>
      </c>
      <c r="O262" t="e">
        <f>'Actual Situation'!D262</f>
        <v>#N/A</v>
      </c>
      <c r="P262" t="e">
        <f>'Actual Situation'!E262</f>
        <v>#N/A</v>
      </c>
      <c r="Q262" s="12">
        <f ca="1">ROUND(SUM(OFFSET(D262,(Parameters!$C$9*-1),0,(Parameters!$C$8*-1),1))*Parameters!$C$6,0)</f>
        <v>20</v>
      </c>
      <c r="R262" s="12">
        <f ca="1" t="shared" si="41"/>
        <v>20</v>
      </c>
      <c r="S262" s="36" t="e">
        <f ca="1" t="shared" si="39"/>
        <v>#N/A</v>
      </c>
      <c r="T262" t="e">
        <f>'Actual Situation'!F262</f>
        <v>#N/A</v>
      </c>
      <c r="U262" s="36" t="e">
        <f>'Actual Situation'!G262</f>
        <v>#N/A</v>
      </c>
      <c r="V262" s="12">
        <f ca="1">Q262*Parameters!$C$4</f>
        <v>4.4</v>
      </c>
      <c r="W262" t="e">
        <f>'Actual Situation'!H262</f>
        <v>#N/A</v>
      </c>
      <c r="X262" s="36" t="e">
        <f>'Actual Situation'!I262</f>
        <v>#N/A</v>
      </c>
      <c r="Y262" s="12">
        <f ca="1">Q262*Parameters!$C$5</f>
        <v>3.2</v>
      </c>
      <c r="Z262" t="e">
        <f>'Actual Situation'!J262</f>
        <v>#N/A</v>
      </c>
      <c r="AA262" t="e">
        <f>'Actual Situation'!K262</f>
        <v>#N/A</v>
      </c>
      <c r="AB262" s="12">
        <f ca="1">Q262*Parameters!$C$7</f>
        <v>0.446</v>
      </c>
      <c r="AC262" t="e">
        <f>'Actual Situation'!L262</f>
        <v>#N/A</v>
      </c>
      <c r="AD262" s="12">
        <f ca="1" t="shared" si="48"/>
        <v>7100.6991</v>
      </c>
      <c r="AE262" s="61" t="e">
        <f t="shared" si="49"/>
        <v>#N/A</v>
      </c>
      <c r="AH262" s="39">
        <f ca="1">IF(ISNA((Parameters!$C$10-L262)/Parameters!$C$10),1,(Parameters!$C$10-L262)/Parameters!$C$10)</f>
        <v>0.895938279952303</v>
      </c>
      <c r="AJ262" s="66">
        <f ca="1" t="shared" si="50"/>
        <v>1</v>
      </c>
      <c r="AK262" s="66" t="e">
        <f ca="1" t="shared" si="51"/>
        <v>#N/A</v>
      </c>
      <c r="AL262" s="67">
        <f>Parameters!$C$13</f>
        <v>2200</v>
      </c>
      <c r="AM262" s="67">
        <f>Parameters!$C$14</f>
        <v>2000</v>
      </c>
    </row>
    <row r="263" spans="1:39">
      <c r="A263" s="45">
        <f t="shared" si="47"/>
        <v>44123</v>
      </c>
      <c r="B263" t="e">
        <f>'Actual Situation'!B263</f>
        <v>#N/A</v>
      </c>
      <c r="C263" s="46">
        <f>_xlfn.IFNA(VLOOKUP(A263,Measures!$D$15:$H$67,4,FALSE),C262)</f>
        <v>0.243</v>
      </c>
      <c r="D263" s="17">
        <f ca="1">OFFSET(G263,-Parameters!C$18,0)/$AG$2</f>
        <v>2.59191561036805</v>
      </c>
      <c r="E263" t="e">
        <f>'Actual Situation'!C263</f>
        <v>#N/A</v>
      </c>
      <c r="F263" s="17">
        <f ca="1">OFFSET(L263,-Parameters!C$18,0)/$AG$2</f>
        <v>54435.4249155089</v>
      </c>
      <c r="G263" s="47">
        <f ca="1">IF(A263&lt;(A$39-Parameters!C$18),G264/(1+H264),IF(A263&gt;(A$39-Parameters!C$18),I262*$AH262*C263,$AG$2*$D$39))</f>
        <v>38.0821028011359</v>
      </c>
      <c r="H263" s="34">
        <f ca="1">Projection!$AH262*Projection!C263</f>
        <v>0.21771300202841</v>
      </c>
      <c r="I263" s="47">
        <f ca="1">IF(A263&lt;(A$39-Parameters!C$18-2),I264/(1+$AG$8-$AG$5),IF(A263&gt;(A$39-Parameters!C$18-2),I262*(1+H262-$AG$5),G265/$AG$8))</f>
        <v>169.271369309598</v>
      </c>
      <c r="J263" s="47"/>
      <c r="K263" s="35">
        <f ca="1">I263/Parameters!$C$10</f>
        <v>1.48483657289121e-5</v>
      </c>
      <c r="L263" s="47">
        <f ca="1">IF(A263&lt;(A$39-Parameters!C$18),L264-G264,IF(A263=(A$39-Parameters!C$18),OFFSET(F263,Parameters!C$18,0)*$AG$2,$L262+G263))</f>
        <v>1186341.69064654</v>
      </c>
      <c r="M263" s="35">
        <f ca="1">L263/Parameters!$C$10</f>
        <v>0.10406506058303</v>
      </c>
      <c r="N263" s="35">
        <f ca="1" t="shared" si="46"/>
        <v>0.89593493941697</v>
      </c>
      <c r="O263" t="e">
        <f>'Actual Situation'!D263</f>
        <v>#N/A</v>
      </c>
      <c r="P263" t="e">
        <f>'Actual Situation'!E263</f>
        <v>#N/A</v>
      </c>
      <c r="Q263" s="12">
        <f ca="1">ROUND(SUM(OFFSET(D263,(Parameters!$C$9*-1),0,(Parameters!$C$8*-1),1))*Parameters!$C$6,0)</f>
        <v>19</v>
      </c>
      <c r="R263" s="12">
        <f ca="1" t="shared" si="41"/>
        <v>19</v>
      </c>
      <c r="S263" s="36" t="e">
        <f ca="1" t="shared" si="39"/>
        <v>#N/A</v>
      </c>
      <c r="T263" t="e">
        <f>'Actual Situation'!F263</f>
        <v>#N/A</v>
      </c>
      <c r="U263" s="36" t="e">
        <f>'Actual Situation'!G263</f>
        <v>#N/A</v>
      </c>
      <c r="V263" s="12">
        <f ca="1">Q263*Parameters!$C$4</f>
        <v>4.18</v>
      </c>
      <c r="W263" t="e">
        <f>'Actual Situation'!H263</f>
        <v>#N/A</v>
      </c>
      <c r="X263" s="36" t="e">
        <f>'Actual Situation'!I263</f>
        <v>#N/A</v>
      </c>
      <c r="Y263" s="12">
        <f ca="1">Q263*Parameters!$C$5</f>
        <v>3.04</v>
      </c>
      <c r="Z263" t="e">
        <f>'Actual Situation'!J263</f>
        <v>#N/A</v>
      </c>
      <c r="AA263" t="e">
        <f>'Actual Situation'!K263</f>
        <v>#N/A</v>
      </c>
      <c r="AB263" s="12">
        <f ca="1">Q263*Parameters!$C$7</f>
        <v>0.4237</v>
      </c>
      <c r="AC263" t="e">
        <f>'Actual Situation'!L263</f>
        <v>#N/A</v>
      </c>
      <c r="AD263" s="12">
        <f ca="1" t="shared" si="48"/>
        <v>7101.1228</v>
      </c>
      <c r="AE263" s="61" t="e">
        <f t="shared" si="49"/>
        <v>#N/A</v>
      </c>
      <c r="AH263" s="39">
        <f ca="1">IF(ISNA((Parameters!$C$10-L263)/Parameters!$C$10),1,(Parameters!$C$10-L263)/Parameters!$C$10)</f>
        <v>0.89593493941697</v>
      </c>
      <c r="AJ263" s="66">
        <f ca="1" t="shared" si="50"/>
        <v>0.95</v>
      </c>
      <c r="AK263" s="66" t="e">
        <f ca="1" t="shared" si="51"/>
        <v>#N/A</v>
      </c>
      <c r="AL263" s="67">
        <f>Parameters!$C$13</f>
        <v>2200</v>
      </c>
      <c r="AM263" s="67">
        <f>Parameters!$C$14</f>
        <v>2000</v>
      </c>
    </row>
    <row r="264" spans="1:39">
      <c r="A264" s="45">
        <f t="shared" si="47"/>
        <v>44124</v>
      </c>
      <c r="B264" t="e">
        <f>'Actual Situation'!B264</f>
        <v>#N/A</v>
      </c>
      <c r="C264" s="46">
        <f>_xlfn.IFNA(VLOOKUP(A264,Measures!$D$15:$H$67,4,FALSE),C263)</f>
        <v>0.243</v>
      </c>
      <c r="D264" s="17">
        <f ca="1">OFFSET(G264,-Parameters!C$18,0)/$AG$2</f>
        <v>2.50825124719843</v>
      </c>
      <c r="E264" t="e">
        <f>'Actual Situation'!C264</f>
        <v>#N/A</v>
      </c>
      <c r="F264" s="17">
        <f ca="1">OFFSET(L264,-Parameters!C$18,0)/$AG$2</f>
        <v>54437.9331667561</v>
      </c>
      <c r="G264" s="47">
        <f ca="1">IF(A264&lt;(A$39-Parameters!C$18),G265/(1+H265),IF(A264&gt;(A$39-Parameters!C$18),I263*$AH263*C264,$AG$2*$D$39))</f>
        <v>36.8524405638036</v>
      </c>
      <c r="H264" s="34">
        <f ca="1">Projection!$AH263*Projection!C264</f>
        <v>0.217712190278324</v>
      </c>
      <c r="I264" s="47">
        <f ca="1">IF(A264&lt;(A$39-Parameters!C$18-2),I265/(1+$AG$8-$AG$5),IF(A264&gt;(A$39-Parameters!C$18-2),I263*(1+H263-$AG$5),G266/$AG$8))</f>
        <v>163.806104952051</v>
      </c>
      <c r="J264" s="47"/>
      <c r="K264" s="35">
        <f ca="1">I264/Parameters!$C$10</f>
        <v>1.43689565747413e-5</v>
      </c>
      <c r="L264" s="47">
        <f ca="1">IF(A264&lt;(A$39-Parameters!C$18),L265-G265,IF(A264=(A$39-Parameters!C$18),OFFSET(F264,Parameters!C$18,0)*$AG$2,$L263+G264))</f>
        <v>1186378.54308711</v>
      </c>
      <c r="M264" s="35">
        <f ca="1">L264/Parameters!$C$10</f>
        <v>0.104068293253255</v>
      </c>
      <c r="N264" s="35">
        <f ca="1" t="shared" si="46"/>
        <v>0.895931706746745</v>
      </c>
      <c r="O264" t="e">
        <f>'Actual Situation'!D264</f>
        <v>#N/A</v>
      </c>
      <c r="P264" t="e">
        <f>'Actual Situation'!E264</f>
        <v>#N/A</v>
      </c>
      <c r="Q264" s="12">
        <f ca="1">ROUND(SUM(OFFSET(D264,(Parameters!$C$9*-1),0,(Parameters!$C$8*-1),1))*Parameters!$C$6,0)</f>
        <v>18</v>
      </c>
      <c r="R264" s="12">
        <f ca="1" t="shared" si="41"/>
        <v>18</v>
      </c>
      <c r="S264" s="36" t="e">
        <f ca="1" t="shared" si="39"/>
        <v>#N/A</v>
      </c>
      <c r="T264" t="e">
        <f>'Actual Situation'!F264</f>
        <v>#N/A</v>
      </c>
      <c r="U264" s="36" t="e">
        <f>'Actual Situation'!G264</f>
        <v>#N/A</v>
      </c>
      <c r="V264" s="12">
        <f ca="1">Q264*Parameters!$C$4</f>
        <v>3.96</v>
      </c>
      <c r="W264" t="e">
        <f>'Actual Situation'!H264</f>
        <v>#N/A</v>
      </c>
      <c r="X264" s="36" t="e">
        <f>'Actual Situation'!I264</f>
        <v>#N/A</v>
      </c>
      <c r="Y264" s="12">
        <f ca="1">Q264*Parameters!$C$5</f>
        <v>2.88</v>
      </c>
      <c r="Z264" t="e">
        <f>'Actual Situation'!J264</f>
        <v>#N/A</v>
      </c>
      <c r="AA264" t="e">
        <f>'Actual Situation'!K264</f>
        <v>#N/A</v>
      </c>
      <c r="AB264" s="12">
        <f ca="1">Q264*Parameters!$C$7</f>
        <v>0.4014</v>
      </c>
      <c r="AC264" t="e">
        <f>'Actual Situation'!L264</f>
        <v>#N/A</v>
      </c>
      <c r="AD264" s="12">
        <f ca="1" t="shared" si="48"/>
        <v>7101.5242</v>
      </c>
      <c r="AE264" s="61" t="e">
        <f t="shared" si="49"/>
        <v>#N/A</v>
      </c>
      <c r="AH264" s="39">
        <f ca="1">IF(ISNA((Parameters!$C$10-L264)/Parameters!$C$10),1,(Parameters!$C$10-L264)/Parameters!$C$10)</f>
        <v>0.895931706746745</v>
      </c>
      <c r="AJ264" s="66">
        <f ca="1" t="shared" si="50"/>
        <v>0.947368421052632</v>
      </c>
      <c r="AK264" s="66" t="e">
        <f ca="1" t="shared" si="51"/>
        <v>#N/A</v>
      </c>
      <c r="AL264" s="67">
        <f>Parameters!$C$13</f>
        <v>2200</v>
      </c>
      <c r="AM264" s="67">
        <f>Parameters!$C$14</f>
        <v>2000</v>
      </c>
    </row>
    <row r="265" spans="1:39">
      <c r="A265" s="45">
        <f t="shared" si="47"/>
        <v>44125</v>
      </c>
      <c r="B265" t="e">
        <f>'Actual Situation'!B265</f>
        <v>#N/A</v>
      </c>
      <c r="C265" s="46">
        <f>_xlfn.IFNA(VLOOKUP(A265,Measures!$D$15:$H$67,4,FALSE),C264)</f>
        <v>0.243</v>
      </c>
      <c r="D265" s="17">
        <f ca="1">OFFSET(G265,-Parameters!C$18,0)/$AG$2</f>
        <v>2.42728479705322</v>
      </c>
      <c r="E265" t="e">
        <f>'Actual Situation'!C265</f>
        <v>#N/A</v>
      </c>
      <c r="F265" s="17">
        <f ca="1">OFFSET(L265,-Parameters!C$18,0)/$AG$2</f>
        <v>54440.3604515531</v>
      </c>
      <c r="G265" s="47">
        <f ca="1">IF(A265&lt;(A$39-Parameters!C$18),G266/(1+H266),IF(A265&gt;(A$39-Parameters!C$18),I264*$AH264*C265,$AG$2*$D$39))</f>
        <v>35.6624572140102</v>
      </c>
      <c r="H265" s="34">
        <f ca="1">Projection!$AH264*Projection!C265</f>
        <v>0.217711404739459</v>
      </c>
      <c r="I265" s="47">
        <f ca="1">IF(A265&lt;(A$39-Parameters!C$18-2),I266/(1+$AG$8-$AG$5),IF(A265&gt;(A$39-Parameters!C$18-2),I264*(1+H264-$AG$5),G267/$AG$8))</f>
        <v>158.51716460411</v>
      </c>
      <c r="J265" s="47"/>
      <c r="K265" s="35">
        <f ca="1">I265/Parameters!$C$10</f>
        <v>1.3905014438957e-5</v>
      </c>
      <c r="L265" s="47">
        <f ca="1">IF(A265&lt;(A$39-Parameters!C$18),L266-G266,IF(A265=(A$39-Parameters!C$18),OFFSET(F265,Parameters!C$18,0)*$AG$2,$L264+G265))</f>
        <v>1186414.20554432</v>
      </c>
      <c r="M265" s="35">
        <f ca="1">L265/Parameters!$C$10</f>
        <v>0.104071421538976</v>
      </c>
      <c r="N265" s="35">
        <f ca="1" t="shared" si="46"/>
        <v>0.895928578461024</v>
      </c>
      <c r="O265" t="e">
        <f>'Actual Situation'!D265</f>
        <v>#N/A</v>
      </c>
      <c r="P265" t="e">
        <f>'Actual Situation'!E265</f>
        <v>#N/A</v>
      </c>
      <c r="Q265" s="12">
        <f ca="1">ROUND(SUM(OFFSET(D265,(Parameters!$C$9*-1),0,(Parameters!$C$8*-1),1))*Parameters!$C$6,0)</f>
        <v>18</v>
      </c>
      <c r="R265" s="12">
        <f ca="1" t="shared" si="41"/>
        <v>18</v>
      </c>
      <c r="S265" s="36" t="e">
        <f ca="1" t="shared" si="39"/>
        <v>#N/A</v>
      </c>
      <c r="T265" t="e">
        <f>'Actual Situation'!F265</f>
        <v>#N/A</v>
      </c>
      <c r="U265" s="36" t="e">
        <f>'Actual Situation'!G265</f>
        <v>#N/A</v>
      </c>
      <c r="V265" s="12">
        <f ca="1">Q265*Parameters!$C$4</f>
        <v>3.96</v>
      </c>
      <c r="W265" t="e">
        <f>'Actual Situation'!H265</f>
        <v>#N/A</v>
      </c>
      <c r="X265" s="36" t="e">
        <f>'Actual Situation'!I265</f>
        <v>#N/A</v>
      </c>
      <c r="Y265" s="12">
        <f ca="1">Q265*Parameters!$C$5</f>
        <v>2.88</v>
      </c>
      <c r="Z265" t="e">
        <f>'Actual Situation'!J265</f>
        <v>#N/A</v>
      </c>
      <c r="AA265" t="e">
        <f>'Actual Situation'!K265</f>
        <v>#N/A</v>
      </c>
      <c r="AB265" s="12">
        <f ca="1">Q265*Parameters!$C$7</f>
        <v>0.4014</v>
      </c>
      <c r="AC265" t="e">
        <f>'Actual Situation'!L265</f>
        <v>#N/A</v>
      </c>
      <c r="AD265" s="12">
        <f ca="1" t="shared" si="48"/>
        <v>7101.9256</v>
      </c>
      <c r="AE265" s="61" t="e">
        <f t="shared" si="49"/>
        <v>#N/A</v>
      </c>
      <c r="AH265" s="39">
        <f ca="1">IF(ISNA((Parameters!$C$10-L265)/Parameters!$C$10),1,(Parameters!$C$10-L265)/Parameters!$C$10)</f>
        <v>0.895928578461024</v>
      </c>
      <c r="AJ265" s="66">
        <f ca="1" t="shared" si="50"/>
        <v>1</v>
      </c>
      <c r="AK265" s="66" t="e">
        <f ca="1" t="shared" si="51"/>
        <v>#N/A</v>
      </c>
      <c r="AL265" s="67">
        <f>Parameters!$C$13</f>
        <v>2200</v>
      </c>
      <c r="AM265" s="67">
        <f>Parameters!$C$14</f>
        <v>2000</v>
      </c>
    </row>
    <row r="266" spans="1:39">
      <c r="A266" s="45">
        <f t="shared" si="47"/>
        <v>44126</v>
      </c>
      <c r="B266" t="e">
        <f>'Actual Situation'!B266</f>
        <v>#N/A</v>
      </c>
      <c r="C266" s="46">
        <f>_xlfn.IFNA(VLOOKUP(A266,Measures!$D$15:$H$67,4,FALSE),C265)</f>
        <v>0.243</v>
      </c>
      <c r="D266" s="17">
        <f ca="1">OFFSET(G266,-Parameters!C$18,0)/$AG$2</f>
        <v>2.34892943143959</v>
      </c>
      <c r="E266" t="e">
        <f>'Actual Situation'!C266</f>
        <v>#N/A</v>
      </c>
      <c r="F266" s="17">
        <f ca="1">OFFSET(L266,-Parameters!C$18,0)/$AG$2</f>
        <v>54442.7093809845</v>
      </c>
      <c r="G266" s="47">
        <f ca="1">IF(A266&lt;(A$39-Parameters!C$18),G267/(1+H267),IF(A266&gt;(A$39-Parameters!C$18),I265*$AH265*C266,$AG$2*$D$39))</f>
        <v>34.51087408074</v>
      </c>
      <c r="H266" s="34">
        <f ca="1">Projection!$AH265*Projection!C266</f>
        <v>0.217710644566029</v>
      </c>
      <c r="I266" s="47">
        <f ca="1">IF(A266&lt;(A$39-Parameters!C$18-2),I267/(1+$AG$8-$AG$5),IF(A266&gt;(A$39-Parameters!C$18-2),I265*(1+H265-$AG$5),G268/$AG$8))</f>
        <v>153.398868034359</v>
      </c>
      <c r="J266" s="47"/>
      <c r="K266" s="35">
        <f ca="1">I266/Parameters!$C$10</f>
        <v>1.34560410556455e-5</v>
      </c>
      <c r="L266" s="47">
        <f ca="1">IF(A266&lt;(A$39-Parameters!C$18),L267-G267,IF(A266=(A$39-Parameters!C$18),OFFSET(F266,Parameters!C$18,0)*$AG$2,$L265+G266))</f>
        <v>1186448.7164184</v>
      </c>
      <c r="M266" s="35">
        <f ca="1">L266/Parameters!$C$10</f>
        <v>0.104074448808632</v>
      </c>
      <c r="N266" s="35">
        <f ca="1" t="shared" si="46"/>
        <v>0.895925551191368</v>
      </c>
      <c r="O266" t="e">
        <f>'Actual Situation'!D266</f>
        <v>#N/A</v>
      </c>
      <c r="P266" t="e">
        <f>'Actual Situation'!E266</f>
        <v>#N/A</v>
      </c>
      <c r="Q266" s="12">
        <f ca="1">ROUND(SUM(OFFSET(D266,(Parameters!$C$9*-1),0,(Parameters!$C$8*-1),1))*Parameters!$C$6,0)</f>
        <v>17</v>
      </c>
      <c r="R266" s="12">
        <f ca="1" t="shared" si="41"/>
        <v>17</v>
      </c>
      <c r="S266" s="36" t="e">
        <f ca="1" t="shared" ref="S266:S329" si="52">IF(P266=0,NA(),ABS(Q266-P266)/Q266*100)</f>
        <v>#N/A</v>
      </c>
      <c r="T266" t="e">
        <f>'Actual Situation'!F266</f>
        <v>#N/A</v>
      </c>
      <c r="U266" s="36" t="e">
        <f>'Actual Situation'!G266</f>
        <v>#N/A</v>
      </c>
      <c r="V266" s="12">
        <f ca="1">Q266*Parameters!$C$4</f>
        <v>3.74</v>
      </c>
      <c r="W266" t="e">
        <f>'Actual Situation'!H266</f>
        <v>#N/A</v>
      </c>
      <c r="X266" s="36" t="e">
        <f>'Actual Situation'!I266</f>
        <v>#N/A</v>
      </c>
      <c r="Y266" s="12">
        <f ca="1">Q266*Parameters!$C$5</f>
        <v>2.72</v>
      </c>
      <c r="Z266" t="e">
        <f>'Actual Situation'!J266</f>
        <v>#N/A</v>
      </c>
      <c r="AA266" t="e">
        <f>'Actual Situation'!K266</f>
        <v>#N/A</v>
      </c>
      <c r="AB266" s="12">
        <f ca="1">Q266*Parameters!$C$7</f>
        <v>0.3791</v>
      </c>
      <c r="AC266" t="e">
        <f>'Actual Situation'!L266</f>
        <v>#N/A</v>
      </c>
      <c r="AD266" s="12">
        <f ca="1" t="shared" si="48"/>
        <v>7102.3047</v>
      </c>
      <c r="AE266" s="61" t="e">
        <f t="shared" si="49"/>
        <v>#N/A</v>
      </c>
      <c r="AH266" s="39">
        <f ca="1">IF(ISNA((Parameters!$C$10-L266)/Parameters!$C$10),1,(Parameters!$C$10-L266)/Parameters!$C$10)</f>
        <v>0.895925551191368</v>
      </c>
      <c r="AJ266" s="66">
        <f ca="1" t="shared" si="50"/>
        <v>0.944444444444444</v>
      </c>
      <c r="AK266" s="66" t="e">
        <f ca="1" t="shared" si="51"/>
        <v>#N/A</v>
      </c>
      <c r="AL266" s="67">
        <f>Parameters!$C$13</f>
        <v>2200</v>
      </c>
      <c r="AM266" s="67">
        <f>Parameters!$C$14</f>
        <v>2000</v>
      </c>
    </row>
    <row r="267" spans="1:39">
      <c r="A267" s="45">
        <f t="shared" si="47"/>
        <v>44127</v>
      </c>
      <c r="B267" t="e">
        <f>'Actual Situation'!B267</f>
        <v>#N/A</v>
      </c>
      <c r="C267" s="46">
        <f>_xlfn.IFNA(VLOOKUP(A267,Measures!$D$15:$H$67,4,FALSE),C266)</f>
        <v>0.243</v>
      </c>
      <c r="D267" s="17">
        <f ca="1">OFFSET(G267,-Parameters!C$18,0)/$AG$2</f>
        <v>2.2731011054619</v>
      </c>
      <c r="E267" t="e">
        <f>'Actual Situation'!C267</f>
        <v>#N/A</v>
      </c>
      <c r="F267" s="17">
        <f ca="1">OFFSET(L267,-Parameters!C$18,0)/$AG$2</f>
        <v>54444.98248209</v>
      </c>
      <c r="G267" s="47">
        <f ca="1">IF(A267&lt;(A$39-Parameters!C$18),G268/(1+H268),IF(A267&gt;(A$39-Parameters!C$18),I266*$AH266*C267,$AG$2*$D$39))</f>
        <v>33.3964535911831</v>
      </c>
      <c r="H267" s="34">
        <f ca="1">Projection!$AH266*Projection!C267</f>
        <v>0.217709908939502</v>
      </c>
      <c r="I267" s="47">
        <f ca="1">IF(A267&lt;(A$39-Parameters!C$18-2),I268/(1+$AG$8-$AG$5),IF(A267&gt;(A$39-Parameters!C$18-2),I266*(1+H266-$AG$5),G269/$AG$8))</f>
        <v>148.445717461229</v>
      </c>
      <c r="J267" s="47"/>
      <c r="K267" s="35">
        <f ca="1">I267/Parameters!$C$10</f>
        <v>1.30215541632657e-5</v>
      </c>
      <c r="L267" s="47">
        <f ca="1">IF(A267&lt;(A$39-Parameters!C$18),L268-G268,IF(A267=(A$39-Parameters!C$18),OFFSET(F267,Parameters!C$18,0)*$AG$2,$L266+G267))</f>
        <v>1186482.11287199</v>
      </c>
      <c r="M267" s="35">
        <f ca="1">L267/Parameters!$C$10</f>
        <v>0.104077378322105</v>
      </c>
      <c r="N267" s="35">
        <f ca="1" t="shared" si="46"/>
        <v>0.895922621677895</v>
      </c>
      <c r="O267" t="e">
        <f>'Actual Situation'!D267</f>
        <v>#N/A</v>
      </c>
      <c r="P267" t="e">
        <f>'Actual Situation'!E267</f>
        <v>#N/A</v>
      </c>
      <c r="Q267" s="12">
        <f ca="1">ROUND(SUM(OFFSET(D267,(Parameters!$C$9*-1),0,(Parameters!$C$8*-1),1))*Parameters!$C$6,0)</f>
        <v>17</v>
      </c>
      <c r="R267" s="12">
        <f ca="1" t="shared" si="41"/>
        <v>17</v>
      </c>
      <c r="S267" s="36" t="e">
        <f ca="1" t="shared" si="52"/>
        <v>#N/A</v>
      </c>
      <c r="T267" t="e">
        <f>'Actual Situation'!F267</f>
        <v>#N/A</v>
      </c>
      <c r="U267" s="36" t="e">
        <f>'Actual Situation'!G267</f>
        <v>#N/A</v>
      </c>
      <c r="V267" s="12">
        <f ca="1">Q267*Parameters!$C$4</f>
        <v>3.74</v>
      </c>
      <c r="W267" t="e">
        <f>'Actual Situation'!H267</f>
        <v>#N/A</v>
      </c>
      <c r="X267" s="36" t="e">
        <f>'Actual Situation'!I267</f>
        <v>#N/A</v>
      </c>
      <c r="Y267" s="12">
        <f ca="1">Q267*Parameters!$C$5</f>
        <v>2.72</v>
      </c>
      <c r="Z267" t="e">
        <f>'Actual Situation'!J267</f>
        <v>#N/A</v>
      </c>
      <c r="AA267" t="e">
        <f>'Actual Situation'!K267</f>
        <v>#N/A</v>
      </c>
      <c r="AB267" s="12">
        <f ca="1">Q267*Parameters!$C$7</f>
        <v>0.3791</v>
      </c>
      <c r="AC267" t="e">
        <f>'Actual Situation'!L267</f>
        <v>#N/A</v>
      </c>
      <c r="AD267" s="12">
        <f ca="1" t="shared" si="48"/>
        <v>7102.6838</v>
      </c>
      <c r="AE267" s="61" t="e">
        <f t="shared" si="49"/>
        <v>#N/A</v>
      </c>
      <c r="AH267" s="39">
        <f ca="1">IF(ISNA((Parameters!$C$10-L267)/Parameters!$C$10),1,(Parameters!$C$10-L267)/Parameters!$C$10)</f>
        <v>0.895922621677895</v>
      </c>
      <c r="AJ267" s="66">
        <f ca="1" t="shared" si="50"/>
        <v>1</v>
      </c>
      <c r="AK267" s="66" t="e">
        <f ca="1" t="shared" si="51"/>
        <v>#N/A</v>
      </c>
      <c r="AL267" s="67">
        <f>Parameters!$C$13</f>
        <v>2200</v>
      </c>
      <c r="AM267" s="67">
        <f>Parameters!$C$14</f>
        <v>2000</v>
      </c>
    </row>
    <row r="268" spans="1:39">
      <c r="A268" s="45">
        <f t="shared" si="47"/>
        <v>44128</v>
      </c>
      <c r="B268" t="e">
        <f>'Actual Situation'!B268</f>
        <v>#N/A</v>
      </c>
      <c r="C268" s="46">
        <f>_xlfn.IFNA(VLOOKUP(A268,Measures!$D$15:$H$67,4,FALSE),C267)</f>
        <v>0.243</v>
      </c>
      <c r="D268" s="17">
        <f ca="1">OFFSET(G268,-Parameters!C$18,0)/$AG$2</f>
        <v>2.1997184692743</v>
      </c>
      <c r="E268" t="e">
        <f>'Actual Situation'!C268</f>
        <v>#N/A</v>
      </c>
      <c r="F268" s="17">
        <f ca="1">OFFSET(L268,-Parameters!C$18,0)/$AG$2</f>
        <v>54447.1822005593</v>
      </c>
      <c r="G268" s="47">
        <f ca="1">IF(A268&lt;(A$39-Parameters!C$18),G269/(1+H269),IF(A268&gt;(A$39-Parameters!C$18),I267*$AH267*C268,$AG$2*$D$39))</f>
        <v>32.317997956627</v>
      </c>
      <c r="H268" s="34">
        <f ca="1">Projection!$AH267*Projection!C268</f>
        <v>0.217709197067729</v>
      </c>
      <c r="I268" s="47">
        <f ca="1">IF(A268&lt;(A$39-Parameters!C$18-2),I269/(1+$AG$8-$AG$5),IF(A268&gt;(A$39-Parameters!C$18-2),I267*(1+H267-$AG$5),G270/$AG$8))</f>
        <v>143.652391726865</v>
      </c>
      <c r="J268" s="47"/>
      <c r="K268" s="35">
        <f ca="1">I268/Parameters!$C$10</f>
        <v>1.26010869935846e-5</v>
      </c>
      <c r="L268" s="47">
        <f ca="1">IF(A268&lt;(A$39-Parameters!C$18),L269-G269,IF(A268=(A$39-Parameters!C$18),OFFSET(F268,Parameters!C$18,0)*$AG$2,$L267+G268))</f>
        <v>1186514.43086995</v>
      </c>
      <c r="M268" s="35">
        <f ca="1">L268/Parameters!$C$10</f>
        <v>0.104080213234206</v>
      </c>
      <c r="N268" s="35">
        <f ca="1" t="shared" si="46"/>
        <v>0.895919786765794</v>
      </c>
      <c r="O268" t="e">
        <f>'Actual Situation'!D268</f>
        <v>#N/A</v>
      </c>
      <c r="P268" t="e">
        <f>'Actual Situation'!E268</f>
        <v>#N/A</v>
      </c>
      <c r="Q268" s="12">
        <f ca="1">ROUND(SUM(OFFSET(D268,(Parameters!$C$9*-1),0,(Parameters!$C$8*-1),1))*Parameters!$C$6,0)</f>
        <v>16</v>
      </c>
      <c r="R268" s="12">
        <f ca="1" t="shared" si="41"/>
        <v>16</v>
      </c>
      <c r="S268" s="36" t="e">
        <f ca="1" t="shared" si="52"/>
        <v>#N/A</v>
      </c>
      <c r="T268" t="e">
        <f>'Actual Situation'!F268</f>
        <v>#N/A</v>
      </c>
      <c r="U268" s="36" t="e">
        <f>'Actual Situation'!G268</f>
        <v>#N/A</v>
      </c>
      <c r="V268" s="12">
        <f ca="1">Q268*Parameters!$C$4</f>
        <v>3.52</v>
      </c>
      <c r="W268" t="e">
        <f>'Actual Situation'!H268</f>
        <v>#N/A</v>
      </c>
      <c r="X268" s="36" t="e">
        <f>'Actual Situation'!I268</f>
        <v>#N/A</v>
      </c>
      <c r="Y268" s="12">
        <f ca="1">Q268*Parameters!$C$5</f>
        <v>2.56</v>
      </c>
      <c r="Z268" t="e">
        <f>'Actual Situation'!J268</f>
        <v>#N/A</v>
      </c>
      <c r="AA268" t="e">
        <f>'Actual Situation'!K268</f>
        <v>#N/A</v>
      </c>
      <c r="AB268" s="12">
        <f ca="1">Q268*Parameters!$C$7</f>
        <v>0.3568</v>
      </c>
      <c r="AC268" t="e">
        <f>'Actual Situation'!L268</f>
        <v>#N/A</v>
      </c>
      <c r="AD268" s="12">
        <f ca="1" t="shared" si="48"/>
        <v>7103.0406</v>
      </c>
      <c r="AE268" s="61" t="e">
        <f t="shared" si="49"/>
        <v>#N/A</v>
      </c>
      <c r="AH268" s="39">
        <f ca="1">IF(ISNA((Parameters!$C$10-L268)/Parameters!$C$10),1,(Parameters!$C$10-L268)/Parameters!$C$10)</f>
        <v>0.895919786765794</v>
      </c>
      <c r="AJ268" s="66">
        <f ca="1" t="shared" si="50"/>
        <v>0.941176470588235</v>
      </c>
      <c r="AK268" s="66" t="e">
        <f ca="1" t="shared" si="51"/>
        <v>#N/A</v>
      </c>
      <c r="AL268" s="67">
        <f>Parameters!$C$13</f>
        <v>2200</v>
      </c>
      <c r="AM268" s="67">
        <f>Parameters!$C$14</f>
        <v>2000</v>
      </c>
    </row>
    <row r="269" spans="1:39">
      <c r="A269" s="45">
        <f t="shared" si="47"/>
        <v>44129</v>
      </c>
      <c r="B269" t="e">
        <f>'Actual Situation'!B269</f>
        <v>#N/A</v>
      </c>
      <c r="C269" s="46">
        <f>_xlfn.IFNA(VLOOKUP(A269,Measures!$D$15:$H$67,4,FALSE),C268)</f>
        <v>0.243</v>
      </c>
      <c r="D269" s="17">
        <f ca="1">OFFSET(G269,-Parameters!C$18,0)/$AG$2</f>
        <v>2.12870278230596</v>
      </c>
      <c r="E269" t="e">
        <f>'Actual Situation'!C269</f>
        <v>#N/A</v>
      </c>
      <c r="F269" s="17">
        <f ca="1">OFFSET(L269,-Parameters!C$18,0)/$AG$2</f>
        <v>54449.3109033416</v>
      </c>
      <c r="G269" s="47">
        <f ca="1">IF(A269&lt;(A$39-Parameters!C$18),G270/(1+H270),IF(A269&gt;(A$39-Parameters!C$18),I268*$AH268*C269,$AG$2*$D$39))</f>
        <v>31.274347899932</v>
      </c>
      <c r="H269" s="34">
        <f ca="1">Projection!$AH268*Projection!C269</f>
        <v>0.217708508184088</v>
      </c>
      <c r="I269" s="47">
        <f ca="1">IF(A269&lt;(A$39-Parameters!C$18-2),I270/(1+$AG$8-$AG$5),IF(A269&gt;(A$39-Parameters!C$18-2),I268*(1+H268-$AG$5),G271/$AG$8))</f>
        <v>139.013740654863</v>
      </c>
      <c r="J269" s="47"/>
      <c r="K269" s="35">
        <f ca="1">I269/Parameters!$C$10</f>
        <v>1.21941877767424e-5</v>
      </c>
      <c r="L269" s="47">
        <f ca="1">IF(A269&lt;(A$39-Parameters!C$18),L270-G270,IF(A269=(A$39-Parameters!C$18),OFFSET(F269,Parameters!C$18,0)*$AG$2,$L268+G269))</f>
        <v>1186545.70521785</v>
      </c>
      <c r="M269" s="35">
        <f ca="1">L269/Parameters!$C$10</f>
        <v>0.104082956598057</v>
      </c>
      <c r="N269" s="35">
        <f ca="1" t="shared" si="46"/>
        <v>0.895917043401943</v>
      </c>
      <c r="O269" t="e">
        <f>'Actual Situation'!D269</f>
        <v>#N/A</v>
      </c>
      <c r="P269" t="e">
        <f>'Actual Situation'!E269</f>
        <v>#N/A</v>
      </c>
      <c r="Q269" s="12">
        <f ca="1">ROUND(SUM(OFFSET(D269,(Parameters!$C$9*-1),0,(Parameters!$C$8*-1),1))*Parameters!$C$6,0)</f>
        <v>16</v>
      </c>
      <c r="R269" s="12">
        <f ca="1" t="shared" si="41"/>
        <v>16</v>
      </c>
      <c r="S269" s="36" t="e">
        <f ca="1" t="shared" si="52"/>
        <v>#N/A</v>
      </c>
      <c r="T269" t="e">
        <f>'Actual Situation'!F269</f>
        <v>#N/A</v>
      </c>
      <c r="U269" s="36" t="e">
        <f>'Actual Situation'!G269</f>
        <v>#N/A</v>
      </c>
      <c r="V269" s="12">
        <f ca="1">Q269*Parameters!$C$4</f>
        <v>3.52</v>
      </c>
      <c r="W269" t="e">
        <f>'Actual Situation'!H269</f>
        <v>#N/A</v>
      </c>
      <c r="X269" s="36" t="e">
        <f>'Actual Situation'!I269</f>
        <v>#N/A</v>
      </c>
      <c r="Y269" s="12">
        <f ca="1">Q269*Parameters!$C$5</f>
        <v>2.56</v>
      </c>
      <c r="Z269" t="e">
        <f>'Actual Situation'!J269</f>
        <v>#N/A</v>
      </c>
      <c r="AA269" t="e">
        <f>'Actual Situation'!K269</f>
        <v>#N/A</v>
      </c>
      <c r="AB269" s="12">
        <f ca="1">Q269*Parameters!$C$7</f>
        <v>0.3568</v>
      </c>
      <c r="AC269" t="e">
        <f>'Actual Situation'!L269</f>
        <v>#N/A</v>
      </c>
      <c r="AD269" s="12">
        <f ca="1" t="shared" si="48"/>
        <v>7103.3974</v>
      </c>
      <c r="AE269" s="61" t="e">
        <f t="shared" si="49"/>
        <v>#N/A</v>
      </c>
      <c r="AH269" s="39">
        <f ca="1">IF(ISNA((Parameters!$C$10-L269)/Parameters!$C$10),1,(Parameters!$C$10-L269)/Parameters!$C$10)</f>
        <v>0.895917043401943</v>
      </c>
      <c r="AJ269" s="66">
        <f ca="1" t="shared" si="50"/>
        <v>1</v>
      </c>
      <c r="AK269" s="66" t="e">
        <f ca="1" t="shared" si="51"/>
        <v>#N/A</v>
      </c>
      <c r="AL269" s="67">
        <f>Parameters!$C$13</f>
        <v>2200</v>
      </c>
      <c r="AM269" s="67">
        <f>Parameters!$C$14</f>
        <v>2000</v>
      </c>
    </row>
    <row r="270" spans="1:39">
      <c r="A270" s="45">
        <f t="shared" si="47"/>
        <v>44130</v>
      </c>
      <c r="B270" t="e">
        <f>'Actual Situation'!B270</f>
        <v>#N/A</v>
      </c>
      <c r="C270" s="46">
        <f>_xlfn.IFNA(VLOOKUP(A270,Measures!$D$15:$H$67,4,FALSE),C269)</f>
        <v>0.243</v>
      </c>
      <c r="D270" s="17">
        <f ca="1">OFFSET(G270,-Parameters!C$18,0)/$AG$2</f>
        <v>2.05997783017504</v>
      </c>
      <c r="E270" t="e">
        <f>'Actual Situation'!C270</f>
        <v>#N/A</v>
      </c>
      <c r="F270" s="17">
        <f ca="1">OFFSET(L270,-Parameters!C$18,0)/$AG$2</f>
        <v>54451.3708811718</v>
      </c>
      <c r="G270" s="47">
        <f ca="1">IF(A270&lt;(A$39-Parameters!C$18),G271/(1+H271),IF(A270&gt;(A$39-Parameters!C$18),I269*$AH269*C270,$AG$2*$D$39))</f>
        <v>30.2643814232991</v>
      </c>
      <c r="H270" s="34">
        <f ca="1">Projection!$AH269*Projection!C270</f>
        <v>0.217707841546672</v>
      </c>
      <c r="I270" s="47">
        <f ca="1">IF(A270&lt;(A$39-Parameters!C$18-2),I271/(1+$AG$8-$AG$5),IF(A270&gt;(A$39-Parameters!C$18-2),I269*(1+H269-$AG$5),G272/$AG$8))</f>
        <v>134.524779586207</v>
      </c>
      <c r="J270" s="47"/>
      <c r="K270" s="35">
        <f ca="1">I270/Parameters!$C$10</f>
        <v>1.1800419261948e-5</v>
      </c>
      <c r="L270" s="47">
        <f ca="1">IF(A270&lt;(A$39-Parameters!C$18),L271-G271,IF(A270=(A$39-Parameters!C$18),OFFSET(F270,Parameters!C$18,0)*$AG$2,$L269+G270))</f>
        <v>1186575.96959927</v>
      </c>
      <c r="M270" s="35">
        <f ca="1">L270/Parameters!$C$10</f>
        <v>0.104085611368357</v>
      </c>
      <c r="N270" s="35">
        <f ca="1" t="shared" si="46"/>
        <v>0.895914388631643</v>
      </c>
      <c r="O270" t="e">
        <f>'Actual Situation'!D270</f>
        <v>#N/A</v>
      </c>
      <c r="P270" t="e">
        <f>'Actual Situation'!E270</f>
        <v>#N/A</v>
      </c>
      <c r="Q270" s="12">
        <f ca="1">ROUND(SUM(OFFSET(D270,(Parameters!$C$9*-1),0,(Parameters!$C$8*-1),1))*Parameters!$C$6,0)</f>
        <v>15</v>
      </c>
      <c r="R270" s="12">
        <f ca="1" t="shared" si="41"/>
        <v>15</v>
      </c>
      <c r="S270" s="36" t="e">
        <f ca="1" t="shared" si="52"/>
        <v>#N/A</v>
      </c>
      <c r="T270" t="e">
        <f>'Actual Situation'!F270</f>
        <v>#N/A</v>
      </c>
      <c r="U270" s="36" t="e">
        <f>'Actual Situation'!G270</f>
        <v>#N/A</v>
      </c>
      <c r="V270" s="12">
        <f ca="1">Q270*Parameters!$C$4</f>
        <v>3.3</v>
      </c>
      <c r="W270" t="e">
        <f>'Actual Situation'!H270</f>
        <v>#N/A</v>
      </c>
      <c r="X270" s="36" t="e">
        <f>'Actual Situation'!I270</f>
        <v>#N/A</v>
      </c>
      <c r="Y270" s="12">
        <f ca="1">Q270*Parameters!$C$5</f>
        <v>2.4</v>
      </c>
      <c r="Z270" t="e">
        <f>'Actual Situation'!J270</f>
        <v>#N/A</v>
      </c>
      <c r="AA270" t="e">
        <f>'Actual Situation'!K270</f>
        <v>#N/A</v>
      </c>
      <c r="AB270" s="12">
        <f ca="1">Q270*Parameters!$C$7</f>
        <v>0.3345</v>
      </c>
      <c r="AC270" t="e">
        <f>'Actual Situation'!L270</f>
        <v>#N/A</v>
      </c>
      <c r="AD270" s="12">
        <f ca="1" t="shared" si="48"/>
        <v>7103.7319</v>
      </c>
      <c r="AE270" s="61" t="e">
        <f t="shared" si="49"/>
        <v>#N/A</v>
      </c>
      <c r="AH270" s="39">
        <f ca="1">IF(ISNA((Parameters!$C$10-L270)/Parameters!$C$10),1,(Parameters!$C$10-L270)/Parameters!$C$10)</f>
        <v>0.895914388631643</v>
      </c>
      <c r="AJ270" s="66">
        <f ca="1" t="shared" si="50"/>
        <v>0.9375</v>
      </c>
      <c r="AK270" s="66" t="e">
        <f ca="1" t="shared" si="51"/>
        <v>#N/A</v>
      </c>
      <c r="AL270" s="67">
        <f>Parameters!$C$13</f>
        <v>2200</v>
      </c>
      <c r="AM270" s="67">
        <f>Parameters!$C$14</f>
        <v>2000</v>
      </c>
    </row>
    <row r="271" spans="1:39">
      <c r="A271" s="45">
        <f t="shared" si="47"/>
        <v>44131</v>
      </c>
      <c r="B271" t="e">
        <f>'Actual Situation'!B271</f>
        <v>#N/A</v>
      </c>
      <c r="C271" s="46">
        <f>_xlfn.IFNA(VLOOKUP(A271,Measures!$D$15:$H$67,4,FALSE),C270)</f>
        <v>0.243</v>
      </c>
      <c r="D271" s="17">
        <f ca="1">OFFSET(G271,-Parameters!C$18,0)/$AG$2</f>
        <v>1.99346984420968</v>
      </c>
      <c r="E271" t="e">
        <f>'Actual Situation'!C271</f>
        <v>#N/A</v>
      </c>
      <c r="F271" s="17">
        <f ca="1">OFFSET(L271,-Parameters!C$18,0)/$AG$2</f>
        <v>54453.364351016</v>
      </c>
      <c r="G271" s="47">
        <f ca="1">IF(A271&lt;(A$39-Parameters!C$18),G272/(1+H272),IF(A271&gt;(A$39-Parameters!C$18),I270*$AH270*C271,$AG$2*$D$39))</f>
        <v>29.2870126150844</v>
      </c>
      <c r="H271" s="34">
        <f ca="1">Projection!$AH270*Projection!C271</f>
        <v>0.217707196437489</v>
      </c>
      <c r="I271" s="47">
        <f ca="1">IF(A271&lt;(A$39-Parameters!C$18-2),I272/(1+$AG$8-$AG$5),IF(A271&gt;(A$39-Parameters!C$18-2),I270*(1+H270-$AG$5),G273/$AG$8))</f>
        <v>130.180684087911</v>
      </c>
      <c r="J271" s="47"/>
      <c r="K271" s="35">
        <f ca="1">I271/Parameters!$C$10</f>
        <v>1.14193582533255e-5</v>
      </c>
      <c r="L271" s="47">
        <f ca="1">IF(A271&lt;(A$39-Parameters!C$18),L272-G272,IF(A271=(A$39-Parameters!C$18),OFFSET(F271,Parameters!C$18,0)*$AG$2,$L270+G271))</f>
        <v>1186605.25661189</v>
      </c>
      <c r="M271" s="35">
        <f ca="1">L271/Parameters!$C$10</f>
        <v>0.104088180404552</v>
      </c>
      <c r="N271" s="35">
        <f ca="1" t="shared" si="46"/>
        <v>0.895911819595448</v>
      </c>
      <c r="O271" t="e">
        <f>'Actual Situation'!D271</f>
        <v>#N/A</v>
      </c>
      <c r="P271" t="e">
        <f>'Actual Situation'!E271</f>
        <v>#N/A</v>
      </c>
      <c r="Q271" s="12">
        <f ca="1">ROUND(SUM(OFFSET(D271,(Parameters!$C$9*-1),0,(Parameters!$C$8*-1),1))*Parameters!$C$6,0)</f>
        <v>15</v>
      </c>
      <c r="R271" s="12">
        <f ca="1" t="shared" si="41"/>
        <v>15</v>
      </c>
      <c r="S271" s="36" t="e">
        <f ca="1" t="shared" si="52"/>
        <v>#N/A</v>
      </c>
      <c r="T271" t="e">
        <f>'Actual Situation'!F271</f>
        <v>#N/A</v>
      </c>
      <c r="U271" s="36" t="e">
        <f>'Actual Situation'!G271</f>
        <v>#N/A</v>
      </c>
      <c r="V271" s="12">
        <f ca="1">Q271*Parameters!$C$4</f>
        <v>3.3</v>
      </c>
      <c r="W271" t="e">
        <f>'Actual Situation'!H271</f>
        <v>#N/A</v>
      </c>
      <c r="X271" s="36" t="e">
        <f>'Actual Situation'!I271</f>
        <v>#N/A</v>
      </c>
      <c r="Y271" s="12">
        <f ca="1">Q271*Parameters!$C$5</f>
        <v>2.4</v>
      </c>
      <c r="Z271" t="e">
        <f>'Actual Situation'!J271</f>
        <v>#N/A</v>
      </c>
      <c r="AA271" t="e">
        <f>'Actual Situation'!K271</f>
        <v>#N/A</v>
      </c>
      <c r="AB271" s="12">
        <f ca="1">Q271*Parameters!$C$7</f>
        <v>0.3345</v>
      </c>
      <c r="AC271" t="e">
        <f>'Actual Situation'!L271</f>
        <v>#N/A</v>
      </c>
      <c r="AD271" s="12">
        <f ca="1" t="shared" si="48"/>
        <v>7104.0664</v>
      </c>
      <c r="AE271" s="61" t="e">
        <f t="shared" si="49"/>
        <v>#N/A</v>
      </c>
      <c r="AH271" s="39">
        <f ca="1">IF(ISNA((Parameters!$C$10-L271)/Parameters!$C$10),1,(Parameters!$C$10-L271)/Parameters!$C$10)</f>
        <v>0.895911819595448</v>
      </c>
      <c r="AJ271" s="66">
        <f ca="1" t="shared" si="50"/>
        <v>1</v>
      </c>
      <c r="AK271" s="66" t="e">
        <f ca="1" t="shared" si="51"/>
        <v>#N/A</v>
      </c>
      <c r="AL271" s="67">
        <f>Parameters!$C$13</f>
        <v>2200</v>
      </c>
      <c r="AM271" s="67">
        <f>Parameters!$C$14</f>
        <v>2000</v>
      </c>
    </row>
    <row r="272" spans="1:39">
      <c r="A272" s="45">
        <f t="shared" si="47"/>
        <v>44132</v>
      </c>
      <c r="B272" t="e">
        <f>'Actual Situation'!B272</f>
        <v>#N/A</v>
      </c>
      <c r="C272" s="46">
        <f>_xlfn.IFNA(VLOOKUP(A272,Measures!$D$15:$H$67,4,FALSE),C271)</f>
        <v>0.243</v>
      </c>
      <c r="D272" s="17">
        <f ca="1">OFFSET(G272,-Parameters!C$18,0)/$AG$2</f>
        <v>1.92910742349667</v>
      </c>
      <c r="E272" t="e">
        <f>'Actual Situation'!C272</f>
        <v>#N/A</v>
      </c>
      <c r="F272" s="17">
        <f ca="1">OFFSET(L272,-Parameters!C$18,0)/$AG$2</f>
        <v>54455.2934584395</v>
      </c>
      <c r="G272" s="47">
        <f ca="1">IF(A272&lt;(A$39-Parameters!C$18),G273/(1+H273),IF(A272&gt;(A$39-Parameters!C$18),I271*$AH271*C272,$AG$2*$D$39))</f>
        <v>28.3411904944434</v>
      </c>
      <c r="H272" s="34">
        <f ca="1">Projection!$AH271*Projection!C272</f>
        <v>0.217706572161694</v>
      </c>
      <c r="I272" s="47">
        <f ca="1">IF(A272&lt;(A$39-Parameters!C$18-2),I273/(1+$AG$8-$AG$5),IF(A272&gt;(A$39-Parameters!C$18-2),I271*(1+H271-$AG$5),G274/$AG$8))</f>
        <v>125.976784829026</v>
      </c>
      <c r="J272" s="47"/>
      <c r="K272" s="35">
        <f ca="1">I272/Parameters!$C$10</f>
        <v>1.10505951604409e-5</v>
      </c>
      <c r="L272" s="47">
        <f ca="1">IF(A272&lt;(A$39-Parameters!C$18),L273-G273,IF(A272=(A$39-Parameters!C$18),OFFSET(F272,Parameters!C$18,0)*$AG$2,$L271+G272))</f>
        <v>1186633.59780238</v>
      </c>
      <c r="M272" s="35">
        <f ca="1">L272/Parameters!$C$10</f>
        <v>0.104090666473893</v>
      </c>
      <c r="N272" s="35">
        <f ca="1" t="shared" si="46"/>
        <v>0.895909333526107</v>
      </c>
      <c r="O272" t="e">
        <f>'Actual Situation'!D272</f>
        <v>#N/A</v>
      </c>
      <c r="P272" t="e">
        <f>'Actual Situation'!E272</f>
        <v>#N/A</v>
      </c>
      <c r="Q272" s="12">
        <f ca="1">ROUND(SUM(OFFSET(D272,(Parameters!$C$9*-1),0,(Parameters!$C$8*-1),1))*Parameters!$C$6,0)</f>
        <v>14</v>
      </c>
      <c r="R272" s="12">
        <f ca="1" t="shared" si="41"/>
        <v>14</v>
      </c>
      <c r="S272" s="36" t="e">
        <f ca="1" t="shared" si="52"/>
        <v>#N/A</v>
      </c>
      <c r="T272" t="e">
        <f>'Actual Situation'!F272</f>
        <v>#N/A</v>
      </c>
      <c r="U272" s="36" t="e">
        <f>'Actual Situation'!G272</f>
        <v>#N/A</v>
      </c>
      <c r="V272" s="12">
        <f ca="1">Q272*Parameters!$C$4</f>
        <v>3.08</v>
      </c>
      <c r="W272" t="e">
        <f>'Actual Situation'!H272</f>
        <v>#N/A</v>
      </c>
      <c r="X272" s="36" t="e">
        <f>'Actual Situation'!I272</f>
        <v>#N/A</v>
      </c>
      <c r="Y272" s="12">
        <f ca="1">Q272*Parameters!$C$5</f>
        <v>2.24</v>
      </c>
      <c r="Z272" t="e">
        <f>'Actual Situation'!J272</f>
        <v>#N/A</v>
      </c>
      <c r="AA272" t="e">
        <f>'Actual Situation'!K272</f>
        <v>#N/A</v>
      </c>
      <c r="AB272" s="12">
        <f ca="1">Q272*Parameters!$C$7</f>
        <v>0.3122</v>
      </c>
      <c r="AC272" t="e">
        <f>'Actual Situation'!L272</f>
        <v>#N/A</v>
      </c>
      <c r="AD272" s="12">
        <f ca="1" t="shared" si="48"/>
        <v>7104.3786</v>
      </c>
      <c r="AE272" s="61" t="e">
        <f t="shared" si="49"/>
        <v>#N/A</v>
      </c>
      <c r="AH272" s="39">
        <f ca="1">IF(ISNA((Parameters!$C$10-L272)/Parameters!$C$10),1,(Parameters!$C$10-L272)/Parameters!$C$10)</f>
        <v>0.895909333526107</v>
      </c>
      <c r="AJ272" s="66">
        <f ca="1" t="shared" si="50"/>
        <v>0.933333333333333</v>
      </c>
      <c r="AK272" s="66" t="e">
        <f ca="1" t="shared" si="51"/>
        <v>#N/A</v>
      </c>
      <c r="AL272" s="67">
        <f>Parameters!$C$13</f>
        <v>2200</v>
      </c>
      <c r="AM272" s="67">
        <f>Parameters!$C$14</f>
        <v>2000</v>
      </c>
    </row>
    <row r="273" spans="1:39">
      <c r="A273" s="45">
        <f t="shared" ref="A273:A304" si="53">A272+1</f>
        <v>44133</v>
      </c>
      <c r="B273" t="e">
        <f>'Actual Situation'!B273</f>
        <v>#N/A</v>
      </c>
      <c r="C273" s="46">
        <f>_xlfn.IFNA(VLOOKUP(A273,Measures!$D$15:$H$67,4,FALSE),C272)</f>
        <v>0.243</v>
      </c>
      <c r="D273" s="17">
        <f ca="1">OFFSET(G273,-Parameters!C$18,0)/$AG$2</f>
        <v>1.86682145938078</v>
      </c>
      <c r="E273" t="e">
        <f>'Actual Situation'!C273</f>
        <v>#N/A</v>
      </c>
      <c r="F273" s="17">
        <f ca="1">OFFSET(L273,-Parameters!C$18,0)/$AG$2</f>
        <v>54457.1602798989</v>
      </c>
      <c r="G273" s="47">
        <f ca="1">IF(A273&lt;(A$39-Parameters!C$18),G274/(1+H274),IF(A273&gt;(A$39-Parameters!C$18),I272*$AH272*C273,$AG$2*$D$39))</f>
        <v>27.4258978926322</v>
      </c>
      <c r="H273" s="34">
        <f ca="1">Projection!$AH272*Projection!C273</f>
        <v>0.217705968046844</v>
      </c>
      <c r="I273" s="47">
        <f ca="1">IF(A273&lt;(A$39-Parameters!C$18-2),I274/(1+$AG$8-$AG$5),IF(A273&gt;(A$39-Parameters!C$18-2),I272*(1+H272-$AG$5),G275/$AG$8))</f>
        <v>121.908562618848</v>
      </c>
      <c r="J273" s="47"/>
      <c r="K273" s="35">
        <f ca="1">I273/Parameters!$C$10</f>
        <v>1.06937335630569e-5</v>
      </c>
      <c r="L273" s="47">
        <f ca="1">IF(A273&lt;(A$39-Parameters!C$18),L274-G274,IF(A273=(A$39-Parameters!C$18),OFFSET(F273,Parameters!C$18,0)*$AG$2,$L272+G273))</f>
        <v>1186661.02370028</v>
      </c>
      <c r="M273" s="35">
        <f ca="1">L273/Parameters!$C$10</f>
        <v>0.10409307225441</v>
      </c>
      <c r="N273" s="35">
        <f ca="1" t="shared" si="46"/>
        <v>0.89590692774559</v>
      </c>
      <c r="O273" t="e">
        <f>'Actual Situation'!D273</f>
        <v>#N/A</v>
      </c>
      <c r="P273" t="e">
        <f>'Actual Situation'!E273</f>
        <v>#N/A</v>
      </c>
      <c r="Q273" s="12">
        <f ca="1">ROUND(SUM(OFFSET(D273,(Parameters!$C$9*-1),0,(Parameters!$C$8*-1),1))*Parameters!$C$6,0)</f>
        <v>14</v>
      </c>
      <c r="R273" s="12">
        <f ca="1" t="shared" ref="R273:R336" si="54">VALUE(Q273)</f>
        <v>14</v>
      </c>
      <c r="S273" s="36" t="e">
        <f ca="1" t="shared" si="52"/>
        <v>#N/A</v>
      </c>
      <c r="T273" t="e">
        <f>'Actual Situation'!F273</f>
        <v>#N/A</v>
      </c>
      <c r="U273" s="36" t="e">
        <f>'Actual Situation'!G273</f>
        <v>#N/A</v>
      </c>
      <c r="V273" s="12">
        <f ca="1">Q273*Parameters!$C$4</f>
        <v>3.08</v>
      </c>
      <c r="W273" t="e">
        <f>'Actual Situation'!H273</f>
        <v>#N/A</v>
      </c>
      <c r="X273" s="36" t="e">
        <f>'Actual Situation'!I273</f>
        <v>#N/A</v>
      </c>
      <c r="Y273" s="12">
        <f ca="1">Q273*Parameters!$C$5</f>
        <v>2.24</v>
      </c>
      <c r="Z273" t="e">
        <f>'Actual Situation'!J273</f>
        <v>#N/A</v>
      </c>
      <c r="AA273" t="e">
        <f>'Actual Situation'!K273</f>
        <v>#N/A</v>
      </c>
      <c r="AB273" s="12">
        <f ca="1">Q273*Parameters!$C$7</f>
        <v>0.3122</v>
      </c>
      <c r="AC273" t="e">
        <f>'Actual Situation'!L273</f>
        <v>#N/A</v>
      </c>
      <c r="AD273" s="12">
        <f ca="1" t="shared" ref="AD273:AD304" si="55">AD272+AB273</f>
        <v>7104.6908</v>
      </c>
      <c r="AE273" s="61" t="e">
        <f t="shared" ref="AE273:AE304" si="56">IF(E273&gt;0,AA273/E273,0)</f>
        <v>#N/A</v>
      </c>
      <c r="AH273" s="39">
        <f ca="1">IF(ISNA((Parameters!$C$10-L273)/Parameters!$C$10),1,(Parameters!$C$10-L273)/Parameters!$C$10)</f>
        <v>0.89590692774559</v>
      </c>
      <c r="AJ273" s="66">
        <f ca="1" t="shared" ref="AJ273:AJ304" si="57">IF(Q272&gt;0,Q273/Q272,0)</f>
        <v>1</v>
      </c>
      <c r="AK273" s="66" t="e">
        <f ca="1" t="shared" ref="AK273:AK304" si="58">IF(E273&gt;0,F273/E273,0)</f>
        <v>#N/A</v>
      </c>
      <c r="AL273" s="67">
        <f>Parameters!$C$13</f>
        <v>2200</v>
      </c>
      <c r="AM273" s="67">
        <f>Parameters!$C$14</f>
        <v>2000</v>
      </c>
    </row>
    <row r="274" spans="1:39">
      <c r="A274" s="45">
        <f t="shared" si="53"/>
        <v>44134</v>
      </c>
      <c r="B274" t="e">
        <f>'Actual Situation'!B274</f>
        <v>#N/A</v>
      </c>
      <c r="C274" s="46">
        <f>_xlfn.IFNA(VLOOKUP(A274,Measures!$D$15:$H$67,4,FALSE),C273)</f>
        <v>0.243</v>
      </c>
      <c r="D274" s="17">
        <f ca="1">OFFSET(G274,-Parameters!C$18,0)/$AG$2</f>
        <v>1.80654506233993</v>
      </c>
      <c r="E274" t="e">
        <f>'Actual Situation'!C274</f>
        <v>#N/A</v>
      </c>
      <c r="F274" s="17">
        <f ca="1">OFFSET(L274,-Parameters!C$18,0)/$AG$2</f>
        <v>54458.9668249612</v>
      </c>
      <c r="G274" s="47">
        <f ca="1">IF(A274&lt;(A$39-Parameters!C$18),G275/(1+H275),IF(A274&gt;(A$39-Parameters!C$18),I273*$AH273*C274,$AG$2*$D$39))</f>
        <v>26.5401503698212</v>
      </c>
      <c r="H274" s="34">
        <f ca="1">Projection!$AH273*Projection!C274</f>
        <v>0.217705383442178</v>
      </c>
      <c r="I274" s="47">
        <f ca="1">IF(A274&lt;(A$39-Parameters!C$18-2),I275/(1+$AG$8-$AG$5),IF(A274&gt;(A$39-Parameters!C$18-2),I273*(1+H273-$AG$5),G276/$AG$8))</f>
        <v>117.971643602272</v>
      </c>
      <c r="J274" s="47"/>
      <c r="K274" s="35">
        <f ca="1">I274/Parameters!$C$10</f>
        <v>1.0348389789673e-5</v>
      </c>
      <c r="L274" s="47">
        <f ca="1">IF(A274&lt;(A$39-Parameters!C$18),L275-G275,IF(A274=(A$39-Parameters!C$18),OFFSET(F274,Parameters!C$18,0)*$AG$2,$L273+G274))</f>
        <v>1186687.56385065</v>
      </c>
      <c r="M274" s="35">
        <f ca="1">L274/Parameters!$C$10</f>
        <v>0.104095400337776</v>
      </c>
      <c r="N274" s="35">
        <f ca="1" t="shared" si="46"/>
        <v>0.895904599662224</v>
      </c>
      <c r="O274" t="e">
        <f>'Actual Situation'!D274</f>
        <v>#N/A</v>
      </c>
      <c r="P274" t="e">
        <f>'Actual Situation'!E274</f>
        <v>#N/A</v>
      </c>
      <c r="Q274" s="12">
        <f ca="1">ROUND(SUM(OFFSET(D274,(Parameters!$C$9*-1),0,(Parameters!$C$8*-1),1))*Parameters!$C$6,0)</f>
        <v>13</v>
      </c>
      <c r="R274" s="12">
        <f ca="1" t="shared" si="54"/>
        <v>13</v>
      </c>
      <c r="S274" s="36" t="e">
        <f ca="1" t="shared" si="52"/>
        <v>#N/A</v>
      </c>
      <c r="T274" t="e">
        <f>'Actual Situation'!F274</f>
        <v>#N/A</v>
      </c>
      <c r="U274" s="36" t="e">
        <f>'Actual Situation'!G274</f>
        <v>#N/A</v>
      </c>
      <c r="V274" s="12">
        <f ca="1">Q274*Parameters!$C$4</f>
        <v>2.86</v>
      </c>
      <c r="W274" t="e">
        <f>'Actual Situation'!H274</f>
        <v>#N/A</v>
      </c>
      <c r="X274" s="36" t="e">
        <f>'Actual Situation'!I274</f>
        <v>#N/A</v>
      </c>
      <c r="Y274" s="12">
        <f ca="1">Q274*Parameters!$C$5</f>
        <v>2.08</v>
      </c>
      <c r="Z274" t="e">
        <f>'Actual Situation'!J274</f>
        <v>#N/A</v>
      </c>
      <c r="AA274" t="e">
        <f>'Actual Situation'!K274</f>
        <v>#N/A</v>
      </c>
      <c r="AB274" s="12">
        <f ca="1">Q274*Parameters!$C$7</f>
        <v>0.2899</v>
      </c>
      <c r="AC274" t="e">
        <f>'Actual Situation'!L274</f>
        <v>#N/A</v>
      </c>
      <c r="AD274" s="12">
        <f ca="1" t="shared" si="55"/>
        <v>7104.9807</v>
      </c>
      <c r="AE274" s="61" t="e">
        <f t="shared" si="56"/>
        <v>#N/A</v>
      </c>
      <c r="AH274" s="39">
        <f ca="1">IF(ISNA((Parameters!$C$10-L274)/Parameters!$C$10),1,(Parameters!$C$10-L274)/Parameters!$C$10)</f>
        <v>0.895904599662224</v>
      </c>
      <c r="AJ274" s="66">
        <f ca="1" t="shared" si="57"/>
        <v>0.928571428571429</v>
      </c>
      <c r="AK274" s="66" t="e">
        <f ca="1" t="shared" si="58"/>
        <v>#N/A</v>
      </c>
      <c r="AL274" s="67">
        <f>Parameters!$C$13</f>
        <v>2200</v>
      </c>
      <c r="AM274" s="67">
        <f>Parameters!$C$14</f>
        <v>2000</v>
      </c>
    </row>
    <row r="275" spans="1:39">
      <c r="A275" s="45">
        <f t="shared" si="53"/>
        <v>44135</v>
      </c>
      <c r="B275" t="e">
        <f>'Actual Situation'!B275</f>
        <v>#N/A</v>
      </c>
      <c r="C275" s="46">
        <f>_xlfn.IFNA(VLOOKUP(A275,Measures!$D$15:$H$67,4,FALSE),C274)</f>
        <v>0.243</v>
      </c>
      <c r="D275" s="17">
        <f ca="1">OFFSET(G275,-Parameters!C$18,0)/$AG$2</f>
        <v>1.74821349116325</v>
      </c>
      <c r="E275" t="e">
        <f>'Actual Situation'!C275</f>
        <v>#N/A</v>
      </c>
      <c r="F275" s="17">
        <f ca="1">OFFSET(L275,-Parameters!C$18,0)/$AG$2</f>
        <v>54460.7150384524</v>
      </c>
      <c r="G275" s="47">
        <f ca="1">IF(A275&lt;(A$39-Parameters!C$18),G276/(1+H276),IF(A275&gt;(A$39-Parameters!C$18),I274*$AH274*C275,$AG$2*$D$39))</f>
        <v>25.6829951663161</v>
      </c>
      <c r="H275" s="34">
        <f ca="1">Projection!$AH274*Projection!C275</f>
        <v>0.21770481771792</v>
      </c>
      <c r="I275" s="47">
        <f ca="1">IF(A275&lt;(A$39-Parameters!C$18-2),I276/(1+$AG$8-$AG$5),IF(A275&gt;(A$39-Parameters!C$18-2),I274*(1+H274-$AG$5),G277/$AG$8))</f>
        <v>114.161794607441</v>
      </c>
      <c r="J275" s="47"/>
      <c r="K275" s="35">
        <f ca="1">I275/Parameters!$C$10</f>
        <v>1.00141925094246e-5</v>
      </c>
      <c r="L275" s="47">
        <f ca="1">IF(A275&lt;(A$39-Parameters!C$18),L276-G276,IF(A275=(A$39-Parameters!C$18),OFFSET(F275,Parameters!C$18,0)*$AG$2,$L274+G275))</f>
        <v>1186713.24684581</v>
      </c>
      <c r="M275" s="35">
        <f ca="1">L275/Parameters!$C$10</f>
        <v>0.104097653232089</v>
      </c>
      <c r="N275" s="35">
        <f ca="1" t="shared" si="46"/>
        <v>0.895902346767911</v>
      </c>
      <c r="O275" t="e">
        <f>'Actual Situation'!D275</f>
        <v>#N/A</v>
      </c>
      <c r="P275" t="e">
        <f>'Actual Situation'!E275</f>
        <v>#N/A</v>
      </c>
      <c r="Q275" s="12">
        <f ca="1">ROUND(SUM(OFFSET(D275,(Parameters!$C$9*-1),0,(Parameters!$C$8*-1),1))*Parameters!$C$6,0)</f>
        <v>13</v>
      </c>
      <c r="R275" s="12">
        <f ca="1" t="shared" si="54"/>
        <v>13</v>
      </c>
      <c r="S275" s="36" t="e">
        <f ca="1" t="shared" si="52"/>
        <v>#N/A</v>
      </c>
      <c r="T275" t="e">
        <f>'Actual Situation'!F275</f>
        <v>#N/A</v>
      </c>
      <c r="U275" s="36" t="e">
        <f>'Actual Situation'!G275</f>
        <v>#N/A</v>
      </c>
      <c r="V275" s="12">
        <f ca="1">Q275*Parameters!$C$4</f>
        <v>2.86</v>
      </c>
      <c r="W275" t="e">
        <f>'Actual Situation'!H275</f>
        <v>#N/A</v>
      </c>
      <c r="X275" s="36" t="e">
        <f>'Actual Situation'!I275</f>
        <v>#N/A</v>
      </c>
      <c r="Y275" s="12">
        <f ca="1">Q275*Parameters!$C$5</f>
        <v>2.08</v>
      </c>
      <c r="Z275" t="e">
        <f>'Actual Situation'!J275</f>
        <v>#N/A</v>
      </c>
      <c r="AA275" t="e">
        <f>'Actual Situation'!K275</f>
        <v>#N/A</v>
      </c>
      <c r="AB275" s="12">
        <f ca="1">Q275*Parameters!$C$7</f>
        <v>0.2899</v>
      </c>
      <c r="AC275" t="e">
        <f>'Actual Situation'!L275</f>
        <v>#N/A</v>
      </c>
      <c r="AD275" s="12">
        <f ca="1" t="shared" si="55"/>
        <v>7105.2706</v>
      </c>
      <c r="AE275" s="61" t="e">
        <f t="shared" si="56"/>
        <v>#N/A</v>
      </c>
      <c r="AH275" s="39">
        <f ca="1">IF(ISNA((Parameters!$C$10-L275)/Parameters!$C$10),1,(Parameters!$C$10-L275)/Parameters!$C$10)</f>
        <v>0.895902346767911</v>
      </c>
      <c r="AJ275" s="66">
        <f ca="1" t="shared" si="57"/>
        <v>1</v>
      </c>
      <c r="AK275" s="66" t="e">
        <f ca="1" t="shared" si="58"/>
        <v>#N/A</v>
      </c>
      <c r="AL275" s="67">
        <f>Parameters!$C$13</f>
        <v>2200</v>
      </c>
      <c r="AM275" s="67">
        <f>Parameters!$C$14</f>
        <v>2000</v>
      </c>
    </row>
    <row r="276" spans="1:39">
      <c r="A276" s="45">
        <f t="shared" si="53"/>
        <v>44136</v>
      </c>
      <c r="B276" t="e">
        <f>'Actual Situation'!B276</f>
        <v>#N/A</v>
      </c>
      <c r="C276" s="46">
        <f>_xlfn.IFNA(VLOOKUP(A276,Measures!$D$15:$H$67,4,FALSE),C275)</f>
        <v>0.243</v>
      </c>
      <c r="D276" s="17">
        <f ca="1">OFFSET(G276,-Parameters!C$18,0)/$AG$2</f>
        <v>1.69176408436174</v>
      </c>
      <c r="E276" t="e">
        <f>'Actual Situation'!C276</f>
        <v>#N/A</v>
      </c>
      <c r="F276" s="17">
        <f ca="1">OFFSET(L276,-Parameters!C$18,0)/$AG$2</f>
        <v>54462.4068025367</v>
      </c>
      <c r="G276" s="47">
        <f ca="1">IF(A276&lt;(A$39-Parameters!C$18),G277/(1+H277),IF(A276&gt;(A$39-Parameters!C$18),I275*$AH275*C276,$AG$2*$D$39))</f>
        <v>24.8535101871103</v>
      </c>
      <c r="H276" s="34">
        <f ca="1">Projection!$AH275*Projection!C276</f>
        <v>0.217704270264602</v>
      </c>
      <c r="I276" s="47">
        <f ca="1">IF(A276&lt;(A$39-Parameters!C$18-2),I277/(1+$AG$8-$AG$5),IF(A276&gt;(A$39-Parameters!C$18-2),I275*(1+H275-$AG$5),G278/$AG$8))</f>
        <v>110.474918640944</v>
      </c>
      <c r="J276" s="47"/>
      <c r="K276" s="35">
        <f ca="1">I276/Parameters!$C$10</f>
        <v>9.69078233692492e-6</v>
      </c>
      <c r="L276" s="47">
        <f ca="1">IF(A276&lt;(A$39-Parameters!C$18),L277-G277,IF(A276=(A$39-Parameters!C$18),OFFSET(F276,Parameters!C$18,0)*$AG$2,$L275+G276))</f>
        <v>1186738.100356</v>
      </c>
      <c r="M276" s="35">
        <f ca="1">L276/Parameters!$C$10</f>
        <v>0.104099833364561</v>
      </c>
      <c r="N276" s="35">
        <f ca="1" t="shared" si="46"/>
        <v>0.895900166635439</v>
      </c>
      <c r="O276" t="e">
        <f>'Actual Situation'!D276</f>
        <v>#N/A</v>
      </c>
      <c r="P276" t="e">
        <f>'Actual Situation'!E276</f>
        <v>#N/A</v>
      </c>
      <c r="Q276" s="12">
        <f ca="1">ROUND(SUM(OFFSET(D276,(Parameters!$C$9*-1),0,(Parameters!$C$8*-1),1))*Parameters!$C$6,0)</f>
        <v>12</v>
      </c>
      <c r="R276" s="12">
        <f ca="1" t="shared" si="54"/>
        <v>12</v>
      </c>
      <c r="S276" s="36" t="e">
        <f ca="1" t="shared" si="52"/>
        <v>#N/A</v>
      </c>
      <c r="T276" t="e">
        <f>'Actual Situation'!F276</f>
        <v>#N/A</v>
      </c>
      <c r="U276" s="36" t="e">
        <f>'Actual Situation'!G276</f>
        <v>#N/A</v>
      </c>
      <c r="V276" s="12">
        <f ca="1">Q276*Parameters!$C$4</f>
        <v>2.64</v>
      </c>
      <c r="W276" t="e">
        <f>'Actual Situation'!H276</f>
        <v>#N/A</v>
      </c>
      <c r="X276" s="36" t="e">
        <f>'Actual Situation'!I276</f>
        <v>#N/A</v>
      </c>
      <c r="Y276" s="12">
        <f ca="1">Q276*Parameters!$C$5</f>
        <v>1.92</v>
      </c>
      <c r="Z276" t="e">
        <f>'Actual Situation'!J276</f>
        <v>#N/A</v>
      </c>
      <c r="AA276" t="e">
        <f>'Actual Situation'!K276</f>
        <v>#N/A</v>
      </c>
      <c r="AB276" s="12">
        <f ca="1">Q276*Parameters!$C$7</f>
        <v>0.2676</v>
      </c>
      <c r="AC276" t="e">
        <f>'Actual Situation'!L276</f>
        <v>#N/A</v>
      </c>
      <c r="AD276" s="12">
        <f ca="1" t="shared" si="55"/>
        <v>7105.5382</v>
      </c>
      <c r="AE276" s="61" t="e">
        <f t="shared" si="56"/>
        <v>#N/A</v>
      </c>
      <c r="AH276" s="39">
        <f ca="1">IF(ISNA((Parameters!$C$10-L276)/Parameters!$C$10),1,(Parameters!$C$10-L276)/Parameters!$C$10)</f>
        <v>0.895900166635439</v>
      </c>
      <c r="AJ276" s="66">
        <f ca="1" t="shared" si="57"/>
        <v>0.923076923076923</v>
      </c>
      <c r="AK276" s="66" t="e">
        <f ca="1" t="shared" si="58"/>
        <v>#N/A</v>
      </c>
      <c r="AL276" s="67">
        <f>Parameters!$C$13</f>
        <v>2200</v>
      </c>
      <c r="AM276" s="67">
        <f>Parameters!$C$14</f>
        <v>2000</v>
      </c>
    </row>
    <row r="277" spans="1:39">
      <c r="A277" s="45">
        <f t="shared" si="53"/>
        <v>44137</v>
      </c>
      <c r="B277" t="e">
        <f>'Actual Situation'!B277</f>
        <v>#N/A</v>
      </c>
      <c r="C277" s="46">
        <f>_xlfn.IFNA(VLOOKUP(A277,Measures!$D$15:$H$67,4,FALSE),C276)</f>
        <v>0.243</v>
      </c>
      <c r="D277" s="17">
        <f ca="1">OFFSET(G277,-Parameters!C$18,0)/$AG$2</f>
        <v>1.63713619374257</v>
      </c>
      <c r="E277" t="e">
        <f>'Actual Situation'!C277</f>
        <v>#N/A</v>
      </c>
      <c r="F277" s="17">
        <f ca="1">OFFSET(L277,-Parameters!C$18,0)/$AG$2</f>
        <v>54464.0439387305</v>
      </c>
      <c r="G277" s="47">
        <f ca="1">IF(A277&lt;(A$39-Parameters!C$18),G278/(1+H278),IF(A277&gt;(A$39-Parameters!C$18),I276*$AH276*C277,$AG$2*$D$39))</f>
        <v>24.0508030187284</v>
      </c>
      <c r="H277" s="34">
        <f ca="1">Projection!$AH276*Projection!C277</f>
        <v>0.217703740492412</v>
      </c>
      <c r="I277" s="47">
        <f ca="1">IF(A277&lt;(A$39-Parameters!C$18-2),I278/(1+$AG$8-$AG$5),IF(A277&gt;(A$39-Parameters!C$18-2),I276*(1+H276-$AG$5),G279/$AG$8))</f>
        <v>106.907050525976</v>
      </c>
      <c r="J277" s="47"/>
      <c r="K277" s="35">
        <f ca="1">I277/Parameters!$C$10</f>
        <v>9.37781144964702e-6</v>
      </c>
      <c r="L277" s="47">
        <f ca="1">IF(A277&lt;(A$39-Parameters!C$18),L278-G278,IF(A277=(A$39-Parameters!C$18),OFFSET(F277,Parameters!C$18,0)*$AG$2,$L276+G277))</f>
        <v>1186762.15115902</v>
      </c>
      <c r="M277" s="35">
        <f ca="1">L277/Parameters!$C$10</f>
        <v>0.104101943084124</v>
      </c>
      <c r="N277" s="35">
        <f ca="1" t="shared" si="46"/>
        <v>0.895898056915876</v>
      </c>
      <c r="O277" t="e">
        <f>'Actual Situation'!D277</f>
        <v>#N/A</v>
      </c>
      <c r="P277" t="e">
        <f>'Actual Situation'!E277</f>
        <v>#N/A</v>
      </c>
      <c r="Q277" s="12">
        <f ca="1">ROUND(SUM(OFFSET(D277,(Parameters!$C$9*-1),0,(Parameters!$C$8*-1),1))*Parameters!$C$6,0)</f>
        <v>12</v>
      </c>
      <c r="R277" s="12">
        <f ca="1" t="shared" si="54"/>
        <v>12</v>
      </c>
      <c r="S277" s="36" t="e">
        <f ca="1" t="shared" si="52"/>
        <v>#N/A</v>
      </c>
      <c r="T277" t="e">
        <f>'Actual Situation'!F277</f>
        <v>#N/A</v>
      </c>
      <c r="U277" s="36" t="e">
        <f>'Actual Situation'!G277</f>
        <v>#N/A</v>
      </c>
      <c r="V277" s="12">
        <f ca="1">Q277*Parameters!$C$4</f>
        <v>2.64</v>
      </c>
      <c r="W277" t="e">
        <f>'Actual Situation'!H277</f>
        <v>#N/A</v>
      </c>
      <c r="X277" s="36" t="e">
        <f>'Actual Situation'!I277</f>
        <v>#N/A</v>
      </c>
      <c r="Y277" s="12">
        <f ca="1">Q277*Parameters!$C$5</f>
        <v>1.92</v>
      </c>
      <c r="Z277" t="e">
        <f>'Actual Situation'!J277</f>
        <v>#N/A</v>
      </c>
      <c r="AA277" t="e">
        <f>'Actual Situation'!K277</f>
        <v>#N/A</v>
      </c>
      <c r="AB277" s="12">
        <f ca="1">Q277*Parameters!$C$7</f>
        <v>0.2676</v>
      </c>
      <c r="AC277" t="e">
        <f>'Actual Situation'!L277</f>
        <v>#N/A</v>
      </c>
      <c r="AD277" s="12">
        <f ca="1" t="shared" si="55"/>
        <v>7105.8058</v>
      </c>
      <c r="AE277" s="61" t="e">
        <f t="shared" si="56"/>
        <v>#N/A</v>
      </c>
      <c r="AH277" s="39">
        <f ca="1">IF(ISNA((Parameters!$C$10-L277)/Parameters!$C$10),1,(Parameters!$C$10-L277)/Parameters!$C$10)</f>
        <v>0.895898056915876</v>
      </c>
      <c r="AJ277" s="66">
        <f ca="1" t="shared" si="57"/>
        <v>1</v>
      </c>
      <c r="AK277" s="66" t="e">
        <f ca="1" t="shared" si="58"/>
        <v>#N/A</v>
      </c>
      <c r="AL277" s="67">
        <f>Parameters!$C$13</f>
        <v>2200</v>
      </c>
      <c r="AM277" s="67">
        <f>Parameters!$C$14</f>
        <v>2000</v>
      </c>
    </row>
    <row r="278" spans="1:39">
      <c r="A278" s="45">
        <f t="shared" si="53"/>
        <v>44138</v>
      </c>
      <c r="B278" t="e">
        <f>'Actual Situation'!B278</f>
        <v>#N/A</v>
      </c>
      <c r="C278" s="46">
        <f>_xlfn.IFNA(VLOOKUP(A278,Measures!$D$15:$H$67,4,FALSE),C277)</f>
        <v>0.243</v>
      </c>
      <c r="D278" s="17">
        <f ca="1">OFFSET(G278,-Parameters!C$18,0)/$AG$2</f>
        <v>1.58427112008075</v>
      </c>
      <c r="E278" t="e">
        <f>'Actual Situation'!C278</f>
        <v>#N/A</v>
      </c>
      <c r="F278" s="17">
        <f ca="1">OFFSET(L278,-Parameters!C$18,0)/$AG$2</f>
        <v>54465.6282098505</v>
      </c>
      <c r="G278" s="47">
        <f ca="1">IF(A278&lt;(A$39-Parameters!C$18),G279/(1+H279),IF(A278&gt;(A$39-Parameters!C$18),I277*$AH277*C278,$AG$2*$D$39))</f>
        <v>23.2740099773495</v>
      </c>
      <c r="H278" s="34">
        <f ca="1">Projection!$AH277*Projection!C278</f>
        <v>0.217703227830558</v>
      </c>
      <c r="I278" s="47">
        <f ca="1">IF(A278&lt;(A$39-Parameters!C$18-2),I279/(1+$AG$8-$AG$5),IF(A278&gt;(A$39-Parameters!C$18-2),I277*(1+H277-$AG$5),G280/$AG$8))</f>
        <v>103.454352678998</v>
      </c>
      <c r="J278" s="47"/>
      <c r="K278" s="35">
        <f ca="1">I278/Parameters!$C$10</f>
        <v>9.07494321745599e-6</v>
      </c>
      <c r="L278" s="47">
        <f ca="1">IF(A278&lt;(A$39-Parameters!C$18),L279-G279,IF(A278=(A$39-Parameters!C$18),OFFSET(F278,Parameters!C$18,0)*$AG$2,$L277+G278))</f>
        <v>1186785.42516899</v>
      </c>
      <c r="M278" s="35">
        <f ca="1">L278/Parameters!$C$10</f>
        <v>0.104103984663947</v>
      </c>
      <c r="N278" s="35">
        <f ca="1" t="shared" si="46"/>
        <v>0.895896015336053</v>
      </c>
      <c r="O278" t="e">
        <f>'Actual Situation'!D278</f>
        <v>#N/A</v>
      </c>
      <c r="P278" t="e">
        <f>'Actual Situation'!E278</f>
        <v>#N/A</v>
      </c>
      <c r="Q278" s="12">
        <f ca="1">ROUND(SUM(OFFSET(D278,(Parameters!$C$9*-1),0,(Parameters!$C$8*-1),1))*Parameters!$C$6,0)</f>
        <v>12</v>
      </c>
      <c r="R278" s="12">
        <f ca="1" t="shared" si="54"/>
        <v>12</v>
      </c>
      <c r="S278" s="36" t="e">
        <f ca="1" t="shared" si="52"/>
        <v>#N/A</v>
      </c>
      <c r="T278" t="e">
        <f>'Actual Situation'!F278</f>
        <v>#N/A</v>
      </c>
      <c r="U278" s="36" t="e">
        <f>'Actual Situation'!G278</f>
        <v>#N/A</v>
      </c>
      <c r="V278" s="12">
        <f ca="1">Q278*Parameters!$C$4</f>
        <v>2.64</v>
      </c>
      <c r="W278" t="e">
        <f>'Actual Situation'!H278</f>
        <v>#N/A</v>
      </c>
      <c r="X278" s="36" t="e">
        <f>'Actual Situation'!I278</f>
        <v>#N/A</v>
      </c>
      <c r="Y278" s="12">
        <f ca="1">Q278*Parameters!$C$5</f>
        <v>1.92</v>
      </c>
      <c r="Z278" t="e">
        <f>'Actual Situation'!J278</f>
        <v>#N/A</v>
      </c>
      <c r="AA278" t="e">
        <f>'Actual Situation'!K278</f>
        <v>#N/A</v>
      </c>
      <c r="AB278" s="12">
        <f ca="1">Q278*Parameters!$C$7</f>
        <v>0.2676</v>
      </c>
      <c r="AC278" t="e">
        <f>'Actual Situation'!L278</f>
        <v>#N/A</v>
      </c>
      <c r="AD278" s="12">
        <f ca="1" t="shared" si="55"/>
        <v>7106.0734</v>
      </c>
      <c r="AE278" s="61" t="e">
        <f t="shared" si="56"/>
        <v>#N/A</v>
      </c>
      <c r="AH278" s="39">
        <f ca="1">IF(ISNA((Parameters!$C$10-L278)/Parameters!$C$10),1,(Parameters!$C$10-L278)/Parameters!$C$10)</f>
        <v>0.895896015336053</v>
      </c>
      <c r="AJ278" s="66">
        <f ca="1" t="shared" si="57"/>
        <v>1</v>
      </c>
      <c r="AK278" s="66" t="e">
        <f ca="1" t="shared" si="58"/>
        <v>#N/A</v>
      </c>
      <c r="AL278" s="67">
        <f>Parameters!$C$13</f>
        <v>2200</v>
      </c>
      <c r="AM278" s="67">
        <f>Parameters!$C$14</f>
        <v>2000</v>
      </c>
    </row>
    <row r="279" spans="1:39">
      <c r="A279" s="45">
        <f t="shared" si="53"/>
        <v>44139</v>
      </c>
      <c r="B279" t="e">
        <f>'Actual Situation'!B279</f>
        <v>#N/A</v>
      </c>
      <c r="C279" s="46">
        <f>_xlfn.IFNA(VLOOKUP(A279,Measures!$D$15:$H$67,4,FALSE),C278)</f>
        <v>0.243</v>
      </c>
      <c r="D279" s="17">
        <f ca="1">OFFSET(G279,-Parameters!C$18,0)/$AG$2</f>
        <v>1.53311205082331</v>
      </c>
      <c r="E279" t="e">
        <f>'Actual Situation'!C279</f>
        <v>#N/A</v>
      </c>
      <c r="F279" s="17">
        <f ca="1">OFFSET(L279,-Parameters!C$18,0)/$AG$2</f>
        <v>54467.1613219014</v>
      </c>
      <c r="G279" s="47">
        <f ca="1">IF(A279&lt;(A$39-Parameters!C$18),G280/(1+H280),IF(A279&gt;(A$39-Parameters!C$18),I278*$AH278*C279,$AG$2*$D$39))</f>
        <v>22.5222951872313</v>
      </c>
      <c r="H279" s="34">
        <f ca="1">Projection!$AH278*Projection!C279</f>
        <v>0.217702731726661</v>
      </c>
      <c r="I279" s="47">
        <f ca="1">IF(A279&lt;(A$39-Parameters!C$18-2),I280/(1+$AG$8-$AG$5),IF(A279&gt;(A$39-Parameters!C$18-2),I278*(1+H278-$AG$5),G281/$AG$8))</f>
        <v>100.113111020588</v>
      </c>
      <c r="J279" s="47"/>
      <c r="K279" s="35">
        <f ca="1">I279/Parameters!$C$10</f>
        <v>8.78185184391119e-6</v>
      </c>
      <c r="L279" s="47">
        <f ca="1">IF(A279&lt;(A$39-Parameters!C$18),L280-G280,IF(A279=(A$39-Parameters!C$18),OFFSET(F279,Parameters!C$18,0)*$AG$2,$L278+G279))</f>
        <v>1186807.94746418</v>
      </c>
      <c r="M279" s="35">
        <f ca="1">L279/Parameters!$C$10</f>
        <v>0.104105960303876</v>
      </c>
      <c r="N279" s="35">
        <f ca="1" t="shared" si="46"/>
        <v>0.895894039696124</v>
      </c>
      <c r="O279" t="e">
        <f>'Actual Situation'!D279</f>
        <v>#N/A</v>
      </c>
      <c r="P279" t="e">
        <f>'Actual Situation'!E279</f>
        <v>#N/A</v>
      </c>
      <c r="Q279" s="12">
        <f ca="1">ROUND(SUM(OFFSET(D279,(Parameters!$C$9*-1),0,(Parameters!$C$8*-1),1))*Parameters!$C$6,0)</f>
        <v>11</v>
      </c>
      <c r="R279" s="12">
        <f ca="1" t="shared" si="54"/>
        <v>11</v>
      </c>
      <c r="S279" s="36" t="e">
        <f ca="1" t="shared" si="52"/>
        <v>#N/A</v>
      </c>
      <c r="T279" t="e">
        <f>'Actual Situation'!F279</f>
        <v>#N/A</v>
      </c>
      <c r="U279" s="36" t="e">
        <f>'Actual Situation'!G279</f>
        <v>#N/A</v>
      </c>
      <c r="V279" s="12">
        <f ca="1">Q279*Parameters!$C$4</f>
        <v>2.42</v>
      </c>
      <c r="W279" t="e">
        <f>'Actual Situation'!H279</f>
        <v>#N/A</v>
      </c>
      <c r="X279" s="36" t="e">
        <f>'Actual Situation'!I279</f>
        <v>#N/A</v>
      </c>
      <c r="Y279" s="12">
        <f ca="1">Q279*Parameters!$C$5</f>
        <v>1.76</v>
      </c>
      <c r="Z279" t="e">
        <f>'Actual Situation'!J279</f>
        <v>#N/A</v>
      </c>
      <c r="AA279" t="e">
        <f>'Actual Situation'!K279</f>
        <v>#N/A</v>
      </c>
      <c r="AB279" s="12">
        <f ca="1">Q279*Parameters!$C$7</f>
        <v>0.2453</v>
      </c>
      <c r="AC279" t="e">
        <f>'Actual Situation'!L279</f>
        <v>#N/A</v>
      </c>
      <c r="AD279" s="12">
        <f ca="1" t="shared" si="55"/>
        <v>7106.3187</v>
      </c>
      <c r="AE279" s="61" t="e">
        <f t="shared" si="56"/>
        <v>#N/A</v>
      </c>
      <c r="AH279" s="39">
        <f ca="1">IF(ISNA((Parameters!$C$10-L279)/Parameters!$C$10),1,(Parameters!$C$10-L279)/Parameters!$C$10)</f>
        <v>0.895894039696124</v>
      </c>
      <c r="AJ279" s="66">
        <f ca="1" t="shared" si="57"/>
        <v>0.916666666666667</v>
      </c>
      <c r="AK279" s="66" t="e">
        <f ca="1" t="shared" si="58"/>
        <v>#N/A</v>
      </c>
      <c r="AL279" s="67">
        <f>Parameters!$C$13</f>
        <v>2200</v>
      </c>
      <c r="AM279" s="67">
        <f>Parameters!$C$14</f>
        <v>2000</v>
      </c>
    </row>
    <row r="280" spans="1:39">
      <c r="A280" s="45">
        <f t="shared" si="53"/>
        <v>44140</v>
      </c>
      <c r="B280" t="e">
        <f>'Actual Situation'!B280</f>
        <v>#N/A</v>
      </c>
      <c r="C280" s="46">
        <f>_xlfn.IFNA(VLOOKUP(A280,Measures!$D$15:$H$67,4,FALSE),C279)</f>
        <v>0.243</v>
      </c>
      <c r="D280" s="17">
        <f ca="1">OFFSET(G280,-Parameters!C$18,0)/$AG$2</f>
        <v>1.48360399976329</v>
      </c>
      <c r="E280" t="e">
        <f>'Actual Situation'!C280</f>
        <v>#N/A</v>
      </c>
      <c r="F280" s="17">
        <f ca="1">OFFSET(L280,-Parameters!C$18,0)/$AG$2</f>
        <v>54468.6449259011</v>
      </c>
      <c r="G280" s="47">
        <f ca="1">IF(A280&lt;(A$39-Parameters!C$18),G281/(1+H281),IF(A280&gt;(A$39-Parameters!C$18),I279*$AH279*C280,$AG$2*$D$39))</f>
        <v>21.7948496884837</v>
      </c>
      <c r="H280" s="34">
        <f ca="1">Projection!$AH279*Projection!C280</f>
        <v>0.217702251646158</v>
      </c>
      <c r="I280" s="47">
        <f ca="1">IF(A280&lt;(A$39-Parameters!C$18-2),I281/(1+$AG$8-$AG$5),IF(A280&gt;(A$39-Parameters!C$18-2),I279*(1+H279-$AG$5),G282/$AG$8))</f>
        <v>96.879731016277</v>
      </c>
      <c r="J280" s="47"/>
      <c r="K280" s="35">
        <f ca="1">I280/Parameters!$C$10</f>
        <v>8.49822201897167e-6</v>
      </c>
      <c r="L280" s="47">
        <f ca="1">IF(A280&lt;(A$39-Parameters!C$18),L281-G281,IF(A280=(A$39-Parameters!C$18),OFFSET(F280,Parameters!C$18,0)*$AG$2,$L279+G280))</f>
        <v>1186829.74231387</v>
      </c>
      <c r="M280" s="35">
        <f ca="1">L280/Parameters!$C$10</f>
        <v>0.104107872132796</v>
      </c>
      <c r="N280" s="35">
        <f ca="1" t="shared" si="46"/>
        <v>0.895892127867204</v>
      </c>
      <c r="O280" t="e">
        <f>'Actual Situation'!D280</f>
        <v>#N/A</v>
      </c>
      <c r="P280" t="e">
        <f>'Actual Situation'!E280</f>
        <v>#N/A</v>
      </c>
      <c r="Q280" s="12">
        <f ca="1">ROUND(SUM(OFFSET(D280,(Parameters!$C$9*-1),0,(Parameters!$C$8*-1),1))*Parameters!$C$6,0)</f>
        <v>11</v>
      </c>
      <c r="R280" s="12">
        <f ca="1" t="shared" si="54"/>
        <v>11</v>
      </c>
      <c r="S280" s="36" t="e">
        <f ca="1" t="shared" si="52"/>
        <v>#N/A</v>
      </c>
      <c r="T280" t="e">
        <f>'Actual Situation'!F280</f>
        <v>#N/A</v>
      </c>
      <c r="U280" s="36" t="e">
        <f>'Actual Situation'!G280</f>
        <v>#N/A</v>
      </c>
      <c r="V280" s="12">
        <f ca="1">Q280*Parameters!$C$4</f>
        <v>2.42</v>
      </c>
      <c r="W280" t="e">
        <f>'Actual Situation'!H280</f>
        <v>#N/A</v>
      </c>
      <c r="X280" s="36" t="e">
        <f>'Actual Situation'!I280</f>
        <v>#N/A</v>
      </c>
      <c r="Y280" s="12">
        <f ca="1">Q280*Parameters!$C$5</f>
        <v>1.76</v>
      </c>
      <c r="Z280" t="e">
        <f>'Actual Situation'!J280</f>
        <v>#N/A</v>
      </c>
      <c r="AA280" t="e">
        <f>'Actual Situation'!K280</f>
        <v>#N/A</v>
      </c>
      <c r="AB280" s="12">
        <f ca="1">Q280*Parameters!$C$7</f>
        <v>0.2453</v>
      </c>
      <c r="AC280" t="e">
        <f>'Actual Situation'!L280</f>
        <v>#N/A</v>
      </c>
      <c r="AD280" s="12">
        <f ca="1" t="shared" si="55"/>
        <v>7106.564</v>
      </c>
      <c r="AE280" s="61" t="e">
        <f t="shared" si="56"/>
        <v>#N/A</v>
      </c>
      <c r="AH280" s="39">
        <f ca="1">IF(ISNA((Parameters!$C$10-L280)/Parameters!$C$10),1,(Parameters!$C$10-L280)/Parameters!$C$10)</f>
        <v>0.895892127867204</v>
      </c>
      <c r="AJ280" s="66">
        <f ca="1" t="shared" si="57"/>
        <v>1</v>
      </c>
      <c r="AK280" s="66" t="e">
        <f ca="1" t="shared" si="58"/>
        <v>#N/A</v>
      </c>
      <c r="AL280" s="67">
        <f>Parameters!$C$13</f>
        <v>2200</v>
      </c>
      <c r="AM280" s="67">
        <f>Parameters!$C$14</f>
        <v>2000</v>
      </c>
    </row>
    <row r="281" spans="1:39">
      <c r="A281" s="45">
        <f t="shared" si="53"/>
        <v>44141</v>
      </c>
      <c r="B281" t="e">
        <f>'Actual Situation'!B281</f>
        <v>#N/A</v>
      </c>
      <c r="C281" s="46">
        <f>_xlfn.IFNA(VLOOKUP(A281,Measures!$D$15:$H$67,4,FALSE),C280)</f>
        <v>0.243</v>
      </c>
      <c r="D281" s="17">
        <f ca="1">OFFSET(G281,-Parameters!C$18,0)/$AG$2</f>
        <v>1.43569374862261</v>
      </c>
      <c r="E281" t="e">
        <f>'Actual Situation'!C281</f>
        <v>#N/A</v>
      </c>
      <c r="F281" s="17">
        <f ca="1">OFFSET(L281,-Parameters!C$18,0)/$AG$2</f>
        <v>54470.0806196498</v>
      </c>
      <c r="G281" s="47">
        <f ca="1">IF(A281&lt;(A$39-Parameters!C$18),G282/(1+H282),IF(A281&gt;(A$39-Parameters!C$18),I280*$AH280*C281,$AG$2*$D$39))</f>
        <v>21.0908905732721</v>
      </c>
      <c r="H281" s="34">
        <f ca="1">Projection!$AH280*Projection!C281</f>
        <v>0.217701787071731</v>
      </c>
      <c r="I281" s="47">
        <f ca="1">IF(A281&lt;(A$39-Parameters!C$18-2),I282/(1+$AG$8-$AG$5),IF(A281&gt;(A$39-Parameters!C$18-2),I280*(1+H280-$AG$5),G283/$AG$8))</f>
        <v>93.7507338433254</v>
      </c>
      <c r="J281" s="47"/>
      <c r="K281" s="35">
        <f ca="1">I281/Parameters!$C$10</f>
        <v>8.22374858274785e-6</v>
      </c>
      <c r="L281" s="47">
        <f ca="1">IF(A281&lt;(A$39-Parameters!C$18),L282-G282,IF(A281=(A$39-Parameters!C$18),OFFSET(F281,Parameters!C$18,0)*$AG$2,$L280+G281))</f>
        <v>1186850.83320444</v>
      </c>
      <c r="M281" s="35">
        <f ca="1">L281/Parameters!$C$10</f>
        <v>0.104109722210916</v>
      </c>
      <c r="N281" s="35">
        <f ca="1" t="shared" si="46"/>
        <v>0.895890277789084</v>
      </c>
      <c r="O281" t="e">
        <f>'Actual Situation'!D281</f>
        <v>#N/A</v>
      </c>
      <c r="P281" t="e">
        <f>'Actual Situation'!E281</f>
        <v>#N/A</v>
      </c>
      <c r="Q281" s="12">
        <f ca="1">ROUND(SUM(OFFSET(D281,(Parameters!$C$9*-1),0,(Parameters!$C$8*-1),1))*Parameters!$C$6,0)</f>
        <v>11</v>
      </c>
      <c r="R281" s="12">
        <f ca="1" t="shared" si="54"/>
        <v>11</v>
      </c>
      <c r="S281" s="36" t="e">
        <f ca="1" t="shared" si="52"/>
        <v>#N/A</v>
      </c>
      <c r="T281" t="e">
        <f>'Actual Situation'!F281</f>
        <v>#N/A</v>
      </c>
      <c r="U281" s="36" t="e">
        <f>'Actual Situation'!G281</f>
        <v>#N/A</v>
      </c>
      <c r="V281" s="12">
        <f ca="1">Q281*Parameters!$C$4</f>
        <v>2.42</v>
      </c>
      <c r="W281" t="e">
        <f>'Actual Situation'!H281</f>
        <v>#N/A</v>
      </c>
      <c r="X281" s="36" t="e">
        <f>'Actual Situation'!I281</f>
        <v>#N/A</v>
      </c>
      <c r="Y281" s="12">
        <f ca="1">Q281*Parameters!$C$5</f>
        <v>1.76</v>
      </c>
      <c r="Z281" t="e">
        <f>'Actual Situation'!J281</f>
        <v>#N/A</v>
      </c>
      <c r="AA281" t="e">
        <f>'Actual Situation'!K281</f>
        <v>#N/A</v>
      </c>
      <c r="AB281" s="12">
        <f ca="1">Q281*Parameters!$C$7</f>
        <v>0.2453</v>
      </c>
      <c r="AC281" t="e">
        <f>'Actual Situation'!L281</f>
        <v>#N/A</v>
      </c>
      <c r="AD281" s="12">
        <f ca="1" t="shared" si="55"/>
        <v>7106.8093</v>
      </c>
      <c r="AE281" s="61" t="e">
        <f t="shared" si="56"/>
        <v>#N/A</v>
      </c>
      <c r="AH281" s="39">
        <f ca="1">IF(ISNA((Parameters!$C$10-L281)/Parameters!$C$10),1,(Parameters!$C$10-L281)/Parameters!$C$10)</f>
        <v>0.895890277789084</v>
      </c>
      <c r="AJ281" s="66">
        <f ca="1" t="shared" si="57"/>
        <v>1</v>
      </c>
      <c r="AK281" s="66" t="e">
        <f ca="1" t="shared" si="58"/>
        <v>#N/A</v>
      </c>
      <c r="AL281" s="67">
        <f>Parameters!$C$13</f>
        <v>2200</v>
      </c>
      <c r="AM281" s="67">
        <f>Parameters!$C$14</f>
        <v>2000</v>
      </c>
    </row>
    <row r="282" spans="1:39">
      <c r="A282" s="45">
        <f t="shared" si="53"/>
        <v>44142</v>
      </c>
      <c r="B282" t="e">
        <f>'Actual Situation'!B282</f>
        <v>#N/A</v>
      </c>
      <c r="C282" s="46">
        <f>_xlfn.IFNA(VLOOKUP(A282,Measures!$D$15:$H$67,4,FALSE),C281)</f>
        <v>0.243</v>
      </c>
      <c r="D282" s="17">
        <f ca="1">OFFSET(G282,-Parameters!C$18,0)/$AG$2</f>
        <v>1.38932979048478</v>
      </c>
      <c r="E282" t="e">
        <f>'Actual Situation'!C282</f>
        <v>#N/A</v>
      </c>
      <c r="F282" s="17">
        <f ca="1">OFFSET(L282,-Parameters!C$18,0)/$AG$2</f>
        <v>54471.4699494402</v>
      </c>
      <c r="G282" s="47">
        <f ca="1">IF(A282&lt;(A$39-Parameters!C$18),G283/(1+H283),IF(A282&gt;(A$39-Parameters!C$18),I281*$AH281*C282,$AG$2*$D$39))</f>
        <v>20.409660149556</v>
      </c>
      <c r="H282" s="34">
        <f ca="1">Projection!$AH281*Projection!C282</f>
        <v>0.217701337502747</v>
      </c>
      <c r="I282" s="47">
        <f ca="1">IF(A282&lt;(A$39-Parameters!C$18-2),I283/(1+$AG$8-$AG$5),IF(A282&gt;(A$39-Parameters!C$18-2),I281*(1+H281-$AG$5),G284/$AG$8))</f>
        <v>90.7227526794722</v>
      </c>
      <c r="J282" s="47"/>
      <c r="K282" s="35">
        <f ca="1">I282/Parameters!$C$10</f>
        <v>7.9581361999537e-6</v>
      </c>
      <c r="L282" s="47">
        <f ca="1">IF(A282&lt;(A$39-Parameters!C$18),L283-G283,IF(A282=(A$39-Parameters!C$18),OFFSET(F282,Parameters!C$18,0)*$AG$2,$L281+G282))</f>
        <v>1186871.24286459</v>
      </c>
      <c r="M282" s="35">
        <f ca="1">L282/Parameters!$C$10</f>
        <v>0.104111512531982</v>
      </c>
      <c r="N282" s="35">
        <f ca="1" t="shared" si="46"/>
        <v>0.895888487468018</v>
      </c>
      <c r="O282" t="e">
        <f>'Actual Situation'!D282</f>
        <v>#N/A</v>
      </c>
      <c r="P282" t="e">
        <f>'Actual Situation'!E282</f>
        <v>#N/A</v>
      </c>
      <c r="Q282" s="12">
        <f ca="1">ROUND(SUM(OFFSET(D282,(Parameters!$C$9*-1),0,(Parameters!$C$8*-1),1))*Parameters!$C$6,0)</f>
        <v>10</v>
      </c>
      <c r="R282" s="12">
        <f ca="1" t="shared" si="54"/>
        <v>10</v>
      </c>
      <c r="S282" s="36" t="e">
        <f ca="1" t="shared" si="52"/>
        <v>#N/A</v>
      </c>
      <c r="T282" t="e">
        <f>'Actual Situation'!F282</f>
        <v>#N/A</v>
      </c>
      <c r="U282" s="36" t="e">
        <f>'Actual Situation'!G282</f>
        <v>#N/A</v>
      </c>
      <c r="V282" s="12">
        <f ca="1">Q282*Parameters!$C$4</f>
        <v>2.2</v>
      </c>
      <c r="W282" t="e">
        <f>'Actual Situation'!H282</f>
        <v>#N/A</v>
      </c>
      <c r="X282" s="36" t="e">
        <f>'Actual Situation'!I282</f>
        <v>#N/A</v>
      </c>
      <c r="Y282" s="12">
        <f ca="1">Q282*Parameters!$C$5</f>
        <v>1.6</v>
      </c>
      <c r="Z282" t="e">
        <f>'Actual Situation'!J282</f>
        <v>#N/A</v>
      </c>
      <c r="AA282" t="e">
        <f>'Actual Situation'!K282</f>
        <v>#N/A</v>
      </c>
      <c r="AB282" s="12">
        <f ca="1">Q282*Parameters!$C$7</f>
        <v>0.223</v>
      </c>
      <c r="AC282" t="e">
        <f>'Actual Situation'!L282</f>
        <v>#N/A</v>
      </c>
      <c r="AD282" s="12">
        <f ca="1" t="shared" si="55"/>
        <v>7107.0323</v>
      </c>
      <c r="AE282" s="61" t="e">
        <f t="shared" si="56"/>
        <v>#N/A</v>
      </c>
      <c r="AH282" s="39">
        <f ca="1">IF(ISNA((Parameters!$C$10-L282)/Parameters!$C$10),1,(Parameters!$C$10-L282)/Parameters!$C$10)</f>
        <v>0.895888487468018</v>
      </c>
      <c r="AJ282" s="66">
        <f ca="1" t="shared" si="57"/>
        <v>0.909090909090909</v>
      </c>
      <c r="AK282" s="66" t="e">
        <f ca="1" t="shared" si="58"/>
        <v>#N/A</v>
      </c>
      <c r="AL282" s="67">
        <f>Parameters!$C$13</f>
        <v>2200</v>
      </c>
      <c r="AM282" s="67">
        <f>Parameters!$C$14</f>
        <v>2000</v>
      </c>
    </row>
    <row r="283" spans="1:39">
      <c r="A283" s="45">
        <f t="shared" si="53"/>
        <v>44143</v>
      </c>
      <c r="B283" t="e">
        <f>'Actual Situation'!B283</f>
        <v>#N/A</v>
      </c>
      <c r="C283" s="46">
        <f>_xlfn.IFNA(VLOOKUP(A283,Measures!$D$15:$H$67,4,FALSE),C282)</f>
        <v>0.243</v>
      </c>
      <c r="D283" s="17">
        <f ca="1">OFFSET(G283,-Parameters!C$18,0)/$AG$2</f>
        <v>1.34446227501995</v>
      </c>
      <c r="E283" t="e">
        <f>'Actual Situation'!C283</f>
        <v>#N/A</v>
      </c>
      <c r="F283" s="17">
        <f ca="1">OFFSET(L283,-Parameters!C$18,0)/$AG$2</f>
        <v>54472.8144117153</v>
      </c>
      <c r="G283" s="47">
        <f ca="1">IF(A283&lt;(A$39-Parameters!C$18),G284/(1+H284),IF(A283&gt;(A$39-Parameters!C$18),I282*$AH282*C283,$AG$2*$D$39))</f>
        <v>19.7504251314982</v>
      </c>
      <c r="H283" s="34">
        <f ca="1">Projection!$AH282*Projection!C283</f>
        <v>0.217700902454728</v>
      </c>
      <c r="I283" s="47">
        <f ca="1">IF(A283&lt;(A$39-Parameters!C$18-2),I284/(1+$AG$8-$AG$5),IF(A283&gt;(A$39-Parameters!C$18-2),I282*(1+H282-$AG$5),G285/$AG$8))</f>
        <v>87.7925291098562</v>
      </c>
      <c r="J283" s="47"/>
      <c r="K283" s="35">
        <f ca="1">I283/Parameters!$C$10</f>
        <v>7.70109904472423e-6</v>
      </c>
      <c r="L283" s="47">
        <f ca="1">IF(A283&lt;(A$39-Parameters!C$18),L284-G284,IF(A283=(A$39-Parameters!C$18),OFFSET(F283,Parameters!C$18,0)*$AG$2,$L282+G283))</f>
        <v>1186890.99328972</v>
      </c>
      <c r="M283" s="35">
        <f ca="1">L283/Parameters!$C$10</f>
        <v>0.104113245025414</v>
      </c>
      <c r="N283" s="35">
        <f ca="1" t="shared" si="46"/>
        <v>0.895886754974585</v>
      </c>
      <c r="O283" t="e">
        <f>'Actual Situation'!D283</f>
        <v>#N/A</v>
      </c>
      <c r="P283" t="e">
        <f>'Actual Situation'!E283</f>
        <v>#N/A</v>
      </c>
      <c r="Q283" s="12">
        <f ca="1">ROUND(SUM(OFFSET(D283,(Parameters!$C$9*-1),0,(Parameters!$C$8*-1),1))*Parameters!$C$6,0)</f>
        <v>10</v>
      </c>
      <c r="R283" s="12">
        <f ca="1" t="shared" si="54"/>
        <v>10</v>
      </c>
      <c r="S283" s="36" t="e">
        <f ca="1" t="shared" si="52"/>
        <v>#N/A</v>
      </c>
      <c r="T283" t="e">
        <f>'Actual Situation'!F283</f>
        <v>#N/A</v>
      </c>
      <c r="U283" s="36" t="e">
        <f>'Actual Situation'!G283</f>
        <v>#N/A</v>
      </c>
      <c r="V283" s="12">
        <f ca="1">Q283*Parameters!$C$4</f>
        <v>2.2</v>
      </c>
      <c r="W283" t="e">
        <f>'Actual Situation'!H283</f>
        <v>#N/A</v>
      </c>
      <c r="X283" s="36" t="e">
        <f>'Actual Situation'!I283</f>
        <v>#N/A</v>
      </c>
      <c r="Y283" s="12">
        <f ca="1">Q283*Parameters!$C$5</f>
        <v>1.6</v>
      </c>
      <c r="Z283" t="e">
        <f>'Actual Situation'!J283</f>
        <v>#N/A</v>
      </c>
      <c r="AA283" t="e">
        <f>'Actual Situation'!K283</f>
        <v>#N/A</v>
      </c>
      <c r="AB283" s="12">
        <f ca="1">Q283*Parameters!$C$7</f>
        <v>0.223</v>
      </c>
      <c r="AC283" t="e">
        <f>'Actual Situation'!L283</f>
        <v>#N/A</v>
      </c>
      <c r="AD283" s="12">
        <f ca="1" t="shared" si="55"/>
        <v>7107.2553</v>
      </c>
      <c r="AE283" s="61" t="e">
        <f t="shared" si="56"/>
        <v>#N/A</v>
      </c>
      <c r="AH283" s="39">
        <f ca="1">IF(ISNA((Parameters!$C$10-L283)/Parameters!$C$10),1,(Parameters!$C$10-L283)/Parameters!$C$10)</f>
        <v>0.895886754974586</v>
      </c>
      <c r="AJ283" s="66">
        <f ca="1" t="shared" si="57"/>
        <v>1</v>
      </c>
      <c r="AK283" s="66" t="e">
        <f ca="1" t="shared" si="58"/>
        <v>#N/A</v>
      </c>
      <c r="AL283" s="67">
        <f>Parameters!$C$13</f>
        <v>2200</v>
      </c>
      <c r="AM283" s="67">
        <f>Parameters!$C$14</f>
        <v>2000</v>
      </c>
    </row>
    <row r="284" spans="1:39">
      <c r="A284" s="45">
        <f t="shared" si="53"/>
        <v>44144</v>
      </c>
      <c r="B284" t="e">
        <f>'Actual Situation'!B284</f>
        <v>#N/A</v>
      </c>
      <c r="C284" s="46">
        <f>_xlfn.IFNA(VLOOKUP(A284,Measures!$D$15:$H$67,4,FALSE),C283)</f>
        <v>0.243</v>
      </c>
      <c r="D284" s="17">
        <f ca="1">OFFSET(G284,-Parameters!C$18,0)/$AG$2</f>
        <v>1.30104295544667</v>
      </c>
      <c r="E284" t="e">
        <f>'Actual Situation'!C284</f>
        <v>#N/A</v>
      </c>
      <c r="F284" s="17">
        <f ca="1">OFFSET(L284,-Parameters!C$18,0)/$AG$2</f>
        <v>54474.1154546707</v>
      </c>
      <c r="G284" s="47">
        <f ca="1">IF(A284&lt;(A$39-Parameters!C$18),G285/(1+H285),IF(A284&gt;(A$39-Parameters!C$18),I283*$AH283*C284,$AG$2*$D$39))</f>
        <v>19.1124758557035</v>
      </c>
      <c r="H284" s="34">
        <f ca="1">Projection!$AH283*Projection!C284</f>
        <v>0.217700481458824</v>
      </c>
      <c r="I284" s="47">
        <f ca="1">IF(A284&lt;(A$39-Parameters!C$18-2),I285/(1+$AG$8-$AG$5),IF(A284&gt;(A$39-Parameters!C$18-2),I283*(1+H283-$AG$5),G286/$AG$8))</f>
        <v>84.9569096483909</v>
      </c>
      <c r="J284" s="47"/>
      <c r="K284" s="35">
        <f ca="1">I284/Parameters!$C$10</f>
        <v>7.45236049547289e-6</v>
      </c>
      <c r="L284" s="47">
        <f ca="1">IF(A284&lt;(A$39-Parameters!C$18),L285-G285,IF(A284=(A$39-Parameters!C$18),OFFSET(F284,Parameters!C$18,0)*$AG$2,$L283+G284))</f>
        <v>1186910.10576558</v>
      </c>
      <c r="M284" s="35">
        <f ca="1">L284/Parameters!$C$10</f>
        <v>0.104114921558384</v>
      </c>
      <c r="N284" s="35">
        <f ca="1" t="shared" si="46"/>
        <v>0.895885078441616</v>
      </c>
      <c r="O284" t="e">
        <f>'Actual Situation'!D284</f>
        <v>#N/A</v>
      </c>
      <c r="P284" t="e">
        <f>'Actual Situation'!E284</f>
        <v>#N/A</v>
      </c>
      <c r="Q284" s="12">
        <f ca="1">ROUND(SUM(OFFSET(D284,(Parameters!$C$9*-1),0,(Parameters!$C$8*-1),1))*Parameters!$C$6,0)</f>
        <v>10</v>
      </c>
      <c r="R284" s="12">
        <f ca="1" t="shared" si="54"/>
        <v>10</v>
      </c>
      <c r="S284" s="36" t="e">
        <f ca="1" t="shared" si="52"/>
        <v>#N/A</v>
      </c>
      <c r="T284" t="e">
        <f>'Actual Situation'!F284</f>
        <v>#N/A</v>
      </c>
      <c r="U284" s="36" t="e">
        <f>'Actual Situation'!G284</f>
        <v>#N/A</v>
      </c>
      <c r="V284" s="12">
        <f ca="1">Q284*Parameters!$C$4</f>
        <v>2.2</v>
      </c>
      <c r="W284" t="e">
        <f>'Actual Situation'!H284</f>
        <v>#N/A</v>
      </c>
      <c r="X284" s="36" t="e">
        <f>'Actual Situation'!I284</f>
        <v>#N/A</v>
      </c>
      <c r="Y284" s="12">
        <f ca="1">Q284*Parameters!$C$5</f>
        <v>1.6</v>
      </c>
      <c r="Z284" t="e">
        <f>'Actual Situation'!J284</f>
        <v>#N/A</v>
      </c>
      <c r="AA284" t="e">
        <f>'Actual Situation'!K284</f>
        <v>#N/A</v>
      </c>
      <c r="AB284" s="12">
        <f ca="1">Q284*Parameters!$C$7</f>
        <v>0.223</v>
      </c>
      <c r="AC284" t="e">
        <f>'Actual Situation'!L284</f>
        <v>#N/A</v>
      </c>
      <c r="AD284" s="12">
        <f ca="1" t="shared" si="55"/>
        <v>7107.4783</v>
      </c>
      <c r="AE284" s="61" t="e">
        <f t="shared" si="56"/>
        <v>#N/A</v>
      </c>
      <c r="AH284" s="39">
        <f ca="1">IF(ISNA((Parameters!$C$10-L284)/Parameters!$C$10),1,(Parameters!$C$10-L284)/Parameters!$C$10)</f>
        <v>0.895885078441616</v>
      </c>
      <c r="AJ284" s="66">
        <f ca="1" t="shared" si="57"/>
        <v>1</v>
      </c>
      <c r="AK284" s="66" t="e">
        <f ca="1" t="shared" si="58"/>
        <v>#N/A</v>
      </c>
      <c r="AL284" s="67">
        <f>Parameters!$C$13</f>
        <v>2200</v>
      </c>
      <c r="AM284" s="67">
        <f>Parameters!$C$14</f>
        <v>2000</v>
      </c>
    </row>
    <row r="285" spans="1:39">
      <c r="A285" s="45">
        <f t="shared" si="53"/>
        <v>44145</v>
      </c>
      <c r="B285" t="e">
        <f>'Actual Situation'!B285</f>
        <v>#N/A</v>
      </c>
      <c r="C285" s="46">
        <f>_xlfn.IFNA(VLOOKUP(A285,Measures!$D$15:$H$67,4,FALSE),C284)</f>
        <v>0.243</v>
      </c>
      <c r="D285" s="17">
        <f ca="1">OFFSET(G285,-Parameters!C$18,0)/$AG$2</f>
        <v>1.25902513717639</v>
      </c>
      <c r="E285" t="e">
        <f>'Actual Situation'!C285</f>
        <v>#N/A</v>
      </c>
      <c r="F285" s="17">
        <f ca="1">OFFSET(L285,-Parameters!C$18,0)/$AG$2</f>
        <v>54475.3744798079</v>
      </c>
      <c r="G285" s="47">
        <f ca="1">IF(A285&lt;(A$39-Parameters!C$18),G286/(1+H286),IF(A285&gt;(A$39-Parameters!C$18),I284*$AH284*C285,$AG$2*$D$39))</f>
        <v>18.4951255224749</v>
      </c>
      <c r="H285" s="34">
        <f ca="1">Projection!$AH284*Projection!C285</f>
        <v>0.217700074061313</v>
      </c>
      <c r="I285" s="47">
        <f ca="1">IF(A285&lt;(A$39-Parameters!C$18-2),I286/(1+$AG$8-$AG$5),IF(A285&gt;(A$39-Parameters!C$18-2),I284*(1+H284-$AG$5),G287/$AG$8))</f>
        <v>82.2128423700017</v>
      </c>
      <c r="J285" s="47"/>
      <c r="K285" s="35">
        <f ca="1">I285/Parameters!$C$10</f>
        <v>7.21165283947383e-6</v>
      </c>
      <c r="L285" s="47">
        <f ca="1">IF(A285&lt;(A$39-Parameters!C$18),L286-G286,IF(A285=(A$39-Parameters!C$18),OFFSET(F285,Parameters!C$18,0)*$AG$2,$L284+G285))</f>
        <v>1186928.6008911</v>
      </c>
      <c r="M285" s="35">
        <f ca="1">L285/Parameters!$C$10</f>
        <v>0.104116543937816</v>
      </c>
      <c r="N285" s="35">
        <f ca="1" t="shared" si="46"/>
        <v>0.895883456062184</v>
      </c>
      <c r="O285" t="e">
        <f>'Actual Situation'!D285</f>
        <v>#N/A</v>
      </c>
      <c r="P285" t="e">
        <f>'Actual Situation'!E285</f>
        <v>#N/A</v>
      </c>
      <c r="Q285" s="12">
        <f ca="1">ROUND(SUM(OFFSET(D285,(Parameters!$C$9*-1),0,(Parameters!$C$8*-1),1))*Parameters!$C$6,0)</f>
        <v>9</v>
      </c>
      <c r="R285" s="12">
        <f ca="1" t="shared" si="54"/>
        <v>9</v>
      </c>
      <c r="S285" s="36" t="e">
        <f ca="1" t="shared" si="52"/>
        <v>#N/A</v>
      </c>
      <c r="T285" t="e">
        <f>'Actual Situation'!F285</f>
        <v>#N/A</v>
      </c>
      <c r="U285" s="36" t="e">
        <f>'Actual Situation'!G285</f>
        <v>#N/A</v>
      </c>
      <c r="V285" s="12">
        <f ca="1">Q285*Parameters!$C$4</f>
        <v>1.98</v>
      </c>
      <c r="W285" t="e">
        <f>'Actual Situation'!H285</f>
        <v>#N/A</v>
      </c>
      <c r="X285" s="36" t="e">
        <f>'Actual Situation'!I285</f>
        <v>#N/A</v>
      </c>
      <c r="Y285" s="12">
        <f ca="1">Q285*Parameters!$C$5</f>
        <v>1.44</v>
      </c>
      <c r="Z285" t="e">
        <f>'Actual Situation'!J285</f>
        <v>#N/A</v>
      </c>
      <c r="AA285" t="e">
        <f>'Actual Situation'!K285</f>
        <v>#N/A</v>
      </c>
      <c r="AB285" s="12">
        <f ca="1">Q285*Parameters!$C$7</f>
        <v>0.2007</v>
      </c>
      <c r="AC285" t="e">
        <f>'Actual Situation'!L285</f>
        <v>#N/A</v>
      </c>
      <c r="AD285" s="12">
        <f ca="1" t="shared" si="55"/>
        <v>7107.679</v>
      </c>
      <c r="AE285" s="61" t="e">
        <f t="shared" si="56"/>
        <v>#N/A</v>
      </c>
      <c r="AH285" s="39">
        <f ca="1">IF(ISNA((Parameters!$C$10-L285)/Parameters!$C$10),1,(Parameters!$C$10-L285)/Parameters!$C$10)</f>
        <v>0.895883456062184</v>
      </c>
      <c r="AJ285" s="66">
        <f ca="1" t="shared" si="57"/>
        <v>0.9</v>
      </c>
      <c r="AK285" s="66" t="e">
        <f ca="1" t="shared" si="58"/>
        <v>#N/A</v>
      </c>
      <c r="AL285" s="67">
        <f>Parameters!$C$13</f>
        <v>2200</v>
      </c>
      <c r="AM285" s="67">
        <f>Parameters!$C$14</f>
        <v>2000</v>
      </c>
    </row>
    <row r="286" spans="1:39">
      <c r="A286" s="45">
        <f t="shared" si="53"/>
        <v>44146</v>
      </c>
      <c r="B286" t="e">
        <f>'Actual Situation'!B286</f>
        <v>#N/A</v>
      </c>
      <c r="C286" s="46">
        <f>_xlfn.IFNA(VLOOKUP(A286,Measures!$D$15:$H$67,4,FALSE),C285)</f>
        <v>0.243</v>
      </c>
      <c r="D286" s="17">
        <f ca="1">OFFSET(G286,-Parameters!C$18,0)/$AG$2</f>
        <v>1.21836362808828</v>
      </c>
      <c r="E286" t="e">
        <f>'Actual Situation'!C286</f>
        <v>#N/A</v>
      </c>
      <c r="F286" s="17">
        <f ca="1">OFFSET(L286,-Parameters!C$18,0)/$AG$2</f>
        <v>54476.592843436</v>
      </c>
      <c r="G286" s="47">
        <f ca="1">IF(A286&lt;(A$39-Parameters!C$18),G287/(1+H287),IF(A286&gt;(A$39-Parameters!C$18),I285*$AH285*C286,$AG$2*$D$39))</f>
        <v>17.8977094612972</v>
      </c>
      <c r="H286" s="34">
        <f ca="1">Projection!$AH285*Projection!C286</f>
        <v>0.217699679823111</v>
      </c>
      <c r="I286" s="47">
        <f ca="1">IF(A286&lt;(A$39-Parameters!C$18-2),I287/(1+$AG$8-$AG$5),IF(A286&gt;(A$39-Parameters!C$18-2),I285*(1+H285-$AG$5),G288/$AG$8))</f>
        <v>79.5573736502417</v>
      </c>
      <c r="J286" s="47"/>
      <c r="K286" s="35">
        <f ca="1">I286/Parameters!$C$10</f>
        <v>6.9787169868633e-6</v>
      </c>
      <c r="L286" s="47">
        <f ca="1">IF(A286&lt;(A$39-Parameters!C$18),L287-G287,IF(A286=(A$39-Parameters!C$18),OFFSET(F286,Parameters!C$18,0)*$AG$2,$L285+G286))</f>
        <v>1186946.49860056</v>
      </c>
      <c r="M286" s="35">
        <f ca="1">L286/Parameters!$C$10</f>
        <v>0.10411811391233</v>
      </c>
      <c r="N286" s="35">
        <f ca="1" t="shared" si="46"/>
        <v>0.89588188608767</v>
      </c>
      <c r="O286" t="e">
        <f>'Actual Situation'!D286</f>
        <v>#N/A</v>
      </c>
      <c r="P286" t="e">
        <f>'Actual Situation'!E286</f>
        <v>#N/A</v>
      </c>
      <c r="Q286" s="12">
        <f ca="1">ROUND(SUM(OFFSET(D286,(Parameters!$C$9*-1),0,(Parameters!$C$8*-1),1))*Parameters!$C$6,0)</f>
        <v>9</v>
      </c>
      <c r="R286" s="12">
        <f ca="1" t="shared" si="54"/>
        <v>9</v>
      </c>
      <c r="S286" s="36" t="e">
        <f ca="1" t="shared" si="52"/>
        <v>#N/A</v>
      </c>
      <c r="T286" t="e">
        <f>'Actual Situation'!F286</f>
        <v>#N/A</v>
      </c>
      <c r="U286" s="36" t="e">
        <f>'Actual Situation'!G286</f>
        <v>#N/A</v>
      </c>
      <c r="V286" s="12">
        <f ca="1">Q286*Parameters!$C$4</f>
        <v>1.98</v>
      </c>
      <c r="W286" t="e">
        <f>'Actual Situation'!H286</f>
        <v>#N/A</v>
      </c>
      <c r="X286" s="36" t="e">
        <f>'Actual Situation'!I286</f>
        <v>#N/A</v>
      </c>
      <c r="Y286" s="12">
        <f ca="1">Q286*Parameters!$C$5</f>
        <v>1.44</v>
      </c>
      <c r="Z286" t="e">
        <f>'Actual Situation'!J286</f>
        <v>#N/A</v>
      </c>
      <c r="AA286" t="e">
        <f>'Actual Situation'!K286</f>
        <v>#N/A</v>
      </c>
      <c r="AB286" s="12">
        <f ca="1">Q286*Parameters!$C$7</f>
        <v>0.2007</v>
      </c>
      <c r="AC286" t="e">
        <f>'Actual Situation'!L286</f>
        <v>#N/A</v>
      </c>
      <c r="AD286" s="12">
        <f ca="1" t="shared" si="55"/>
        <v>7107.8797</v>
      </c>
      <c r="AE286" s="61" t="e">
        <f t="shared" si="56"/>
        <v>#N/A</v>
      </c>
      <c r="AH286" s="39">
        <f ca="1">IF(ISNA((Parameters!$C$10-L286)/Parameters!$C$10),1,(Parameters!$C$10-L286)/Parameters!$C$10)</f>
        <v>0.89588188608767</v>
      </c>
      <c r="AJ286" s="66">
        <f ca="1" t="shared" si="57"/>
        <v>1</v>
      </c>
      <c r="AK286" s="66" t="e">
        <f ca="1" t="shared" si="58"/>
        <v>#N/A</v>
      </c>
      <c r="AL286" s="67">
        <f>Parameters!$C$13</f>
        <v>2200</v>
      </c>
      <c r="AM286" s="67">
        <f>Parameters!$C$14</f>
        <v>2000</v>
      </c>
    </row>
    <row r="287" spans="1:39">
      <c r="A287" s="45">
        <f t="shared" si="53"/>
        <v>44147</v>
      </c>
      <c r="B287" t="e">
        <f>'Actual Situation'!B287</f>
        <v>#N/A</v>
      </c>
      <c r="C287" s="46">
        <f>_xlfn.IFNA(VLOOKUP(A287,Measures!$D$15:$H$67,4,FALSE),C286)</f>
        <v>0.243</v>
      </c>
      <c r="D287" s="17">
        <f ca="1">OFFSET(G287,-Parameters!C$18,0)/$AG$2</f>
        <v>1.17901469038352</v>
      </c>
      <c r="E287" t="e">
        <f>'Actual Situation'!C287</f>
        <v>#N/A</v>
      </c>
      <c r="F287" s="17">
        <f ca="1">OFFSET(L287,-Parameters!C$18,0)/$AG$2</f>
        <v>54477.7718581263</v>
      </c>
      <c r="G287" s="47">
        <f ca="1">IF(A287&lt;(A$39-Parameters!C$18),G288/(1+H288),IF(A287&gt;(A$39-Parameters!C$18),I286*$AH286*C287,$AG$2*$D$39))</f>
        <v>17.3195844197843</v>
      </c>
      <c r="H287" s="34">
        <f ca="1">Projection!$AH286*Projection!C287</f>
        <v>0.217699298319304</v>
      </c>
      <c r="I287" s="47">
        <f ca="1">IF(A287&lt;(A$39-Parameters!C$18-2),I288/(1+$AG$8-$AG$5),IF(A287&gt;(A$39-Parameters!C$18-2),I286*(1+H286-$AG$5),G289/$AG$8))</f>
        <v>76.9876450089065</v>
      </c>
      <c r="J287" s="47"/>
      <c r="K287" s="35">
        <f ca="1">I287/Parameters!$C$10</f>
        <v>6.75330219376372e-6</v>
      </c>
      <c r="L287" s="47">
        <f ca="1">IF(A287&lt;(A$39-Parameters!C$18),L288-G288,IF(A287=(A$39-Parameters!C$18),OFFSET(F287,Parameters!C$18,0)*$AG$2,$L286+G287))</f>
        <v>1186963.81818498</v>
      </c>
      <c r="M287" s="35">
        <f ca="1">L287/Parameters!$C$10</f>
        <v>0.104119633174121</v>
      </c>
      <c r="N287" s="35">
        <f ca="1" t="shared" si="46"/>
        <v>0.895880366825879</v>
      </c>
      <c r="O287" t="e">
        <f>'Actual Situation'!D287</f>
        <v>#N/A</v>
      </c>
      <c r="P287" t="e">
        <f>'Actual Situation'!E287</f>
        <v>#N/A</v>
      </c>
      <c r="Q287" s="12">
        <f ca="1">ROUND(SUM(OFFSET(D287,(Parameters!$C$9*-1),0,(Parameters!$C$8*-1),1))*Parameters!$C$6,0)</f>
        <v>9</v>
      </c>
      <c r="R287" s="12">
        <f ca="1" t="shared" si="54"/>
        <v>9</v>
      </c>
      <c r="S287" s="36" t="e">
        <f ca="1" t="shared" si="52"/>
        <v>#N/A</v>
      </c>
      <c r="T287" t="e">
        <f>'Actual Situation'!F287</f>
        <v>#N/A</v>
      </c>
      <c r="U287" s="36" t="e">
        <f>'Actual Situation'!G287</f>
        <v>#N/A</v>
      </c>
      <c r="V287" s="12">
        <f ca="1">Q287*Parameters!$C$4</f>
        <v>1.98</v>
      </c>
      <c r="W287" t="e">
        <f>'Actual Situation'!H287</f>
        <v>#N/A</v>
      </c>
      <c r="X287" s="36" t="e">
        <f>'Actual Situation'!I287</f>
        <v>#N/A</v>
      </c>
      <c r="Y287" s="12">
        <f ca="1">Q287*Parameters!$C$5</f>
        <v>1.44</v>
      </c>
      <c r="Z287" t="e">
        <f>'Actual Situation'!J287</f>
        <v>#N/A</v>
      </c>
      <c r="AA287" t="e">
        <f>'Actual Situation'!K287</f>
        <v>#N/A</v>
      </c>
      <c r="AB287" s="12">
        <f ca="1">Q287*Parameters!$C$7</f>
        <v>0.2007</v>
      </c>
      <c r="AC287" t="e">
        <f>'Actual Situation'!L287</f>
        <v>#N/A</v>
      </c>
      <c r="AD287" s="12">
        <f ca="1" t="shared" si="55"/>
        <v>7108.0804</v>
      </c>
      <c r="AE287" s="61" t="e">
        <f t="shared" si="56"/>
        <v>#N/A</v>
      </c>
      <c r="AH287" s="39">
        <f ca="1">IF(ISNA((Parameters!$C$10-L287)/Parameters!$C$10),1,(Parameters!$C$10-L287)/Parameters!$C$10)</f>
        <v>0.895880366825879</v>
      </c>
      <c r="AJ287" s="66">
        <f ca="1" t="shared" si="57"/>
        <v>1</v>
      </c>
      <c r="AK287" s="66" t="e">
        <f ca="1" t="shared" si="58"/>
        <v>#N/A</v>
      </c>
      <c r="AL287" s="67">
        <f>Parameters!$C$13</f>
        <v>2200</v>
      </c>
      <c r="AM287" s="67">
        <f>Parameters!$C$14</f>
        <v>2000</v>
      </c>
    </row>
    <row r="288" spans="1:39">
      <c r="A288" s="45">
        <f t="shared" si="53"/>
        <v>44148</v>
      </c>
      <c r="B288" t="e">
        <f>'Actual Situation'!B288</f>
        <v>#N/A</v>
      </c>
      <c r="C288" s="46">
        <f>_xlfn.IFNA(VLOOKUP(A288,Measures!$D$15:$H$67,4,FALSE),C287)</f>
        <v>0.243</v>
      </c>
      <c r="D288" s="17">
        <f ca="1">OFFSET(G288,-Parameters!C$18,0)/$AG$2</f>
        <v>1.14093599396968</v>
      </c>
      <c r="E288" t="e">
        <f>'Actual Situation'!C288</f>
        <v>#N/A</v>
      </c>
      <c r="F288" s="17">
        <f ca="1">OFFSET(L288,-Parameters!C$18,0)/$AG$2</f>
        <v>54478.9127941203</v>
      </c>
      <c r="G288" s="47">
        <f ca="1">IF(A288&lt;(A$39-Parameters!C$18),G289/(1+H289),IF(A288&gt;(A$39-Parameters!C$18),I287*$AH287*C288,$AG$2*$D$39))</f>
        <v>16.7601278753484</v>
      </c>
      <c r="H288" s="34">
        <f ca="1">Projection!$AH287*Projection!C288</f>
        <v>0.217698929138688</v>
      </c>
      <c r="I288" s="47">
        <f ca="1">IF(A288&lt;(A$39-Parameters!C$18-2),I289/(1+$AG$8-$AG$5),IF(A288&gt;(A$39-Parameters!C$18-2),I287*(1+H287-$AG$5),G290/$AG$8))</f>
        <v>74.5008900543744</v>
      </c>
      <c r="J288" s="47"/>
      <c r="K288" s="35">
        <f ca="1">I288/Parameters!$C$10</f>
        <v>6.53516579424337e-6</v>
      </c>
      <c r="L288" s="47">
        <f ca="1">IF(A288&lt;(A$39-Parameters!C$18),L289-G289,IF(A288=(A$39-Parameters!C$18),OFFSET(F288,Parameters!C$18,0)*$AG$2,$L287+G288))</f>
        <v>1186980.57831286</v>
      </c>
      <c r="M288" s="35">
        <f ca="1">L288/Parameters!$C$10</f>
        <v>0.104121103360777</v>
      </c>
      <c r="N288" s="35">
        <f ca="1" t="shared" si="46"/>
        <v>0.895878896639223</v>
      </c>
      <c r="O288" t="e">
        <f>'Actual Situation'!D288</f>
        <v>#N/A</v>
      </c>
      <c r="P288" t="e">
        <f>'Actual Situation'!E288</f>
        <v>#N/A</v>
      </c>
      <c r="Q288" s="12">
        <f ca="1">ROUND(SUM(OFFSET(D288,(Parameters!$C$9*-1),0,(Parameters!$C$8*-1),1))*Parameters!$C$6,0)</f>
        <v>8</v>
      </c>
      <c r="R288" s="12">
        <f ca="1" t="shared" si="54"/>
        <v>8</v>
      </c>
      <c r="S288" s="36" t="e">
        <f ca="1" t="shared" si="52"/>
        <v>#N/A</v>
      </c>
      <c r="T288" t="e">
        <f>'Actual Situation'!F288</f>
        <v>#N/A</v>
      </c>
      <c r="U288" s="36" t="e">
        <f>'Actual Situation'!G288</f>
        <v>#N/A</v>
      </c>
      <c r="V288" s="12">
        <f ca="1">Q288*Parameters!$C$4</f>
        <v>1.76</v>
      </c>
      <c r="W288" t="e">
        <f>'Actual Situation'!H288</f>
        <v>#N/A</v>
      </c>
      <c r="X288" s="36" t="e">
        <f>'Actual Situation'!I288</f>
        <v>#N/A</v>
      </c>
      <c r="Y288" s="12">
        <f ca="1">Q288*Parameters!$C$5</f>
        <v>1.28</v>
      </c>
      <c r="Z288" t="e">
        <f>'Actual Situation'!J288</f>
        <v>#N/A</v>
      </c>
      <c r="AA288" t="e">
        <f>'Actual Situation'!K288</f>
        <v>#N/A</v>
      </c>
      <c r="AB288" s="12">
        <f ca="1">Q288*Parameters!$C$7</f>
        <v>0.1784</v>
      </c>
      <c r="AC288" t="e">
        <f>'Actual Situation'!L288</f>
        <v>#N/A</v>
      </c>
      <c r="AD288" s="12">
        <f ca="1" t="shared" si="55"/>
        <v>7108.2588</v>
      </c>
      <c r="AE288" s="61" t="e">
        <f t="shared" si="56"/>
        <v>#N/A</v>
      </c>
      <c r="AH288" s="39">
        <f ca="1">IF(ISNA((Parameters!$C$10-L288)/Parameters!$C$10),1,(Parameters!$C$10-L288)/Parameters!$C$10)</f>
        <v>0.895878896639223</v>
      </c>
      <c r="AJ288" s="66">
        <f ca="1" t="shared" si="57"/>
        <v>0.888888888888889</v>
      </c>
      <c r="AK288" s="66" t="e">
        <f ca="1" t="shared" si="58"/>
        <v>#N/A</v>
      </c>
      <c r="AL288" s="67">
        <f>Parameters!$C$13</f>
        <v>2200</v>
      </c>
      <c r="AM288" s="67">
        <f>Parameters!$C$14</f>
        <v>2000</v>
      </c>
    </row>
    <row r="289" spans="1:39">
      <c r="A289" s="45">
        <f t="shared" si="53"/>
        <v>44149</v>
      </c>
      <c r="B289" t="e">
        <f>'Actual Situation'!B289</f>
        <v>#N/A</v>
      </c>
      <c r="C289" s="46">
        <f>_xlfn.IFNA(VLOOKUP(A289,Measures!$D$15:$H$67,4,FALSE),C288)</f>
        <v>0.243</v>
      </c>
      <c r="D289" s="17">
        <f ca="1">OFFSET(G289,-Parameters!C$18,0)/$AG$2</f>
        <v>1.10408657132759</v>
      </c>
      <c r="E289" t="e">
        <f>'Actual Situation'!C289</f>
        <v>#N/A</v>
      </c>
      <c r="F289" s="17">
        <f ca="1">OFFSET(L289,-Parameters!C$18,0)/$AG$2</f>
        <v>54480.0168806916</v>
      </c>
      <c r="G289" s="47">
        <f ca="1">IF(A289&lt;(A$39-Parameters!C$18),G290/(1+H290),IF(A289&gt;(A$39-Parameters!C$18),I288*$AH288*C289,$AG$2*$D$39))</f>
        <v>16.2187373688744</v>
      </c>
      <c r="H289" s="34">
        <f ca="1">Projection!$AH288*Projection!C289</f>
        <v>0.217698571883331</v>
      </c>
      <c r="I289" s="47">
        <f ca="1">IF(A289&lt;(A$39-Parameters!C$18-2),I290/(1+$AG$8-$AG$5),IF(A289&gt;(A$39-Parameters!C$18-2),I288*(1+H288-$AG$5),G291/$AG$8))</f>
        <v>72.0944315254973</v>
      </c>
      <c r="J289" s="47"/>
      <c r="K289" s="35">
        <f ca="1">I289/Parameters!$C$10</f>
        <v>6.3240729408331e-6</v>
      </c>
      <c r="L289" s="47">
        <f ca="1">IF(A289&lt;(A$39-Parameters!C$18),L290-G290,IF(A289=(A$39-Parameters!C$18),OFFSET(F289,Parameters!C$18,0)*$AG$2,$L288+G289))</f>
        <v>1186996.79705023</v>
      </c>
      <c r="M289" s="35">
        <f ca="1">L289/Parameters!$C$10</f>
        <v>0.104122526057038</v>
      </c>
      <c r="N289" s="35">
        <f ca="1" t="shared" ref="N289:N352" si="59">1-M289</f>
        <v>0.895877473942962</v>
      </c>
      <c r="O289" t="e">
        <f>'Actual Situation'!D289</f>
        <v>#N/A</v>
      </c>
      <c r="P289" t="e">
        <f>'Actual Situation'!E289</f>
        <v>#N/A</v>
      </c>
      <c r="Q289" s="12">
        <f ca="1">ROUND(SUM(OFFSET(D289,(Parameters!$C$9*-1),0,(Parameters!$C$8*-1),1))*Parameters!$C$6,0)</f>
        <v>8</v>
      </c>
      <c r="R289" s="12">
        <f ca="1" t="shared" si="54"/>
        <v>8</v>
      </c>
      <c r="S289" s="36" t="e">
        <f ca="1" t="shared" si="52"/>
        <v>#N/A</v>
      </c>
      <c r="T289" t="e">
        <f>'Actual Situation'!F289</f>
        <v>#N/A</v>
      </c>
      <c r="U289" s="36" t="e">
        <f>'Actual Situation'!G289</f>
        <v>#N/A</v>
      </c>
      <c r="V289" s="12">
        <f ca="1">Q289*Parameters!$C$4</f>
        <v>1.76</v>
      </c>
      <c r="W289" t="e">
        <f>'Actual Situation'!H289</f>
        <v>#N/A</v>
      </c>
      <c r="X289" s="36" t="e">
        <f>'Actual Situation'!I289</f>
        <v>#N/A</v>
      </c>
      <c r="Y289" s="12">
        <f ca="1">Q289*Parameters!$C$5</f>
        <v>1.28</v>
      </c>
      <c r="Z289" t="e">
        <f>'Actual Situation'!J289</f>
        <v>#N/A</v>
      </c>
      <c r="AA289" t="e">
        <f>'Actual Situation'!K289</f>
        <v>#N/A</v>
      </c>
      <c r="AB289" s="12">
        <f ca="1">Q289*Parameters!$C$7</f>
        <v>0.1784</v>
      </c>
      <c r="AC289" t="e">
        <f>'Actual Situation'!L289</f>
        <v>#N/A</v>
      </c>
      <c r="AD289" s="12">
        <f ca="1" t="shared" si="55"/>
        <v>7108.4372</v>
      </c>
      <c r="AE289" s="61" t="e">
        <f t="shared" si="56"/>
        <v>#N/A</v>
      </c>
      <c r="AH289" s="39">
        <f ca="1">IF(ISNA((Parameters!$C$10-L289)/Parameters!$C$10),1,(Parameters!$C$10-L289)/Parameters!$C$10)</f>
        <v>0.895877473942962</v>
      </c>
      <c r="AJ289" s="66">
        <f ca="1" t="shared" si="57"/>
        <v>1</v>
      </c>
      <c r="AK289" s="66" t="e">
        <f ca="1" t="shared" si="58"/>
        <v>#N/A</v>
      </c>
      <c r="AL289" s="67">
        <f>Parameters!$C$13</f>
        <v>2200</v>
      </c>
      <c r="AM289" s="67">
        <f>Parameters!$C$14</f>
        <v>2000</v>
      </c>
    </row>
    <row r="290" spans="1:39">
      <c r="A290" s="45">
        <f t="shared" si="53"/>
        <v>44150</v>
      </c>
      <c r="B290" t="e">
        <f>'Actual Situation'!B290</f>
        <v>#N/A</v>
      </c>
      <c r="C290" s="46">
        <f>_xlfn.IFNA(VLOOKUP(A290,Measures!$D$15:$H$67,4,FALSE),C289)</f>
        <v>0.243</v>
      </c>
      <c r="D290" s="17">
        <f ca="1">OFFSET(G290,-Parameters!C$18,0)/$AG$2</f>
        <v>1.068426773814</v>
      </c>
      <c r="E290" t="e">
        <f>'Actual Situation'!C290</f>
        <v>#N/A</v>
      </c>
      <c r="F290" s="17">
        <f ca="1">OFFSET(L290,-Parameters!C$18,0)/$AG$2</f>
        <v>54481.0853074655</v>
      </c>
      <c r="G290" s="47">
        <f ca="1">IF(A290&lt;(A$39-Parameters!C$18),G291/(1+H291),IF(A290&gt;(A$39-Parameters!C$18),I289*$AH289*C290,$AG$2*$D$39))</f>
        <v>15.6948298597012</v>
      </c>
      <c r="H290" s="34">
        <f ca="1">Projection!$AH289*Projection!C290</f>
        <v>0.21769822616814</v>
      </c>
      <c r="I290" s="47">
        <f ca="1">IF(A290&lt;(A$39-Parameters!C$18-2),I291/(1+$AG$8-$AG$5),IF(A290&gt;(A$39-Parameters!C$18-2),I289*(1+H289-$AG$5),G292/$AG$8))</f>
        <v>69.7656784279643</v>
      </c>
      <c r="J290" s="47"/>
      <c r="K290" s="35">
        <f ca="1">I290/Parameters!$C$10</f>
        <v>6.1197963533302e-6</v>
      </c>
      <c r="L290" s="47">
        <f ca="1">IF(A290&lt;(A$39-Parameters!C$18),L291-G291,IF(A290=(A$39-Parameters!C$18),OFFSET(F290,Parameters!C$18,0)*$AG$2,$L289+G290))</f>
        <v>1187012.49188009</v>
      </c>
      <c r="M290" s="35">
        <f ca="1">L290/Parameters!$C$10</f>
        <v>0.104123902796499</v>
      </c>
      <c r="N290" s="35">
        <f ca="1" t="shared" si="59"/>
        <v>0.895876097203501</v>
      </c>
      <c r="O290" t="e">
        <f>'Actual Situation'!D290</f>
        <v>#N/A</v>
      </c>
      <c r="P290" t="e">
        <f>'Actual Situation'!E290</f>
        <v>#N/A</v>
      </c>
      <c r="Q290" s="12">
        <f ca="1">ROUND(SUM(OFFSET(D290,(Parameters!$C$9*-1),0,(Parameters!$C$8*-1),1))*Parameters!$C$6,0)</f>
        <v>8</v>
      </c>
      <c r="R290" s="12">
        <f ca="1" t="shared" si="54"/>
        <v>8</v>
      </c>
      <c r="S290" s="36" t="e">
        <f ca="1" t="shared" si="52"/>
        <v>#N/A</v>
      </c>
      <c r="T290" t="e">
        <f>'Actual Situation'!F290</f>
        <v>#N/A</v>
      </c>
      <c r="U290" s="36" t="e">
        <f>'Actual Situation'!G290</f>
        <v>#N/A</v>
      </c>
      <c r="V290" s="12">
        <f ca="1">Q290*Parameters!$C$4</f>
        <v>1.76</v>
      </c>
      <c r="W290" t="e">
        <f>'Actual Situation'!H290</f>
        <v>#N/A</v>
      </c>
      <c r="X290" s="36" t="e">
        <f>'Actual Situation'!I290</f>
        <v>#N/A</v>
      </c>
      <c r="Y290" s="12">
        <f ca="1">Q290*Parameters!$C$5</f>
        <v>1.28</v>
      </c>
      <c r="Z290" t="e">
        <f>'Actual Situation'!J290</f>
        <v>#N/A</v>
      </c>
      <c r="AA290" t="e">
        <f>'Actual Situation'!K290</f>
        <v>#N/A</v>
      </c>
      <c r="AB290" s="12">
        <f ca="1">Q290*Parameters!$C$7</f>
        <v>0.1784</v>
      </c>
      <c r="AC290" t="e">
        <f>'Actual Situation'!L290</f>
        <v>#N/A</v>
      </c>
      <c r="AD290" s="12">
        <f ca="1" t="shared" si="55"/>
        <v>7108.6156</v>
      </c>
      <c r="AE290" s="61" t="e">
        <f t="shared" si="56"/>
        <v>#N/A</v>
      </c>
      <c r="AH290" s="39">
        <f ca="1">IF(ISNA((Parameters!$C$10-L290)/Parameters!$C$10),1,(Parameters!$C$10-L290)/Parameters!$C$10)</f>
        <v>0.895876097203501</v>
      </c>
      <c r="AJ290" s="66">
        <f ca="1" t="shared" si="57"/>
        <v>1</v>
      </c>
      <c r="AK290" s="66" t="e">
        <f ca="1" t="shared" si="58"/>
        <v>#N/A</v>
      </c>
      <c r="AL290" s="67">
        <f>Parameters!$C$13</f>
        <v>2200</v>
      </c>
      <c r="AM290" s="67">
        <f>Parameters!$C$14</f>
        <v>2000</v>
      </c>
    </row>
    <row r="291" spans="1:39">
      <c r="A291" s="45">
        <f t="shared" si="53"/>
        <v>44151</v>
      </c>
      <c r="B291" t="e">
        <f>'Actual Situation'!B291</f>
        <v>#N/A</v>
      </c>
      <c r="C291" s="46">
        <f>_xlfn.IFNA(VLOOKUP(A291,Measures!$D$15:$H$67,4,FALSE),C290)</f>
        <v>0.243</v>
      </c>
      <c r="D291" s="17">
        <f ca="1">OFFSET(G291,-Parameters!C$18,0)/$AG$2</f>
        <v>1.03391822935535</v>
      </c>
      <c r="E291" t="e">
        <f>'Actual Situation'!C291</f>
        <v>#N/A</v>
      </c>
      <c r="F291" s="17">
        <f ca="1">OFFSET(L291,-Parameters!C$18,0)/$AG$2</f>
        <v>54482.1192256948</v>
      </c>
      <c r="G291" s="47">
        <f ca="1">IF(A291&lt;(A$39-Parameters!C$18),G292/(1+H292),IF(A291&gt;(A$39-Parameters!C$18),I290*$AH290*C291,$AG$2*$D$39))</f>
        <v>15.1878411012382</v>
      </c>
      <c r="H291" s="34">
        <f ca="1">Projection!$AH290*Projection!C291</f>
        <v>0.217697891620451</v>
      </c>
      <c r="I291" s="47">
        <f ca="1">IF(A291&lt;(A$39-Parameters!C$18-2),I292/(1+$AG$8-$AG$5),IF(A291&gt;(A$39-Parameters!C$18-2),I290*(1+H290-$AG$5),G293/$AG$8))</f>
        <v>67.512123262158</v>
      </c>
      <c r="J291" s="47"/>
      <c r="K291" s="35">
        <f ca="1">I291/Parameters!$C$10</f>
        <v>5.92211607562789e-6</v>
      </c>
      <c r="L291" s="47">
        <f ca="1">IF(A291&lt;(A$39-Parameters!C$18),L292-G292,IF(A291=(A$39-Parameters!C$18),OFFSET(F291,Parameters!C$18,0)*$AG$2,$L290+G291))</f>
        <v>1187027.67972119</v>
      </c>
      <c r="M291" s="35">
        <f ca="1">L291/Parameters!$C$10</f>
        <v>0.104125235063262</v>
      </c>
      <c r="N291" s="35">
        <f ca="1" t="shared" si="59"/>
        <v>0.895874764936738</v>
      </c>
      <c r="O291" t="e">
        <f>'Actual Situation'!D291</f>
        <v>#N/A</v>
      </c>
      <c r="P291" t="e">
        <f>'Actual Situation'!E291</f>
        <v>#N/A</v>
      </c>
      <c r="Q291" s="12">
        <f ca="1">ROUND(SUM(OFFSET(D291,(Parameters!$C$9*-1),0,(Parameters!$C$8*-1),1))*Parameters!$C$6,0)</f>
        <v>8</v>
      </c>
      <c r="R291" s="12">
        <f ca="1" t="shared" si="54"/>
        <v>8</v>
      </c>
      <c r="S291" s="36" t="e">
        <f ca="1" t="shared" si="52"/>
        <v>#N/A</v>
      </c>
      <c r="T291" t="e">
        <f>'Actual Situation'!F291</f>
        <v>#N/A</v>
      </c>
      <c r="U291" s="36" t="e">
        <f>'Actual Situation'!G291</f>
        <v>#N/A</v>
      </c>
      <c r="V291" s="12">
        <f ca="1">Q291*Parameters!$C$4</f>
        <v>1.76</v>
      </c>
      <c r="W291" t="e">
        <f>'Actual Situation'!H291</f>
        <v>#N/A</v>
      </c>
      <c r="X291" s="36" t="e">
        <f>'Actual Situation'!I291</f>
        <v>#N/A</v>
      </c>
      <c r="Y291" s="12">
        <f ca="1">Q291*Parameters!$C$5</f>
        <v>1.28</v>
      </c>
      <c r="Z291" t="e">
        <f>'Actual Situation'!J291</f>
        <v>#N/A</v>
      </c>
      <c r="AA291" t="e">
        <f>'Actual Situation'!K291</f>
        <v>#N/A</v>
      </c>
      <c r="AB291" s="12">
        <f ca="1">Q291*Parameters!$C$7</f>
        <v>0.1784</v>
      </c>
      <c r="AC291" t="e">
        <f>'Actual Situation'!L291</f>
        <v>#N/A</v>
      </c>
      <c r="AD291" s="12">
        <f ca="1" t="shared" si="55"/>
        <v>7108.794</v>
      </c>
      <c r="AE291" s="61" t="e">
        <f t="shared" si="56"/>
        <v>#N/A</v>
      </c>
      <c r="AH291" s="39">
        <f ca="1">IF(ISNA((Parameters!$C$10-L291)/Parameters!$C$10),1,(Parameters!$C$10-L291)/Parameters!$C$10)</f>
        <v>0.895874764936738</v>
      </c>
      <c r="AJ291" s="66">
        <f ca="1" t="shared" si="57"/>
        <v>1</v>
      </c>
      <c r="AK291" s="66" t="e">
        <f ca="1" t="shared" si="58"/>
        <v>#N/A</v>
      </c>
      <c r="AL291" s="67">
        <f>Parameters!$C$13</f>
        <v>2200</v>
      </c>
      <c r="AM291" s="67">
        <f>Parameters!$C$14</f>
        <v>2000</v>
      </c>
    </row>
    <row r="292" spans="1:39">
      <c r="A292" s="45">
        <f t="shared" si="53"/>
        <v>44152</v>
      </c>
      <c r="B292" t="e">
        <f>'Actual Situation'!B292</f>
        <v>#N/A</v>
      </c>
      <c r="C292" s="46">
        <f>_xlfn.IFNA(VLOOKUP(A292,Measures!$D$15:$H$67,4,FALSE),C291)</f>
        <v>0.243</v>
      </c>
      <c r="D292" s="17">
        <f ca="1">OFFSET(G292,-Parameters!C$18,0)/$AG$2</f>
        <v>1.00052380148887</v>
      </c>
      <c r="E292" t="e">
        <f>'Actual Situation'!C292</f>
        <v>#N/A</v>
      </c>
      <c r="F292" s="17">
        <f ca="1">OFFSET(L292,-Parameters!C$18,0)/$AG$2</f>
        <v>54483.1197494963</v>
      </c>
      <c r="G292" s="47">
        <f ca="1">IF(A292&lt;(A$39-Parameters!C$18),G293/(1+H293),IF(A292&gt;(A$39-Parameters!C$18),I291*$AH291*C292,$AG$2*$D$39))</f>
        <v>14.6972250365614</v>
      </c>
      <c r="H292" s="34">
        <f ca="1">Projection!$AH291*Projection!C292</f>
        <v>0.217697567879627</v>
      </c>
      <c r="I292" s="47">
        <f ca="1">IF(A292&lt;(A$39-Parameters!C$18-2),I293/(1+$AG$8-$AG$5),IF(A292&gt;(A$39-Parameters!C$18-2),I291*(1+H291-$AG$5),G294/$AG$8))</f>
        <v>65.3313393396102</v>
      </c>
      <c r="J292" s="47"/>
      <c r="K292" s="35">
        <f ca="1">I292/Parameters!$C$10</f>
        <v>5.73081924031669e-6</v>
      </c>
      <c r="L292" s="47">
        <f ca="1">IF(A292&lt;(A$39-Parameters!C$18),L293-G293,IF(A292=(A$39-Parameters!C$18),OFFSET(F292,Parameters!C$18,0)*$AG$2,$L291+G292))</f>
        <v>1187042.37694623</v>
      </c>
      <c r="M292" s="35">
        <f ca="1">L292/Parameters!$C$10</f>
        <v>0.104126524293529</v>
      </c>
      <c r="N292" s="35">
        <f ca="1" t="shared" si="59"/>
        <v>0.895873475706471</v>
      </c>
      <c r="O292" t="e">
        <f>'Actual Situation'!D292</f>
        <v>#N/A</v>
      </c>
      <c r="P292" t="e">
        <f>'Actual Situation'!E292</f>
        <v>#N/A</v>
      </c>
      <c r="Q292" s="12">
        <f ca="1">ROUND(SUM(OFFSET(D292,(Parameters!$C$9*-1),0,(Parameters!$C$8*-1),1))*Parameters!$C$6,0)</f>
        <v>7</v>
      </c>
      <c r="R292" s="12">
        <f ca="1" t="shared" si="54"/>
        <v>7</v>
      </c>
      <c r="S292" s="36" t="e">
        <f ca="1" t="shared" si="52"/>
        <v>#N/A</v>
      </c>
      <c r="T292" t="e">
        <f>'Actual Situation'!F292</f>
        <v>#N/A</v>
      </c>
      <c r="U292" s="36" t="e">
        <f>'Actual Situation'!G292</f>
        <v>#N/A</v>
      </c>
      <c r="V292" s="12">
        <f ca="1">Q292*Parameters!$C$4</f>
        <v>1.54</v>
      </c>
      <c r="W292" t="e">
        <f>'Actual Situation'!H292</f>
        <v>#N/A</v>
      </c>
      <c r="X292" s="36" t="e">
        <f>'Actual Situation'!I292</f>
        <v>#N/A</v>
      </c>
      <c r="Y292" s="12">
        <f ca="1">Q292*Parameters!$C$5</f>
        <v>1.12</v>
      </c>
      <c r="Z292" t="e">
        <f>'Actual Situation'!J292</f>
        <v>#N/A</v>
      </c>
      <c r="AA292" t="e">
        <f>'Actual Situation'!K292</f>
        <v>#N/A</v>
      </c>
      <c r="AB292" s="12">
        <f ca="1">Q292*Parameters!$C$7</f>
        <v>0.1561</v>
      </c>
      <c r="AC292" t="e">
        <f>'Actual Situation'!L292</f>
        <v>#N/A</v>
      </c>
      <c r="AD292" s="12">
        <f ca="1" t="shared" si="55"/>
        <v>7108.9501</v>
      </c>
      <c r="AE292" s="61" t="e">
        <f t="shared" si="56"/>
        <v>#N/A</v>
      </c>
      <c r="AH292" s="39">
        <f ca="1">IF(ISNA((Parameters!$C$10-L292)/Parameters!$C$10),1,(Parameters!$C$10-L292)/Parameters!$C$10)</f>
        <v>0.895873475706471</v>
      </c>
      <c r="AJ292" s="66">
        <f ca="1" t="shared" si="57"/>
        <v>0.875</v>
      </c>
      <c r="AK292" s="66" t="e">
        <f ca="1" t="shared" si="58"/>
        <v>#N/A</v>
      </c>
      <c r="AL292" s="67">
        <f>Parameters!$C$13</f>
        <v>2200</v>
      </c>
      <c r="AM292" s="67">
        <f>Parameters!$C$14</f>
        <v>2000</v>
      </c>
    </row>
    <row r="293" spans="1:39">
      <c r="A293" s="45">
        <f t="shared" si="53"/>
        <v>44153</v>
      </c>
      <c r="B293" t="e">
        <f>'Actual Situation'!B293</f>
        <v>#N/A</v>
      </c>
      <c r="C293" s="46">
        <f>_xlfn.IFNA(VLOOKUP(A293,Measures!$D$15:$H$67,4,FALSE),C292)</f>
        <v>0.243</v>
      </c>
      <c r="D293" s="17">
        <f ca="1">OFFSET(G293,-Parameters!C$18,0)/$AG$2</f>
        <v>0.968207549708687</v>
      </c>
      <c r="E293" t="e">
        <f>'Actual Situation'!C293</f>
        <v>#N/A</v>
      </c>
      <c r="F293" s="17">
        <f ca="1">OFFSET(L293,-Parameters!C$18,0)/$AG$2</f>
        <v>54484.087957046</v>
      </c>
      <c r="G293" s="47">
        <f ca="1">IF(A293&lt;(A$39-Parameters!C$18),G294/(1+H294),IF(A293&gt;(A$39-Parameters!C$18),I292*$AH292*C293,$AG$2*$D$39))</f>
        <v>14.2224532133567</v>
      </c>
      <c r="H293" s="34">
        <f ca="1">Projection!$AH292*Projection!C293</f>
        <v>0.217697254596673</v>
      </c>
      <c r="I293" s="47">
        <f ca="1">IF(A293&lt;(A$39-Parameters!C$18-2),I294/(1+$AG$8-$AG$5),IF(A293&gt;(A$39-Parameters!C$18-2),I292*(1+H292-$AG$5),G295/$AG$8))</f>
        <v>63.2209781852594</v>
      </c>
      <c r="J293" s="47"/>
      <c r="K293" s="35">
        <f ca="1">I293/Parameters!$C$10</f>
        <v>5.54569984081223e-6</v>
      </c>
      <c r="L293" s="47">
        <f ca="1">IF(A293&lt;(A$39-Parameters!C$18),L294-G294,IF(A293=(A$39-Parameters!C$18),OFFSET(F293,Parameters!C$18,0)*$AG$2,$L292+G293))</f>
        <v>1187056.59939944</v>
      </c>
      <c r="M293" s="35">
        <f ca="1">L293/Parameters!$C$10</f>
        <v>0.104127771877144</v>
      </c>
      <c r="N293" s="35">
        <f ca="1" t="shared" si="59"/>
        <v>0.895872228122856</v>
      </c>
      <c r="O293" t="e">
        <f>'Actual Situation'!D293</f>
        <v>#N/A</v>
      </c>
      <c r="P293" t="e">
        <f>'Actual Situation'!E293</f>
        <v>#N/A</v>
      </c>
      <c r="Q293" s="12">
        <f ca="1">ROUND(SUM(OFFSET(D293,(Parameters!$C$9*-1),0,(Parameters!$C$8*-1),1))*Parameters!$C$6,0)</f>
        <v>7</v>
      </c>
      <c r="R293" s="12">
        <f ca="1" t="shared" si="54"/>
        <v>7</v>
      </c>
      <c r="S293" s="36" t="e">
        <f ca="1" t="shared" si="52"/>
        <v>#N/A</v>
      </c>
      <c r="T293" t="e">
        <f>'Actual Situation'!F293</f>
        <v>#N/A</v>
      </c>
      <c r="U293" s="36" t="e">
        <f>'Actual Situation'!G293</f>
        <v>#N/A</v>
      </c>
      <c r="V293" s="12">
        <f ca="1">Q293*Parameters!$C$4</f>
        <v>1.54</v>
      </c>
      <c r="W293" t="e">
        <f>'Actual Situation'!H293</f>
        <v>#N/A</v>
      </c>
      <c r="X293" s="36" t="e">
        <f>'Actual Situation'!I293</f>
        <v>#N/A</v>
      </c>
      <c r="Y293" s="12">
        <f ca="1">Q293*Parameters!$C$5</f>
        <v>1.12</v>
      </c>
      <c r="Z293" t="e">
        <f>'Actual Situation'!J293</f>
        <v>#N/A</v>
      </c>
      <c r="AA293" t="e">
        <f>'Actual Situation'!K293</f>
        <v>#N/A</v>
      </c>
      <c r="AB293" s="12">
        <f ca="1">Q293*Parameters!$C$7</f>
        <v>0.1561</v>
      </c>
      <c r="AC293" t="e">
        <f>'Actual Situation'!L293</f>
        <v>#N/A</v>
      </c>
      <c r="AD293" s="12">
        <f ca="1" t="shared" si="55"/>
        <v>7109.1062</v>
      </c>
      <c r="AE293" s="61" t="e">
        <f t="shared" si="56"/>
        <v>#N/A</v>
      </c>
      <c r="AH293" s="39">
        <f ca="1">IF(ISNA((Parameters!$C$10-L293)/Parameters!$C$10),1,(Parameters!$C$10-L293)/Parameters!$C$10)</f>
        <v>0.895872228122856</v>
      </c>
      <c r="AJ293" s="66">
        <f ca="1" t="shared" si="57"/>
        <v>1</v>
      </c>
      <c r="AK293" s="66" t="e">
        <f ca="1" t="shared" si="58"/>
        <v>#N/A</v>
      </c>
      <c r="AL293" s="67">
        <f>Parameters!$C$13</f>
        <v>2200</v>
      </c>
      <c r="AM293" s="67">
        <f>Parameters!$C$14</f>
        <v>2000</v>
      </c>
    </row>
    <row r="294" spans="1:39">
      <c r="A294" s="45">
        <f t="shared" si="53"/>
        <v>44154</v>
      </c>
      <c r="B294" t="e">
        <f>'Actual Situation'!B294</f>
        <v>#N/A</v>
      </c>
      <c r="C294" s="46">
        <f>_xlfn.IFNA(VLOOKUP(A294,Measures!$D$15:$H$67,4,FALSE),C293)</f>
        <v>0.243</v>
      </c>
      <c r="D294" s="17">
        <f ca="1">OFFSET(G294,-Parameters!C$18,0)/$AG$2</f>
        <v>0.936934691076108</v>
      </c>
      <c r="E294" t="e">
        <f>'Actual Situation'!C294</f>
        <v>#N/A</v>
      </c>
      <c r="F294" s="17">
        <f ca="1">OFFSET(L294,-Parameters!C$18,0)/$AG$2</f>
        <v>54485.0248917371</v>
      </c>
      <c r="G294" s="47">
        <f ca="1">IF(A294&lt;(A$39-Parameters!C$18),G295/(1+H295),IF(A294&gt;(A$39-Parameters!C$18),I293*$AH293*C294,$AG$2*$D$39))</f>
        <v>13.7630142175972</v>
      </c>
      <c r="H294" s="34">
        <f ca="1">Projection!$AH293*Projection!C294</f>
        <v>0.217696951433854</v>
      </c>
      <c r="I294" s="47">
        <f ca="1">IF(A294&lt;(A$39-Parameters!C$18-2),I295/(1+$AG$8-$AG$5),IF(A294&gt;(A$39-Parameters!C$18-2),I293*(1+H293-$AG$5),G296/$AG$8))</f>
        <v>61.1787670227917</v>
      </c>
      <c r="J294" s="47"/>
      <c r="K294" s="35">
        <f ca="1">I294/Parameters!$C$10</f>
        <v>5.3665585107712e-6</v>
      </c>
      <c r="L294" s="47">
        <f ca="1">IF(A294&lt;(A$39-Parameters!C$18),L295-G295,IF(A294=(A$39-Parameters!C$18),OFFSET(F294,Parameters!C$18,0)*$AG$2,$L293+G294))</f>
        <v>1187070.36241366</v>
      </c>
      <c r="M294" s="35">
        <f ca="1">L294/Parameters!$C$10</f>
        <v>0.104128979159093</v>
      </c>
      <c r="N294" s="35">
        <f ca="1" t="shared" si="59"/>
        <v>0.895871020840907</v>
      </c>
      <c r="O294" t="e">
        <f>'Actual Situation'!D294</f>
        <v>#N/A</v>
      </c>
      <c r="P294" t="e">
        <f>'Actual Situation'!E294</f>
        <v>#N/A</v>
      </c>
      <c r="Q294" s="12">
        <f ca="1">ROUND(SUM(OFFSET(D294,(Parameters!$C$9*-1),0,(Parameters!$C$8*-1),1))*Parameters!$C$6,0)</f>
        <v>7</v>
      </c>
      <c r="R294" s="12">
        <f ca="1" t="shared" si="54"/>
        <v>7</v>
      </c>
      <c r="S294" s="36" t="e">
        <f ca="1" t="shared" si="52"/>
        <v>#N/A</v>
      </c>
      <c r="T294" t="e">
        <f>'Actual Situation'!F294</f>
        <v>#N/A</v>
      </c>
      <c r="U294" s="36" t="e">
        <f>'Actual Situation'!G294</f>
        <v>#N/A</v>
      </c>
      <c r="V294" s="12">
        <f ca="1">Q294*Parameters!$C$4</f>
        <v>1.54</v>
      </c>
      <c r="W294" t="e">
        <f>'Actual Situation'!H294</f>
        <v>#N/A</v>
      </c>
      <c r="X294" s="36" t="e">
        <f>'Actual Situation'!I294</f>
        <v>#N/A</v>
      </c>
      <c r="Y294" s="12">
        <f ca="1">Q294*Parameters!$C$5</f>
        <v>1.12</v>
      </c>
      <c r="Z294" t="e">
        <f>'Actual Situation'!J294</f>
        <v>#N/A</v>
      </c>
      <c r="AA294" t="e">
        <f>'Actual Situation'!K294</f>
        <v>#N/A</v>
      </c>
      <c r="AB294" s="12">
        <f ca="1">Q294*Parameters!$C$7</f>
        <v>0.1561</v>
      </c>
      <c r="AC294" t="e">
        <f>'Actual Situation'!L294</f>
        <v>#N/A</v>
      </c>
      <c r="AD294" s="12">
        <f ca="1" t="shared" si="55"/>
        <v>7109.2623</v>
      </c>
      <c r="AE294" s="61" t="e">
        <f t="shared" si="56"/>
        <v>#N/A</v>
      </c>
      <c r="AH294" s="39">
        <f ca="1">IF(ISNA((Parameters!$C$10-L294)/Parameters!$C$10),1,(Parameters!$C$10-L294)/Parameters!$C$10)</f>
        <v>0.895871020840907</v>
      </c>
      <c r="AJ294" s="66">
        <f ca="1" t="shared" si="57"/>
        <v>1</v>
      </c>
      <c r="AK294" s="66" t="e">
        <f ca="1" t="shared" si="58"/>
        <v>#N/A</v>
      </c>
      <c r="AL294" s="67">
        <f>Parameters!$C$13</f>
        <v>2200</v>
      </c>
      <c r="AM294" s="67">
        <f>Parameters!$C$14</f>
        <v>2000</v>
      </c>
    </row>
    <row r="295" spans="1:39">
      <c r="A295" s="45">
        <f t="shared" si="53"/>
        <v>44155</v>
      </c>
      <c r="B295" t="e">
        <f>'Actual Situation'!B295</f>
        <v>#N/A</v>
      </c>
      <c r="C295" s="46">
        <f>_xlfn.IFNA(VLOOKUP(A295,Measures!$D$15:$H$67,4,FALSE),C294)</f>
        <v>0.243</v>
      </c>
      <c r="D295" s="17">
        <f ca="1">OFFSET(G295,-Parameters!C$18,0)/$AG$2</f>
        <v>0.906671563054157</v>
      </c>
      <c r="E295" t="e">
        <f>'Actual Situation'!C295</f>
        <v>#N/A</v>
      </c>
      <c r="F295" s="17">
        <f ca="1">OFFSET(L295,-Parameters!C$18,0)/$AG$2</f>
        <v>54485.9315633001</v>
      </c>
      <c r="G295" s="47">
        <f ca="1">IF(A295&lt;(A$39-Parameters!C$18),G296/(1+H296),IF(A295&gt;(A$39-Parameters!C$18),I294*$AH294*C295,$AG$2*$D$39))</f>
        <v>13.3184131253586</v>
      </c>
      <c r="H295" s="34">
        <f ca="1">Projection!$AH294*Projection!C295</f>
        <v>0.21769665806434</v>
      </c>
      <c r="I295" s="47">
        <f ca="1">IF(A295&lt;(A$39-Parameters!C$18-2),I296/(1+$AG$8-$AG$5),IF(A295&gt;(A$39-Parameters!C$18-2),I294*(1+H294-$AG$5),G297/$AG$8))</f>
        <v>59.2025063404375</v>
      </c>
      <c r="J295" s="47"/>
      <c r="K295" s="35">
        <f ca="1">I295/Parameters!$C$10</f>
        <v>5.19320231056469e-6</v>
      </c>
      <c r="L295" s="47">
        <f ca="1">IF(A295&lt;(A$39-Parameters!C$18),L296-G296,IF(A295=(A$39-Parameters!C$18),OFFSET(F295,Parameters!C$18,0)*$AG$2,$L294+G295))</f>
        <v>1187083.68082678</v>
      </c>
      <c r="M295" s="35">
        <f ca="1">L295/Parameters!$C$10</f>
        <v>0.104130147440946</v>
      </c>
      <c r="N295" s="35">
        <f ca="1" t="shared" si="59"/>
        <v>0.895869852559054</v>
      </c>
      <c r="O295" t="e">
        <f>'Actual Situation'!D295</f>
        <v>#N/A</v>
      </c>
      <c r="P295" t="e">
        <f>'Actual Situation'!E295</f>
        <v>#N/A</v>
      </c>
      <c r="Q295" s="12">
        <f ca="1">ROUND(SUM(OFFSET(D295,(Parameters!$C$9*-1),0,(Parameters!$C$8*-1),1))*Parameters!$C$6,0)</f>
        <v>7</v>
      </c>
      <c r="R295" s="12">
        <f ca="1" t="shared" si="54"/>
        <v>7</v>
      </c>
      <c r="S295" s="36" t="e">
        <f ca="1" t="shared" si="52"/>
        <v>#N/A</v>
      </c>
      <c r="T295" t="e">
        <f>'Actual Situation'!F295</f>
        <v>#N/A</v>
      </c>
      <c r="U295" s="36" t="e">
        <f>'Actual Situation'!G295</f>
        <v>#N/A</v>
      </c>
      <c r="V295" s="12">
        <f ca="1">Q295*Parameters!$C$4</f>
        <v>1.54</v>
      </c>
      <c r="W295" t="e">
        <f>'Actual Situation'!H295</f>
        <v>#N/A</v>
      </c>
      <c r="X295" s="36" t="e">
        <f>'Actual Situation'!I295</f>
        <v>#N/A</v>
      </c>
      <c r="Y295" s="12">
        <f ca="1">Q295*Parameters!$C$5</f>
        <v>1.12</v>
      </c>
      <c r="Z295" t="e">
        <f>'Actual Situation'!J295</f>
        <v>#N/A</v>
      </c>
      <c r="AA295" t="e">
        <f>'Actual Situation'!K295</f>
        <v>#N/A</v>
      </c>
      <c r="AB295" s="12">
        <f ca="1">Q295*Parameters!$C$7</f>
        <v>0.1561</v>
      </c>
      <c r="AC295" t="e">
        <f>'Actual Situation'!L295</f>
        <v>#N/A</v>
      </c>
      <c r="AD295" s="12">
        <f ca="1" t="shared" si="55"/>
        <v>7109.4184</v>
      </c>
      <c r="AE295" s="61" t="e">
        <f t="shared" si="56"/>
        <v>#N/A</v>
      </c>
      <c r="AH295" s="39">
        <f ca="1">IF(ISNA((Parameters!$C$10-L295)/Parameters!$C$10),1,(Parameters!$C$10-L295)/Parameters!$C$10)</f>
        <v>0.895869852559054</v>
      </c>
      <c r="AJ295" s="66">
        <f ca="1" t="shared" si="57"/>
        <v>1</v>
      </c>
      <c r="AK295" s="66" t="e">
        <f ca="1" t="shared" si="58"/>
        <v>#N/A</v>
      </c>
      <c r="AL295" s="67">
        <f>Parameters!$C$13</f>
        <v>2200</v>
      </c>
      <c r="AM295" s="67">
        <f>Parameters!$C$14</f>
        <v>2000</v>
      </c>
    </row>
    <row r="296" spans="1:39">
      <c r="A296" s="45">
        <f t="shared" si="53"/>
        <v>44156</v>
      </c>
      <c r="B296" t="e">
        <f>'Actual Situation'!B296</f>
        <v>#N/A</v>
      </c>
      <c r="C296" s="46">
        <f>_xlfn.IFNA(VLOOKUP(A296,Measures!$D$15:$H$67,4,FALSE),C295)</f>
        <v>0.243</v>
      </c>
      <c r="D296" s="17">
        <f ca="1">OFFSET(G296,-Parameters!C$18,0)/$AG$2</f>
        <v>0.87738558752791</v>
      </c>
      <c r="E296" t="e">
        <f>'Actual Situation'!C296</f>
        <v>#N/A</v>
      </c>
      <c r="F296" s="17">
        <f ca="1">OFFSET(L296,-Parameters!C$18,0)/$AG$2</f>
        <v>54486.8089488877</v>
      </c>
      <c r="G296" s="47">
        <f ca="1">IF(A296&lt;(A$39-Parameters!C$18),G297/(1+H297),IF(A296&gt;(A$39-Parameters!C$18),I295*$AH295*C296,$AG$2*$D$39))</f>
        <v>12.8881709721992</v>
      </c>
      <c r="H296" s="34">
        <f ca="1">Projection!$AH295*Projection!C296</f>
        <v>0.21769637417185</v>
      </c>
      <c r="I296" s="47">
        <f ca="1">IF(A296&lt;(A$39-Parameters!C$18-2),I297/(1+$AG$8-$AG$5),IF(A296&gt;(A$39-Parameters!C$18-2),I295*(1+H295-$AG$5),G298/$AG$8))</f>
        <v>57.2900675346743</v>
      </c>
      <c r="J296" s="47"/>
      <c r="K296" s="35">
        <f ca="1">I296/Parameters!$C$10</f>
        <v>5.02544452058547e-6</v>
      </c>
      <c r="L296" s="47">
        <f ca="1">IF(A296&lt;(A$39-Parameters!C$18),L297-G297,IF(A296=(A$39-Parameters!C$18),OFFSET(F296,Parameters!C$18,0)*$AG$2,$L295+G296))</f>
        <v>1187096.56899775</v>
      </c>
      <c r="M296" s="35">
        <f ca="1">L296/Parameters!$C$10</f>
        <v>0.104131277982259</v>
      </c>
      <c r="N296" s="35">
        <f ca="1" t="shared" si="59"/>
        <v>0.895868722017741</v>
      </c>
      <c r="O296" t="e">
        <f>'Actual Situation'!D296</f>
        <v>#N/A</v>
      </c>
      <c r="P296" t="e">
        <f>'Actual Situation'!E296</f>
        <v>#N/A</v>
      </c>
      <c r="Q296" s="12">
        <f ca="1">ROUND(SUM(OFFSET(D296,(Parameters!$C$9*-1),0,(Parameters!$C$8*-1),1))*Parameters!$C$6,0)</f>
        <v>6</v>
      </c>
      <c r="R296" s="12">
        <f ca="1" t="shared" si="54"/>
        <v>6</v>
      </c>
      <c r="S296" s="36" t="e">
        <f ca="1" t="shared" si="52"/>
        <v>#N/A</v>
      </c>
      <c r="T296" t="e">
        <f>'Actual Situation'!F296</f>
        <v>#N/A</v>
      </c>
      <c r="U296" s="36" t="e">
        <f>'Actual Situation'!G296</f>
        <v>#N/A</v>
      </c>
      <c r="V296" s="12">
        <f ca="1">Q296*Parameters!$C$4</f>
        <v>1.32</v>
      </c>
      <c r="W296" t="e">
        <f>'Actual Situation'!H296</f>
        <v>#N/A</v>
      </c>
      <c r="X296" s="36" t="e">
        <f>'Actual Situation'!I296</f>
        <v>#N/A</v>
      </c>
      <c r="Y296" s="12">
        <f ca="1">Q296*Parameters!$C$5</f>
        <v>0.96</v>
      </c>
      <c r="Z296" t="e">
        <f>'Actual Situation'!J296</f>
        <v>#N/A</v>
      </c>
      <c r="AA296" t="e">
        <f>'Actual Situation'!K296</f>
        <v>#N/A</v>
      </c>
      <c r="AB296" s="12">
        <f ca="1">Q296*Parameters!$C$7</f>
        <v>0.1338</v>
      </c>
      <c r="AC296" t="e">
        <f>'Actual Situation'!L296</f>
        <v>#N/A</v>
      </c>
      <c r="AD296" s="12">
        <f ca="1" t="shared" si="55"/>
        <v>7109.5522</v>
      </c>
      <c r="AE296" s="61" t="e">
        <f t="shared" si="56"/>
        <v>#N/A</v>
      </c>
      <c r="AH296" s="39">
        <f ca="1">IF(ISNA((Parameters!$C$10-L296)/Parameters!$C$10),1,(Parameters!$C$10-L296)/Parameters!$C$10)</f>
        <v>0.895868722017741</v>
      </c>
      <c r="AJ296" s="66">
        <f ca="1" t="shared" si="57"/>
        <v>0.857142857142857</v>
      </c>
      <c r="AK296" s="66" t="e">
        <f ca="1" t="shared" si="58"/>
        <v>#N/A</v>
      </c>
      <c r="AL296" s="67">
        <f>Parameters!$C$13</f>
        <v>2200</v>
      </c>
      <c r="AM296" s="67">
        <f>Parameters!$C$14</f>
        <v>2000</v>
      </c>
    </row>
    <row r="297" spans="1:39">
      <c r="A297" s="45">
        <f t="shared" si="53"/>
        <v>44157</v>
      </c>
      <c r="B297" t="e">
        <f>'Actual Situation'!B297</f>
        <v>#N/A</v>
      </c>
      <c r="C297" s="46">
        <f>_xlfn.IFNA(VLOOKUP(A297,Measures!$D$15:$H$67,4,FALSE),C296)</f>
        <v>0.243</v>
      </c>
      <c r="D297" s="17">
        <f ca="1">OFFSET(G297,-Parameters!C$18,0)/$AG$2</f>
        <v>0.849045235973263</v>
      </c>
      <c r="E297" t="e">
        <f>'Actual Situation'!C297</f>
        <v>#N/A</v>
      </c>
      <c r="F297" s="17">
        <f ca="1">OFFSET(L297,-Parameters!C$18,0)/$AG$2</f>
        <v>54487.6579941236</v>
      </c>
      <c r="G297" s="47">
        <f ca="1">IF(A297&lt;(A$39-Parameters!C$18),G298/(1+H298),IF(A297&gt;(A$39-Parameters!C$18),I296*$AH296*C297,$AG$2*$D$39))</f>
        <v>12.4718242395435</v>
      </c>
      <c r="H297" s="34">
        <f ca="1">Projection!$AH296*Projection!C297</f>
        <v>0.217696099450311</v>
      </c>
      <c r="I297" s="47">
        <f ca="1">IF(A297&lt;(A$39-Parameters!C$18-2),I298/(1+$AG$8-$AG$5),IF(A297&gt;(A$39-Parameters!C$18-2),I296*(1+H296-$AG$5),G299/$AG$8))</f>
        <v>55.4393906293648</v>
      </c>
      <c r="J297" s="47"/>
      <c r="K297" s="35">
        <f ca="1">I297/Parameters!$C$10</f>
        <v>4.86310444117235e-6</v>
      </c>
      <c r="L297" s="47">
        <f ca="1">IF(A297&lt;(A$39-Parameters!C$18),L298-G298,IF(A297=(A$39-Parameters!C$18),OFFSET(F297,Parameters!C$18,0)*$AG$2,$L296+G297))</f>
        <v>1187109.04082199</v>
      </c>
      <c r="M297" s="35">
        <f ca="1">L297/Parameters!$C$10</f>
        <v>0.104132372001929</v>
      </c>
      <c r="N297" s="35">
        <f ca="1" t="shared" si="59"/>
        <v>0.895867627998071</v>
      </c>
      <c r="O297" t="e">
        <f>'Actual Situation'!D297</f>
        <v>#N/A</v>
      </c>
      <c r="P297" t="e">
        <f>'Actual Situation'!E297</f>
        <v>#N/A</v>
      </c>
      <c r="Q297" s="12">
        <f ca="1">ROUND(SUM(OFFSET(D297,(Parameters!$C$9*-1),0,(Parameters!$C$8*-1),1))*Parameters!$C$6,0)</f>
        <v>6</v>
      </c>
      <c r="R297" s="12">
        <f ca="1" t="shared" si="54"/>
        <v>6</v>
      </c>
      <c r="S297" s="36" t="e">
        <f ca="1" t="shared" si="52"/>
        <v>#N/A</v>
      </c>
      <c r="T297" t="e">
        <f>'Actual Situation'!F297</f>
        <v>#N/A</v>
      </c>
      <c r="U297" s="36" t="e">
        <f>'Actual Situation'!G297</f>
        <v>#N/A</v>
      </c>
      <c r="V297" s="12">
        <f ca="1">Q297*Parameters!$C$4</f>
        <v>1.32</v>
      </c>
      <c r="W297" t="e">
        <f>'Actual Situation'!H297</f>
        <v>#N/A</v>
      </c>
      <c r="X297" s="36" t="e">
        <f>'Actual Situation'!I297</f>
        <v>#N/A</v>
      </c>
      <c r="Y297" s="12">
        <f ca="1">Q297*Parameters!$C$5</f>
        <v>0.96</v>
      </c>
      <c r="Z297" t="e">
        <f>'Actual Situation'!J297</f>
        <v>#N/A</v>
      </c>
      <c r="AA297" t="e">
        <f>'Actual Situation'!K297</f>
        <v>#N/A</v>
      </c>
      <c r="AB297" s="12">
        <f ca="1">Q297*Parameters!$C$7</f>
        <v>0.1338</v>
      </c>
      <c r="AC297" t="e">
        <f>'Actual Situation'!L297</f>
        <v>#N/A</v>
      </c>
      <c r="AD297" s="12">
        <f ca="1" t="shared" si="55"/>
        <v>7109.686</v>
      </c>
      <c r="AE297" s="61" t="e">
        <f t="shared" si="56"/>
        <v>#N/A</v>
      </c>
      <c r="AH297" s="39">
        <f ca="1">IF(ISNA((Parameters!$C$10-L297)/Parameters!$C$10),1,(Parameters!$C$10-L297)/Parameters!$C$10)</f>
        <v>0.895867627998071</v>
      </c>
      <c r="AJ297" s="66">
        <f ca="1" t="shared" si="57"/>
        <v>1</v>
      </c>
      <c r="AK297" s="66" t="e">
        <f ca="1" t="shared" si="58"/>
        <v>#N/A</v>
      </c>
      <c r="AL297" s="67">
        <f>Parameters!$C$13</f>
        <v>2200</v>
      </c>
      <c r="AM297" s="67">
        <f>Parameters!$C$14</f>
        <v>2000</v>
      </c>
    </row>
    <row r="298" spans="1:39">
      <c r="A298" s="45">
        <f t="shared" si="53"/>
        <v>44158</v>
      </c>
      <c r="B298" t="e">
        <f>'Actual Situation'!B298</f>
        <v>#N/A</v>
      </c>
      <c r="C298" s="46">
        <f>_xlfn.IFNA(VLOOKUP(A298,Measures!$D$15:$H$67,4,FALSE),C297)</f>
        <v>0.243</v>
      </c>
      <c r="D298" s="17">
        <f ca="1">OFFSET(G298,-Parameters!C$18,0)/$AG$2</f>
        <v>0.821619995737913</v>
      </c>
      <c r="E298" t="e">
        <f>'Actual Situation'!C298</f>
        <v>#N/A</v>
      </c>
      <c r="F298" s="17">
        <f ca="1">OFFSET(L298,-Parameters!C$18,0)/$AG$2</f>
        <v>54488.4796141194</v>
      </c>
      <c r="G298" s="47">
        <f ca="1">IF(A298&lt;(A$39-Parameters!C$18),G299/(1+H299),IF(A298&gt;(A$39-Parameters!C$18),I297*$AH297*C298,$AG$2*$D$39))</f>
        <v>12.0689243575314</v>
      </c>
      <c r="H298" s="34">
        <f ca="1">Projection!$AH297*Projection!C298</f>
        <v>0.217695833603531</v>
      </c>
      <c r="I298" s="47">
        <f ca="1">IF(A298&lt;(A$39-Parameters!C$18-2),I299/(1+$AG$8-$AG$5),IF(A298&gt;(A$39-Parameters!C$18-2),I297*(1+H297-$AG$5),G300/$AG$8))</f>
        <v>53.6484820679384</v>
      </c>
      <c r="J298" s="47"/>
      <c r="K298" s="35">
        <f ca="1">I298/Parameters!$C$10</f>
        <v>4.70600719894196e-6</v>
      </c>
      <c r="L298" s="47">
        <f ca="1">IF(A298&lt;(A$39-Parameters!C$18),L299-G299,IF(A298=(A$39-Parameters!C$18),OFFSET(F298,Parameters!C$18,0)*$AG$2,$L297+G298))</f>
        <v>1187121.10974635</v>
      </c>
      <c r="M298" s="35">
        <f ca="1">L298/Parameters!$C$10</f>
        <v>0.104133430679505</v>
      </c>
      <c r="N298" s="35">
        <f ca="1" t="shared" si="59"/>
        <v>0.895866569320495</v>
      </c>
      <c r="O298" t="e">
        <f>'Actual Situation'!D298</f>
        <v>#N/A</v>
      </c>
      <c r="P298" t="e">
        <f>'Actual Situation'!E298</f>
        <v>#N/A</v>
      </c>
      <c r="Q298" s="12">
        <f ca="1">ROUND(SUM(OFFSET(D298,(Parameters!$C$9*-1),0,(Parameters!$C$8*-1),1))*Parameters!$C$6,0)</f>
        <v>6</v>
      </c>
      <c r="R298" s="12">
        <f ca="1" t="shared" si="54"/>
        <v>6</v>
      </c>
      <c r="S298" s="36" t="e">
        <f ca="1" t="shared" si="52"/>
        <v>#N/A</v>
      </c>
      <c r="T298" t="e">
        <f>'Actual Situation'!F298</f>
        <v>#N/A</v>
      </c>
      <c r="U298" s="36" t="e">
        <f>'Actual Situation'!G298</f>
        <v>#N/A</v>
      </c>
      <c r="V298" s="12">
        <f ca="1">Q298*Parameters!$C$4</f>
        <v>1.32</v>
      </c>
      <c r="W298" t="e">
        <f>'Actual Situation'!H298</f>
        <v>#N/A</v>
      </c>
      <c r="X298" s="36" t="e">
        <f>'Actual Situation'!I298</f>
        <v>#N/A</v>
      </c>
      <c r="Y298" s="12">
        <f ca="1">Q298*Parameters!$C$5</f>
        <v>0.96</v>
      </c>
      <c r="Z298" t="e">
        <f>'Actual Situation'!J298</f>
        <v>#N/A</v>
      </c>
      <c r="AA298" t="e">
        <f>'Actual Situation'!K298</f>
        <v>#N/A</v>
      </c>
      <c r="AB298" s="12">
        <f ca="1">Q298*Parameters!$C$7</f>
        <v>0.1338</v>
      </c>
      <c r="AC298" t="e">
        <f>'Actual Situation'!L298</f>
        <v>#N/A</v>
      </c>
      <c r="AD298" s="12">
        <f ca="1" t="shared" si="55"/>
        <v>7109.8198</v>
      </c>
      <c r="AE298" s="61" t="e">
        <f t="shared" si="56"/>
        <v>#N/A</v>
      </c>
      <c r="AH298" s="39">
        <f ca="1">IF(ISNA((Parameters!$C$10-L298)/Parameters!$C$10),1,(Parameters!$C$10-L298)/Parameters!$C$10)</f>
        <v>0.895866569320495</v>
      </c>
      <c r="AJ298" s="66">
        <f ca="1" t="shared" si="57"/>
        <v>1</v>
      </c>
      <c r="AK298" s="66" t="e">
        <f ca="1" t="shared" si="58"/>
        <v>#N/A</v>
      </c>
      <c r="AL298" s="67">
        <f>Parameters!$C$13</f>
        <v>2200</v>
      </c>
      <c r="AM298" s="67">
        <f>Parameters!$C$14</f>
        <v>2000</v>
      </c>
    </row>
    <row r="299" spans="1:39">
      <c r="A299" s="45">
        <f t="shared" si="53"/>
        <v>44159</v>
      </c>
      <c r="B299" t="e">
        <f>'Actual Situation'!B299</f>
        <v>#N/A</v>
      </c>
      <c r="C299" s="46">
        <f>_xlfn.IFNA(VLOOKUP(A299,Measures!$D$15:$H$67,4,FALSE),C298)</f>
        <v>0.243</v>
      </c>
      <c r="D299" s="17">
        <f ca="1">OFFSET(G299,-Parameters!C$18,0)/$AG$2</f>
        <v>0.795080337399452</v>
      </c>
      <c r="E299" t="e">
        <f>'Actual Situation'!C299</f>
        <v>#N/A</v>
      </c>
      <c r="F299" s="17">
        <f ca="1">OFFSET(L299,-Parameters!C$18,0)/$AG$2</f>
        <v>54489.2746944568</v>
      </c>
      <c r="G299" s="47">
        <f ca="1">IF(A299&lt;(A$39-Parameters!C$18),G300/(1+H300),IF(A299&gt;(A$39-Parameters!C$18),I298*$AH298*C299,$AG$2*$D$39))</f>
        <v>11.6790372238078</v>
      </c>
      <c r="H299" s="34">
        <f ca="1">Projection!$AH298*Projection!C299</f>
        <v>0.21769557634488</v>
      </c>
      <c r="I299" s="47">
        <f ca="1">IF(A299&lt;(A$39-Parameters!C$18-2),I300/(1+$AG$8-$AG$5),IF(A299&gt;(A$39-Parameters!C$18-2),I298*(1+H298-$AG$5),G301/$AG$8))</f>
        <v>51.9154125762977</v>
      </c>
      <c r="J299" s="47"/>
      <c r="K299" s="35">
        <f ca="1">I299/Parameters!$C$10</f>
        <v>4.55398355932436e-6</v>
      </c>
      <c r="L299" s="47">
        <f ca="1">IF(A299&lt;(A$39-Parameters!C$18),L300-G300,IF(A299=(A$39-Parameters!C$18),OFFSET(F299,Parameters!C$18,0)*$AG$2,$L298+G299))</f>
        <v>1187132.78878358</v>
      </c>
      <c r="M299" s="35">
        <f ca="1">L299/Parameters!$C$10</f>
        <v>0.104134455156454</v>
      </c>
      <c r="N299" s="35">
        <f ca="1" t="shared" si="59"/>
        <v>0.895865544843546</v>
      </c>
      <c r="O299" t="e">
        <f>'Actual Situation'!D299</f>
        <v>#N/A</v>
      </c>
      <c r="P299" t="e">
        <f>'Actual Situation'!E299</f>
        <v>#N/A</v>
      </c>
      <c r="Q299" s="12">
        <f ca="1">ROUND(SUM(OFFSET(D299,(Parameters!$C$9*-1),0,(Parameters!$C$8*-1),1))*Parameters!$C$6,0)</f>
        <v>6</v>
      </c>
      <c r="R299" s="12">
        <f ca="1" t="shared" si="54"/>
        <v>6</v>
      </c>
      <c r="S299" s="36" t="e">
        <f ca="1" t="shared" si="52"/>
        <v>#N/A</v>
      </c>
      <c r="T299" t="e">
        <f>'Actual Situation'!F299</f>
        <v>#N/A</v>
      </c>
      <c r="U299" s="36" t="e">
        <f>'Actual Situation'!G299</f>
        <v>#N/A</v>
      </c>
      <c r="V299" s="12">
        <f ca="1">Q299*Parameters!$C$4</f>
        <v>1.32</v>
      </c>
      <c r="W299" t="e">
        <f>'Actual Situation'!H299</f>
        <v>#N/A</v>
      </c>
      <c r="X299" s="36" t="e">
        <f>'Actual Situation'!I299</f>
        <v>#N/A</v>
      </c>
      <c r="Y299" s="12">
        <f ca="1">Q299*Parameters!$C$5</f>
        <v>0.96</v>
      </c>
      <c r="Z299" t="e">
        <f>'Actual Situation'!J299</f>
        <v>#N/A</v>
      </c>
      <c r="AA299" t="e">
        <f>'Actual Situation'!K299</f>
        <v>#N/A</v>
      </c>
      <c r="AB299" s="12">
        <f ca="1">Q299*Parameters!$C$7</f>
        <v>0.1338</v>
      </c>
      <c r="AC299" t="e">
        <f>'Actual Situation'!L299</f>
        <v>#N/A</v>
      </c>
      <c r="AD299" s="12">
        <f ca="1" t="shared" si="55"/>
        <v>7109.9536</v>
      </c>
      <c r="AE299" s="61" t="e">
        <f t="shared" si="56"/>
        <v>#N/A</v>
      </c>
      <c r="AH299" s="39">
        <f ca="1">IF(ISNA((Parameters!$C$10-L299)/Parameters!$C$10),1,(Parameters!$C$10-L299)/Parameters!$C$10)</f>
        <v>0.895865544843546</v>
      </c>
      <c r="AJ299" s="66">
        <f ca="1" t="shared" si="57"/>
        <v>1</v>
      </c>
      <c r="AK299" s="66" t="e">
        <f ca="1" t="shared" si="58"/>
        <v>#N/A</v>
      </c>
      <c r="AL299" s="67">
        <f>Parameters!$C$13</f>
        <v>2200</v>
      </c>
      <c r="AM299" s="67">
        <f>Parameters!$C$14</f>
        <v>2000</v>
      </c>
    </row>
    <row r="300" spans="1:39">
      <c r="A300" s="45">
        <f t="shared" si="53"/>
        <v>44160</v>
      </c>
      <c r="B300" t="e">
        <f>'Actual Situation'!B300</f>
        <v>#N/A</v>
      </c>
      <c r="C300" s="46">
        <f>_xlfn.IFNA(VLOOKUP(A300,Measures!$D$15:$H$67,4,FALSE),C299)</f>
        <v>0.243</v>
      </c>
      <c r="D300" s="17">
        <f ca="1">OFFSET(G300,-Parameters!C$18,0)/$AG$2</f>
        <v>0.769397683166579</v>
      </c>
      <c r="E300" t="e">
        <f>'Actual Situation'!C300</f>
        <v>#N/A</v>
      </c>
      <c r="F300" s="17">
        <f ca="1">OFFSET(L300,-Parameters!C$18,0)/$AG$2</f>
        <v>54490.0440921399</v>
      </c>
      <c r="G300" s="47">
        <f ca="1">IF(A300&lt;(A$39-Parameters!C$18),G301/(1+H301),IF(A300&gt;(A$39-Parameters!C$18),I299*$AH299*C300,$AG$2*$D$39))</f>
        <v>11.3017427377465</v>
      </c>
      <c r="H300" s="34">
        <f ca="1">Projection!$AH299*Projection!C300</f>
        <v>0.217695327396982</v>
      </c>
      <c r="I300" s="47">
        <f ca="1">IF(A300&lt;(A$39-Parameters!C$18-2),I301/(1+$AG$8-$AG$5),IF(A300&gt;(A$39-Parameters!C$18-2),I299*(1+H299-$AG$5),G302/$AG$8))</f>
        <v>50.2383150942027</v>
      </c>
      <c r="J300" s="47"/>
      <c r="K300" s="35">
        <f ca="1">I300/Parameters!$C$10</f>
        <v>4.4068697451055e-6</v>
      </c>
      <c r="L300" s="47">
        <f ca="1">IF(A300&lt;(A$39-Parameters!C$18),L301-G301,IF(A300=(A$39-Parameters!C$18),OFFSET(F300,Parameters!C$18,0)*$AG$2,$L299+G300))</f>
        <v>1187144.09052631</v>
      </c>
      <c r="M300" s="35">
        <f ca="1">L300/Parameters!$C$10</f>
        <v>0.104135446537396</v>
      </c>
      <c r="N300" s="35">
        <f ca="1" t="shared" si="59"/>
        <v>0.895864553462604</v>
      </c>
      <c r="O300" t="e">
        <f>'Actual Situation'!D300</f>
        <v>#N/A</v>
      </c>
      <c r="P300" t="e">
        <f>'Actual Situation'!E300</f>
        <v>#N/A</v>
      </c>
      <c r="Q300" s="12">
        <f ca="1">ROUND(SUM(OFFSET(D300,(Parameters!$C$9*-1),0,(Parameters!$C$8*-1),1))*Parameters!$C$6,0)</f>
        <v>6</v>
      </c>
      <c r="R300" s="12">
        <f ca="1" t="shared" si="54"/>
        <v>6</v>
      </c>
      <c r="S300" s="36" t="e">
        <f ca="1" t="shared" si="52"/>
        <v>#N/A</v>
      </c>
      <c r="T300" t="e">
        <f>'Actual Situation'!F300</f>
        <v>#N/A</v>
      </c>
      <c r="U300" s="36" t="e">
        <f>'Actual Situation'!G300</f>
        <v>#N/A</v>
      </c>
      <c r="V300" s="12">
        <f ca="1">Q300*Parameters!$C$4</f>
        <v>1.32</v>
      </c>
      <c r="W300" t="e">
        <f>'Actual Situation'!H300</f>
        <v>#N/A</v>
      </c>
      <c r="X300" s="36" t="e">
        <f>'Actual Situation'!I300</f>
        <v>#N/A</v>
      </c>
      <c r="Y300" s="12">
        <f ca="1">Q300*Parameters!$C$5</f>
        <v>0.96</v>
      </c>
      <c r="Z300" t="e">
        <f>'Actual Situation'!J300</f>
        <v>#N/A</v>
      </c>
      <c r="AA300" t="e">
        <f>'Actual Situation'!K300</f>
        <v>#N/A</v>
      </c>
      <c r="AB300" s="12">
        <f ca="1">Q300*Parameters!$C$7</f>
        <v>0.1338</v>
      </c>
      <c r="AC300" t="e">
        <f>'Actual Situation'!L300</f>
        <v>#N/A</v>
      </c>
      <c r="AD300" s="12">
        <f ca="1" t="shared" si="55"/>
        <v>7110.08739999999</v>
      </c>
      <c r="AE300" s="61" t="e">
        <f t="shared" si="56"/>
        <v>#N/A</v>
      </c>
      <c r="AH300" s="39">
        <f ca="1">IF(ISNA((Parameters!$C$10-L300)/Parameters!$C$10),1,(Parameters!$C$10-L300)/Parameters!$C$10)</f>
        <v>0.895864553462604</v>
      </c>
      <c r="AJ300" s="66">
        <f ca="1" t="shared" si="57"/>
        <v>1</v>
      </c>
      <c r="AK300" s="66" t="e">
        <f ca="1" t="shared" si="58"/>
        <v>#N/A</v>
      </c>
      <c r="AL300" s="67">
        <f>Parameters!$C$13</f>
        <v>2200</v>
      </c>
      <c r="AM300" s="67">
        <f>Parameters!$C$14</f>
        <v>2000</v>
      </c>
    </row>
    <row r="301" spans="1:39">
      <c r="A301" s="45">
        <f t="shared" si="53"/>
        <v>44161</v>
      </c>
      <c r="B301" t="e">
        <f>'Actual Situation'!B301</f>
        <v>#N/A</v>
      </c>
      <c r="C301" s="46">
        <f>_xlfn.IFNA(VLOOKUP(A301,Measures!$D$15:$H$67,4,FALSE),C300)</f>
        <v>0.243</v>
      </c>
      <c r="D301" s="17">
        <f ca="1">OFFSET(G301,-Parameters!C$18,0)/$AG$2</f>
        <v>0.744544376290431</v>
      </c>
      <c r="E301" t="e">
        <f>'Actual Situation'!C301</f>
        <v>#N/A</v>
      </c>
      <c r="F301" s="17">
        <f ca="1">OFFSET(L301,-Parameters!C$18,0)/$AG$2</f>
        <v>54490.7886365162</v>
      </c>
      <c r="G301" s="47">
        <f ca="1">IF(A301&lt;(A$39-Parameters!C$18),G302/(1+H302),IF(A301&gt;(A$39-Parameters!C$18),I300*$AH300*C301,$AG$2*$D$39))</f>
        <v>10.9366343496153</v>
      </c>
      <c r="H301" s="34">
        <f ca="1">Projection!$AH300*Projection!C301</f>
        <v>0.217695086491413</v>
      </c>
      <c r="I301" s="47">
        <f ca="1">IF(A301&lt;(A$39-Parameters!C$18-2),I302/(1+$AG$8-$AG$5),IF(A301&gt;(A$39-Parameters!C$18-2),I300*(1+H300-$AG$5),G303/$AG$8))</f>
        <v>48.6153827729572</v>
      </c>
      <c r="J301" s="47"/>
      <c r="K301" s="35">
        <f ca="1">I301/Parameters!$C$10</f>
        <v>4.26450726078572e-6</v>
      </c>
      <c r="L301" s="47">
        <f ca="1">IF(A301&lt;(A$39-Parameters!C$18),L302-G302,IF(A301=(A$39-Parameters!C$18),OFFSET(F301,Parameters!C$18,0)*$AG$2,$L300+G301))</f>
        <v>1187155.02716066</v>
      </c>
      <c r="M301" s="35">
        <f ca="1">L301/Parameters!$C$10</f>
        <v>0.104136405891286</v>
      </c>
      <c r="N301" s="35">
        <f ca="1" t="shared" si="59"/>
        <v>0.895863594108714</v>
      </c>
      <c r="O301" t="e">
        <f>'Actual Situation'!D301</f>
        <v>#N/A</v>
      </c>
      <c r="P301" t="e">
        <f>'Actual Situation'!E301</f>
        <v>#N/A</v>
      </c>
      <c r="Q301" s="12">
        <f ca="1">ROUND(SUM(OFFSET(D301,(Parameters!$C$9*-1),0,(Parameters!$C$8*-1),1))*Parameters!$C$6,0)</f>
        <v>5</v>
      </c>
      <c r="R301" s="12">
        <f ca="1" t="shared" si="54"/>
        <v>5</v>
      </c>
      <c r="S301" s="36" t="e">
        <f ca="1" t="shared" si="52"/>
        <v>#N/A</v>
      </c>
      <c r="T301" t="e">
        <f>'Actual Situation'!F301</f>
        <v>#N/A</v>
      </c>
      <c r="U301" s="36" t="e">
        <f>'Actual Situation'!G301</f>
        <v>#N/A</v>
      </c>
      <c r="V301" s="12">
        <f ca="1">Q301*Parameters!$C$4</f>
        <v>1.1</v>
      </c>
      <c r="W301" t="e">
        <f>'Actual Situation'!H301</f>
        <v>#N/A</v>
      </c>
      <c r="X301" s="36" t="e">
        <f>'Actual Situation'!I301</f>
        <v>#N/A</v>
      </c>
      <c r="Y301" s="12">
        <f ca="1">Q301*Parameters!$C$5</f>
        <v>0.8</v>
      </c>
      <c r="Z301" t="e">
        <f>'Actual Situation'!J301</f>
        <v>#N/A</v>
      </c>
      <c r="AA301" t="e">
        <f>'Actual Situation'!K301</f>
        <v>#N/A</v>
      </c>
      <c r="AB301" s="12">
        <f ca="1">Q301*Parameters!$C$7</f>
        <v>0.1115</v>
      </c>
      <c r="AC301" t="e">
        <f>'Actual Situation'!L301</f>
        <v>#N/A</v>
      </c>
      <c r="AD301" s="12">
        <f ca="1" t="shared" si="55"/>
        <v>7110.19889999999</v>
      </c>
      <c r="AE301" s="61" t="e">
        <f t="shared" si="56"/>
        <v>#N/A</v>
      </c>
      <c r="AH301" s="39">
        <f ca="1">IF(ISNA((Parameters!$C$10-L301)/Parameters!$C$10),1,(Parameters!$C$10-L301)/Parameters!$C$10)</f>
        <v>0.895863594108714</v>
      </c>
      <c r="AJ301" s="66">
        <f ca="1" t="shared" si="57"/>
        <v>0.833333333333333</v>
      </c>
      <c r="AK301" s="66" t="e">
        <f ca="1" t="shared" si="58"/>
        <v>#N/A</v>
      </c>
      <c r="AL301" s="67">
        <f>Parameters!$C$13</f>
        <v>2200</v>
      </c>
      <c r="AM301" s="67">
        <f>Parameters!$C$14</f>
        <v>2000</v>
      </c>
    </row>
    <row r="302" spans="1:39">
      <c r="A302" s="45">
        <f t="shared" si="53"/>
        <v>44162</v>
      </c>
      <c r="B302" t="e">
        <f>'Actual Situation'!B302</f>
        <v>#N/A</v>
      </c>
      <c r="C302" s="46">
        <f>_xlfn.IFNA(VLOOKUP(A302,Measures!$D$15:$H$67,4,FALSE),C301)</f>
        <v>0.243</v>
      </c>
      <c r="D302" s="17">
        <f ca="1">OFFSET(G302,-Parameters!C$18,0)/$AG$2</f>
        <v>0.720493651454117</v>
      </c>
      <c r="E302" t="e">
        <f>'Actual Situation'!C302</f>
        <v>#N/A</v>
      </c>
      <c r="F302" s="17">
        <f ca="1">OFFSET(L302,-Parameters!C$18,0)/$AG$2</f>
        <v>54491.5091301677</v>
      </c>
      <c r="G302" s="47">
        <f ca="1">IF(A302&lt;(A$39-Parameters!C$18),G303/(1+H303),IF(A302&gt;(A$39-Parameters!C$18),I301*$AH301*C302,$AG$2*$D$39))</f>
        <v>10.5833186242084</v>
      </c>
      <c r="H302" s="34">
        <f ca="1">Projection!$AH301*Projection!C302</f>
        <v>0.217694853368417</v>
      </c>
      <c r="I302" s="47">
        <f ca="1">IF(A302&lt;(A$39-Parameters!C$18-2),I303/(1+$AG$8-$AG$5),IF(A302&gt;(A$39-Parameters!C$18-2),I301*(1+H301-$AG$5),G304/$AG$8))</f>
        <v>47.04486703729</v>
      </c>
      <c r="J302" s="47"/>
      <c r="K302" s="35">
        <f ca="1">I302/Parameters!$C$10</f>
        <v>4.12674272256929e-6</v>
      </c>
      <c r="L302" s="47">
        <f ca="1">IF(A302&lt;(A$39-Parameters!C$18),L303-G303,IF(A302=(A$39-Parameters!C$18),OFFSET(F302,Parameters!C$18,0)*$AG$2,$L301+G302))</f>
        <v>1187165.61047929</v>
      </c>
      <c r="M302" s="35">
        <f ca="1">L302/Parameters!$C$10</f>
        <v>0.104137334252569</v>
      </c>
      <c r="N302" s="35">
        <f ca="1" t="shared" si="59"/>
        <v>0.895862665747431</v>
      </c>
      <c r="O302" t="e">
        <f>'Actual Situation'!D302</f>
        <v>#N/A</v>
      </c>
      <c r="P302" t="e">
        <f>'Actual Situation'!E302</f>
        <v>#N/A</v>
      </c>
      <c r="Q302" s="12">
        <f ca="1">ROUND(SUM(OFFSET(D302,(Parameters!$C$9*-1),0,(Parameters!$C$8*-1),1))*Parameters!$C$6,0)</f>
        <v>5</v>
      </c>
      <c r="R302" s="12">
        <f ca="1" t="shared" si="54"/>
        <v>5</v>
      </c>
      <c r="S302" s="36" t="e">
        <f ca="1" t="shared" si="52"/>
        <v>#N/A</v>
      </c>
      <c r="T302" t="e">
        <f>'Actual Situation'!F302</f>
        <v>#N/A</v>
      </c>
      <c r="U302" s="36" t="e">
        <f>'Actual Situation'!G302</f>
        <v>#N/A</v>
      </c>
      <c r="V302" s="12">
        <f ca="1">Q302*Parameters!$C$4</f>
        <v>1.1</v>
      </c>
      <c r="W302" t="e">
        <f>'Actual Situation'!H302</f>
        <v>#N/A</v>
      </c>
      <c r="X302" s="36" t="e">
        <f>'Actual Situation'!I302</f>
        <v>#N/A</v>
      </c>
      <c r="Y302" s="12">
        <f ca="1">Q302*Parameters!$C$5</f>
        <v>0.8</v>
      </c>
      <c r="Z302" t="e">
        <f>'Actual Situation'!J302</f>
        <v>#N/A</v>
      </c>
      <c r="AA302" t="e">
        <f>'Actual Situation'!K302</f>
        <v>#N/A</v>
      </c>
      <c r="AB302" s="12">
        <f ca="1">Q302*Parameters!$C$7</f>
        <v>0.1115</v>
      </c>
      <c r="AC302" t="e">
        <f>'Actual Situation'!L302</f>
        <v>#N/A</v>
      </c>
      <c r="AD302" s="12">
        <f ca="1" t="shared" si="55"/>
        <v>7110.31039999999</v>
      </c>
      <c r="AE302" s="61" t="e">
        <f t="shared" si="56"/>
        <v>#N/A</v>
      </c>
      <c r="AH302" s="39">
        <f ca="1">IF(ISNA((Parameters!$C$10-L302)/Parameters!$C$10),1,(Parameters!$C$10-L302)/Parameters!$C$10)</f>
        <v>0.895862665747431</v>
      </c>
      <c r="AJ302" s="66">
        <f ca="1" t="shared" si="57"/>
        <v>1</v>
      </c>
      <c r="AK302" s="66" t="e">
        <f ca="1" t="shared" si="58"/>
        <v>#N/A</v>
      </c>
      <c r="AL302" s="67">
        <f>Parameters!$C$13</f>
        <v>2200</v>
      </c>
      <c r="AM302" s="67">
        <f>Parameters!$C$14</f>
        <v>2000</v>
      </c>
    </row>
    <row r="303" spans="1:39">
      <c r="A303" s="45">
        <f t="shared" si="53"/>
        <v>44163</v>
      </c>
      <c r="B303" t="e">
        <f>'Actual Situation'!B303</f>
        <v>#N/A</v>
      </c>
      <c r="C303" s="46">
        <f>_xlfn.IFNA(VLOOKUP(A303,Measures!$D$15:$H$67,4,FALSE),C302)</f>
        <v>0.243</v>
      </c>
      <c r="D303" s="17">
        <f ca="1">OFFSET(G303,-Parameters!C$18,0)/$AG$2</f>
        <v>0.697219606109471</v>
      </c>
      <c r="E303" t="e">
        <f>'Actual Situation'!C303</f>
        <v>#N/A</v>
      </c>
      <c r="F303" s="17">
        <f ca="1">OFFSET(L303,-Parameters!C$18,0)/$AG$2</f>
        <v>54492.2063497738</v>
      </c>
      <c r="G303" s="47">
        <f ca="1">IF(A303&lt;(A$39-Parameters!C$18),G304/(1+H304),IF(A303&gt;(A$39-Parameters!C$18),I302*$AH302*C303,$AG$2*$D$39))</f>
        <v>10.2414148184837</v>
      </c>
      <c r="H303" s="34">
        <f ca="1">Projection!$AH302*Projection!C303</f>
        <v>0.217694627776626</v>
      </c>
      <c r="I303" s="47">
        <f ca="1">IF(A303&lt;(A$39-Parameters!C$18-2),I304/(1+$AG$8-$AG$5),IF(A303&gt;(A$39-Parameters!C$18-2),I302*(1+H302-$AG$5),G305/$AG$8))</f>
        <v>45.525075709387</v>
      </c>
      <c r="J303" s="47"/>
      <c r="K303" s="35">
        <f ca="1">I303/Parameters!$C$10</f>
        <v>3.99342769380588e-6</v>
      </c>
      <c r="L303" s="47">
        <f ca="1">IF(A303&lt;(A$39-Parameters!C$18),L304-G304,IF(A303=(A$39-Parameters!C$18),OFFSET(F303,Parameters!C$18,0)*$AG$2,$L302+G303))</f>
        <v>1187175.85189411</v>
      </c>
      <c r="M303" s="35">
        <f ca="1">L303/Parameters!$C$10</f>
        <v>0.10413823262229</v>
      </c>
      <c r="N303" s="35">
        <f ca="1" t="shared" si="59"/>
        <v>0.89586176737771</v>
      </c>
      <c r="O303" t="e">
        <f>'Actual Situation'!D303</f>
        <v>#N/A</v>
      </c>
      <c r="P303" t="e">
        <f>'Actual Situation'!E303</f>
        <v>#N/A</v>
      </c>
      <c r="Q303" s="12">
        <f ca="1">ROUND(SUM(OFFSET(D303,(Parameters!$C$9*-1),0,(Parameters!$C$8*-1),1))*Parameters!$C$6,0)</f>
        <v>5</v>
      </c>
      <c r="R303" s="12">
        <f ca="1" t="shared" si="54"/>
        <v>5</v>
      </c>
      <c r="S303" s="36" t="e">
        <f ca="1" t="shared" si="52"/>
        <v>#N/A</v>
      </c>
      <c r="T303" t="e">
        <f>'Actual Situation'!F303</f>
        <v>#N/A</v>
      </c>
      <c r="U303" s="36" t="e">
        <f>'Actual Situation'!G303</f>
        <v>#N/A</v>
      </c>
      <c r="V303" s="12">
        <f ca="1">Q303*Parameters!$C$4</f>
        <v>1.1</v>
      </c>
      <c r="W303" t="e">
        <f>'Actual Situation'!H303</f>
        <v>#N/A</v>
      </c>
      <c r="X303" s="36" t="e">
        <f>'Actual Situation'!I303</f>
        <v>#N/A</v>
      </c>
      <c r="Y303" s="12">
        <f ca="1">Q303*Parameters!$C$5</f>
        <v>0.8</v>
      </c>
      <c r="Z303" t="e">
        <f>'Actual Situation'!J303</f>
        <v>#N/A</v>
      </c>
      <c r="AA303" t="e">
        <f>'Actual Situation'!K303</f>
        <v>#N/A</v>
      </c>
      <c r="AB303" s="12">
        <f ca="1">Q303*Parameters!$C$7</f>
        <v>0.1115</v>
      </c>
      <c r="AC303" t="e">
        <f>'Actual Situation'!L303</f>
        <v>#N/A</v>
      </c>
      <c r="AD303" s="12">
        <f ca="1" t="shared" si="55"/>
        <v>7110.42189999999</v>
      </c>
      <c r="AE303" s="61" t="e">
        <f t="shared" si="56"/>
        <v>#N/A</v>
      </c>
      <c r="AH303" s="39">
        <f ca="1">IF(ISNA((Parameters!$C$10-L303)/Parameters!$C$10),1,(Parameters!$C$10-L303)/Parameters!$C$10)</f>
        <v>0.89586176737771</v>
      </c>
      <c r="AJ303" s="66">
        <f ca="1" t="shared" si="57"/>
        <v>1</v>
      </c>
      <c r="AK303" s="66" t="e">
        <f ca="1" t="shared" si="58"/>
        <v>#N/A</v>
      </c>
      <c r="AL303" s="67">
        <f>Parameters!$C$13</f>
        <v>2200</v>
      </c>
      <c r="AM303" s="67">
        <f>Parameters!$C$14</f>
        <v>2000</v>
      </c>
    </row>
    <row r="304" spans="1:39">
      <c r="A304" s="45">
        <f t="shared" si="53"/>
        <v>44164</v>
      </c>
      <c r="B304" t="e">
        <f>'Actual Situation'!B304</f>
        <v>#N/A</v>
      </c>
      <c r="C304" s="46">
        <f>_xlfn.IFNA(VLOOKUP(A304,Measures!$D$15:$H$67,4,FALSE),C303)</f>
        <v>0.243</v>
      </c>
      <c r="D304" s="17">
        <f ca="1">OFFSET(G304,-Parameters!C$18,0)/$AG$2</f>
        <v>0.674697172731034</v>
      </c>
      <c r="E304" t="e">
        <f>'Actual Situation'!C304</f>
        <v>#N/A</v>
      </c>
      <c r="F304" s="17">
        <f ca="1">OFFSET(L304,-Parameters!C$18,0)/$AG$2</f>
        <v>54492.8810469465</v>
      </c>
      <c r="G304" s="47">
        <f ca="1">IF(A304&lt;(A$39-Parameters!C$18),G305/(1+H305),IF(A304&gt;(A$39-Parameters!C$18),I303*$AH303*C304,$AG$2*$D$39))</f>
        <v>9.91055447275877</v>
      </c>
      <c r="H304" s="34">
        <f ca="1">Projection!$AH303*Projection!C304</f>
        <v>0.217694409472784</v>
      </c>
      <c r="I304" s="47">
        <f ca="1">IF(A304&lt;(A$39-Parameters!C$18-2),I305/(1+$AG$8-$AG$5),IF(A304&gt;(A$39-Parameters!C$18-2),I303*(1+H303-$AG$5),G306/$AG$8))</f>
        <v>44.054371193098</v>
      </c>
      <c r="J304" s="47"/>
      <c r="K304" s="35">
        <f ca="1">I304/Parameters!$C$10</f>
        <v>3.86441852571035e-6</v>
      </c>
      <c r="L304" s="47">
        <f ca="1">IF(A304&lt;(A$39-Parameters!C$18),L305-G305,IF(A304=(A$39-Parameters!C$18),OFFSET(F304,Parameters!C$18,0)*$AG$2,$L303+G304))</f>
        <v>1187185.76244858</v>
      </c>
      <c r="M304" s="35">
        <f ca="1">L304/Parameters!$C$10</f>
        <v>0.104139101969174</v>
      </c>
      <c r="N304" s="35">
        <f ca="1" t="shared" si="59"/>
        <v>0.895860898030826</v>
      </c>
      <c r="O304" t="e">
        <f>'Actual Situation'!D304</f>
        <v>#N/A</v>
      </c>
      <c r="P304" t="e">
        <f>'Actual Situation'!E304</f>
        <v>#N/A</v>
      </c>
      <c r="Q304" s="12">
        <f ca="1">ROUND(SUM(OFFSET(D304,(Parameters!$C$9*-1),0,(Parameters!$C$8*-1),1))*Parameters!$C$6,0)</f>
        <v>5</v>
      </c>
      <c r="R304" s="12">
        <f ca="1" t="shared" si="54"/>
        <v>5</v>
      </c>
      <c r="S304" s="36" t="e">
        <f ca="1" t="shared" si="52"/>
        <v>#N/A</v>
      </c>
      <c r="T304" t="e">
        <f>'Actual Situation'!F304</f>
        <v>#N/A</v>
      </c>
      <c r="U304" s="36" t="e">
        <f>'Actual Situation'!G304</f>
        <v>#N/A</v>
      </c>
      <c r="V304" s="12">
        <f ca="1">Q304*Parameters!$C$4</f>
        <v>1.1</v>
      </c>
      <c r="W304" t="e">
        <f>'Actual Situation'!H304</f>
        <v>#N/A</v>
      </c>
      <c r="X304" s="36" t="e">
        <f>'Actual Situation'!I304</f>
        <v>#N/A</v>
      </c>
      <c r="Y304" s="12">
        <f ca="1">Q304*Parameters!$C$5</f>
        <v>0.8</v>
      </c>
      <c r="Z304" t="e">
        <f>'Actual Situation'!J304</f>
        <v>#N/A</v>
      </c>
      <c r="AA304" t="e">
        <f>'Actual Situation'!K304</f>
        <v>#N/A</v>
      </c>
      <c r="AB304" s="12">
        <f ca="1">Q304*Parameters!$C$7</f>
        <v>0.1115</v>
      </c>
      <c r="AC304" t="e">
        <f>'Actual Situation'!L304</f>
        <v>#N/A</v>
      </c>
      <c r="AD304" s="12">
        <f ca="1" t="shared" si="55"/>
        <v>7110.53339999999</v>
      </c>
      <c r="AE304" s="61" t="e">
        <f t="shared" si="56"/>
        <v>#N/A</v>
      </c>
      <c r="AH304" s="39">
        <f ca="1">IF(ISNA((Parameters!$C$10-L304)/Parameters!$C$10),1,(Parameters!$C$10-L304)/Parameters!$C$10)</f>
        <v>0.895860898030827</v>
      </c>
      <c r="AJ304" s="66">
        <f ca="1" t="shared" si="57"/>
        <v>1</v>
      </c>
      <c r="AK304" s="66" t="e">
        <f ca="1" t="shared" si="58"/>
        <v>#N/A</v>
      </c>
      <c r="AL304" s="67">
        <f>Parameters!$C$13</f>
        <v>2200</v>
      </c>
      <c r="AM304" s="67">
        <f>Parameters!$C$14</f>
        <v>2000</v>
      </c>
    </row>
    <row r="305" spans="1:39">
      <c r="A305" s="45">
        <f t="shared" ref="A305:A336" si="60">A304+1</f>
        <v>44165</v>
      </c>
      <c r="B305" t="e">
        <f>'Actual Situation'!B305</f>
        <v>#N/A</v>
      </c>
      <c r="C305" s="46">
        <f>_xlfn.IFNA(VLOOKUP(A305,Measures!$D$15:$H$67,4,FALSE),C304)</f>
        <v>0.243</v>
      </c>
      <c r="D305" s="17">
        <f ca="1">OFFSET(G305,-Parameters!C$18,0)/$AG$2</f>
        <v>0.652902091958188</v>
      </c>
      <c r="E305" t="e">
        <f>'Actual Situation'!C305</f>
        <v>#N/A</v>
      </c>
      <c r="F305" s="17">
        <f ca="1">OFFSET(L305,-Parameters!C$18,0)/$AG$2</f>
        <v>54493.5339490385</v>
      </c>
      <c r="G305" s="47">
        <f ca="1">IF(A305&lt;(A$39-Parameters!C$18),G306/(1+H306),IF(A305&gt;(A$39-Parameters!C$18),I304*$AH304*C305,$AG$2*$D$39))</f>
        <v>9.5903810150334</v>
      </c>
      <c r="H305" s="34">
        <f ca="1">Projection!$AH304*Projection!C305</f>
        <v>0.217694198221491</v>
      </c>
      <c r="I305" s="47">
        <f ca="1">IF(A305&lt;(A$39-Parameters!C$18-2),I306/(1+$AG$8-$AG$5),IF(A305&gt;(A$39-Parameters!C$18-2),I304*(1+H304-$AG$5),G307/$AG$8))</f>
        <v>42.6311687163997</v>
      </c>
      <c r="J305" s="47"/>
      <c r="K305" s="35">
        <f ca="1">I305/Parameters!$C$10</f>
        <v>3.73957620319296e-6</v>
      </c>
      <c r="L305" s="47">
        <f ca="1">IF(A305&lt;(A$39-Parameters!C$18),L306-G306,IF(A305=(A$39-Parameters!C$18),OFFSET(F305,Parameters!C$18,0)*$AG$2,$L304+G305))</f>
        <v>1187195.35282959</v>
      </c>
      <c r="M305" s="35">
        <f ca="1">L305/Parameters!$C$10</f>
        <v>0.104139943230666</v>
      </c>
      <c r="N305" s="35">
        <f ca="1" t="shared" si="59"/>
        <v>0.895860056769334</v>
      </c>
      <c r="O305" t="e">
        <f>'Actual Situation'!D305</f>
        <v>#N/A</v>
      </c>
      <c r="P305" t="e">
        <f>'Actual Situation'!E305</f>
        <v>#N/A</v>
      </c>
      <c r="Q305" s="12">
        <f ca="1">ROUND(SUM(OFFSET(D305,(Parameters!$C$9*-1),0,(Parameters!$C$8*-1),1))*Parameters!$C$6,0)</f>
        <v>5</v>
      </c>
      <c r="R305" s="12">
        <f ca="1" t="shared" si="54"/>
        <v>5</v>
      </c>
      <c r="S305" s="36" t="e">
        <f ca="1" t="shared" si="52"/>
        <v>#N/A</v>
      </c>
      <c r="T305" t="e">
        <f>'Actual Situation'!F305</f>
        <v>#N/A</v>
      </c>
      <c r="U305" s="36" t="e">
        <f>'Actual Situation'!G305</f>
        <v>#N/A</v>
      </c>
      <c r="V305" s="12">
        <f ca="1">Q305*Parameters!$C$4</f>
        <v>1.1</v>
      </c>
      <c r="W305" t="e">
        <f>'Actual Situation'!H305</f>
        <v>#N/A</v>
      </c>
      <c r="X305" s="36" t="e">
        <f>'Actual Situation'!I305</f>
        <v>#N/A</v>
      </c>
      <c r="Y305" s="12">
        <f ca="1">Q305*Parameters!$C$5</f>
        <v>0.8</v>
      </c>
      <c r="Z305" t="e">
        <f>'Actual Situation'!J305</f>
        <v>#N/A</v>
      </c>
      <c r="AA305" t="e">
        <f>'Actual Situation'!K305</f>
        <v>#N/A</v>
      </c>
      <c r="AB305" s="12">
        <f ca="1">Q305*Parameters!$C$7</f>
        <v>0.1115</v>
      </c>
      <c r="AC305" t="e">
        <f>'Actual Situation'!L305</f>
        <v>#N/A</v>
      </c>
      <c r="AD305" s="12">
        <f ca="1" t="shared" ref="AD305:AD336" si="61">AD304+AB305</f>
        <v>7110.64489999999</v>
      </c>
      <c r="AE305" s="61" t="e">
        <f t="shared" ref="AE305:AE336" si="62">IF(E305&gt;0,AA305/E305,0)</f>
        <v>#N/A</v>
      </c>
      <c r="AH305" s="39">
        <f ca="1">IF(ISNA((Parameters!$C$10-L305)/Parameters!$C$10),1,(Parameters!$C$10-L305)/Parameters!$C$10)</f>
        <v>0.895860056769334</v>
      </c>
      <c r="AJ305" s="66">
        <f ca="1" t="shared" ref="AJ305:AJ336" si="63">IF(Q304&gt;0,Q305/Q304,0)</f>
        <v>1</v>
      </c>
      <c r="AK305" s="66" t="e">
        <f ca="1" t="shared" ref="AK305:AK336" si="64">IF(E305&gt;0,F305/E305,0)</f>
        <v>#N/A</v>
      </c>
      <c r="AL305" s="67">
        <f>Parameters!$C$13</f>
        <v>2200</v>
      </c>
      <c r="AM305" s="67">
        <f>Parameters!$C$14</f>
        <v>2000</v>
      </c>
    </row>
    <row r="306" spans="1:39">
      <c r="A306" s="45">
        <f t="shared" si="60"/>
        <v>44166</v>
      </c>
      <c r="B306" t="e">
        <f>'Actual Situation'!B306</f>
        <v>#N/A</v>
      </c>
      <c r="C306" s="46">
        <f>_xlfn.IFNA(VLOOKUP(A306,Measures!$D$15:$H$67,4,FALSE),C305)</f>
        <v>0.243</v>
      </c>
      <c r="D306" s="17">
        <f ca="1">OFFSET(G306,-Parameters!C$18,0)/$AG$2</f>
        <v>0.631810886597296</v>
      </c>
      <c r="E306" t="e">
        <f>'Actual Situation'!C306</f>
        <v>#N/A</v>
      </c>
      <c r="F306" s="17">
        <f ca="1">OFFSET(L306,-Parameters!C$18,0)/$AG$2</f>
        <v>54494.1657599251</v>
      </c>
      <c r="G306" s="47">
        <f ca="1">IF(A306&lt;(A$39-Parameters!C$18),G307/(1+H307),IF(A306&gt;(A$39-Parameters!C$18),I305*$AH305*C306,$AG$2*$D$39))</f>
        <v>9.28054937801931</v>
      </c>
      <c r="H306" s="34">
        <f ca="1">Projection!$AH305*Projection!C306</f>
        <v>0.217693993794948</v>
      </c>
      <c r="I306" s="47">
        <f ca="1">IF(A306&lt;(A$39-Parameters!C$18-2),I307/(1+$AG$8-$AG$5),IF(A306&gt;(A$39-Parameters!C$18-2),I305*(1+H305-$AG$5),G308/$AG$8))</f>
        <v>41.2539346302616</v>
      </c>
      <c r="J306" s="47"/>
      <c r="K306" s="35">
        <f ca="1">I306/Parameters!$C$10</f>
        <v>3.61876619563698e-6</v>
      </c>
      <c r="L306" s="47">
        <f ca="1">IF(A306&lt;(A$39-Parameters!C$18),L307-G307,IF(A306=(A$39-Parameters!C$18),OFFSET(F306,Parameters!C$18,0)*$AG$2,$L305+G306))</f>
        <v>1187204.63337897</v>
      </c>
      <c r="M306" s="35">
        <f ca="1">L306/Parameters!$C$10</f>
        <v>0.104140757313945</v>
      </c>
      <c r="N306" s="35">
        <f ca="1" t="shared" si="59"/>
        <v>0.895859242686055</v>
      </c>
      <c r="O306" t="e">
        <f>'Actual Situation'!D306</f>
        <v>#N/A</v>
      </c>
      <c r="P306" t="e">
        <f>'Actual Situation'!E306</f>
        <v>#N/A</v>
      </c>
      <c r="Q306" s="12">
        <f ca="1">ROUND(SUM(OFFSET(D306,(Parameters!$C$9*-1),0,(Parameters!$C$8*-1),1))*Parameters!$C$6,0)</f>
        <v>5</v>
      </c>
      <c r="R306" s="12">
        <f ca="1" t="shared" si="54"/>
        <v>5</v>
      </c>
      <c r="S306" s="36" t="e">
        <f ca="1" t="shared" si="52"/>
        <v>#N/A</v>
      </c>
      <c r="T306" t="e">
        <f>'Actual Situation'!F306</f>
        <v>#N/A</v>
      </c>
      <c r="U306" s="36" t="e">
        <f>'Actual Situation'!G306</f>
        <v>#N/A</v>
      </c>
      <c r="V306" s="12">
        <f ca="1">Q306*Parameters!$C$4</f>
        <v>1.1</v>
      </c>
      <c r="W306" t="e">
        <f>'Actual Situation'!H306</f>
        <v>#N/A</v>
      </c>
      <c r="X306" s="36" t="e">
        <f>'Actual Situation'!I306</f>
        <v>#N/A</v>
      </c>
      <c r="Y306" s="12">
        <f ca="1">Q306*Parameters!$C$5</f>
        <v>0.8</v>
      </c>
      <c r="Z306" t="e">
        <f>'Actual Situation'!J306</f>
        <v>#N/A</v>
      </c>
      <c r="AA306" t="e">
        <f>'Actual Situation'!K306</f>
        <v>#N/A</v>
      </c>
      <c r="AB306" s="12">
        <f ca="1">Q306*Parameters!$C$7</f>
        <v>0.1115</v>
      </c>
      <c r="AC306" t="e">
        <f>'Actual Situation'!L306</f>
        <v>#N/A</v>
      </c>
      <c r="AD306" s="12">
        <f ca="1" t="shared" si="61"/>
        <v>7110.75639999999</v>
      </c>
      <c r="AE306" s="61" t="e">
        <f t="shared" si="62"/>
        <v>#N/A</v>
      </c>
      <c r="AH306" s="39">
        <f ca="1">IF(ISNA((Parameters!$C$10-L306)/Parameters!$C$10),1,(Parameters!$C$10-L306)/Parameters!$C$10)</f>
        <v>0.895859242686055</v>
      </c>
      <c r="AJ306" s="66">
        <f ca="1" t="shared" si="63"/>
        <v>1</v>
      </c>
      <c r="AK306" s="66" t="e">
        <f ca="1" t="shared" si="64"/>
        <v>#N/A</v>
      </c>
      <c r="AL306" s="67">
        <f>Parameters!$C$13</f>
        <v>2200</v>
      </c>
      <c r="AM306" s="67">
        <f>Parameters!$C$14</f>
        <v>2000</v>
      </c>
    </row>
    <row r="307" spans="1:39">
      <c r="A307" s="45">
        <f t="shared" si="60"/>
        <v>44167</v>
      </c>
      <c r="B307" t="e">
        <f>'Actual Situation'!B307</f>
        <v>#N/A</v>
      </c>
      <c r="C307" s="46">
        <f>_xlfn.IFNA(VLOOKUP(A307,Measures!$D$15:$H$67,4,FALSE),C306)</f>
        <v>0.243</v>
      </c>
      <c r="D307" s="17">
        <f ca="1">OFFSET(G307,-Parameters!C$18,0)/$AG$2</f>
        <v>0.611400836456521</v>
      </c>
      <c r="E307" t="e">
        <f>'Actual Situation'!C307</f>
        <v>#N/A</v>
      </c>
      <c r="F307" s="17">
        <f ca="1">OFFSET(L307,-Parameters!C$18,0)/$AG$2</f>
        <v>54494.7771607615</v>
      </c>
      <c r="G307" s="47">
        <f ca="1">IF(A307&lt;(A$39-Parameters!C$18),G308/(1+H308),IF(A307&gt;(A$39-Parameters!C$18),I306*$AH306*C307,$AG$2*$D$39))</f>
        <v>8.98072562847173</v>
      </c>
      <c r="H307" s="34">
        <f ca="1">Projection!$AH306*Projection!C307</f>
        <v>0.217693795972711</v>
      </c>
      <c r="I307" s="47">
        <f ca="1">IF(A307&lt;(A$39-Parameters!C$18-2),I308/(1+$AG$8-$AG$5),IF(A307&gt;(A$39-Parameters!C$18-2),I306*(1+H306-$AG$5),G309/$AG$8))</f>
        <v>39.9211847621135</v>
      </c>
      <c r="J307" s="47"/>
      <c r="K307" s="35">
        <f ca="1">I307/Parameters!$C$10</f>
        <v>3.5018583124661e-6</v>
      </c>
      <c r="L307" s="47">
        <f ca="1">IF(A307&lt;(A$39-Parameters!C$18),L308-G308,IF(A307=(A$39-Parameters!C$18),OFFSET(F307,Parameters!C$18,0)*$AG$2,$L306+G307))</f>
        <v>1187213.6141046</v>
      </c>
      <c r="M307" s="35">
        <f ca="1">L307/Parameters!$C$10</f>
        <v>0.104141545096895</v>
      </c>
      <c r="N307" s="35">
        <f ca="1" t="shared" si="59"/>
        <v>0.895858454903105</v>
      </c>
      <c r="O307" t="e">
        <f>'Actual Situation'!D307</f>
        <v>#N/A</v>
      </c>
      <c r="P307" t="e">
        <f>'Actual Situation'!E307</f>
        <v>#N/A</v>
      </c>
      <c r="Q307" s="12">
        <f ca="1">ROUND(SUM(OFFSET(D307,(Parameters!$C$9*-1),0,(Parameters!$C$8*-1),1))*Parameters!$C$6,0)</f>
        <v>4</v>
      </c>
      <c r="R307" s="12">
        <f ca="1" t="shared" si="54"/>
        <v>4</v>
      </c>
      <c r="S307" s="36" t="e">
        <f ca="1" t="shared" si="52"/>
        <v>#N/A</v>
      </c>
      <c r="T307" t="e">
        <f>'Actual Situation'!F307</f>
        <v>#N/A</v>
      </c>
      <c r="U307" s="36" t="e">
        <f>'Actual Situation'!G307</f>
        <v>#N/A</v>
      </c>
      <c r="V307" s="12">
        <f ca="1">Q307*Parameters!$C$4</f>
        <v>0.88</v>
      </c>
      <c r="W307" t="e">
        <f>'Actual Situation'!H307</f>
        <v>#N/A</v>
      </c>
      <c r="X307" s="36" t="e">
        <f>'Actual Situation'!I307</f>
        <v>#N/A</v>
      </c>
      <c r="Y307" s="12">
        <f ca="1">Q307*Parameters!$C$5</f>
        <v>0.64</v>
      </c>
      <c r="Z307" t="e">
        <f>'Actual Situation'!J307</f>
        <v>#N/A</v>
      </c>
      <c r="AA307" t="e">
        <f>'Actual Situation'!K307</f>
        <v>#N/A</v>
      </c>
      <c r="AB307" s="12">
        <f ca="1">Q307*Parameters!$C$7</f>
        <v>0.0892</v>
      </c>
      <c r="AC307" t="e">
        <f>'Actual Situation'!L307</f>
        <v>#N/A</v>
      </c>
      <c r="AD307" s="12">
        <f ca="1" t="shared" si="61"/>
        <v>7110.8456</v>
      </c>
      <c r="AE307" s="61" t="e">
        <f t="shared" si="62"/>
        <v>#N/A</v>
      </c>
      <c r="AH307" s="39">
        <f ca="1">IF(ISNA((Parameters!$C$10-L307)/Parameters!$C$10),1,(Parameters!$C$10-L307)/Parameters!$C$10)</f>
        <v>0.895858454903105</v>
      </c>
      <c r="AJ307" s="66">
        <f ca="1" t="shared" si="63"/>
        <v>0.8</v>
      </c>
      <c r="AK307" s="66" t="e">
        <f ca="1" t="shared" si="64"/>
        <v>#N/A</v>
      </c>
      <c r="AL307" s="67">
        <f>Parameters!$C$13</f>
        <v>2200</v>
      </c>
      <c r="AM307" s="67">
        <f>Parameters!$C$14</f>
        <v>2000</v>
      </c>
    </row>
    <row r="308" spans="1:39">
      <c r="A308" s="45">
        <f t="shared" si="60"/>
        <v>44168</v>
      </c>
      <c r="B308" t="e">
        <f>'Actual Situation'!B308</f>
        <v>#N/A</v>
      </c>
      <c r="C308" s="46">
        <f>_xlfn.IFNA(VLOOKUP(A308,Measures!$D$15:$H$67,4,FALSE),C307)</f>
        <v>0.243</v>
      </c>
      <c r="D308" s="17">
        <f ca="1">OFFSET(G308,-Parameters!C$18,0)/$AG$2</f>
        <v>0.591649953986922</v>
      </c>
      <c r="E308" t="e">
        <f>'Actual Situation'!C308</f>
        <v>#N/A</v>
      </c>
      <c r="F308" s="17">
        <f ca="1">OFFSET(L308,-Parameters!C$18,0)/$AG$2</f>
        <v>54495.3688107155</v>
      </c>
      <c r="G308" s="47">
        <f ca="1">IF(A308&lt;(A$39-Parameters!C$18),G309/(1+H309),IF(A308&gt;(A$39-Parameters!C$18),I307*$AH307*C308,$AG$2*$D$39))</f>
        <v>8.69058660842989</v>
      </c>
      <c r="H308" s="34">
        <f ca="1">Projection!$AH307*Projection!C308</f>
        <v>0.217693604541455</v>
      </c>
      <c r="I308" s="47">
        <f ca="1">IF(A308&lt;(A$39-Parameters!C$18-2),I309/(1+$AG$8-$AG$5),IF(A308&gt;(A$39-Parameters!C$18-2),I307*(1+H307-$AG$5),G310/$AG$8))</f>
        <v>38.6314828221776</v>
      </c>
      <c r="J308" s="47"/>
      <c r="K308" s="35">
        <f ca="1">I308/Parameters!$C$10</f>
        <v>3.38872656334891e-6</v>
      </c>
      <c r="L308" s="47">
        <f ca="1">IF(A308&lt;(A$39-Parameters!C$18),L309-G309,IF(A308=(A$39-Parameters!C$18),OFFSET(F308,Parameters!C$18,0)*$AG$2,$L307+G308))</f>
        <v>1187222.30469121</v>
      </c>
      <c r="M308" s="35">
        <f ca="1">L308/Parameters!$C$10</f>
        <v>0.104142307429053</v>
      </c>
      <c r="N308" s="35">
        <f ca="1" t="shared" si="59"/>
        <v>0.895857692570947</v>
      </c>
      <c r="O308" t="e">
        <f>'Actual Situation'!D308</f>
        <v>#N/A</v>
      </c>
      <c r="P308" t="e">
        <f>'Actual Situation'!E308</f>
        <v>#N/A</v>
      </c>
      <c r="Q308" s="12">
        <f ca="1">ROUND(SUM(OFFSET(D308,(Parameters!$C$9*-1),0,(Parameters!$C$8*-1),1))*Parameters!$C$6,0)</f>
        <v>4</v>
      </c>
      <c r="R308" s="12">
        <f ca="1" t="shared" si="54"/>
        <v>4</v>
      </c>
      <c r="S308" s="36" t="e">
        <f ca="1" t="shared" si="52"/>
        <v>#N/A</v>
      </c>
      <c r="T308" t="e">
        <f>'Actual Situation'!F308</f>
        <v>#N/A</v>
      </c>
      <c r="U308" s="36" t="e">
        <f>'Actual Situation'!G308</f>
        <v>#N/A</v>
      </c>
      <c r="V308" s="12">
        <f ca="1">Q308*Parameters!$C$4</f>
        <v>0.88</v>
      </c>
      <c r="W308" t="e">
        <f>'Actual Situation'!H308</f>
        <v>#N/A</v>
      </c>
      <c r="X308" s="36" t="e">
        <f>'Actual Situation'!I308</f>
        <v>#N/A</v>
      </c>
      <c r="Y308" s="12">
        <f ca="1">Q308*Parameters!$C$5</f>
        <v>0.64</v>
      </c>
      <c r="Z308" t="e">
        <f>'Actual Situation'!J308</f>
        <v>#N/A</v>
      </c>
      <c r="AA308" t="e">
        <f>'Actual Situation'!K308</f>
        <v>#N/A</v>
      </c>
      <c r="AB308" s="12">
        <f ca="1">Q308*Parameters!$C$7</f>
        <v>0.0892</v>
      </c>
      <c r="AC308" t="e">
        <f>'Actual Situation'!L308</f>
        <v>#N/A</v>
      </c>
      <c r="AD308" s="12">
        <f ca="1" t="shared" si="61"/>
        <v>7110.9348</v>
      </c>
      <c r="AE308" s="61" t="e">
        <f t="shared" si="62"/>
        <v>#N/A</v>
      </c>
      <c r="AH308" s="39">
        <f ca="1">IF(ISNA((Parameters!$C$10-L308)/Parameters!$C$10),1,(Parameters!$C$10-L308)/Parameters!$C$10)</f>
        <v>0.895857692570947</v>
      </c>
      <c r="AJ308" s="66">
        <f ca="1" t="shared" si="63"/>
        <v>1</v>
      </c>
      <c r="AK308" s="66" t="e">
        <f ca="1" t="shared" si="64"/>
        <v>#N/A</v>
      </c>
      <c r="AL308" s="67">
        <f>Parameters!$C$13</f>
        <v>2200</v>
      </c>
      <c r="AM308" s="67">
        <f>Parameters!$C$14</f>
        <v>2000</v>
      </c>
    </row>
    <row r="309" spans="1:39">
      <c r="A309" s="45">
        <f t="shared" si="60"/>
        <v>44169</v>
      </c>
      <c r="B309" t="e">
        <f>'Actual Situation'!B309</f>
        <v>#N/A</v>
      </c>
      <c r="C309" s="46">
        <f>_xlfn.IFNA(VLOOKUP(A309,Measures!$D$15:$H$67,4,FALSE),C308)</f>
        <v>0.243</v>
      </c>
      <c r="D309" s="17">
        <f ca="1">OFFSET(G309,-Parameters!C$18,0)/$AG$2</f>
        <v>0.572536960704189</v>
      </c>
      <c r="E309" t="e">
        <f>'Actual Situation'!C309</f>
        <v>#N/A</v>
      </c>
      <c r="F309" s="17">
        <f ca="1">OFFSET(L309,-Parameters!C$18,0)/$AG$2</f>
        <v>54495.9413476762</v>
      </c>
      <c r="G309" s="47">
        <f ca="1">IF(A309&lt;(A$39-Parameters!C$18),G310/(1+H310),IF(A309&gt;(A$39-Parameters!C$18),I308*$AH308*C309,$AG$2*$D$39))</f>
        <v>8.40981958798585</v>
      </c>
      <c r="H309" s="34">
        <f ca="1">Projection!$AH308*Projection!C309</f>
        <v>0.21769341929474</v>
      </c>
      <c r="I309" s="47">
        <f ca="1">IF(A309&lt;(A$39-Parameters!C$18-2),I310/(1+$AG$8-$AG$5),IF(A309&gt;(A$39-Parameters!C$18-2),I308*(1+H308-$AG$5),G311/$AG$8))</f>
        <v>37.3834388609743</v>
      </c>
      <c r="J309" s="47"/>
      <c r="K309" s="35">
        <f ca="1">I309/Parameters!$C$10</f>
        <v>3.27924902289249e-6</v>
      </c>
      <c r="L309" s="47">
        <f ca="1">IF(A309&lt;(A$39-Parameters!C$18),L310-G310,IF(A309=(A$39-Parameters!C$18),OFFSET(F309,Parameters!C$18,0)*$AG$2,$L308+G309))</f>
        <v>1187230.7145108</v>
      </c>
      <c r="M309" s="35">
        <f ca="1">L309/Parameters!$C$10</f>
        <v>0.104143045132526</v>
      </c>
      <c r="N309" s="35">
        <f ca="1" t="shared" si="59"/>
        <v>0.895856954867474</v>
      </c>
      <c r="O309" t="e">
        <f>'Actual Situation'!D309</f>
        <v>#N/A</v>
      </c>
      <c r="P309" t="e">
        <f>'Actual Situation'!E309</f>
        <v>#N/A</v>
      </c>
      <c r="Q309" s="12">
        <f ca="1">ROUND(SUM(OFFSET(D309,(Parameters!$C$9*-1),0,(Parameters!$C$8*-1),1))*Parameters!$C$6,0)</f>
        <v>4</v>
      </c>
      <c r="R309" s="12">
        <f ca="1" t="shared" si="54"/>
        <v>4</v>
      </c>
      <c r="S309" s="36" t="e">
        <f ca="1" t="shared" si="52"/>
        <v>#N/A</v>
      </c>
      <c r="T309" t="e">
        <f>'Actual Situation'!F309</f>
        <v>#N/A</v>
      </c>
      <c r="U309" s="36" t="e">
        <f>'Actual Situation'!G309</f>
        <v>#N/A</v>
      </c>
      <c r="V309" s="12">
        <f ca="1">Q309*Parameters!$C$4</f>
        <v>0.88</v>
      </c>
      <c r="W309" t="e">
        <f>'Actual Situation'!H309</f>
        <v>#N/A</v>
      </c>
      <c r="X309" s="36" t="e">
        <f>'Actual Situation'!I309</f>
        <v>#N/A</v>
      </c>
      <c r="Y309" s="12">
        <f ca="1">Q309*Parameters!$C$5</f>
        <v>0.64</v>
      </c>
      <c r="Z309" t="e">
        <f>'Actual Situation'!J309</f>
        <v>#N/A</v>
      </c>
      <c r="AA309" t="e">
        <f>'Actual Situation'!K309</f>
        <v>#N/A</v>
      </c>
      <c r="AB309" s="12">
        <f ca="1">Q309*Parameters!$C$7</f>
        <v>0.0892</v>
      </c>
      <c r="AC309" t="e">
        <f>'Actual Situation'!L309</f>
        <v>#N/A</v>
      </c>
      <c r="AD309" s="12">
        <f ca="1" t="shared" si="61"/>
        <v>7111.024</v>
      </c>
      <c r="AE309" s="61" t="e">
        <f t="shared" si="62"/>
        <v>#N/A</v>
      </c>
      <c r="AH309" s="39">
        <f ca="1">IF(ISNA((Parameters!$C$10-L309)/Parameters!$C$10),1,(Parameters!$C$10-L309)/Parameters!$C$10)</f>
        <v>0.895856954867474</v>
      </c>
      <c r="AJ309" s="66">
        <f ca="1" t="shared" si="63"/>
        <v>1</v>
      </c>
      <c r="AK309" s="66" t="e">
        <f ca="1" t="shared" si="64"/>
        <v>#N/A</v>
      </c>
      <c r="AL309" s="67">
        <f>Parameters!$C$13</f>
        <v>2200</v>
      </c>
      <c r="AM309" s="67">
        <f>Parameters!$C$14</f>
        <v>2000</v>
      </c>
    </row>
    <row r="310" spans="1:39">
      <c r="A310" s="45">
        <f t="shared" si="60"/>
        <v>44170</v>
      </c>
      <c r="B310" t="e">
        <f>'Actual Situation'!B310</f>
        <v>#N/A</v>
      </c>
      <c r="C310" s="46">
        <f>_xlfn.IFNA(VLOOKUP(A310,Measures!$D$15:$H$67,4,FALSE),C309)</f>
        <v>0.243</v>
      </c>
      <c r="D310" s="17">
        <f ca="1">OFFSET(G310,-Parameters!C$18,0)/$AG$2</f>
        <v>0.554041264366204</v>
      </c>
      <c r="E310" t="e">
        <f>'Actual Situation'!C310</f>
        <v>#N/A</v>
      </c>
      <c r="F310" s="17">
        <f ca="1">OFFSET(L310,-Parameters!C$18,0)/$AG$2</f>
        <v>54496.4953889406</v>
      </c>
      <c r="G310" s="47">
        <f ca="1">IF(A310&lt;(A$39-Parameters!C$18),G311/(1+H311),IF(A310&gt;(A$39-Parameters!C$18),I309*$AH309*C310,$AG$2*$D$39))</f>
        <v>8.13812192921345</v>
      </c>
      <c r="H310" s="34">
        <f ca="1">Projection!$AH309*Projection!C310</f>
        <v>0.217693240032796</v>
      </c>
      <c r="I310" s="47">
        <f ca="1">IF(A310&lt;(A$39-Parameters!C$18-2),I311/(1+$AG$8-$AG$5),IF(A310&gt;(A$39-Parameters!C$18-2),I309*(1+H309-$AG$5),G312/$AG$8))</f>
        <v>36.1757077763721</v>
      </c>
      <c r="J310" s="47"/>
      <c r="K310" s="35">
        <f ca="1">I310/Parameters!$C$10</f>
        <v>3.17330769968176e-6</v>
      </c>
      <c r="L310" s="47">
        <f ca="1">IF(A310&lt;(A$39-Parameters!C$18),L311-G311,IF(A310=(A$39-Parameters!C$18),OFFSET(F310,Parameters!C$18,0)*$AG$2,$L309+G310))</f>
        <v>1187238.85263273</v>
      </c>
      <c r="M310" s="35">
        <f ca="1">L310/Parameters!$C$10</f>
        <v>0.104143759002871</v>
      </c>
      <c r="N310" s="35">
        <f ca="1" t="shared" si="59"/>
        <v>0.895856240997129</v>
      </c>
      <c r="O310" t="e">
        <f>'Actual Situation'!D310</f>
        <v>#N/A</v>
      </c>
      <c r="P310" t="e">
        <f>'Actual Situation'!E310</f>
        <v>#N/A</v>
      </c>
      <c r="Q310" s="12">
        <f ca="1">ROUND(SUM(OFFSET(D310,(Parameters!$C$9*-1),0,(Parameters!$C$8*-1),1))*Parameters!$C$6,0)</f>
        <v>4</v>
      </c>
      <c r="R310" s="12">
        <f ca="1" t="shared" si="54"/>
        <v>4</v>
      </c>
      <c r="S310" s="36" t="e">
        <f ca="1" t="shared" si="52"/>
        <v>#N/A</v>
      </c>
      <c r="T310" t="e">
        <f>'Actual Situation'!F310</f>
        <v>#N/A</v>
      </c>
      <c r="U310" s="36" t="e">
        <f>'Actual Situation'!G310</f>
        <v>#N/A</v>
      </c>
      <c r="V310" s="12">
        <f ca="1">Q310*Parameters!$C$4</f>
        <v>0.88</v>
      </c>
      <c r="W310" t="e">
        <f>'Actual Situation'!H310</f>
        <v>#N/A</v>
      </c>
      <c r="X310" s="36" t="e">
        <f>'Actual Situation'!I310</f>
        <v>#N/A</v>
      </c>
      <c r="Y310" s="12">
        <f ca="1">Q310*Parameters!$C$5</f>
        <v>0.64</v>
      </c>
      <c r="Z310" t="e">
        <f>'Actual Situation'!J310</f>
        <v>#N/A</v>
      </c>
      <c r="AA310" t="e">
        <f>'Actual Situation'!K310</f>
        <v>#N/A</v>
      </c>
      <c r="AB310" s="12">
        <f ca="1">Q310*Parameters!$C$7</f>
        <v>0.0892</v>
      </c>
      <c r="AC310" t="e">
        <f>'Actual Situation'!L310</f>
        <v>#N/A</v>
      </c>
      <c r="AD310" s="12">
        <f ca="1" t="shared" si="61"/>
        <v>7111.1132</v>
      </c>
      <c r="AE310" s="61" t="e">
        <f t="shared" si="62"/>
        <v>#N/A</v>
      </c>
      <c r="AH310" s="39">
        <f ca="1">IF(ISNA((Parameters!$C$10-L310)/Parameters!$C$10),1,(Parameters!$C$10-L310)/Parameters!$C$10)</f>
        <v>0.895856240997129</v>
      </c>
      <c r="AJ310" s="66">
        <f ca="1" t="shared" si="63"/>
        <v>1</v>
      </c>
      <c r="AK310" s="66" t="e">
        <f ca="1" t="shared" si="64"/>
        <v>#N/A</v>
      </c>
      <c r="AL310" s="67">
        <f>Parameters!$C$13</f>
        <v>2200</v>
      </c>
      <c r="AM310" s="67">
        <f>Parameters!$C$14</f>
        <v>2000</v>
      </c>
    </row>
    <row r="311" spans="1:39">
      <c r="A311" s="45">
        <f t="shared" si="60"/>
        <v>44171</v>
      </c>
      <c r="B311" t="e">
        <f>'Actual Situation'!B311</f>
        <v>#N/A</v>
      </c>
      <c r="C311" s="46">
        <f>_xlfn.IFNA(VLOOKUP(A311,Measures!$D$15:$H$67,4,FALSE),C310)</f>
        <v>0.243</v>
      </c>
      <c r="D311" s="17">
        <f ca="1">OFFSET(G311,-Parameters!C$18,0)/$AG$2</f>
        <v>0.536142936882405</v>
      </c>
      <c r="E311" t="e">
        <f>'Actual Situation'!C311</f>
        <v>#N/A</v>
      </c>
      <c r="F311" s="17">
        <f ca="1">OFFSET(L311,-Parameters!C$18,0)/$AG$2</f>
        <v>54497.0315318775</v>
      </c>
      <c r="G311" s="47">
        <f ca="1">IF(A311&lt;(A$39-Parameters!C$18),G312/(1+H312),IF(A311&gt;(A$39-Parameters!C$18),I310*$AH310*C311,$AG$2*$D$39))</f>
        <v>7.87520076090017</v>
      </c>
      <c r="H311" s="34">
        <f ca="1">Projection!$AH310*Projection!C311</f>
        <v>0.217693066562302</v>
      </c>
      <c r="I311" s="47">
        <f ca="1">IF(A311&lt;(A$39-Parameters!C$18-2),I312/(1+$AG$8-$AG$5),IF(A311&gt;(A$39-Parameters!C$18-2),I310*(1+H310-$AG$5),G313/$AG$8))</f>
        <v>35.0069878685971</v>
      </c>
      <c r="J311" s="47"/>
      <c r="K311" s="35">
        <f ca="1">I311/Parameters!$C$10</f>
        <v>3.07078840952607e-6</v>
      </c>
      <c r="L311" s="47">
        <f ca="1">IF(A311&lt;(A$39-Parameters!C$18),L312-G312,IF(A311=(A$39-Parameters!C$18),OFFSET(F311,Parameters!C$18,0)*$AG$2,$L310+G311))</f>
        <v>1187246.72783349</v>
      </c>
      <c r="M311" s="35">
        <f ca="1">L311/Parameters!$C$10</f>
        <v>0.104144449809955</v>
      </c>
      <c r="N311" s="35">
        <f ca="1" t="shared" si="59"/>
        <v>0.895855550190045</v>
      </c>
      <c r="O311" t="e">
        <f>'Actual Situation'!D311</f>
        <v>#N/A</v>
      </c>
      <c r="P311" t="e">
        <f>'Actual Situation'!E311</f>
        <v>#N/A</v>
      </c>
      <c r="Q311" s="12">
        <f ca="1">ROUND(SUM(OFFSET(D311,(Parameters!$C$9*-1),0,(Parameters!$C$8*-1),1))*Parameters!$C$6,0)</f>
        <v>4</v>
      </c>
      <c r="R311" s="12">
        <f ca="1" t="shared" si="54"/>
        <v>4</v>
      </c>
      <c r="S311" s="36" t="e">
        <f ca="1" t="shared" si="52"/>
        <v>#N/A</v>
      </c>
      <c r="T311" t="e">
        <f>'Actual Situation'!F311</f>
        <v>#N/A</v>
      </c>
      <c r="U311" s="36" t="e">
        <f>'Actual Situation'!G311</f>
        <v>#N/A</v>
      </c>
      <c r="V311" s="12">
        <f ca="1">Q311*Parameters!$C$4</f>
        <v>0.88</v>
      </c>
      <c r="W311" t="e">
        <f>'Actual Situation'!H311</f>
        <v>#N/A</v>
      </c>
      <c r="X311" s="36" t="e">
        <f>'Actual Situation'!I311</f>
        <v>#N/A</v>
      </c>
      <c r="Y311" s="12">
        <f ca="1">Q311*Parameters!$C$5</f>
        <v>0.64</v>
      </c>
      <c r="Z311" t="e">
        <f>'Actual Situation'!J311</f>
        <v>#N/A</v>
      </c>
      <c r="AA311" t="e">
        <f>'Actual Situation'!K311</f>
        <v>#N/A</v>
      </c>
      <c r="AB311" s="12">
        <f ca="1">Q311*Parameters!$C$7</f>
        <v>0.0892</v>
      </c>
      <c r="AC311" t="e">
        <f>'Actual Situation'!L311</f>
        <v>#N/A</v>
      </c>
      <c r="AD311" s="12">
        <f ca="1" t="shared" si="61"/>
        <v>7111.2024</v>
      </c>
      <c r="AE311" s="61" t="e">
        <f t="shared" si="62"/>
        <v>#N/A</v>
      </c>
      <c r="AH311" s="39">
        <f ca="1">IF(ISNA((Parameters!$C$10-L311)/Parameters!$C$10),1,(Parameters!$C$10-L311)/Parameters!$C$10)</f>
        <v>0.895855550190045</v>
      </c>
      <c r="AJ311" s="66">
        <f ca="1" t="shared" si="63"/>
        <v>1</v>
      </c>
      <c r="AK311" s="66" t="e">
        <f ca="1" t="shared" si="64"/>
        <v>#N/A</v>
      </c>
      <c r="AL311" s="67">
        <f>Parameters!$C$13</f>
        <v>2200</v>
      </c>
      <c r="AM311" s="67">
        <f>Parameters!$C$14</f>
        <v>2000</v>
      </c>
    </row>
    <row r="312" spans="1:39">
      <c r="A312" s="45">
        <f t="shared" si="60"/>
        <v>44172</v>
      </c>
      <c r="B312" t="e">
        <f>'Actual Situation'!B312</f>
        <v>#N/A</v>
      </c>
      <c r="C312" s="46">
        <f>_xlfn.IFNA(VLOOKUP(A312,Measures!$D$15:$H$67,4,FALSE),C311)</f>
        <v>0.243</v>
      </c>
      <c r="D312" s="17">
        <f ca="1">OFFSET(G312,-Parameters!C$18,0)/$AG$2</f>
        <v>0.518822692931637</v>
      </c>
      <c r="E312" t="e">
        <f>'Actual Situation'!C312</f>
        <v>#N/A</v>
      </c>
      <c r="F312" s="17">
        <f ca="1">OFFSET(L312,-Parameters!C$18,0)/$AG$2</f>
        <v>54497.5503545704</v>
      </c>
      <c r="G312" s="47">
        <f ca="1">IF(A312&lt;(A$39-Parameters!C$18),G313/(1+H313),IF(A312&gt;(A$39-Parameters!C$18),I311*$AH311*C312,$AG$2*$D$39))</f>
        <v>7.62077266373695</v>
      </c>
      <c r="H312" s="34">
        <f ca="1">Projection!$AH311*Projection!C312</f>
        <v>0.217692898696181</v>
      </c>
      <c r="I312" s="47">
        <f ca="1">IF(A312&lt;(A$39-Parameters!C$18-2),I313/(1+$AG$8-$AG$5),IF(A312&gt;(A$39-Parameters!C$18-2),I311*(1+H311-$AG$5),G314/$AG$8))</f>
        <v>33.8760194416721</v>
      </c>
      <c r="J312" s="47"/>
      <c r="K312" s="35">
        <f ca="1">I312/Parameters!$C$10</f>
        <v>2.97158065277825e-6</v>
      </c>
      <c r="L312" s="47">
        <f ca="1">IF(A312&lt;(A$39-Parameters!C$18),L313-G313,IF(A312=(A$39-Parameters!C$18),OFFSET(F312,Parameters!C$18,0)*$AG$2,$L311+G312))</f>
        <v>1187254.34860615</v>
      </c>
      <c r="M312" s="35">
        <f ca="1">L312/Parameters!$C$10</f>
        <v>0.104145118298785</v>
      </c>
      <c r="N312" s="35">
        <f ca="1" t="shared" si="59"/>
        <v>0.895854881701215</v>
      </c>
      <c r="O312" t="e">
        <f>'Actual Situation'!D312</f>
        <v>#N/A</v>
      </c>
      <c r="P312" t="e">
        <f>'Actual Situation'!E312</f>
        <v>#N/A</v>
      </c>
      <c r="Q312" s="12">
        <f ca="1">ROUND(SUM(OFFSET(D312,(Parameters!$C$9*-1),0,(Parameters!$C$8*-1),1))*Parameters!$C$6,0)</f>
        <v>4</v>
      </c>
      <c r="R312" s="12">
        <f ca="1" t="shared" si="54"/>
        <v>4</v>
      </c>
      <c r="S312" s="36" t="e">
        <f ca="1" t="shared" si="52"/>
        <v>#N/A</v>
      </c>
      <c r="T312" t="e">
        <f>'Actual Situation'!F312</f>
        <v>#N/A</v>
      </c>
      <c r="U312" s="36" t="e">
        <f>'Actual Situation'!G312</f>
        <v>#N/A</v>
      </c>
      <c r="V312" s="12">
        <f ca="1">Q312*Parameters!$C$4</f>
        <v>0.88</v>
      </c>
      <c r="W312" t="e">
        <f>'Actual Situation'!H312</f>
        <v>#N/A</v>
      </c>
      <c r="X312" s="36" t="e">
        <f>'Actual Situation'!I312</f>
        <v>#N/A</v>
      </c>
      <c r="Y312" s="12">
        <f ca="1">Q312*Parameters!$C$5</f>
        <v>0.64</v>
      </c>
      <c r="Z312" t="e">
        <f>'Actual Situation'!J312</f>
        <v>#N/A</v>
      </c>
      <c r="AA312" t="e">
        <f>'Actual Situation'!K312</f>
        <v>#N/A</v>
      </c>
      <c r="AB312" s="12">
        <f ca="1">Q312*Parameters!$C$7</f>
        <v>0.0892</v>
      </c>
      <c r="AC312" t="e">
        <f>'Actual Situation'!L312</f>
        <v>#N/A</v>
      </c>
      <c r="AD312" s="12">
        <f ca="1" t="shared" si="61"/>
        <v>7111.2916</v>
      </c>
      <c r="AE312" s="61" t="e">
        <f t="shared" si="62"/>
        <v>#N/A</v>
      </c>
      <c r="AH312" s="39">
        <f ca="1">IF(ISNA((Parameters!$C$10-L312)/Parameters!$C$10),1,(Parameters!$C$10-L312)/Parameters!$C$10)</f>
        <v>0.895854881701215</v>
      </c>
      <c r="AJ312" s="66">
        <f ca="1" t="shared" si="63"/>
        <v>1</v>
      </c>
      <c r="AK312" s="66" t="e">
        <f ca="1" t="shared" si="64"/>
        <v>#N/A</v>
      </c>
      <c r="AL312" s="67">
        <f>Parameters!$C$13</f>
        <v>2200</v>
      </c>
      <c r="AM312" s="67">
        <f>Parameters!$C$14</f>
        <v>2000</v>
      </c>
    </row>
    <row r="313" spans="1:39">
      <c r="A313" s="45">
        <f t="shared" si="60"/>
        <v>44173</v>
      </c>
      <c r="B313" t="e">
        <f>'Actual Situation'!B313</f>
        <v>#N/A</v>
      </c>
      <c r="C313" s="46">
        <f>_xlfn.IFNA(VLOOKUP(A313,Measures!$D$15:$H$67,4,FALSE),C312)</f>
        <v>0.243</v>
      </c>
      <c r="D313" s="17">
        <f ca="1">OFFSET(G313,-Parameters!C$18,0)/$AG$2</f>
        <v>0.502061869265965</v>
      </c>
      <c r="E313" t="e">
        <f>'Actual Situation'!C313</f>
        <v>#N/A</v>
      </c>
      <c r="F313" s="17">
        <f ca="1">OFFSET(L313,-Parameters!C$18,0)/$AG$2</f>
        <v>54498.0524164397</v>
      </c>
      <c r="G313" s="47">
        <f ca="1">IF(A313&lt;(A$39-Parameters!C$18),G314/(1+H314),IF(A313&gt;(A$39-Parameters!C$18),I312*$AH312*C313,$AG$2*$D$39))</f>
        <v>7.37456336563081</v>
      </c>
      <c r="H313" s="34">
        <f ca="1">Projection!$AH312*Projection!C313</f>
        <v>0.217692736253395</v>
      </c>
      <c r="I313" s="47">
        <f ca="1">IF(A313&lt;(A$39-Parameters!C$18-2),I314/(1+$AG$8-$AG$5),IF(A313&gt;(A$39-Parameters!C$18-2),I312*(1+H312-$AG$5),G315/$AG$8))</f>
        <v>32.7815834497999</v>
      </c>
      <c r="J313" s="47"/>
      <c r="K313" s="35">
        <f ca="1">I313/Parameters!$C$10</f>
        <v>2.87557749559648e-6</v>
      </c>
      <c r="L313" s="47">
        <f ca="1">IF(A313&lt;(A$39-Parameters!C$18),L314-G314,IF(A313=(A$39-Parameters!C$18),OFFSET(F313,Parameters!C$18,0)*$AG$2,$L312+G313))</f>
        <v>1187261.72316952</v>
      </c>
      <c r="M313" s="35">
        <f ca="1">L313/Parameters!$C$10</f>
        <v>0.104145765190308</v>
      </c>
      <c r="N313" s="35">
        <f ca="1" t="shared" si="59"/>
        <v>0.895854234809692</v>
      </c>
      <c r="O313" t="e">
        <f>'Actual Situation'!D313</f>
        <v>#N/A</v>
      </c>
      <c r="P313" t="e">
        <f>'Actual Situation'!E313</f>
        <v>#N/A</v>
      </c>
      <c r="Q313" s="12">
        <f ca="1">ROUND(SUM(OFFSET(D313,(Parameters!$C$9*-1),0,(Parameters!$C$8*-1),1))*Parameters!$C$6,0)</f>
        <v>4</v>
      </c>
      <c r="R313" s="12">
        <f ca="1" t="shared" si="54"/>
        <v>4</v>
      </c>
      <c r="S313" s="36" t="e">
        <f ca="1" t="shared" si="52"/>
        <v>#N/A</v>
      </c>
      <c r="T313" t="e">
        <f>'Actual Situation'!F313</f>
        <v>#N/A</v>
      </c>
      <c r="U313" s="36" t="e">
        <f>'Actual Situation'!G313</f>
        <v>#N/A</v>
      </c>
      <c r="V313" s="12">
        <f ca="1">Q313*Parameters!$C$4</f>
        <v>0.88</v>
      </c>
      <c r="W313" t="e">
        <f>'Actual Situation'!H313</f>
        <v>#N/A</v>
      </c>
      <c r="X313" s="36" t="e">
        <f>'Actual Situation'!I313</f>
        <v>#N/A</v>
      </c>
      <c r="Y313" s="12">
        <f ca="1">Q313*Parameters!$C$5</f>
        <v>0.64</v>
      </c>
      <c r="Z313" t="e">
        <f>'Actual Situation'!J313</f>
        <v>#N/A</v>
      </c>
      <c r="AA313" t="e">
        <f>'Actual Situation'!K313</f>
        <v>#N/A</v>
      </c>
      <c r="AB313" s="12">
        <f ca="1">Q313*Parameters!$C$7</f>
        <v>0.0892</v>
      </c>
      <c r="AC313" t="e">
        <f>'Actual Situation'!L313</f>
        <v>#N/A</v>
      </c>
      <c r="AD313" s="12">
        <f ca="1" t="shared" si="61"/>
        <v>7111.3808</v>
      </c>
      <c r="AE313" s="61" t="e">
        <f t="shared" si="62"/>
        <v>#N/A</v>
      </c>
      <c r="AH313" s="39">
        <f ca="1">IF(ISNA((Parameters!$C$10-L313)/Parameters!$C$10),1,(Parameters!$C$10-L313)/Parameters!$C$10)</f>
        <v>0.895854234809692</v>
      </c>
      <c r="AJ313" s="66">
        <f ca="1" t="shared" si="63"/>
        <v>1</v>
      </c>
      <c r="AK313" s="66" t="e">
        <f ca="1" t="shared" si="64"/>
        <v>#N/A</v>
      </c>
      <c r="AL313" s="67">
        <f>Parameters!$C$13</f>
        <v>2200</v>
      </c>
      <c r="AM313" s="67">
        <f>Parameters!$C$14</f>
        <v>2000</v>
      </c>
    </row>
    <row r="314" spans="1:39">
      <c r="A314" s="45">
        <f t="shared" si="60"/>
        <v>44174</v>
      </c>
      <c r="B314" t="e">
        <f>'Actual Situation'!B314</f>
        <v>#N/A</v>
      </c>
      <c r="C314" s="46">
        <f>_xlfn.IFNA(VLOOKUP(A314,Measures!$D$15:$H$67,4,FALSE),C313)</f>
        <v>0.243</v>
      </c>
      <c r="D314" s="17">
        <f ca="1">OFFSET(G314,-Parameters!C$18,0)/$AG$2</f>
        <v>0.485842404678572</v>
      </c>
      <c r="E314" t="e">
        <f>'Actual Situation'!C314</f>
        <v>#N/A</v>
      </c>
      <c r="F314" s="17">
        <f ca="1">OFFSET(L314,-Parameters!C$18,0)/$AG$2</f>
        <v>54498.5382588443</v>
      </c>
      <c r="G314" s="47">
        <f ca="1">IF(A314&lt;(A$39-Parameters!C$18),G315/(1+H315),IF(A314&gt;(A$39-Parameters!C$18),I313*$AH313*C314,$AG$2*$D$39))</f>
        <v>7.13630744681673</v>
      </c>
      <c r="H314" s="34">
        <f ca="1">Projection!$AH313*Projection!C314</f>
        <v>0.217692579058755</v>
      </c>
      <c r="I314" s="47">
        <f ca="1">IF(A314&lt;(A$39-Parameters!C$18-2),I315/(1+$AG$8-$AG$5),IF(A314&gt;(A$39-Parameters!C$18-2),I313*(1+H313-$AG$5),G316/$AG$8))</f>
        <v>31.7225001872558</v>
      </c>
      <c r="J314" s="47"/>
      <c r="K314" s="35">
        <f ca="1">I314/Parameters!$C$10</f>
        <v>2.78267545502244e-6</v>
      </c>
      <c r="L314" s="47">
        <f ca="1">IF(A314&lt;(A$39-Parameters!C$18),L315-G315,IF(A314=(A$39-Parameters!C$18),OFFSET(F314,Parameters!C$18,0)*$AG$2,$L313+G314))</f>
        <v>1187268.85947696</v>
      </c>
      <c r="M314" s="35">
        <f ca="1">L314/Parameters!$C$10</f>
        <v>0.10414639118219</v>
      </c>
      <c r="N314" s="35">
        <f ca="1" t="shared" si="59"/>
        <v>0.89585360881781</v>
      </c>
      <c r="O314" t="e">
        <f>'Actual Situation'!D314</f>
        <v>#N/A</v>
      </c>
      <c r="P314" t="e">
        <f>'Actual Situation'!E314</f>
        <v>#N/A</v>
      </c>
      <c r="Q314" s="12">
        <f ca="1">ROUND(SUM(OFFSET(D314,(Parameters!$C$9*-1),0,(Parameters!$C$8*-1),1))*Parameters!$C$6,0)</f>
        <v>4</v>
      </c>
      <c r="R314" s="12">
        <f ca="1" t="shared" si="54"/>
        <v>4</v>
      </c>
      <c r="S314" s="36" t="e">
        <f ca="1" t="shared" si="52"/>
        <v>#N/A</v>
      </c>
      <c r="T314" t="e">
        <f>'Actual Situation'!F314</f>
        <v>#N/A</v>
      </c>
      <c r="U314" s="36" t="e">
        <f>'Actual Situation'!G314</f>
        <v>#N/A</v>
      </c>
      <c r="V314" s="12">
        <f ca="1">Q314*Parameters!$C$4</f>
        <v>0.88</v>
      </c>
      <c r="W314" t="e">
        <f>'Actual Situation'!H314</f>
        <v>#N/A</v>
      </c>
      <c r="X314" s="36" t="e">
        <f>'Actual Situation'!I314</f>
        <v>#N/A</v>
      </c>
      <c r="Y314" s="12">
        <f ca="1">Q314*Parameters!$C$5</f>
        <v>0.64</v>
      </c>
      <c r="Z314" t="e">
        <f>'Actual Situation'!J314</f>
        <v>#N/A</v>
      </c>
      <c r="AA314" t="e">
        <f>'Actual Situation'!K314</f>
        <v>#N/A</v>
      </c>
      <c r="AB314" s="12">
        <f ca="1">Q314*Parameters!$C$7</f>
        <v>0.0892</v>
      </c>
      <c r="AC314" t="e">
        <f>'Actual Situation'!L314</f>
        <v>#N/A</v>
      </c>
      <c r="AD314" s="12">
        <f ca="1" t="shared" si="61"/>
        <v>7111.47</v>
      </c>
      <c r="AE314" s="61" t="e">
        <f t="shared" si="62"/>
        <v>#N/A</v>
      </c>
      <c r="AH314" s="39">
        <f ca="1">IF(ISNA((Parameters!$C$10-L314)/Parameters!$C$10),1,(Parameters!$C$10-L314)/Parameters!$C$10)</f>
        <v>0.89585360881781</v>
      </c>
      <c r="AJ314" s="66">
        <f ca="1" t="shared" si="63"/>
        <v>1</v>
      </c>
      <c r="AK314" s="66" t="e">
        <f ca="1" t="shared" si="64"/>
        <v>#N/A</v>
      </c>
      <c r="AL314" s="67">
        <f>Parameters!$C$13</f>
        <v>2200</v>
      </c>
      <c r="AM314" s="67">
        <f>Parameters!$C$14</f>
        <v>2000</v>
      </c>
    </row>
    <row r="315" spans="1:39">
      <c r="A315" s="45">
        <f t="shared" si="60"/>
        <v>44175</v>
      </c>
      <c r="B315" t="e">
        <f>'Actual Situation'!B315</f>
        <v>#N/A</v>
      </c>
      <c r="C315" s="46">
        <f>_xlfn.IFNA(VLOOKUP(A315,Measures!$D$15:$H$67,4,FALSE),C314)</f>
        <v>0.243</v>
      </c>
      <c r="D315" s="17">
        <f ca="1">OFFSET(G315,-Parameters!C$18,0)/$AG$2</f>
        <v>0.470146820614601</v>
      </c>
      <c r="E315" t="e">
        <f>'Actual Situation'!C315</f>
        <v>#N/A</v>
      </c>
      <c r="F315" s="17">
        <f ca="1">OFFSET(L315,-Parameters!C$18,0)/$AG$2</f>
        <v>54499.008405665</v>
      </c>
      <c r="G315" s="47">
        <f ca="1">IF(A315&lt;(A$39-Parameters!C$18),G316/(1+H316),IF(A315&gt;(A$39-Parameters!C$18),I314*$AH314*C315,$AG$2*$D$39))</f>
        <v>6.90574805445486</v>
      </c>
      <c r="H315" s="34">
        <f ca="1">Projection!$AH314*Projection!C315</f>
        <v>0.217692426942728</v>
      </c>
      <c r="I315" s="47">
        <f ca="1">IF(A315&lt;(A$39-Parameters!C$18-2),I316/(1+$AG$8-$AG$5),IF(A315&gt;(A$39-Parameters!C$18-2),I314*(1+H314-$AG$5),G317/$AG$8))</f>
        <v>30.6976280203974</v>
      </c>
      <c r="J315" s="47"/>
      <c r="K315" s="35">
        <f ca="1">I315/Parameters!$C$10</f>
        <v>2.69277438775416e-6</v>
      </c>
      <c r="L315" s="47">
        <f ca="1">IF(A315&lt;(A$39-Parameters!C$18),L316-G316,IF(A315=(A$39-Parameters!C$18),OFFSET(F315,Parameters!C$18,0)*$AG$2,$L314+G315))</f>
        <v>1187275.76522502</v>
      </c>
      <c r="M315" s="35">
        <f ca="1">L315/Parameters!$C$10</f>
        <v>0.104146996949563</v>
      </c>
      <c r="N315" s="35">
        <f ca="1" t="shared" si="59"/>
        <v>0.895853003050437</v>
      </c>
      <c r="O315" t="e">
        <f>'Actual Situation'!D315</f>
        <v>#N/A</v>
      </c>
      <c r="P315" t="e">
        <f>'Actual Situation'!E315</f>
        <v>#N/A</v>
      </c>
      <c r="Q315" s="12">
        <f ca="1">ROUND(SUM(OFFSET(D315,(Parameters!$C$9*-1),0,(Parameters!$C$8*-1),1))*Parameters!$C$6,0)</f>
        <v>3</v>
      </c>
      <c r="R315" s="12">
        <f ca="1" t="shared" si="54"/>
        <v>3</v>
      </c>
      <c r="S315" s="36" t="e">
        <f ca="1" t="shared" si="52"/>
        <v>#N/A</v>
      </c>
      <c r="T315" t="e">
        <f>'Actual Situation'!F315</f>
        <v>#N/A</v>
      </c>
      <c r="U315" s="36" t="e">
        <f>'Actual Situation'!G315</f>
        <v>#N/A</v>
      </c>
      <c r="V315" s="12">
        <f ca="1">Q315*Parameters!$C$4</f>
        <v>0.66</v>
      </c>
      <c r="W315" t="e">
        <f>'Actual Situation'!H315</f>
        <v>#N/A</v>
      </c>
      <c r="X315" s="36" t="e">
        <f>'Actual Situation'!I315</f>
        <v>#N/A</v>
      </c>
      <c r="Y315" s="12">
        <f ca="1">Q315*Parameters!$C$5</f>
        <v>0.48</v>
      </c>
      <c r="Z315" t="e">
        <f>'Actual Situation'!J315</f>
        <v>#N/A</v>
      </c>
      <c r="AA315" t="e">
        <f>'Actual Situation'!K315</f>
        <v>#N/A</v>
      </c>
      <c r="AB315" s="12">
        <f ca="1">Q315*Parameters!$C$7</f>
        <v>0.0669</v>
      </c>
      <c r="AC315" t="e">
        <f>'Actual Situation'!L315</f>
        <v>#N/A</v>
      </c>
      <c r="AD315" s="12">
        <f ca="1" t="shared" si="61"/>
        <v>7111.5369</v>
      </c>
      <c r="AE315" s="61" t="e">
        <f t="shared" si="62"/>
        <v>#N/A</v>
      </c>
      <c r="AH315" s="39">
        <f ca="1">IF(ISNA((Parameters!$C$10-L315)/Parameters!$C$10),1,(Parameters!$C$10-L315)/Parameters!$C$10)</f>
        <v>0.895853003050437</v>
      </c>
      <c r="AJ315" s="66">
        <f ca="1" t="shared" si="63"/>
        <v>0.75</v>
      </c>
      <c r="AK315" s="66" t="e">
        <f ca="1" t="shared" si="64"/>
        <v>#N/A</v>
      </c>
      <c r="AL315" s="67">
        <f>Parameters!$C$13</f>
        <v>2200</v>
      </c>
      <c r="AM315" s="67">
        <f>Parameters!$C$14</f>
        <v>2000</v>
      </c>
    </row>
    <row r="316" spans="1:39">
      <c r="A316" s="45">
        <f t="shared" si="60"/>
        <v>44176</v>
      </c>
      <c r="B316" t="e">
        <f>'Actual Situation'!B316</f>
        <v>#N/A</v>
      </c>
      <c r="C316" s="46">
        <f>_xlfn.IFNA(VLOOKUP(A316,Measures!$D$15:$H$67,4,FALSE),C315)</f>
        <v>0.243</v>
      </c>
      <c r="D316" s="17">
        <f ca="1">OFFSET(G316,-Parameters!C$18,0)/$AG$2</f>
        <v>0.454958202404422</v>
      </c>
      <c r="E316" t="e">
        <f>'Actual Situation'!C316</f>
        <v>#N/A</v>
      </c>
      <c r="F316" s="17">
        <f ca="1">OFFSET(L316,-Parameters!C$18,0)/$AG$2</f>
        <v>54499.4633638674</v>
      </c>
      <c r="G316" s="47">
        <f ca="1">IF(A316&lt;(A$39-Parameters!C$18),G317/(1+H317),IF(A316&gt;(A$39-Parameters!C$18),I315*$AH315*C316,$AG$2*$D$39))</f>
        <v>6.68263662640938</v>
      </c>
      <c r="H316" s="34">
        <f ca="1">Projection!$AH315*Projection!C316</f>
        <v>0.217692279741256</v>
      </c>
      <c r="I316" s="47">
        <f ca="1">IF(A316&lt;(A$39-Parameters!C$18-2),I317/(1+$AG$8-$AG$5),IF(A316&gt;(A$39-Parameters!C$18-2),I315*(1+H315-$AG$5),G318/$AG$8))</f>
        <v>29.7058621604435</v>
      </c>
      <c r="J316" s="47"/>
      <c r="K316" s="35">
        <f ca="1">I316/Parameters!$C$10</f>
        <v>2.60577738249504e-6</v>
      </c>
      <c r="L316" s="47">
        <f ca="1">IF(A316&lt;(A$39-Parameters!C$18),L317-G317,IF(A316=(A$39-Parameters!C$18),OFFSET(F316,Parameters!C$18,0)*$AG$2,$L315+G316))</f>
        <v>1187282.44786164</v>
      </c>
      <c r="M316" s="35">
        <f ca="1">L316/Parameters!$C$10</f>
        <v>0.104147583145758</v>
      </c>
      <c r="N316" s="35">
        <f ca="1" t="shared" si="59"/>
        <v>0.895852416854242</v>
      </c>
      <c r="O316" t="e">
        <f>'Actual Situation'!D316</f>
        <v>#N/A</v>
      </c>
      <c r="P316" t="e">
        <f>'Actual Situation'!E316</f>
        <v>#N/A</v>
      </c>
      <c r="Q316" s="12">
        <f ca="1">ROUND(SUM(OFFSET(D316,(Parameters!$C$9*-1),0,(Parameters!$C$8*-1),1))*Parameters!$C$6,0)</f>
        <v>3</v>
      </c>
      <c r="R316" s="12">
        <f ca="1" t="shared" si="54"/>
        <v>3</v>
      </c>
      <c r="S316" s="36" t="e">
        <f ca="1" t="shared" si="52"/>
        <v>#N/A</v>
      </c>
      <c r="T316" t="e">
        <f>'Actual Situation'!F316</f>
        <v>#N/A</v>
      </c>
      <c r="U316" s="36" t="e">
        <f>'Actual Situation'!G316</f>
        <v>#N/A</v>
      </c>
      <c r="V316" s="12">
        <f ca="1">Q316*Parameters!$C$4</f>
        <v>0.66</v>
      </c>
      <c r="W316" t="e">
        <f>'Actual Situation'!H316</f>
        <v>#N/A</v>
      </c>
      <c r="X316" s="36" t="e">
        <f>'Actual Situation'!I316</f>
        <v>#N/A</v>
      </c>
      <c r="Y316" s="12">
        <f ca="1">Q316*Parameters!$C$5</f>
        <v>0.48</v>
      </c>
      <c r="Z316" t="e">
        <f>'Actual Situation'!J316</f>
        <v>#N/A</v>
      </c>
      <c r="AA316" t="e">
        <f>'Actual Situation'!K316</f>
        <v>#N/A</v>
      </c>
      <c r="AB316" s="12">
        <f ca="1">Q316*Parameters!$C$7</f>
        <v>0.0669</v>
      </c>
      <c r="AC316" t="e">
        <f>'Actual Situation'!L316</f>
        <v>#N/A</v>
      </c>
      <c r="AD316" s="12">
        <f ca="1" t="shared" si="61"/>
        <v>7111.6038</v>
      </c>
      <c r="AE316" s="61" t="e">
        <f t="shared" si="62"/>
        <v>#N/A</v>
      </c>
      <c r="AH316" s="39">
        <f ca="1">IF(ISNA((Parameters!$C$10-L316)/Parameters!$C$10),1,(Parameters!$C$10-L316)/Parameters!$C$10)</f>
        <v>0.895852416854242</v>
      </c>
      <c r="AJ316" s="66">
        <f ca="1" t="shared" si="63"/>
        <v>1</v>
      </c>
      <c r="AK316" s="66" t="e">
        <f ca="1" t="shared" si="64"/>
        <v>#N/A</v>
      </c>
      <c r="AL316" s="67">
        <f>Parameters!$C$13</f>
        <v>2200</v>
      </c>
      <c r="AM316" s="67">
        <f>Parameters!$C$14</f>
        <v>2000</v>
      </c>
    </row>
    <row r="317" spans="1:39">
      <c r="A317" s="45">
        <f t="shared" si="60"/>
        <v>44177</v>
      </c>
      <c r="B317" t="e">
        <f>'Actual Situation'!B317</f>
        <v>#N/A</v>
      </c>
      <c r="C317" s="46">
        <f>_xlfn.IFNA(VLOOKUP(A317,Measures!$D$15:$H$67,4,FALSE),C316)</f>
        <v>0.243</v>
      </c>
      <c r="D317" s="17">
        <f ca="1">OFFSET(G317,-Parameters!C$18,0)/$AG$2</f>
        <v>0.440260181099486</v>
      </c>
      <c r="E317" t="e">
        <f>'Actual Situation'!C317</f>
        <v>#N/A</v>
      </c>
      <c r="F317" s="17">
        <f ca="1">OFFSET(L317,-Parameters!C$18,0)/$AG$2</f>
        <v>54499.9036240485</v>
      </c>
      <c r="G317" s="47">
        <f ca="1">IF(A317&lt;(A$39-Parameters!C$18),G318/(1+H318),IF(A317&gt;(A$39-Parameters!C$18),I316*$AH316*C317,$AG$2*$D$39))</f>
        <v>6.46673262391486</v>
      </c>
      <c r="H317" s="34">
        <f ca="1">Projection!$AH316*Projection!C317</f>
        <v>0.217692137295581</v>
      </c>
      <c r="I317" s="47">
        <f ca="1">IF(A317&lt;(A$39-Parameters!C$18-2),I318/(1+$AG$8-$AG$5),IF(A317&gt;(A$39-Parameters!C$18-2),I316*(1+H316-$AG$5),G319/$AG$8))</f>
        <v>28.7461334757191</v>
      </c>
      <c r="J317" s="47"/>
      <c r="K317" s="35">
        <f ca="1">I317/Parameters!$C$10</f>
        <v>2.52159065576483e-6</v>
      </c>
      <c r="L317" s="47">
        <f ca="1">IF(A317&lt;(A$39-Parameters!C$18),L318-G318,IF(A317=(A$39-Parameters!C$18),OFFSET(F317,Parameters!C$18,0)*$AG$2,$L316+G317))</f>
        <v>1187288.91459427</v>
      </c>
      <c r="M317" s="35">
        <f ca="1">L317/Parameters!$C$10</f>
        <v>0.104148150403006</v>
      </c>
      <c r="N317" s="35">
        <f ca="1" t="shared" si="59"/>
        <v>0.895851849596994</v>
      </c>
      <c r="O317" t="e">
        <f>'Actual Situation'!D317</f>
        <v>#N/A</v>
      </c>
      <c r="P317" t="e">
        <f>'Actual Situation'!E317</f>
        <v>#N/A</v>
      </c>
      <c r="Q317" s="12">
        <f ca="1">ROUND(SUM(OFFSET(D317,(Parameters!$C$9*-1),0,(Parameters!$C$8*-1),1))*Parameters!$C$6,0)</f>
        <v>3</v>
      </c>
      <c r="R317" s="12">
        <f ca="1" t="shared" si="54"/>
        <v>3</v>
      </c>
      <c r="S317" s="36" t="e">
        <f ca="1" t="shared" si="52"/>
        <v>#N/A</v>
      </c>
      <c r="T317" t="e">
        <f>'Actual Situation'!F317</f>
        <v>#N/A</v>
      </c>
      <c r="U317" s="36" t="e">
        <f>'Actual Situation'!G317</f>
        <v>#N/A</v>
      </c>
      <c r="V317" s="12">
        <f ca="1">Q317*Parameters!$C$4</f>
        <v>0.66</v>
      </c>
      <c r="W317" t="e">
        <f>'Actual Situation'!H317</f>
        <v>#N/A</v>
      </c>
      <c r="X317" s="36" t="e">
        <f>'Actual Situation'!I317</f>
        <v>#N/A</v>
      </c>
      <c r="Y317" s="12">
        <f ca="1">Q317*Parameters!$C$5</f>
        <v>0.48</v>
      </c>
      <c r="Z317" t="e">
        <f>'Actual Situation'!J317</f>
        <v>#N/A</v>
      </c>
      <c r="AA317" t="e">
        <f>'Actual Situation'!K317</f>
        <v>#N/A</v>
      </c>
      <c r="AB317" s="12">
        <f ca="1">Q317*Parameters!$C$7</f>
        <v>0.0669</v>
      </c>
      <c r="AC317" t="e">
        <f>'Actual Situation'!L317</f>
        <v>#N/A</v>
      </c>
      <c r="AD317" s="12">
        <f ca="1" t="shared" si="61"/>
        <v>7111.6707</v>
      </c>
      <c r="AE317" s="61" t="e">
        <f t="shared" si="62"/>
        <v>#N/A</v>
      </c>
      <c r="AH317" s="39">
        <f ca="1">IF(ISNA((Parameters!$C$10-L317)/Parameters!$C$10),1,(Parameters!$C$10-L317)/Parameters!$C$10)</f>
        <v>0.895851849596994</v>
      </c>
      <c r="AJ317" s="66">
        <f ca="1" t="shared" si="63"/>
        <v>1</v>
      </c>
      <c r="AK317" s="66" t="e">
        <f ca="1" t="shared" si="64"/>
        <v>#N/A</v>
      </c>
      <c r="AL317" s="67">
        <f>Parameters!$C$13</f>
        <v>2200</v>
      </c>
      <c r="AM317" s="67">
        <f>Parameters!$C$14</f>
        <v>2000</v>
      </c>
    </row>
    <row r="318" spans="1:39">
      <c r="A318" s="45">
        <f t="shared" si="60"/>
        <v>44178</v>
      </c>
      <c r="B318" t="e">
        <f>'Actual Situation'!B318</f>
        <v>#N/A</v>
      </c>
      <c r="C318" s="46">
        <f>_xlfn.IFNA(VLOOKUP(A318,Measures!$D$15:$H$67,4,FALSE),C317)</f>
        <v>0.243</v>
      </c>
      <c r="D318" s="17">
        <f ca="1">OFFSET(G318,-Parameters!C$18,0)/$AG$2</f>
        <v>0.426036915891529</v>
      </c>
      <c r="E318" t="e">
        <f>'Actual Situation'!C318</f>
        <v>#N/A</v>
      </c>
      <c r="F318" s="17">
        <f ca="1">OFFSET(L318,-Parameters!C$18,0)/$AG$2</f>
        <v>54500.3296609644</v>
      </c>
      <c r="G318" s="47">
        <f ca="1">IF(A318&lt;(A$39-Parameters!C$18),G319/(1+H319),IF(A318&gt;(A$39-Parameters!C$18),I317*$AH317*C318,$AG$2*$D$39))</f>
        <v>6.25780327284535</v>
      </c>
      <c r="H318" s="34">
        <f ca="1">Projection!$AH317*Projection!C318</f>
        <v>0.21769199945207</v>
      </c>
      <c r="I318" s="47">
        <f ca="1">IF(A318&lt;(A$39-Parameters!C$18-2),I319/(1+$AG$8-$AG$5),IF(A318&gt;(A$39-Parameters!C$18-2),I317*(1+H317-$AG$5),G320/$AG$8))</f>
        <v>27.8174073421026</v>
      </c>
      <c r="J318" s="47"/>
      <c r="K318" s="35">
        <f ca="1">I318/Parameters!$C$10</f>
        <v>2.44012345106163e-6</v>
      </c>
      <c r="L318" s="47">
        <f ca="1">IF(A318&lt;(A$39-Parameters!C$18),L319-G319,IF(A318=(A$39-Parameters!C$18),OFFSET(F318,Parameters!C$18,0)*$AG$2,$L317+G318))</f>
        <v>1187295.17239754</v>
      </c>
      <c r="M318" s="35">
        <f ca="1">L318/Parameters!$C$10</f>
        <v>0.104148699333118</v>
      </c>
      <c r="N318" s="35">
        <f ca="1" t="shared" si="59"/>
        <v>0.895851300666882</v>
      </c>
      <c r="O318" t="e">
        <f>'Actual Situation'!D318</f>
        <v>#N/A</v>
      </c>
      <c r="P318" t="e">
        <f>'Actual Situation'!E318</f>
        <v>#N/A</v>
      </c>
      <c r="Q318" s="12">
        <f ca="1">ROUND(SUM(OFFSET(D318,(Parameters!$C$9*-1),0,(Parameters!$C$8*-1),1))*Parameters!$C$6,0)</f>
        <v>3</v>
      </c>
      <c r="R318" s="12">
        <f ca="1" t="shared" si="54"/>
        <v>3</v>
      </c>
      <c r="S318" s="36" t="e">
        <f ca="1" t="shared" si="52"/>
        <v>#N/A</v>
      </c>
      <c r="T318" t="e">
        <f>'Actual Situation'!F318</f>
        <v>#N/A</v>
      </c>
      <c r="U318" s="36" t="e">
        <f>'Actual Situation'!G318</f>
        <v>#N/A</v>
      </c>
      <c r="V318" s="12">
        <f ca="1">Q318*Parameters!$C$4</f>
        <v>0.66</v>
      </c>
      <c r="W318" t="e">
        <f>'Actual Situation'!H318</f>
        <v>#N/A</v>
      </c>
      <c r="X318" s="36" t="e">
        <f>'Actual Situation'!I318</f>
        <v>#N/A</v>
      </c>
      <c r="Y318" s="12">
        <f ca="1">Q318*Parameters!$C$5</f>
        <v>0.48</v>
      </c>
      <c r="Z318" t="e">
        <f>'Actual Situation'!J318</f>
        <v>#N/A</v>
      </c>
      <c r="AA318" t="e">
        <f>'Actual Situation'!K318</f>
        <v>#N/A</v>
      </c>
      <c r="AB318" s="12">
        <f ca="1">Q318*Parameters!$C$7</f>
        <v>0.0669</v>
      </c>
      <c r="AC318" t="e">
        <f>'Actual Situation'!L318</f>
        <v>#N/A</v>
      </c>
      <c r="AD318" s="12">
        <f ca="1" t="shared" si="61"/>
        <v>7111.7376</v>
      </c>
      <c r="AE318" s="61" t="e">
        <f t="shared" si="62"/>
        <v>#N/A</v>
      </c>
      <c r="AH318" s="39">
        <f ca="1">IF(ISNA((Parameters!$C$10-L318)/Parameters!$C$10),1,(Parameters!$C$10-L318)/Parameters!$C$10)</f>
        <v>0.895851300666882</v>
      </c>
      <c r="AJ318" s="66">
        <f ca="1" t="shared" si="63"/>
        <v>1</v>
      </c>
      <c r="AK318" s="66" t="e">
        <f ca="1" t="shared" si="64"/>
        <v>#N/A</v>
      </c>
      <c r="AL318" s="67">
        <f>Parameters!$C$13</f>
        <v>2200</v>
      </c>
      <c r="AM318" s="67">
        <f>Parameters!$C$14</f>
        <v>2000</v>
      </c>
    </row>
    <row r="319" spans="1:39">
      <c r="A319" s="45">
        <f t="shared" si="60"/>
        <v>44179</v>
      </c>
      <c r="B319" t="e">
        <f>'Actual Situation'!B319</f>
        <v>#N/A</v>
      </c>
      <c r="C319" s="46">
        <f>_xlfn.IFNA(VLOOKUP(A319,Measures!$D$15:$H$67,4,FALSE),C318)</f>
        <v>0.243</v>
      </c>
      <c r="D319" s="17">
        <f ca="1">OFFSET(G319,-Parameters!C$18,0)/$AG$2</f>
        <v>0.412273077096509</v>
      </c>
      <c r="E319" t="e">
        <f>'Actual Situation'!C319</f>
        <v>#N/A</v>
      </c>
      <c r="F319" s="17">
        <f ca="1">OFFSET(L319,-Parameters!C$18,0)/$AG$2</f>
        <v>54500.7419340415</v>
      </c>
      <c r="G319" s="47">
        <f ca="1">IF(A319&lt;(A$39-Parameters!C$18),G320/(1+H320),IF(A319&gt;(A$39-Parameters!C$18),I318*$AH318*C319,$AG$2*$D$39))</f>
        <v>6.05562331331056</v>
      </c>
      <c r="H319" s="34">
        <f ca="1">Projection!$AH318*Projection!C319</f>
        <v>0.217691866062052</v>
      </c>
      <c r="I319" s="47">
        <f ca="1">IF(A319&lt;(A$39-Parameters!C$18-2),I320/(1+$AG$8-$AG$5),IF(A319&gt;(A$39-Parameters!C$18-2),I318*(1+H318-$AG$5),G321/$AG$8))</f>
        <v>26.918682530452</v>
      </c>
      <c r="J319" s="47"/>
      <c r="K319" s="35">
        <f ca="1">I319/Parameters!$C$10</f>
        <v>2.36128794126772e-6</v>
      </c>
      <c r="L319" s="47">
        <f ca="1">IF(A319&lt;(A$39-Parameters!C$18),L320-G320,IF(A319=(A$39-Parameters!C$18),OFFSET(F319,Parameters!C$18,0)*$AG$2,$L318+G319))</f>
        <v>1187301.22802085</v>
      </c>
      <c r="M319" s="35">
        <f ca="1">L319/Parameters!$C$10</f>
        <v>0.104149230528145</v>
      </c>
      <c r="N319" s="35">
        <f ca="1" t="shared" si="59"/>
        <v>0.895850769471855</v>
      </c>
      <c r="O319" t="e">
        <f>'Actual Situation'!D319</f>
        <v>#N/A</v>
      </c>
      <c r="P319" t="e">
        <f>'Actual Situation'!E319</f>
        <v>#N/A</v>
      </c>
      <c r="Q319" s="12">
        <f ca="1">ROUND(SUM(OFFSET(D319,(Parameters!$C$9*-1),0,(Parameters!$C$8*-1),1))*Parameters!$C$6,0)</f>
        <v>3</v>
      </c>
      <c r="R319" s="12">
        <f ca="1" t="shared" si="54"/>
        <v>3</v>
      </c>
      <c r="S319" s="36" t="e">
        <f ca="1" t="shared" si="52"/>
        <v>#N/A</v>
      </c>
      <c r="T319" t="e">
        <f>'Actual Situation'!F319</f>
        <v>#N/A</v>
      </c>
      <c r="U319" s="36" t="e">
        <f>'Actual Situation'!G319</f>
        <v>#N/A</v>
      </c>
      <c r="V319" s="12">
        <f ca="1">Q319*Parameters!$C$4</f>
        <v>0.66</v>
      </c>
      <c r="W319" t="e">
        <f>'Actual Situation'!H319</f>
        <v>#N/A</v>
      </c>
      <c r="X319" s="36" t="e">
        <f>'Actual Situation'!I319</f>
        <v>#N/A</v>
      </c>
      <c r="Y319" s="12">
        <f ca="1">Q319*Parameters!$C$5</f>
        <v>0.48</v>
      </c>
      <c r="Z319" t="e">
        <f>'Actual Situation'!J319</f>
        <v>#N/A</v>
      </c>
      <c r="AA319" t="e">
        <f>'Actual Situation'!K319</f>
        <v>#N/A</v>
      </c>
      <c r="AB319" s="12">
        <f ca="1">Q319*Parameters!$C$7</f>
        <v>0.0669</v>
      </c>
      <c r="AC319" t="e">
        <f>'Actual Situation'!L319</f>
        <v>#N/A</v>
      </c>
      <c r="AD319" s="12">
        <f ca="1" t="shared" si="61"/>
        <v>7111.8045</v>
      </c>
      <c r="AE319" s="61" t="e">
        <f t="shared" si="62"/>
        <v>#N/A</v>
      </c>
      <c r="AH319" s="39">
        <f ca="1">IF(ISNA((Parameters!$C$10-L319)/Parameters!$C$10),1,(Parameters!$C$10-L319)/Parameters!$C$10)</f>
        <v>0.895850769471855</v>
      </c>
      <c r="AJ319" s="66">
        <f ca="1" t="shared" si="63"/>
        <v>1</v>
      </c>
      <c r="AK319" s="66" t="e">
        <f ca="1" t="shared" si="64"/>
        <v>#N/A</v>
      </c>
      <c r="AL319" s="67">
        <f>Parameters!$C$13</f>
        <v>2200</v>
      </c>
      <c r="AM319" s="67">
        <f>Parameters!$C$14</f>
        <v>2000</v>
      </c>
    </row>
    <row r="320" spans="1:39">
      <c r="A320" s="45">
        <f t="shared" si="60"/>
        <v>44180</v>
      </c>
      <c r="B320" t="e">
        <f>'Actual Situation'!B320</f>
        <v>#N/A</v>
      </c>
      <c r="C320" s="46">
        <f>_xlfn.IFNA(VLOOKUP(A320,Measures!$D$15:$H$67,4,FALSE),C319)</f>
        <v>0.243</v>
      </c>
      <c r="D320" s="17">
        <f ca="1">OFFSET(G320,-Parameters!C$18,0)/$AG$2</f>
        <v>0.398953829685231</v>
      </c>
      <c r="E320" t="e">
        <f>'Actual Situation'!C320</f>
        <v>#N/A</v>
      </c>
      <c r="F320" s="17">
        <f ca="1">OFFSET(L320,-Parameters!C$18,0)/$AG$2</f>
        <v>54501.1408878711</v>
      </c>
      <c r="G320" s="47">
        <f ca="1">IF(A320&lt;(A$39-Parameters!C$18),G321/(1+H321),IF(A320&gt;(A$39-Parameters!C$18),I319*$AH319*C320,$AG$2*$D$39))</f>
        <v>5.85997475731198</v>
      </c>
      <c r="H320" s="34">
        <f ca="1">Projection!$AH319*Projection!C320</f>
        <v>0.217691736981661</v>
      </c>
      <c r="I320" s="47">
        <f ca="1">IF(A320&lt;(A$39-Parameters!C$18-2),I321/(1+$AG$8-$AG$5),IF(A320&gt;(A$39-Parameters!C$18-2),I319*(1+H319-$AG$5),G322/$AG$8))</f>
        <v>26.048990129825</v>
      </c>
      <c r="J320" s="47"/>
      <c r="K320" s="35">
        <f ca="1">I320/Parameters!$C$10</f>
        <v>2.28499913419518e-6</v>
      </c>
      <c r="L320" s="47">
        <f ca="1">IF(A320&lt;(A$39-Parameters!C$18),L321-G321,IF(A320=(A$39-Parameters!C$18),OFFSET(F320,Parameters!C$18,0)*$AG$2,$L319+G320))</f>
        <v>1187307.08799561</v>
      </c>
      <c r="M320" s="35">
        <f ca="1">L320/Parameters!$C$10</f>
        <v>0.104149744561018</v>
      </c>
      <c r="N320" s="35">
        <f ca="1" t="shared" si="59"/>
        <v>0.895850255438982</v>
      </c>
      <c r="O320" t="e">
        <f>'Actual Situation'!D320</f>
        <v>#N/A</v>
      </c>
      <c r="P320" t="e">
        <f>'Actual Situation'!E320</f>
        <v>#N/A</v>
      </c>
      <c r="Q320" s="12">
        <f ca="1">ROUND(SUM(OFFSET(D320,(Parameters!$C$9*-1),0,(Parameters!$C$8*-1),1))*Parameters!$C$6,0)</f>
        <v>3</v>
      </c>
      <c r="R320" s="12">
        <f ca="1" t="shared" si="54"/>
        <v>3</v>
      </c>
      <c r="S320" s="36" t="e">
        <f ca="1" t="shared" si="52"/>
        <v>#N/A</v>
      </c>
      <c r="T320" t="e">
        <f>'Actual Situation'!F320</f>
        <v>#N/A</v>
      </c>
      <c r="U320" s="36" t="e">
        <f>'Actual Situation'!G320</f>
        <v>#N/A</v>
      </c>
      <c r="V320" s="12">
        <f ca="1">Q320*Parameters!$C$4</f>
        <v>0.66</v>
      </c>
      <c r="W320" t="e">
        <f>'Actual Situation'!H320</f>
        <v>#N/A</v>
      </c>
      <c r="X320" s="36" t="e">
        <f>'Actual Situation'!I320</f>
        <v>#N/A</v>
      </c>
      <c r="Y320" s="12">
        <f ca="1">Q320*Parameters!$C$5</f>
        <v>0.48</v>
      </c>
      <c r="Z320" t="e">
        <f>'Actual Situation'!J320</f>
        <v>#N/A</v>
      </c>
      <c r="AA320" t="e">
        <f>'Actual Situation'!K320</f>
        <v>#N/A</v>
      </c>
      <c r="AB320" s="12">
        <f ca="1">Q320*Parameters!$C$7</f>
        <v>0.0669</v>
      </c>
      <c r="AC320" t="e">
        <f>'Actual Situation'!L320</f>
        <v>#N/A</v>
      </c>
      <c r="AD320" s="12">
        <f ca="1" t="shared" si="61"/>
        <v>7111.8714</v>
      </c>
      <c r="AE320" s="61" t="e">
        <f t="shared" si="62"/>
        <v>#N/A</v>
      </c>
      <c r="AH320" s="39">
        <f ca="1">IF(ISNA((Parameters!$C$10-L320)/Parameters!$C$10),1,(Parameters!$C$10-L320)/Parameters!$C$10)</f>
        <v>0.895850255438981</v>
      </c>
      <c r="AJ320" s="66">
        <f ca="1" t="shared" si="63"/>
        <v>1</v>
      </c>
      <c r="AK320" s="66" t="e">
        <f ca="1" t="shared" si="64"/>
        <v>#N/A</v>
      </c>
      <c r="AL320" s="67">
        <f>Parameters!$C$13</f>
        <v>2200</v>
      </c>
      <c r="AM320" s="67">
        <f>Parameters!$C$14</f>
        <v>2000</v>
      </c>
    </row>
    <row r="321" spans="1:39">
      <c r="A321" s="45">
        <f t="shared" si="60"/>
        <v>44181</v>
      </c>
      <c r="B321" t="e">
        <f>'Actual Situation'!B321</f>
        <v>#N/A</v>
      </c>
      <c r="C321" s="46">
        <f>_xlfn.IFNA(VLOOKUP(A321,Measures!$D$15:$H$67,4,FALSE),C320)</f>
        <v>0.243</v>
      </c>
      <c r="D321" s="17">
        <f ca="1">OFFSET(G321,-Parameters!C$18,0)/$AG$2</f>
        <v>0.38606481734321</v>
      </c>
      <c r="E321" t="e">
        <f>'Actual Situation'!C321</f>
        <v>#N/A</v>
      </c>
      <c r="F321" s="17">
        <f ca="1">OFFSET(L321,-Parameters!C$18,0)/$AG$2</f>
        <v>54501.5269526885</v>
      </c>
      <c r="G321" s="47">
        <f ca="1">IF(A321&lt;(A$39-Parameters!C$18),G322/(1+H322),IF(A321&gt;(A$39-Parameters!C$18),I320*$AH320*C321,$AG$2*$D$39))</f>
        <v>5.6706466542007</v>
      </c>
      <c r="H321" s="34">
        <f ca="1">Projection!$AH320*Projection!C321</f>
        <v>0.217691612071672</v>
      </c>
      <c r="I321" s="47">
        <f ca="1">IF(A321&lt;(A$39-Parameters!C$18-2),I322/(1+$AG$8-$AG$5),IF(A321&gt;(A$39-Parameters!C$18-2),I320*(1+H320-$AG$5),G323/$AG$8))</f>
        <v>25.2073925053485</v>
      </c>
      <c r="J321" s="47"/>
      <c r="K321" s="35">
        <f ca="1">I321/Parameters!$C$10</f>
        <v>2.21117478117092e-6</v>
      </c>
      <c r="L321" s="47">
        <f ca="1">IF(A321&lt;(A$39-Parameters!C$18),L322-G322,IF(A321=(A$39-Parameters!C$18),OFFSET(F321,Parameters!C$18,0)*$AG$2,$L320+G321))</f>
        <v>1187312.75864227</v>
      </c>
      <c r="M321" s="35">
        <f ca="1">L321/Parameters!$C$10</f>
        <v>0.104150241986164</v>
      </c>
      <c r="N321" s="35">
        <f ca="1" t="shared" si="59"/>
        <v>0.895849758013836</v>
      </c>
      <c r="O321" t="e">
        <f>'Actual Situation'!D321</f>
        <v>#N/A</v>
      </c>
      <c r="P321" t="e">
        <f>'Actual Situation'!E321</f>
        <v>#N/A</v>
      </c>
      <c r="Q321" s="12">
        <f ca="1">ROUND(SUM(OFFSET(D321,(Parameters!$C$9*-1),0,(Parameters!$C$8*-1),1))*Parameters!$C$6,0)</f>
        <v>3</v>
      </c>
      <c r="R321" s="12">
        <f ca="1" t="shared" si="54"/>
        <v>3</v>
      </c>
      <c r="S321" s="36" t="e">
        <f ca="1" t="shared" si="52"/>
        <v>#N/A</v>
      </c>
      <c r="T321" t="e">
        <f>'Actual Situation'!F321</f>
        <v>#N/A</v>
      </c>
      <c r="U321" s="36" t="e">
        <f>'Actual Situation'!G321</f>
        <v>#N/A</v>
      </c>
      <c r="V321" s="12">
        <f ca="1">Q321*Parameters!$C$4</f>
        <v>0.66</v>
      </c>
      <c r="W321" t="e">
        <f>'Actual Situation'!H321</f>
        <v>#N/A</v>
      </c>
      <c r="X321" s="36" t="e">
        <f>'Actual Situation'!I321</f>
        <v>#N/A</v>
      </c>
      <c r="Y321" s="12">
        <f ca="1">Q321*Parameters!$C$5</f>
        <v>0.48</v>
      </c>
      <c r="Z321" t="e">
        <f>'Actual Situation'!J321</f>
        <v>#N/A</v>
      </c>
      <c r="AA321" t="e">
        <f>'Actual Situation'!K321</f>
        <v>#N/A</v>
      </c>
      <c r="AB321" s="12">
        <f ca="1">Q321*Parameters!$C$7</f>
        <v>0.0669</v>
      </c>
      <c r="AC321" t="e">
        <f>'Actual Situation'!L321</f>
        <v>#N/A</v>
      </c>
      <c r="AD321" s="12">
        <f ca="1" t="shared" si="61"/>
        <v>7111.9383</v>
      </c>
      <c r="AE321" s="61" t="e">
        <f t="shared" si="62"/>
        <v>#N/A</v>
      </c>
      <c r="AH321" s="39">
        <f ca="1">IF(ISNA((Parameters!$C$10-L321)/Parameters!$C$10),1,(Parameters!$C$10-L321)/Parameters!$C$10)</f>
        <v>0.895849758013836</v>
      </c>
      <c r="AJ321" s="66">
        <f ca="1" t="shared" si="63"/>
        <v>1</v>
      </c>
      <c r="AK321" s="66" t="e">
        <f ca="1" t="shared" si="64"/>
        <v>#N/A</v>
      </c>
      <c r="AL321" s="67">
        <f>Parameters!$C$13</f>
        <v>2200</v>
      </c>
      <c r="AM321" s="67">
        <f>Parameters!$C$14</f>
        <v>2000</v>
      </c>
    </row>
    <row r="322" spans="1:39">
      <c r="A322" s="45">
        <f t="shared" si="60"/>
        <v>44182</v>
      </c>
      <c r="B322" t="e">
        <f>'Actual Situation'!B322</f>
        <v>#N/A</v>
      </c>
      <c r="C322" s="46">
        <f>_xlfn.IFNA(VLOOKUP(A322,Measures!$D$15:$H$67,4,FALSE),C321)</f>
        <v>0.243</v>
      </c>
      <c r="D322" s="17">
        <f ca="1">OFFSET(G322,-Parameters!C$18,0)/$AG$2</f>
        <v>0.373592147042839</v>
      </c>
      <c r="E322" t="e">
        <f>'Actual Situation'!C322</f>
        <v>#N/A</v>
      </c>
      <c r="F322" s="17">
        <f ca="1">OFFSET(L322,-Parameters!C$18,0)/$AG$2</f>
        <v>54501.9005448355</v>
      </c>
      <c r="G322" s="47">
        <f ca="1">IF(A322&lt;(A$39-Parameters!C$18),G323/(1+H323),IF(A322&gt;(A$39-Parameters!C$18),I321*$AH321*C322,$AG$2*$D$39))</f>
        <v>5.48743486368653</v>
      </c>
      <c r="H322" s="34">
        <f ca="1">Projection!$AH321*Projection!C322</f>
        <v>0.217691491197362</v>
      </c>
      <c r="I322" s="47">
        <f ca="1">IF(A322&lt;(A$39-Parameters!C$18-2),I323/(1+$AG$8-$AG$5),IF(A322&gt;(A$39-Parameters!C$18-2),I321*(1+H321-$AG$5),G324/$AG$8))</f>
        <v>24.3929822896241</v>
      </c>
      <c r="J322" s="47"/>
      <c r="K322" s="35">
        <f ca="1">I322/Parameters!$C$10</f>
        <v>2.13973528856352e-6</v>
      </c>
      <c r="L322" s="47">
        <f ca="1">IF(A322&lt;(A$39-Parameters!C$18),L323-G323,IF(A322=(A$39-Parameters!C$18),OFFSET(F322,Parameters!C$18,0)*$AG$2,$L321+G322))</f>
        <v>1187318.24607713</v>
      </c>
      <c r="M322" s="35">
        <f ca="1">L322/Parameters!$C$10</f>
        <v>0.104150723340099</v>
      </c>
      <c r="N322" s="35">
        <f ca="1" t="shared" si="59"/>
        <v>0.895849276659901</v>
      </c>
      <c r="O322" t="e">
        <f>'Actual Situation'!D322</f>
        <v>#N/A</v>
      </c>
      <c r="P322" t="e">
        <f>'Actual Situation'!E322</f>
        <v>#N/A</v>
      </c>
      <c r="Q322" s="12">
        <f ca="1">ROUND(SUM(OFFSET(D322,(Parameters!$C$9*-1),0,(Parameters!$C$8*-1),1))*Parameters!$C$6,0)</f>
        <v>3</v>
      </c>
      <c r="R322" s="12">
        <f ca="1" t="shared" si="54"/>
        <v>3</v>
      </c>
      <c r="S322" s="36" t="e">
        <f ca="1" t="shared" si="52"/>
        <v>#N/A</v>
      </c>
      <c r="T322" t="e">
        <f>'Actual Situation'!F322</f>
        <v>#N/A</v>
      </c>
      <c r="U322" s="36" t="e">
        <f>'Actual Situation'!G322</f>
        <v>#N/A</v>
      </c>
      <c r="V322" s="12">
        <f ca="1">Q322*Parameters!$C$4</f>
        <v>0.66</v>
      </c>
      <c r="W322" t="e">
        <f>'Actual Situation'!H322</f>
        <v>#N/A</v>
      </c>
      <c r="X322" s="36" t="e">
        <f>'Actual Situation'!I322</f>
        <v>#N/A</v>
      </c>
      <c r="Y322" s="12">
        <f ca="1">Q322*Parameters!$C$5</f>
        <v>0.48</v>
      </c>
      <c r="Z322" t="e">
        <f>'Actual Situation'!J322</f>
        <v>#N/A</v>
      </c>
      <c r="AA322" t="e">
        <f>'Actual Situation'!K322</f>
        <v>#N/A</v>
      </c>
      <c r="AB322" s="12">
        <f ca="1">Q322*Parameters!$C$7</f>
        <v>0.0669</v>
      </c>
      <c r="AC322" t="e">
        <f>'Actual Situation'!L322</f>
        <v>#N/A</v>
      </c>
      <c r="AD322" s="12">
        <f ca="1" t="shared" si="61"/>
        <v>7112.0052</v>
      </c>
      <c r="AE322" s="61" t="e">
        <f t="shared" si="62"/>
        <v>#N/A</v>
      </c>
      <c r="AH322" s="39">
        <f ca="1">IF(ISNA((Parameters!$C$10-L322)/Parameters!$C$10),1,(Parameters!$C$10-L322)/Parameters!$C$10)</f>
        <v>0.895849276659901</v>
      </c>
      <c r="AJ322" s="66">
        <f ca="1" t="shared" si="63"/>
        <v>1</v>
      </c>
      <c r="AK322" s="66" t="e">
        <f ca="1" t="shared" si="64"/>
        <v>#N/A</v>
      </c>
      <c r="AL322" s="67">
        <f>Parameters!$C$13</f>
        <v>2200</v>
      </c>
      <c r="AM322" s="67">
        <f>Parameters!$C$14</f>
        <v>2000</v>
      </c>
    </row>
    <row r="323" spans="1:39">
      <c r="A323" s="45">
        <f t="shared" si="60"/>
        <v>44183</v>
      </c>
      <c r="B323" t="e">
        <f>'Actual Situation'!B323</f>
        <v>#N/A</v>
      </c>
      <c r="C323" s="46">
        <f>_xlfn.IFNA(VLOOKUP(A323,Measures!$D$15:$H$67,4,FALSE),C322)</f>
        <v>0.243</v>
      </c>
      <c r="D323" s="17">
        <f ca="1">OFFSET(G323,-Parameters!C$18,0)/$AG$2</f>
        <v>0.361522374111499</v>
      </c>
      <c r="E323" t="e">
        <f>'Actual Situation'!C323</f>
        <v>#N/A</v>
      </c>
      <c r="F323" s="17">
        <f ca="1">OFFSET(L323,-Parameters!C$18,0)/$AG$2</f>
        <v>54502.2620672097</v>
      </c>
      <c r="G323" s="47">
        <f ca="1">IF(A323&lt;(A$39-Parameters!C$18),G324/(1+H324),IF(A323&gt;(A$39-Parameters!C$18),I322*$AH322*C323,$AG$2*$D$39))</f>
        <v>5.31014183615622</v>
      </c>
      <c r="H323" s="34">
        <f ca="1">Projection!$AH322*Projection!C323</f>
        <v>0.217691374228356</v>
      </c>
      <c r="I323" s="47">
        <f ca="1">IF(A323&lt;(A$39-Parameters!C$18-2),I324/(1+$AG$8-$AG$5),IF(A323&gt;(A$39-Parameters!C$18-2),I322*(1+H322-$AG$5),G325/$AG$8))</f>
        <v>23.6048814065972</v>
      </c>
      <c r="J323" s="47"/>
      <c r="K323" s="35">
        <f ca="1">I323/Parameters!$C$10</f>
        <v>2.07060363215765e-6</v>
      </c>
      <c r="L323" s="47">
        <f ca="1">IF(A323&lt;(A$39-Parameters!C$18),L324-G324,IF(A323=(A$39-Parameters!C$18),OFFSET(F323,Parameters!C$18,0)*$AG$2,$L322+G323))</f>
        <v>1187323.55621896</v>
      </c>
      <c r="M323" s="35">
        <f ca="1">L323/Parameters!$C$10</f>
        <v>0.104151189142014</v>
      </c>
      <c r="N323" s="35">
        <f ca="1" t="shared" si="59"/>
        <v>0.895848810857986</v>
      </c>
      <c r="O323" t="e">
        <f>'Actual Situation'!D323</f>
        <v>#N/A</v>
      </c>
      <c r="P323" t="e">
        <f>'Actual Situation'!E323</f>
        <v>#N/A</v>
      </c>
      <c r="Q323" s="12">
        <f ca="1">ROUND(SUM(OFFSET(D323,(Parameters!$C$9*-1),0,(Parameters!$C$8*-1),1))*Parameters!$C$6,0)</f>
        <v>3</v>
      </c>
      <c r="R323" s="12">
        <f ca="1" t="shared" si="54"/>
        <v>3</v>
      </c>
      <c r="S323" s="36" t="e">
        <f ca="1" t="shared" si="52"/>
        <v>#N/A</v>
      </c>
      <c r="T323" t="e">
        <f>'Actual Situation'!F323</f>
        <v>#N/A</v>
      </c>
      <c r="U323" s="36" t="e">
        <f>'Actual Situation'!G323</f>
        <v>#N/A</v>
      </c>
      <c r="V323" s="12">
        <f ca="1">Q323*Parameters!$C$4</f>
        <v>0.66</v>
      </c>
      <c r="W323" t="e">
        <f>'Actual Situation'!H323</f>
        <v>#N/A</v>
      </c>
      <c r="X323" s="36" t="e">
        <f>'Actual Situation'!I323</f>
        <v>#N/A</v>
      </c>
      <c r="Y323" s="12">
        <f ca="1">Q323*Parameters!$C$5</f>
        <v>0.48</v>
      </c>
      <c r="Z323" t="e">
        <f>'Actual Situation'!J323</f>
        <v>#N/A</v>
      </c>
      <c r="AA323" t="e">
        <f>'Actual Situation'!K323</f>
        <v>#N/A</v>
      </c>
      <c r="AB323" s="12">
        <f ca="1">Q323*Parameters!$C$7</f>
        <v>0.0669</v>
      </c>
      <c r="AC323" t="e">
        <f>'Actual Situation'!L323</f>
        <v>#N/A</v>
      </c>
      <c r="AD323" s="12">
        <f ca="1" t="shared" si="61"/>
        <v>7112.0721</v>
      </c>
      <c r="AE323" s="61" t="e">
        <f t="shared" si="62"/>
        <v>#N/A</v>
      </c>
      <c r="AH323" s="39">
        <f ca="1">IF(ISNA((Parameters!$C$10-L323)/Parameters!$C$10),1,(Parameters!$C$10-L323)/Parameters!$C$10)</f>
        <v>0.895848810857986</v>
      </c>
      <c r="AJ323" s="66">
        <f ca="1" t="shared" si="63"/>
        <v>1</v>
      </c>
      <c r="AK323" s="66" t="e">
        <f ca="1" t="shared" si="64"/>
        <v>#N/A</v>
      </c>
      <c r="AL323" s="67">
        <f>Parameters!$C$13</f>
        <v>2200</v>
      </c>
      <c r="AM323" s="67">
        <f>Parameters!$C$14</f>
        <v>2000</v>
      </c>
    </row>
    <row r="324" spans="1:39">
      <c r="A324" s="45">
        <f t="shared" si="60"/>
        <v>44184</v>
      </c>
      <c r="B324" t="e">
        <f>'Actual Situation'!B324</f>
        <v>#N/A</v>
      </c>
      <c r="C324" s="46">
        <f>_xlfn.IFNA(VLOOKUP(A324,Measures!$D$15:$H$67,4,FALSE),C323)</f>
        <v>0.243</v>
      </c>
      <c r="D324" s="17">
        <f ca="1">OFFSET(G324,-Parameters!C$18,0)/$AG$2</f>
        <v>0.349842487779737</v>
      </c>
      <c r="E324" t="e">
        <f>'Actual Situation'!C324</f>
        <v>#N/A</v>
      </c>
      <c r="F324" s="17">
        <f ca="1">OFFSET(L324,-Parameters!C$18,0)/$AG$2</f>
        <v>54502.6119096974</v>
      </c>
      <c r="G324" s="47">
        <f ca="1">IF(A324&lt;(A$39-Parameters!C$18),G325/(1+H325),IF(A324&gt;(A$39-Parameters!C$18),I323*$AH323*C324,$AG$2*$D$39))</f>
        <v>5.13857640006616</v>
      </c>
      <c r="H324" s="34">
        <f ca="1">Projection!$AH323*Projection!C324</f>
        <v>0.21769126103849</v>
      </c>
      <c r="I324" s="47">
        <f ca="1">IF(A324&lt;(A$39-Parameters!C$18-2),I325/(1+$AG$8-$AG$5),IF(A324&gt;(A$39-Parameters!C$18-2),I323*(1+H323-$AG$5),G326/$AG$8))</f>
        <v>22.8422401268474</v>
      </c>
      <c r="J324" s="47"/>
      <c r="K324" s="35">
        <f ca="1">I324/Parameters!$C$10</f>
        <v>2.00370527428486e-6</v>
      </c>
      <c r="L324" s="47">
        <f ca="1">IF(A324&lt;(A$39-Parameters!C$18),L325-G325,IF(A324=(A$39-Parameters!C$18),OFFSET(F324,Parameters!C$18,0)*$AG$2,$L323+G324))</f>
        <v>1187328.69479536</v>
      </c>
      <c r="M324" s="35">
        <f ca="1">L324/Parameters!$C$10</f>
        <v>0.10415163989433</v>
      </c>
      <c r="N324" s="35">
        <f ca="1" t="shared" si="59"/>
        <v>0.89584836010567</v>
      </c>
      <c r="O324" t="e">
        <f>'Actual Situation'!D324</f>
        <v>#N/A</v>
      </c>
      <c r="P324" t="e">
        <f>'Actual Situation'!E324</f>
        <v>#N/A</v>
      </c>
      <c r="Q324" s="12">
        <f ca="1">ROUND(SUM(OFFSET(D324,(Parameters!$C$9*-1),0,(Parameters!$C$8*-1),1))*Parameters!$C$6,0)</f>
        <v>3</v>
      </c>
      <c r="R324" s="12">
        <f ca="1" t="shared" si="54"/>
        <v>3</v>
      </c>
      <c r="S324" s="36" t="e">
        <f ca="1" t="shared" si="52"/>
        <v>#N/A</v>
      </c>
      <c r="T324" t="e">
        <f>'Actual Situation'!F324</f>
        <v>#N/A</v>
      </c>
      <c r="U324" s="36" t="e">
        <f>'Actual Situation'!G324</f>
        <v>#N/A</v>
      </c>
      <c r="V324" s="12">
        <f ca="1">Q324*Parameters!$C$4</f>
        <v>0.66</v>
      </c>
      <c r="W324" t="e">
        <f>'Actual Situation'!H324</f>
        <v>#N/A</v>
      </c>
      <c r="X324" s="36" t="e">
        <f>'Actual Situation'!I324</f>
        <v>#N/A</v>
      </c>
      <c r="Y324" s="12">
        <f ca="1">Q324*Parameters!$C$5</f>
        <v>0.48</v>
      </c>
      <c r="Z324" t="e">
        <f>'Actual Situation'!J324</f>
        <v>#N/A</v>
      </c>
      <c r="AA324" t="e">
        <f>'Actual Situation'!K324</f>
        <v>#N/A</v>
      </c>
      <c r="AB324" s="12">
        <f ca="1">Q324*Parameters!$C$7</f>
        <v>0.0669</v>
      </c>
      <c r="AC324" t="e">
        <f>'Actual Situation'!L324</f>
        <v>#N/A</v>
      </c>
      <c r="AD324" s="12">
        <f ca="1" t="shared" si="61"/>
        <v>7112.139</v>
      </c>
      <c r="AE324" s="61" t="e">
        <f t="shared" si="62"/>
        <v>#N/A</v>
      </c>
      <c r="AH324" s="39">
        <f ca="1">IF(ISNA((Parameters!$C$10-L324)/Parameters!$C$10),1,(Parameters!$C$10-L324)/Parameters!$C$10)</f>
        <v>0.89584836010567</v>
      </c>
      <c r="AJ324" s="66">
        <f ca="1" t="shared" si="63"/>
        <v>1</v>
      </c>
      <c r="AK324" s="66" t="e">
        <f ca="1" t="shared" si="64"/>
        <v>#N/A</v>
      </c>
      <c r="AL324" s="67">
        <f>Parameters!$C$13</f>
        <v>2200</v>
      </c>
      <c r="AM324" s="67">
        <f>Parameters!$C$14</f>
        <v>2000</v>
      </c>
    </row>
    <row r="325" spans="1:39">
      <c r="A325" s="45">
        <f t="shared" si="60"/>
        <v>44185</v>
      </c>
      <c r="B325" t="e">
        <f>'Actual Situation'!B325</f>
        <v>#N/A</v>
      </c>
      <c r="C325" s="46">
        <f>_xlfn.IFNA(VLOOKUP(A325,Measures!$D$15:$H$67,4,FALSE),C324)</f>
        <v>0.243</v>
      </c>
      <c r="D325" s="17">
        <f ca="1">OFFSET(G325,-Parameters!C$18,0)/$AG$2</f>
        <v>0.338539897194162</v>
      </c>
      <c r="E325" t="e">
        <f>'Actual Situation'!C325</f>
        <v>#N/A</v>
      </c>
      <c r="F325" s="17">
        <f ca="1">OFFSET(L325,-Parameters!C$18,0)/$AG$2</f>
        <v>54502.9504495946</v>
      </c>
      <c r="G325" s="47">
        <f ca="1">IF(A325&lt;(A$39-Parameters!C$18),G326/(1+H326),IF(A325&gt;(A$39-Parameters!C$18),I324*$AH324*C325,$AG$2*$D$39))</f>
        <v>4.97255355618261</v>
      </c>
      <c r="H325" s="34">
        <f ca="1">Projection!$AH324*Projection!C325</f>
        <v>0.217691151505678</v>
      </c>
      <c r="I325" s="47">
        <f ca="1">IF(A325&lt;(A$39-Parameters!C$18-2),I326/(1+$AG$8-$AG$5),IF(A325&gt;(A$39-Parameters!C$18-2),I324*(1+H324-$AG$5),G327/$AG$8))</f>
        <v>22.104236153293</v>
      </c>
      <c r="J325" s="47"/>
      <c r="K325" s="35">
        <f ca="1">I325/Parameters!$C$10</f>
        <v>1.93896808362219e-6</v>
      </c>
      <c r="L325" s="47">
        <f ca="1">IF(A325&lt;(A$39-Parameters!C$18),L326-G326,IF(A325=(A$39-Parameters!C$18),OFFSET(F325,Parameters!C$18,0)*$AG$2,$L324+G325))</f>
        <v>1187333.66734892</v>
      </c>
      <c r="M325" s="35">
        <f ca="1">L325/Parameters!$C$10</f>
        <v>0.104152076083239</v>
      </c>
      <c r="N325" s="35">
        <f ca="1" t="shared" si="59"/>
        <v>0.895847923916761</v>
      </c>
      <c r="O325" t="e">
        <f>'Actual Situation'!D325</f>
        <v>#N/A</v>
      </c>
      <c r="P325" t="e">
        <f>'Actual Situation'!E325</f>
        <v>#N/A</v>
      </c>
      <c r="Q325" s="12">
        <f ca="1">ROUND(SUM(OFFSET(D325,(Parameters!$C$9*-1),0,(Parameters!$C$8*-1),1))*Parameters!$C$6,0)</f>
        <v>2</v>
      </c>
      <c r="R325" s="12">
        <f ca="1" t="shared" si="54"/>
        <v>2</v>
      </c>
      <c r="S325" s="36" t="e">
        <f ca="1" t="shared" si="52"/>
        <v>#N/A</v>
      </c>
      <c r="T325" t="e">
        <f>'Actual Situation'!F325</f>
        <v>#N/A</v>
      </c>
      <c r="U325" s="36" t="e">
        <f>'Actual Situation'!G325</f>
        <v>#N/A</v>
      </c>
      <c r="V325" s="12">
        <f ca="1">Q325*Parameters!$C$4</f>
        <v>0.44</v>
      </c>
      <c r="W325" t="e">
        <f>'Actual Situation'!H325</f>
        <v>#N/A</v>
      </c>
      <c r="X325" s="36" t="e">
        <f>'Actual Situation'!I325</f>
        <v>#N/A</v>
      </c>
      <c r="Y325" s="12">
        <f ca="1">Q325*Parameters!$C$5</f>
        <v>0.32</v>
      </c>
      <c r="Z325" t="e">
        <f>'Actual Situation'!J325</f>
        <v>#N/A</v>
      </c>
      <c r="AA325" t="e">
        <f>'Actual Situation'!K325</f>
        <v>#N/A</v>
      </c>
      <c r="AB325" s="12">
        <f ca="1">Q325*Parameters!$C$7</f>
        <v>0.0446</v>
      </c>
      <c r="AC325" t="e">
        <f>'Actual Situation'!L325</f>
        <v>#N/A</v>
      </c>
      <c r="AD325" s="12">
        <f ca="1" t="shared" si="61"/>
        <v>7112.1836</v>
      </c>
      <c r="AE325" s="61" t="e">
        <f t="shared" si="62"/>
        <v>#N/A</v>
      </c>
      <c r="AH325" s="39">
        <f ca="1">IF(ISNA((Parameters!$C$10-L325)/Parameters!$C$10),1,(Parameters!$C$10-L325)/Parameters!$C$10)</f>
        <v>0.895847923916761</v>
      </c>
      <c r="AJ325" s="66">
        <f ca="1" t="shared" si="63"/>
        <v>0.666666666666667</v>
      </c>
      <c r="AK325" s="66" t="e">
        <f ca="1" t="shared" si="64"/>
        <v>#N/A</v>
      </c>
      <c r="AL325" s="67">
        <f>Parameters!$C$13</f>
        <v>2200</v>
      </c>
      <c r="AM325" s="67">
        <f>Parameters!$C$14</f>
        <v>2000</v>
      </c>
    </row>
    <row r="326" spans="1:39">
      <c r="A326" s="45">
        <f t="shared" si="60"/>
        <v>44186</v>
      </c>
      <c r="B326" t="e">
        <f>'Actual Situation'!B326</f>
        <v>#N/A</v>
      </c>
      <c r="C326" s="46">
        <f>_xlfn.IFNA(VLOOKUP(A326,Measures!$D$15:$H$67,4,FALSE),C325)</f>
        <v>0.243</v>
      </c>
      <c r="D326" s="17">
        <f ca="1">OFFSET(G326,-Parameters!C$18,0)/$AG$2</f>
        <v>0.327602417880183</v>
      </c>
      <c r="E326" t="e">
        <f>'Actual Situation'!C326</f>
        <v>#N/A</v>
      </c>
      <c r="F326" s="17">
        <f ca="1">OFFSET(L326,-Parameters!C$18,0)/$AG$2</f>
        <v>54503.2780520125</v>
      </c>
      <c r="G326" s="47">
        <f ca="1">IF(A326&lt;(A$39-Parameters!C$18),G327/(1+H327),IF(A326&gt;(A$39-Parameters!C$18),I325*$AH325*C326,$AG$2*$D$39))</f>
        <v>4.81189427844948</v>
      </c>
      <c r="H326" s="34">
        <f ca="1">Projection!$AH325*Projection!C326</f>
        <v>0.217691045511773</v>
      </c>
      <c r="I326" s="47">
        <f ca="1">IF(A326&lt;(A$39-Parameters!C$18-2),I327/(1+$AG$8-$AG$5),IF(A326&gt;(A$39-Parameters!C$18-2),I325*(1+H325-$AG$5),G328/$AG$8))</f>
        <v>21.3900737363335</v>
      </c>
      <c r="J326" s="47"/>
      <c r="K326" s="35">
        <f ca="1">I326/Parameters!$C$10</f>
        <v>1.87632225757312e-6</v>
      </c>
      <c r="L326" s="47">
        <f ca="1">IF(A326&lt;(A$39-Parameters!C$18),L327-G327,IF(A326=(A$39-Parameters!C$18),OFFSET(F326,Parameters!C$18,0)*$AG$2,$L325+G326))</f>
        <v>1187338.4792432</v>
      </c>
      <c r="M326" s="35">
        <f ca="1">L326/Parameters!$C$10</f>
        <v>0.104152498179228</v>
      </c>
      <c r="N326" s="35">
        <f ca="1" t="shared" si="59"/>
        <v>0.895847501820772</v>
      </c>
      <c r="O326" t="e">
        <f>'Actual Situation'!D326</f>
        <v>#N/A</v>
      </c>
      <c r="P326" t="e">
        <f>'Actual Situation'!E326</f>
        <v>#N/A</v>
      </c>
      <c r="Q326" s="12">
        <f ca="1">ROUND(SUM(OFFSET(D326,(Parameters!$C$9*-1),0,(Parameters!$C$8*-1),1))*Parameters!$C$6,0)</f>
        <v>2</v>
      </c>
      <c r="R326" s="12">
        <f ca="1" t="shared" si="54"/>
        <v>2</v>
      </c>
      <c r="S326" s="36" t="e">
        <f ca="1" t="shared" si="52"/>
        <v>#N/A</v>
      </c>
      <c r="T326" t="e">
        <f>'Actual Situation'!F326</f>
        <v>#N/A</v>
      </c>
      <c r="U326" s="36" t="e">
        <f>'Actual Situation'!G326</f>
        <v>#N/A</v>
      </c>
      <c r="V326" s="12">
        <f ca="1">Q326*Parameters!$C$4</f>
        <v>0.44</v>
      </c>
      <c r="W326" t="e">
        <f>'Actual Situation'!H326</f>
        <v>#N/A</v>
      </c>
      <c r="X326" s="36" t="e">
        <f>'Actual Situation'!I326</f>
        <v>#N/A</v>
      </c>
      <c r="Y326" s="12">
        <f ca="1">Q326*Parameters!$C$5</f>
        <v>0.32</v>
      </c>
      <c r="Z326" t="e">
        <f>'Actual Situation'!J326</f>
        <v>#N/A</v>
      </c>
      <c r="AA326" t="e">
        <f>'Actual Situation'!K326</f>
        <v>#N/A</v>
      </c>
      <c r="AB326" s="12">
        <f ca="1">Q326*Parameters!$C$7</f>
        <v>0.0446</v>
      </c>
      <c r="AC326" t="e">
        <f>'Actual Situation'!L326</f>
        <v>#N/A</v>
      </c>
      <c r="AD326" s="12">
        <f ca="1" t="shared" si="61"/>
        <v>7112.2282</v>
      </c>
      <c r="AE326" s="61" t="e">
        <f t="shared" si="62"/>
        <v>#N/A</v>
      </c>
      <c r="AH326" s="39">
        <f ca="1">IF(ISNA((Parameters!$C$10-L326)/Parameters!$C$10),1,(Parameters!$C$10-L326)/Parameters!$C$10)</f>
        <v>0.895847501820772</v>
      </c>
      <c r="AJ326" s="66">
        <f ca="1" t="shared" si="63"/>
        <v>1</v>
      </c>
      <c r="AK326" s="66" t="e">
        <f ca="1" t="shared" si="64"/>
        <v>#N/A</v>
      </c>
      <c r="AL326" s="67">
        <f>Parameters!$C$13</f>
        <v>2200</v>
      </c>
      <c r="AM326" s="67">
        <f>Parameters!$C$14</f>
        <v>2000</v>
      </c>
    </row>
    <row r="327" spans="1:39">
      <c r="A327" s="45">
        <f t="shared" si="60"/>
        <v>44187</v>
      </c>
      <c r="B327" t="e">
        <f>'Actual Situation'!B327</f>
        <v>#N/A</v>
      </c>
      <c r="C327" s="46">
        <f>_xlfn.IFNA(VLOOKUP(A327,Measures!$D$15:$H$67,4,FALSE),C326)</f>
        <v>0.243</v>
      </c>
      <c r="D327" s="17">
        <f ca="1">OFFSET(G327,-Parameters!C$18,0)/$AG$2</f>
        <v>0.317018258640179</v>
      </c>
      <c r="E327" t="e">
        <f>'Actual Situation'!C327</f>
        <v>#N/A</v>
      </c>
      <c r="F327" s="17">
        <f ca="1">OFFSET(L327,-Parameters!C$18,0)/$AG$2</f>
        <v>54503.5950702711</v>
      </c>
      <c r="G327" s="47">
        <f ca="1">IF(A327&lt;(A$39-Parameters!C$18),G328/(1+H328),IF(A327&gt;(A$39-Parameters!C$18),I326*$AH326*C327,$AG$2*$D$39))</f>
        <v>4.65642532127093</v>
      </c>
      <c r="H327" s="34">
        <f ca="1">Projection!$AH326*Projection!C327</f>
        <v>0.217690942942448</v>
      </c>
      <c r="I327" s="47">
        <f ca="1">IF(A327&lt;(A$39-Parameters!C$18-2),I328/(1+$AG$8-$AG$5),IF(A327&gt;(A$39-Parameters!C$18-2),I326*(1+H326-$AG$5),G329/$AG$8))</f>
        <v>20.6989828174865</v>
      </c>
      <c r="J327" s="47"/>
      <c r="K327" s="35">
        <f ca="1">I327/Parameters!$C$10</f>
        <v>1.81570024714794e-6</v>
      </c>
      <c r="L327" s="47">
        <f ca="1">IF(A327&lt;(A$39-Parameters!C$18),L328-G328,IF(A327=(A$39-Parameters!C$18),OFFSET(F327,Parameters!C$18,0)*$AG$2,$L326+G327))</f>
        <v>1187343.13566852</v>
      </c>
      <c r="M327" s="35">
        <f ca="1">L327/Parameters!$C$10</f>
        <v>0.10415290663759</v>
      </c>
      <c r="N327" s="35">
        <f ca="1" t="shared" si="59"/>
        <v>0.895847093362411</v>
      </c>
      <c r="O327" t="e">
        <f>'Actual Situation'!D327</f>
        <v>#N/A</v>
      </c>
      <c r="P327" t="e">
        <f>'Actual Situation'!E327</f>
        <v>#N/A</v>
      </c>
      <c r="Q327" s="12">
        <f ca="1">ROUND(SUM(OFFSET(D327,(Parameters!$C$9*-1),0,(Parameters!$C$8*-1),1))*Parameters!$C$6,0)</f>
        <v>2</v>
      </c>
      <c r="R327" s="12">
        <f ca="1" t="shared" si="54"/>
        <v>2</v>
      </c>
      <c r="S327" s="36" t="e">
        <f ca="1" t="shared" si="52"/>
        <v>#N/A</v>
      </c>
      <c r="T327" t="e">
        <f>'Actual Situation'!F327</f>
        <v>#N/A</v>
      </c>
      <c r="U327" s="36" t="e">
        <f>'Actual Situation'!G327</f>
        <v>#N/A</v>
      </c>
      <c r="V327" s="12">
        <f ca="1">Q327*Parameters!$C$4</f>
        <v>0.44</v>
      </c>
      <c r="W327" t="e">
        <f>'Actual Situation'!H327</f>
        <v>#N/A</v>
      </c>
      <c r="X327" s="36" t="e">
        <f>'Actual Situation'!I327</f>
        <v>#N/A</v>
      </c>
      <c r="Y327" s="12">
        <f ca="1">Q327*Parameters!$C$5</f>
        <v>0.32</v>
      </c>
      <c r="Z327" t="e">
        <f>'Actual Situation'!J327</f>
        <v>#N/A</v>
      </c>
      <c r="AA327" t="e">
        <f>'Actual Situation'!K327</f>
        <v>#N/A</v>
      </c>
      <c r="AB327" s="12">
        <f ca="1">Q327*Parameters!$C$7</f>
        <v>0.0446</v>
      </c>
      <c r="AC327" t="e">
        <f>'Actual Situation'!L327</f>
        <v>#N/A</v>
      </c>
      <c r="AD327" s="12">
        <f ca="1" t="shared" si="61"/>
        <v>7112.2728</v>
      </c>
      <c r="AE327" s="61" t="e">
        <f t="shared" si="62"/>
        <v>#N/A</v>
      </c>
      <c r="AH327" s="39">
        <f ca="1">IF(ISNA((Parameters!$C$10-L327)/Parameters!$C$10),1,(Parameters!$C$10-L327)/Parameters!$C$10)</f>
        <v>0.895847093362411</v>
      </c>
      <c r="AJ327" s="66">
        <f ca="1" t="shared" si="63"/>
        <v>1</v>
      </c>
      <c r="AK327" s="66" t="e">
        <f ca="1" t="shared" si="64"/>
        <v>#N/A</v>
      </c>
      <c r="AL327" s="67">
        <f>Parameters!$C$13</f>
        <v>2200</v>
      </c>
      <c r="AM327" s="67">
        <f>Parameters!$C$14</f>
        <v>2000</v>
      </c>
    </row>
    <row r="328" spans="1:39">
      <c r="A328" s="45">
        <f t="shared" si="60"/>
        <v>44188</v>
      </c>
      <c r="B328" t="e">
        <f>'Actual Situation'!B328</f>
        <v>#N/A</v>
      </c>
      <c r="C328" s="46">
        <f>_xlfn.IFNA(VLOOKUP(A328,Measures!$D$15:$H$67,4,FALSE),C327)</f>
        <v>0.243</v>
      </c>
      <c r="D328" s="17">
        <f ca="1">OFFSET(G328,-Parameters!C$18,0)/$AG$2</f>
        <v>0.306776008873179</v>
      </c>
      <c r="E328" t="e">
        <f>'Actual Situation'!C328</f>
        <v>#N/A</v>
      </c>
      <c r="F328" s="17">
        <f ca="1">OFFSET(L328,-Parameters!C$18,0)/$AG$2</f>
        <v>54503.90184628</v>
      </c>
      <c r="G328" s="47">
        <f ca="1">IF(A328&lt;(A$39-Parameters!C$18),G329/(1+H329),IF(A328&gt;(A$39-Parameters!C$18),I327*$AH327*C328,$AG$2*$D$39))</f>
        <v>4.50597903300271</v>
      </c>
      <c r="H328" s="34">
        <f ca="1">Projection!$AH327*Projection!C328</f>
        <v>0.217690843687066</v>
      </c>
      <c r="I328" s="47">
        <f ca="1">IF(A328&lt;(A$39-Parameters!C$18-2),I329/(1+$AG$8-$AG$5),IF(A328&gt;(A$39-Parameters!C$18-2),I327*(1+H327-$AG$5),G330/$AG$8))</f>
        <v>20.030218200603</v>
      </c>
      <c r="J328" s="47"/>
      <c r="K328" s="35">
        <f ca="1">I328/Parameters!$C$10</f>
        <v>1.75703668426342e-6</v>
      </c>
      <c r="L328" s="47">
        <f ca="1">IF(A328&lt;(A$39-Parameters!C$18),L329-G329,IF(A328=(A$39-Parameters!C$18),OFFSET(F328,Parameters!C$18,0)*$AG$2,$L327+G328))</f>
        <v>1187347.64164755</v>
      </c>
      <c r="M328" s="35">
        <f ca="1">L328/Parameters!$C$10</f>
        <v>0.104153301898908</v>
      </c>
      <c r="N328" s="35">
        <f ca="1" t="shared" si="59"/>
        <v>0.895846698101092</v>
      </c>
      <c r="O328" t="e">
        <f>'Actual Situation'!D328</f>
        <v>#N/A</v>
      </c>
      <c r="P328" t="e">
        <f>'Actual Situation'!E328</f>
        <v>#N/A</v>
      </c>
      <c r="Q328" s="12">
        <f ca="1">ROUND(SUM(OFFSET(D328,(Parameters!$C$9*-1),0,(Parameters!$C$8*-1),1))*Parameters!$C$6,0)</f>
        <v>2</v>
      </c>
      <c r="R328" s="12">
        <f ca="1" t="shared" si="54"/>
        <v>2</v>
      </c>
      <c r="S328" s="36" t="e">
        <f ca="1" t="shared" si="52"/>
        <v>#N/A</v>
      </c>
      <c r="T328" t="e">
        <f>'Actual Situation'!F328</f>
        <v>#N/A</v>
      </c>
      <c r="U328" s="36" t="e">
        <f>'Actual Situation'!G328</f>
        <v>#N/A</v>
      </c>
      <c r="V328" s="12">
        <f ca="1">Q328*Parameters!$C$4</f>
        <v>0.44</v>
      </c>
      <c r="W328" t="e">
        <f>'Actual Situation'!H328</f>
        <v>#N/A</v>
      </c>
      <c r="X328" s="36" t="e">
        <f>'Actual Situation'!I328</f>
        <v>#N/A</v>
      </c>
      <c r="Y328" s="12">
        <f ca="1">Q328*Parameters!$C$5</f>
        <v>0.32</v>
      </c>
      <c r="Z328" t="e">
        <f>'Actual Situation'!J328</f>
        <v>#N/A</v>
      </c>
      <c r="AA328" t="e">
        <f>'Actual Situation'!K328</f>
        <v>#N/A</v>
      </c>
      <c r="AB328" s="12">
        <f ca="1">Q328*Parameters!$C$7</f>
        <v>0.0446</v>
      </c>
      <c r="AC328" t="e">
        <f>'Actual Situation'!L328</f>
        <v>#N/A</v>
      </c>
      <c r="AD328" s="12">
        <f ca="1" t="shared" si="61"/>
        <v>7112.3174</v>
      </c>
      <c r="AE328" s="61" t="e">
        <f t="shared" si="62"/>
        <v>#N/A</v>
      </c>
      <c r="AH328" s="39">
        <f ca="1">IF(ISNA((Parameters!$C$10-L328)/Parameters!$C$10),1,(Parameters!$C$10-L328)/Parameters!$C$10)</f>
        <v>0.895846698101092</v>
      </c>
      <c r="AJ328" s="66">
        <f ca="1" t="shared" si="63"/>
        <v>1</v>
      </c>
      <c r="AK328" s="66" t="e">
        <f ca="1" t="shared" si="64"/>
        <v>#N/A</v>
      </c>
      <c r="AL328" s="67">
        <f>Parameters!$C$13</f>
        <v>2200</v>
      </c>
      <c r="AM328" s="67">
        <f>Parameters!$C$14</f>
        <v>2000</v>
      </c>
    </row>
    <row r="329" spans="1:39">
      <c r="A329" s="45">
        <f t="shared" si="60"/>
        <v>44189</v>
      </c>
      <c r="B329" t="e">
        <f>'Actual Situation'!B329</f>
        <v>#N/A</v>
      </c>
      <c r="C329" s="46">
        <f>_xlfn.IFNA(VLOOKUP(A329,Measures!$D$15:$H$67,4,FALSE),C328)</f>
        <v>0.243</v>
      </c>
      <c r="D329" s="17">
        <f ca="1">OFFSET(G329,-Parameters!C$18,0)/$AG$2</f>
        <v>0.296864626302524</v>
      </c>
      <c r="E329" t="e">
        <f>'Actual Situation'!C329</f>
        <v>#N/A</v>
      </c>
      <c r="F329" s="17">
        <f ca="1">OFFSET(L329,-Parameters!C$18,0)/$AG$2</f>
        <v>54504.1987109063</v>
      </c>
      <c r="G329" s="47">
        <f ca="1">IF(A329&lt;(A$39-Parameters!C$18),G330/(1+H330),IF(A329&gt;(A$39-Parameters!C$18),I328*$AH328*C329,$AG$2*$D$39))</f>
        <v>4.36039317545287</v>
      </c>
      <c r="H329" s="34">
        <f ca="1">Projection!$AH328*Projection!C329</f>
        <v>0.217690747638565</v>
      </c>
      <c r="I329" s="47">
        <f ca="1">IF(A329&lt;(A$39-Parameters!C$18-2),I330/(1+$AG$8-$AG$5),IF(A329&gt;(A$39-Parameters!C$18-2),I328*(1+H328-$AG$5),G331/$AG$8))</f>
        <v>19.3830587497776</v>
      </c>
      <c r="J329" s="47"/>
      <c r="K329" s="35">
        <f ca="1">I329/Parameters!$C$10</f>
        <v>1.700268311384e-6</v>
      </c>
      <c r="L329" s="47">
        <f ca="1">IF(A329&lt;(A$39-Parameters!C$18),L330-G330,IF(A329=(A$39-Parameters!C$18),OFFSET(F329,Parameters!C$18,0)*$AG$2,$L328+G329))</f>
        <v>1187352.00204073</v>
      </c>
      <c r="M329" s="35">
        <f ca="1">L329/Parameters!$C$10</f>
        <v>0.104153684389538</v>
      </c>
      <c r="N329" s="35">
        <f ca="1" t="shared" si="59"/>
        <v>0.895846315610462</v>
      </c>
      <c r="O329" t="e">
        <f>'Actual Situation'!D329</f>
        <v>#N/A</v>
      </c>
      <c r="P329" t="e">
        <f>'Actual Situation'!E329</f>
        <v>#N/A</v>
      </c>
      <c r="Q329" s="12">
        <f ca="1">ROUND(SUM(OFFSET(D329,(Parameters!$C$9*-1),0,(Parameters!$C$8*-1),1))*Parameters!$C$6,0)</f>
        <v>2</v>
      </c>
      <c r="R329" s="12">
        <f ca="1" t="shared" si="54"/>
        <v>2</v>
      </c>
      <c r="S329" s="36" t="e">
        <f ca="1" t="shared" si="52"/>
        <v>#N/A</v>
      </c>
      <c r="T329" t="e">
        <f>'Actual Situation'!F329</f>
        <v>#N/A</v>
      </c>
      <c r="U329" s="36" t="e">
        <f>'Actual Situation'!G329</f>
        <v>#N/A</v>
      </c>
      <c r="V329" s="12">
        <f ca="1">Q329*Parameters!$C$4</f>
        <v>0.44</v>
      </c>
      <c r="W329" t="e">
        <f>'Actual Situation'!H329</f>
        <v>#N/A</v>
      </c>
      <c r="X329" s="36" t="e">
        <f>'Actual Situation'!I329</f>
        <v>#N/A</v>
      </c>
      <c r="Y329" s="12">
        <f ca="1">Q329*Parameters!$C$5</f>
        <v>0.32</v>
      </c>
      <c r="Z329" t="e">
        <f>'Actual Situation'!J329</f>
        <v>#N/A</v>
      </c>
      <c r="AA329" t="e">
        <f>'Actual Situation'!K329</f>
        <v>#N/A</v>
      </c>
      <c r="AB329" s="12">
        <f ca="1">Q329*Parameters!$C$7</f>
        <v>0.0446</v>
      </c>
      <c r="AC329" t="e">
        <f>'Actual Situation'!L329</f>
        <v>#N/A</v>
      </c>
      <c r="AD329" s="12">
        <f ca="1" t="shared" si="61"/>
        <v>7112.362</v>
      </c>
      <c r="AE329" s="61" t="e">
        <f t="shared" si="62"/>
        <v>#N/A</v>
      </c>
      <c r="AH329" s="39">
        <f ca="1">IF(ISNA((Parameters!$C$10-L329)/Parameters!$C$10),1,(Parameters!$C$10-L329)/Parameters!$C$10)</f>
        <v>0.895846315610462</v>
      </c>
      <c r="AJ329" s="66">
        <f ca="1" t="shared" si="63"/>
        <v>1</v>
      </c>
      <c r="AK329" s="66" t="e">
        <f ca="1" t="shared" si="64"/>
        <v>#N/A</v>
      </c>
      <c r="AL329" s="67">
        <f>Parameters!$C$13</f>
        <v>2200</v>
      </c>
      <c r="AM329" s="67">
        <f>Parameters!$C$14</f>
        <v>2000</v>
      </c>
    </row>
    <row r="330" spans="1:39">
      <c r="A330" s="45">
        <f t="shared" si="60"/>
        <v>44190</v>
      </c>
      <c r="B330" t="e">
        <f>'Actual Situation'!B330</f>
        <v>#N/A</v>
      </c>
      <c r="C330" s="46">
        <f>_xlfn.IFNA(VLOOKUP(A330,Measures!$D$15:$H$67,4,FALSE),C329)</f>
        <v>0.243</v>
      </c>
      <c r="D330" s="17">
        <f ca="1">OFFSET(G330,-Parameters!C$18,0)/$AG$2</f>
        <v>0.287273425098456</v>
      </c>
      <c r="E330" t="e">
        <f>'Actual Situation'!C330</f>
        <v>#N/A</v>
      </c>
      <c r="F330" s="17">
        <f ca="1">OFFSET(L330,-Parameters!C$18,0)/$AG$2</f>
        <v>54504.4859843314</v>
      </c>
      <c r="G330" s="47">
        <f ca="1">IF(A330&lt;(A$39-Parameters!C$18),G331/(1+H331),IF(A330&gt;(A$39-Parameters!C$18),I329*$AH329*C330,$AG$2*$D$39))</f>
        <v>4.2195107491986</v>
      </c>
      <c r="H330" s="34">
        <f ca="1">Projection!$AH329*Projection!C330</f>
        <v>0.217690654693342</v>
      </c>
      <c r="I330" s="47">
        <f ca="1">IF(A330&lt;(A$39-Parameters!C$18-2),I331/(1+$AG$8-$AG$5),IF(A330&gt;(A$39-Parameters!C$18-2),I329*(1+H329-$AG$5),G332/$AG$8))</f>
        <v>18.7568066130945</v>
      </c>
      <c r="J330" s="47"/>
      <c r="K330" s="35">
        <f ca="1">I330/Parameters!$C$10</f>
        <v>1.64533391342934e-6</v>
      </c>
      <c r="L330" s="47">
        <f ca="1">IF(A330&lt;(A$39-Parameters!C$18),L331-G331,IF(A330=(A$39-Parameters!C$18),OFFSET(F330,Parameters!C$18,0)*$AG$2,$L329+G330))</f>
        <v>1187356.22155148</v>
      </c>
      <c r="M330" s="35">
        <f ca="1">L330/Parameters!$C$10</f>
        <v>0.104154054522059</v>
      </c>
      <c r="N330" s="35">
        <f ca="1" t="shared" si="59"/>
        <v>0.89584594547794</v>
      </c>
      <c r="O330" t="e">
        <f>'Actual Situation'!D330</f>
        <v>#N/A</v>
      </c>
      <c r="P330" t="e">
        <f>'Actual Situation'!E330</f>
        <v>#N/A</v>
      </c>
      <c r="Q330" s="12">
        <f ca="1">ROUND(SUM(OFFSET(D330,(Parameters!$C$9*-1),0,(Parameters!$C$8*-1),1))*Parameters!$C$6,0)</f>
        <v>2</v>
      </c>
      <c r="R330" s="12">
        <f ca="1" t="shared" si="54"/>
        <v>2</v>
      </c>
      <c r="S330" s="36" t="e">
        <f ca="1" t="shared" ref="S330:S393" si="65">IF(P330=0,NA(),ABS(Q330-P330)/Q330*100)</f>
        <v>#N/A</v>
      </c>
      <c r="T330" t="e">
        <f>'Actual Situation'!F330</f>
        <v>#N/A</v>
      </c>
      <c r="U330" s="36" t="e">
        <f>'Actual Situation'!G330</f>
        <v>#N/A</v>
      </c>
      <c r="V330" s="12">
        <f ca="1">Q330*Parameters!$C$4</f>
        <v>0.44</v>
      </c>
      <c r="W330" t="e">
        <f>'Actual Situation'!H330</f>
        <v>#N/A</v>
      </c>
      <c r="X330" s="36" t="e">
        <f>'Actual Situation'!I330</f>
        <v>#N/A</v>
      </c>
      <c r="Y330" s="12">
        <f ca="1">Q330*Parameters!$C$5</f>
        <v>0.32</v>
      </c>
      <c r="Z330" t="e">
        <f>'Actual Situation'!J330</f>
        <v>#N/A</v>
      </c>
      <c r="AA330" t="e">
        <f>'Actual Situation'!K330</f>
        <v>#N/A</v>
      </c>
      <c r="AB330" s="12">
        <f ca="1">Q330*Parameters!$C$7</f>
        <v>0.0446</v>
      </c>
      <c r="AC330" t="e">
        <f>'Actual Situation'!L330</f>
        <v>#N/A</v>
      </c>
      <c r="AD330" s="12">
        <f ca="1" t="shared" si="61"/>
        <v>7112.4066</v>
      </c>
      <c r="AE330" s="61" t="e">
        <f t="shared" si="62"/>
        <v>#N/A</v>
      </c>
      <c r="AH330" s="39">
        <f ca="1">IF(ISNA((Parameters!$C$10-L330)/Parameters!$C$10),1,(Parameters!$C$10-L330)/Parameters!$C$10)</f>
        <v>0.89584594547794</v>
      </c>
      <c r="AJ330" s="66">
        <f ca="1" t="shared" si="63"/>
        <v>1</v>
      </c>
      <c r="AK330" s="66" t="e">
        <f ca="1" t="shared" si="64"/>
        <v>#N/A</v>
      </c>
      <c r="AL330" s="67">
        <f>Parameters!$C$13</f>
        <v>2200</v>
      </c>
      <c r="AM330" s="67">
        <f>Parameters!$C$14</f>
        <v>2000</v>
      </c>
    </row>
    <row r="331" spans="1:39">
      <c r="A331" s="45">
        <f t="shared" si="60"/>
        <v>44191</v>
      </c>
      <c r="B331" t="e">
        <f>'Actual Situation'!B331</f>
        <v>#N/A</v>
      </c>
      <c r="C331" s="46">
        <f>_xlfn.IFNA(VLOOKUP(A331,Measures!$D$15:$H$67,4,FALSE),C330)</f>
        <v>0.243</v>
      </c>
      <c r="D331" s="17">
        <f ca="1">OFFSET(G331,-Parameters!C$18,0)/$AG$2</f>
        <v>0.27799206438297</v>
      </c>
      <c r="E331" t="e">
        <f>'Actual Situation'!C331</f>
        <v>#N/A</v>
      </c>
      <c r="F331" s="17">
        <f ca="1">OFFSET(L331,-Parameters!C$18,0)/$AG$2</f>
        <v>54504.7639763958</v>
      </c>
      <c r="G331" s="47">
        <f ca="1">IF(A331&lt;(A$39-Parameters!C$18),G332/(1+H332),IF(A331&gt;(A$39-Parameters!C$18),I330*$AH330*C331,$AG$2*$D$39))</f>
        <v>4.08317982453245</v>
      </c>
      <c r="H331" s="34">
        <f ca="1">Projection!$AH330*Projection!C331</f>
        <v>0.21769056475114</v>
      </c>
      <c r="I331" s="47">
        <f ca="1">IF(A331&lt;(A$39-Parameters!C$18-2),I332/(1+$AG$8-$AG$5),IF(A331&gt;(A$39-Parameters!C$18-2),I330*(1+H330-$AG$5),G333/$AG$8))</f>
        <v>18.1507864713818</v>
      </c>
      <c r="J331" s="47"/>
      <c r="K331" s="35">
        <f ca="1">I331/Parameters!$C$10</f>
        <v>1.5921742518756e-6</v>
      </c>
      <c r="L331" s="47">
        <f ca="1">IF(A331&lt;(A$39-Parameters!C$18),L332-G332,IF(A331=(A$39-Parameters!C$18),OFFSET(F331,Parameters!C$18,0)*$AG$2,$L330+G331))</f>
        <v>1187360.3047313</v>
      </c>
      <c r="M331" s="35">
        <f ca="1">L331/Parameters!$C$10</f>
        <v>0.104154412695728</v>
      </c>
      <c r="N331" s="35">
        <f ca="1" t="shared" si="59"/>
        <v>0.895845587304272</v>
      </c>
      <c r="O331" t="e">
        <f>'Actual Situation'!D331</f>
        <v>#N/A</v>
      </c>
      <c r="P331" t="e">
        <f>'Actual Situation'!E331</f>
        <v>#N/A</v>
      </c>
      <c r="Q331" s="12">
        <f ca="1">ROUND(SUM(OFFSET(D331,(Parameters!$C$9*-1),0,(Parameters!$C$8*-1),1))*Parameters!$C$6,0)</f>
        <v>2</v>
      </c>
      <c r="R331" s="12">
        <f ca="1" t="shared" si="54"/>
        <v>2</v>
      </c>
      <c r="S331" s="36" t="e">
        <f ca="1" t="shared" si="65"/>
        <v>#N/A</v>
      </c>
      <c r="T331" t="e">
        <f>'Actual Situation'!F331</f>
        <v>#N/A</v>
      </c>
      <c r="U331" s="36" t="e">
        <f>'Actual Situation'!G331</f>
        <v>#N/A</v>
      </c>
      <c r="V331" s="12">
        <f ca="1">Q331*Parameters!$C$4</f>
        <v>0.44</v>
      </c>
      <c r="W331" t="e">
        <f>'Actual Situation'!H331</f>
        <v>#N/A</v>
      </c>
      <c r="X331" s="36" t="e">
        <f>'Actual Situation'!I331</f>
        <v>#N/A</v>
      </c>
      <c r="Y331" s="12">
        <f ca="1">Q331*Parameters!$C$5</f>
        <v>0.32</v>
      </c>
      <c r="Z331" t="e">
        <f>'Actual Situation'!J331</f>
        <v>#N/A</v>
      </c>
      <c r="AA331" t="e">
        <f>'Actual Situation'!K331</f>
        <v>#N/A</v>
      </c>
      <c r="AB331" s="12">
        <f ca="1">Q331*Parameters!$C$7</f>
        <v>0.0446</v>
      </c>
      <c r="AC331" t="e">
        <f>'Actual Situation'!L331</f>
        <v>#N/A</v>
      </c>
      <c r="AD331" s="12">
        <f ca="1" t="shared" si="61"/>
        <v>7112.4512</v>
      </c>
      <c r="AE331" s="61" t="e">
        <f t="shared" si="62"/>
        <v>#N/A</v>
      </c>
      <c r="AH331" s="39">
        <f ca="1">IF(ISNA((Parameters!$C$10-L331)/Parameters!$C$10),1,(Parameters!$C$10-L331)/Parameters!$C$10)</f>
        <v>0.895845587304272</v>
      </c>
      <c r="AJ331" s="66">
        <f ca="1" t="shared" si="63"/>
        <v>1</v>
      </c>
      <c r="AK331" s="66" t="e">
        <f ca="1" t="shared" si="64"/>
        <v>#N/A</v>
      </c>
      <c r="AL331" s="67">
        <f>Parameters!$C$13</f>
        <v>2200</v>
      </c>
      <c r="AM331" s="67">
        <f>Parameters!$C$14</f>
        <v>2000</v>
      </c>
    </row>
    <row r="332" spans="1:39">
      <c r="A332" s="45">
        <f t="shared" si="60"/>
        <v>44192</v>
      </c>
      <c r="B332" t="e">
        <f>'Actual Situation'!B332</f>
        <v>#N/A</v>
      </c>
      <c r="C332" s="46">
        <f>_xlfn.IFNA(VLOOKUP(A332,Measures!$D$15:$H$67,4,FALSE),C331)</f>
        <v>0.243</v>
      </c>
      <c r="D332" s="17">
        <f ca="1">OFFSET(G332,-Parameters!C$18,0)/$AG$2</f>
        <v>0.269010537104672</v>
      </c>
      <c r="E332" t="e">
        <f>'Actual Situation'!C332</f>
        <v>#N/A</v>
      </c>
      <c r="F332" s="17">
        <f ca="1">OFFSET(L332,-Parameters!C$18,0)/$AG$2</f>
        <v>54505.0329869329</v>
      </c>
      <c r="G332" s="47">
        <f ca="1">IF(A332&lt;(A$39-Parameters!C$18),G333/(1+H333),IF(A332&gt;(A$39-Parameters!C$18),I331*$AH331*C332,$AG$2*$D$39))</f>
        <v>3.95125337785694</v>
      </c>
      <c r="H332" s="34">
        <f ca="1">Projection!$AH331*Projection!C332</f>
        <v>0.217690477714938</v>
      </c>
      <c r="I332" s="47">
        <f ca="1">IF(A332&lt;(A$39-Parameters!C$18-2),I333/(1+$AG$8-$AG$5),IF(A332&gt;(A$39-Parameters!C$18-2),I331*(1+H331-$AG$5),G334/$AG$8))</f>
        <v>17.5643448111688</v>
      </c>
      <c r="J332" s="47"/>
      <c r="K332" s="35">
        <f ca="1">I332/Parameters!$C$10</f>
        <v>1.54073200097972e-6</v>
      </c>
      <c r="L332" s="47">
        <f ca="1">IF(A332&lt;(A$39-Parameters!C$18),L333-G333,IF(A332=(A$39-Parameters!C$18),OFFSET(F332,Parameters!C$18,0)*$AG$2,$L331+G332))</f>
        <v>1187364.25598468</v>
      </c>
      <c r="M332" s="35">
        <f ca="1">L332/Parameters!$C$10</f>
        <v>0.104154759296902</v>
      </c>
      <c r="N332" s="35">
        <f ca="1" t="shared" si="59"/>
        <v>0.895845240703098</v>
      </c>
      <c r="O332" t="e">
        <f>'Actual Situation'!D332</f>
        <v>#N/A</v>
      </c>
      <c r="P332" t="e">
        <f>'Actual Situation'!E332</f>
        <v>#N/A</v>
      </c>
      <c r="Q332" s="12">
        <f ca="1">ROUND(SUM(OFFSET(D332,(Parameters!$C$9*-1),0,(Parameters!$C$8*-1),1))*Parameters!$C$6,0)</f>
        <v>2</v>
      </c>
      <c r="R332" s="12">
        <f ca="1" t="shared" si="54"/>
        <v>2</v>
      </c>
      <c r="S332" s="36" t="e">
        <f ca="1" t="shared" si="65"/>
        <v>#N/A</v>
      </c>
      <c r="T332" t="e">
        <f>'Actual Situation'!F332</f>
        <v>#N/A</v>
      </c>
      <c r="U332" s="36" t="e">
        <f>'Actual Situation'!G332</f>
        <v>#N/A</v>
      </c>
      <c r="V332" s="12">
        <f ca="1">Q332*Parameters!$C$4</f>
        <v>0.44</v>
      </c>
      <c r="W332" t="e">
        <f>'Actual Situation'!H332</f>
        <v>#N/A</v>
      </c>
      <c r="X332" s="36" t="e">
        <f>'Actual Situation'!I332</f>
        <v>#N/A</v>
      </c>
      <c r="Y332" s="12">
        <f ca="1">Q332*Parameters!$C$5</f>
        <v>0.32</v>
      </c>
      <c r="Z332" t="e">
        <f>'Actual Situation'!J332</f>
        <v>#N/A</v>
      </c>
      <c r="AA332" t="e">
        <f>'Actual Situation'!K332</f>
        <v>#N/A</v>
      </c>
      <c r="AB332" s="12">
        <f ca="1">Q332*Parameters!$C$7</f>
        <v>0.0446</v>
      </c>
      <c r="AC332" t="e">
        <f>'Actual Situation'!L332</f>
        <v>#N/A</v>
      </c>
      <c r="AD332" s="12">
        <f ca="1" t="shared" si="61"/>
        <v>7112.4958</v>
      </c>
      <c r="AE332" s="61" t="e">
        <f t="shared" si="62"/>
        <v>#N/A</v>
      </c>
      <c r="AH332" s="39">
        <f ca="1">IF(ISNA((Parameters!$C$10-L332)/Parameters!$C$10),1,(Parameters!$C$10-L332)/Parameters!$C$10)</f>
        <v>0.895845240703098</v>
      </c>
      <c r="AJ332" s="66">
        <f ca="1" t="shared" si="63"/>
        <v>1</v>
      </c>
      <c r="AK332" s="66" t="e">
        <f ca="1" t="shared" si="64"/>
        <v>#N/A</v>
      </c>
      <c r="AL332" s="67">
        <f>Parameters!$C$13</f>
        <v>2200</v>
      </c>
      <c r="AM332" s="67">
        <f>Parameters!$C$14</f>
        <v>2000</v>
      </c>
    </row>
    <row r="333" spans="1:39">
      <c r="A333" s="45">
        <f t="shared" si="60"/>
        <v>44193</v>
      </c>
      <c r="B333" t="e">
        <f>'Actual Situation'!B333</f>
        <v>#N/A</v>
      </c>
      <c r="C333" s="46">
        <f>_xlfn.IFNA(VLOOKUP(A333,Measures!$D$15:$H$67,4,FALSE),C332)</f>
        <v>0.243</v>
      </c>
      <c r="D333" s="17">
        <f ca="1">OFFSET(G333,-Parameters!C$18,0)/$AG$2</f>
        <v>0.260319159271786</v>
      </c>
      <c r="E333" t="e">
        <f>'Actual Situation'!C333</f>
        <v>#N/A</v>
      </c>
      <c r="F333" s="17">
        <f ca="1">OFFSET(L333,-Parameters!C$18,0)/$AG$2</f>
        <v>54505.2933060922</v>
      </c>
      <c r="G333" s="47">
        <f ca="1">IF(A333&lt;(A$39-Parameters!C$18),G334/(1+H334),IF(A333&gt;(A$39-Parameters!C$18),I332*$AH332*C333,$AG$2*$D$39))</f>
        <v>3.82358913335236</v>
      </c>
      <c r="H333" s="34">
        <f ca="1">Projection!$AH332*Projection!C333</f>
        <v>0.217690393490853</v>
      </c>
      <c r="I333" s="47">
        <f ca="1">IF(A333&lt;(A$39-Parameters!C$18-2),I334/(1+$AG$8-$AG$5),IF(A333&gt;(A$39-Parameters!C$18-2),I332*(1+H332-$AG$5),G335/$AG$8))</f>
        <v>16.9968492210698</v>
      </c>
      <c r="J333" s="47"/>
      <c r="K333" s="35">
        <f ca="1">I333/Parameters!$C$10</f>
        <v>1.49095168605876e-6</v>
      </c>
      <c r="L333" s="47">
        <f ca="1">IF(A333&lt;(A$39-Parameters!C$18),L334-G334,IF(A333=(A$39-Parameters!C$18),OFFSET(F333,Parameters!C$18,0)*$AG$2,$L332+G333))</f>
        <v>1187368.07957381</v>
      </c>
      <c r="M333" s="35">
        <f ca="1">L333/Parameters!$C$10</f>
        <v>0.104155094699457</v>
      </c>
      <c r="N333" s="35">
        <f ca="1" t="shared" si="59"/>
        <v>0.895844905300543</v>
      </c>
      <c r="O333" t="e">
        <f>'Actual Situation'!D333</f>
        <v>#N/A</v>
      </c>
      <c r="P333" t="e">
        <f>'Actual Situation'!E333</f>
        <v>#N/A</v>
      </c>
      <c r="Q333" s="12">
        <f ca="1">ROUND(SUM(OFFSET(D333,(Parameters!$C$9*-1),0,(Parameters!$C$8*-1),1))*Parameters!$C$6,0)</f>
        <v>2</v>
      </c>
      <c r="R333" s="12">
        <f ca="1" t="shared" si="54"/>
        <v>2</v>
      </c>
      <c r="S333" s="36" t="e">
        <f ca="1" t="shared" si="65"/>
        <v>#N/A</v>
      </c>
      <c r="T333" t="e">
        <f>'Actual Situation'!F333</f>
        <v>#N/A</v>
      </c>
      <c r="U333" s="36" t="e">
        <f>'Actual Situation'!G333</f>
        <v>#N/A</v>
      </c>
      <c r="V333" s="12">
        <f ca="1">Q333*Parameters!$C$4</f>
        <v>0.44</v>
      </c>
      <c r="W333" t="e">
        <f>'Actual Situation'!H333</f>
        <v>#N/A</v>
      </c>
      <c r="X333" s="36" t="e">
        <f>'Actual Situation'!I333</f>
        <v>#N/A</v>
      </c>
      <c r="Y333" s="12">
        <f ca="1">Q333*Parameters!$C$5</f>
        <v>0.32</v>
      </c>
      <c r="Z333" t="e">
        <f>'Actual Situation'!J333</f>
        <v>#N/A</v>
      </c>
      <c r="AA333" t="e">
        <f>'Actual Situation'!K333</f>
        <v>#N/A</v>
      </c>
      <c r="AB333" s="12">
        <f ca="1">Q333*Parameters!$C$7</f>
        <v>0.0446</v>
      </c>
      <c r="AC333" t="e">
        <f>'Actual Situation'!L333</f>
        <v>#N/A</v>
      </c>
      <c r="AD333" s="12">
        <f ca="1" t="shared" si="61"/>
        <v>7112.5404</v>
      </c>
      <c r="AE333" s="61" t="e">
        <f t="shared" si="62"/>
        <v>#N/A</v>
      </c>
      <c r="AH333" s="39">
        <f ca="1">IF(ISNA((Parameters!$C$10-L333)/Parameters!$C$10),1,(Parameters!$C$10-L333)/Parameters!$C$10)</f>
        <v>0.895844905300543</v>
      </c>
      <c r="AJ333" s="66">
        <f ca="1" t="shared" si="63"/>
        <v>1</v>
      </c>
      <c r="AK333" s="66" t="e">
        <f ca="1" t="shared" si="64"/>
        <v>#N/A</v>
      </c>
      <c r="AL333" s="67">
        <f>Parameters!$C$13</f>
        <v>2200</v>
      </c>
      <c r="AM333" s="67">
        <f>Parameters!$C$14</f>
        <v>2000</v>
      </c>
    </row>
    <row r="334" spans="1:39">
      <c r="A334" s="45">
        <f t="shared" si="60"/>
        <v>44194</v>
      </c>
      <c r="B334" t="e">
        <f>'Actual Situation'!B334</f>
        <v>#N/A</v>
      </c>
      <c r="C334" s="46">
        <f>_xlfn.IFNA(VLOOKUP(A334,Measures!$D$15:$H$67,4,FALSE),C333)</f>
        <v>0.243</v>
      </c>
      <c r="D334" s="17">
        <f ca="1">OFFSET(G334,-Parameters!C$18,0)/$AG$2</f>
        <v>0.251908559531808</v>
      </c>
      <c r="E334" t="e">
        <f>'Actual Situation'!C334</f>
        <v>#N/A</v>
      </c>
      <c r="F334" s="17">
        <f ca="1">OFFSET(L334,-Parameters!C$18,0)/$AG$2</f>
        <v>54505.5452146517</v>
      </c>
      <c r="G334" s="47">
        <f ca="1">IF(A334&lt;(A$39-Parameters!C$18),G335/(1+H335),IF(A334&gt;(A$39-Parameters!C$18),I333*$AH333*C334,$AG$2*$D$39))</f>
        <v>3.70004940974823</v>
      </c>
      <c r="H334" s="34">
        <f ca="1">Projection!$AH333*Projection!C334</f>
        <v>0.217690311988032</v>
      </c>
      <c r="I334" s="47">
        <f ca="1">IF(A334&lt;(A$39-Parameters!C$18-2),I335/(1+$AG$8-$AG$5),IF(A334&gt;(A$39-Parameters!C$18-2),I333*(1+H333-$AG$5),G336/$AG$8))</f>
        <v>16.4476877108418</v>
      </c>
      <c r="J334" s="47"/>
      <c r="K334" s="35">
        <f ca="1">I334/Parameters!$C$10</f>
        <v>1.44277962375805e-6</v>
      </c>
      <c r="L334" s="47">
        <f ca="1">IF(A334&lt;(A$39-Parameters!C$18),L335-G335,IF(A334=(A$39-Parameters!C$18),OFFSET(F334,Parameters!C$18,0)*$AG$2,$L333+G334))</f>
        <v>1187371.77962322</v>
      </c>
      <c r="M334" s="35">
        <f ca="1">L334/Parameters!$C$10</f>
        <v>0.104155419265195</v>
      </c>
      <c r="N334" s="35">
        <f ca="1" t="shared" si="59"/>
        <v>0.895844580734805</v>
      </c>
      <c r="O334" t="e">
        <f>'Actual Situation'!D334</f>
        <v>#N/A</v>
      </c>
      <c r="P334" t="e">
        <f>'Actual Situation'!E334</f>
        <v>#N/A</v>
      </c>
      <c r="Q334" s="12">
        <f ca="1">ROUND(SUM(OFFSET(D334,(Parameters!$C$9*-1),0,(Parameters!$C$8*-1),1))*Parameters!$C$6,0)</f>
        <v>2</v>
      </c>
      <c r="R334" s="12">
        <f ca="1" t="shared" si="54"/>
        <v>2</v>
      </c>
      <c r="S334" s="36" t="e">
        <f ca="1" t="shared" si="65"/>
        <v>#N/A</v>
      </c>
      <c r="T334" t="e">
        <f>'Actual Situation'!F334</f>
        <v>#N/A</v>
      </c>
      <c r="U334" s="36" t="e">
        <f>'Actual Situation'!G334</f>
        <v>#N/A</v>
      </c>
      <c r="V334" s="12">
        <f ca="1">Q334*Parameters!$C$4</f>
        <v>0.44</v>
      </c>
      <c r="W334" t="e">
        <f>'Actual Situation'!H334</f>
        <v>#N/A</v>
      </c>
      <c r="X334" s="36" t="e">
        <f>'Actual Situation'!I334</f>
        <v>#N/A</v>
      </c>
      <c r="Y334" s="12">
        <f ca="1">Q334*Parameters!$C$5</f>
        <v>0.32</v>
      </c>
      <c r="Z334" t="e">
        <f>'Actual Situation'!J334</f>
        <v>#N/A</v>
      </c>
      <c r="AA334" t="e">
        <f>'Actual Situation'!K334</f>
        <v>#N/A</v>
      </c>
      <c r="AB334" s="12">
        <f ca="1">Q334*Parameters!$C$7</f>
        <v>0.0446</v>
      </c>
      <c r="AC334" t="e">
        <f>'Actual Situation'!L334</f>
        <v>#N/A</v>
      </c>
      <c r="AD334" s="12">
        <f ca="1" t="shared" si="61"/>
        <v>7112.585</v>
      </c>
      <c r="AE334" s="61" t="e">
        <f t="shared" si="62"/>
        <v>#N/A</v>
      </c>
      <c r="AH334" s="39">
        <f ca="1">IF(ISNA((Parameters!$C$10-L334)/Parameters!$C$10),1,(Parameters!$C$10-L334)/Parameters!$C$10)</f>
        <v>0.895844580734805</v>
      </c>
      <c r="AJ334" s="66">
        <f ca="1" t="shared" si="63"/>
        <v>1</v>
      </c>
      <c r="AK334" s="66" t="e">
        <f ca="1" t="shared" si="64"/>
        <v>#N/A</v>
      </c>
      <c r="AL334" s="67">
        <f>Parameters!$C$13</f>
        <v>2200</v>
      </c>
      <c r="AM334" s="67">
        <f>Parameters!$C$14</f>
        <v>2000</v>
      </c>
    </row>
    <row r="335" spans="1:39">
      <c r="A335" s="45">
        <f t="shared" si="60"/>
        <v>44195</v>
      </c>
      <c r="B335" t="e">
        <f>'Actual Situation'!B335</f>
        <v>#N/A</v>
      </c>
      <c r="C335" s="46">
        <f>_xlfn.IFNA(VLOOKUP(A335,Measures!$D$15:$H$67,4,FALSE),C334)</f>
        <v>0.243</v>
      </c>
      <c r="D335" s="17">
        <f ca="1">OFFSET(G335,-Parameters!C$18,0)/$AG$2</f>
        <v>0.243769669086703</v>
      </c>
      <c r="E335" t="e">
        <f>'Actual Situation'!C335</f>
        <v>#N/A</v>
      </c>
      <c r="F335" s="17">
        <f ca="1">OFFSET(L335,-Parameters!C$18,0)/$AG$2</f>
        <v>54505.7889843208</v>
      </c>
      <c r="G335" s="47">
        <f ca="1">IF(A335&lt;(A$39-Parameters!C$18),G336/(1+H336),IF(A335&gt;(A$39-Parameters!C$18),I334*$AH334*C335,$AG$2*$D$39))</f>
        <v>3.58050097203438</v>
      </c>
      <c r="H335" s="34">
        <f ca="1">Projection!$AH334*Projection!C335</f>
        <v>0.217690233118558</v>
      </c>
      <c r="I335" s="47">
        <f ca="1">IF(A335&lt;(A$39-Parameters!C$18-2),I336/(1+$AG$8-$AG$5),IF(A335&gt;(A$39-Parameters!C$18-2),I334*(1+H334-$AG$5),G337/$AG$8))</f>
        <v>15.9162680523862</v>
      </c>
      <c r="J335" s="47"/>
      <c r="K335" s="35">
        <f ca="1">I335/Parameters!$C$10</f>
        <v>1.3961638642444e-6</v>
      </c>
      <c r="L335" s="47">
        <f ca="1">IF(A335&lt;(A$39-Parameters!C$18),L336-G336,IF(A335=(A$39-Parameters!C$18),OFFSET(F335,Parameters!C$18,0)*$AG$2,$L334+G335))</f>
        <v>1187375.3601242</v>
      </c>
      <c r="M335" s="35">
        <f ca="1">L335/Parameters!$C$10</f>
        <v>0.104155733344228</v>
      </c>
      <c r="N335" s="35">
        <f ca="1" t="shared" si="59"/>
        <v>0.895844266655772</v>
      </c>
      <c r="O335" t="e">
        <f>'Actual Situation'!D335</f>
        <v>#N/A</v>
      </c>
      <c r="P335" t="e">
        <f>'Actual Situation'!E335</f>
        <v>#N/A</v>
      </c>
      <c r="Q335" s="12">
        <f ca="1">ROUND(SUM(OFFSET(D335,(Parameters!$C$9*-1),0,(Parameters!$C$8*-1),1))*Parameters!$C$6,0)</f>
        <v>2</v>
      </c>
      <c r="R335" s="12">
        <f ca="1" t="shared" si="54"/>
        <v>2</v>
      </c>
      <c r="S335" s="36" t="e">
        <f ca="1" t="shared" si="65"/>
        <v>#N/A</v>
      </c>
      <c r="T335" t="e">
        <f>'Actual Situation'!F335</f>
        <v>#N/A</v>
      </c>
      <c r="U335" s="36" t="e">
        <f>'Actual Situation'!G335</f>
        <v>#N/A</v>
      </c>
      <c r="V335" s="12">
        <f ca="1">Q335*Parameters!$C$4</f>
        <v>0.44</v>
      </c>
      <c r="W335" t="e">
        <f>'Actual Situation'!H335</f>
        <v>#N/A</v>
      </c>
      <c r="X335" s="36" t="e">
        <f>'Actual Situation'!I335</f>
        <v>#N/A</v>
      </c>
      <c r="Y335" s="12">
        <f ca="1">Q335*Parameters!$C$5</f>
        <v>0.32</v>
      </c>
      <c r="Z335" t="e">
        <f>'Actual Situation'!J335</f>
        <v>#N/A</v>
      </c>
      <c r="AA335" t="e">
        <f>'Actual Situation'!K335</f>
        <v>#N/A</v>
      </c>
      <c r="AB335" s="12">
        <f ca="1">Q335*Parameters!$C$7</f>
        <v>0.0446</v>
      </c>
      <c r="AC335" t="e">
        <f>'Actual Situation'!L335</f>
        <v>#N/A</v>
      </c>
      <c r="AD335" s="12">
        <f ca="1" t="shared" si="61"/>
        <v>7112.6296</v>
      </c>
      <c r="AE335" s="61" t="e">
        <f t="shared" si="62"/>
        <v>#N/A</v>
      </c>
      <c r="AH335" s="39">
        <f ca="1">IF(ISNA((Parameters!$C$10-L335)/Parameters!$C$10),1,(Parameters!$C$10-L335)/Parameters!$C$10)</f>
        <v>0.895844266655772</v>
      </c>
      <c r="AJ335" s="66">
        <f ca="1" t="shared" si="63"/>
        <v>1</v>
      </c>
      <c r="AK335" s="66" t="e">
        <f ca="1" t="shared" si="64"/>
        <v>#N/A</v>
      </c>
      <c r="AL335" s="67">
        <f>Parameters!$C$13</f>
        <v>2200</v>
      </c>
      <c r="AM335" s="67">
        <f>Parameters!$C$14</f>
        <v>2000</v>
      </c>
    </row>
    <row r="336" spans="1:39">
      <c r="A336" s="45">
        <f t="shared" si="60"/>
        <v>44196</v>
      </c>
      <c r="B336" t="e">
        <f>'Actual Situation'!B336</f>
        <v>#N/A</v>
      </c>
      <c r="C336" s="46">
        <f>_xlfn.IFNA(VLOOKUP(A336,Measures!$D$15:$H$67,4,FALSE),C335)</f>
        <v>0.243</v>
      </c>
      <c r="D336" s="17">
        <f ca="1">OFFSET(G336,-Parameters!C$18,0)/$AG$2</f>
        <v>0.235893711932861</v>
      </c>
      <c r="E336" t="e">
        <f>'Actual Situation'!C336</f>
        <v>#N/A</v>
      </c>
      <c r="F336" s="17">
        <f ca="1">OFFSET(L336,-Parameters!C$18,0)/$AG$2</f>
        <v>54506.0248780327</v>
      </c>
      <c r="G336" s="47">
        <f ca="1">IF(A336&lt;(A$39-Parameters!C$18),G337/(1+H337),IF(A336&gt;(A$39-Parameters!C$18),I335*$AH335*C336,$AG$2*$D$39))</f>
        <v>3.46481488795265</v>
      </c>
      <c r="H336" s="34">
        <f ca="1">Projection!$AH335*Projection!C336</f>
        <v>0.217690156797353</v>
      </c>
      <c r="I336" s="47">
        <f ca="1">IF(A336&lt;(A$39-Parameters!C$18-2),I337/(1+$AG$8-$AG$5),IF(A336&gt;(A$39-Parameters!C$18-2),I335*(1+H335-$AG$5),G338/$AG$8))</f>
        <v>15.402017141991</v>
      </c>
      <c r="J336" s="47"/>
      <c r="K336" s="35">
        <f ca="1">I336/Parameters!$C$10</f>
        <v>1.35105413526237e-6</v>
      </c>
      <c r="L336" s="47">
        <f ca="1">IF(A336&lt;(A$39-Parameters!C$18),L337-G337,IF(A336=(A$39-Parameters!C$18),OFFSET(F336,Parameters!C$18,0)*$AG$2,$L335+G336))</f>
        <v>1187378.82493908</v>
      </c>
      <c r="M336" s="35">
        <f ca="1">L336/Parameters!$C$10</f>
        <v>0.104156037275358</v>
      </c>
      <c r="N336" s="35">
        <f ca="1" t="shared" si="59"/>
        <v>0.895843962724642</v>
      </c>
      <c r="O336" t="e">
        <f>'Actual Situation'!D336</f>
        <v>#N/A</v>
      </c>
      <c r="P336" t="e">
        <f>'Actual Situation'!E336</f>
        <v>#N/A</v>
      </c>
      <c r="Q336" s="12">
        <f ca="1">ROUND(SUM(OFFSET(D336,(Parameters!$C$9*-1),0,(Parameters!$C$8*-1),1))*Parameters!$C$6,0)</f>
        <v>2</v>
      </c>
      <c r="R336" s="12">
        <f ca="1" t="shared" si="54"/>
        <v>2</v>
      </c>
      <c r="S336" s="36" t="e">
        <f ca="1" t="shared" si="65"/>
        <v>#N/A</v>
      </c>
      <c r="T336" t="e">
        <f>'Actual Situation'!F336</f>
        <v>#N/A</v>
      </c>
      <c r="U336" s="36" t="e">
        <f>'Actual Situation'!G336</f>
        <v>#N/A</v>
      </c>
      <c r="V336" s="12">
        <f ca="1">Q336*Parameters!$C$4</f>
        <v>0.44</v>
      </c>
      <c r="W336" t="e">
        <f>'Actual Situation'!H336</f>
        <v>#N/A</v>
      </c>
      <c r="X336" s="36" t="e">
        <f>'Actual Situation'!I336</f>
        <v>#N/A</v>
      </c>
      <c r="Y336" s="12">
        <f ca="1">Q336*Parameters!$C$5</f>
        <v>0.32</v>
      </c>
      <c r="Z336" t="e">
        <f>'Actual Situation'!J336</f>
        <v>#N/A</v>
      </c>
      <c r="AA336" t="e">
        <f>'Actual Situation'!K336</f>
        <v>#N/A</v>
      </c>
      <c r="AB336" s="12">
        <f ca="1">Q336*Parameters!$C$7</f>
        <v>0.0446</v>
      </c>
      <c r="AC336" t="e">
        <f>'Actual Situation'!L336</f>
        <v>#N/A</v>
      </c>
      <c r="AD336" s="12">
        <f ca="1" t="shared" si="61"/>
        <v>7112.6742</v>
      </c>
      <c r="AE336" s="61" t="e">
        <f t="shared" si="62"/>
        <v>#N/A</v>
      </c>
      <c r="AH336" s="39">
        <f ca="1">IF(ISNA((Parameters!$C$10-L336)/Parameters!$C$10),1,(Parameters!$C$10-L336)/Parameters!$C$10)</f>
        <v>0.895843962724642</v>
      </c>
      <c r="AJ336" s="66">
        <f ca="1" t="shared" si="63"/>
        <v>1</v>
      </c>
      <c r="AK336" s="66" t="e">
        <f ca="1" t="shared" si="64"/>
        <v>#N/A</v>
      </c>
      <c r="AL336" s="67">
        <f>Parameters!$C$13</f>
        <v>2200</v>
      </c>
      <c r="AM336" s="67">
        <f>Parameters!$C$14</f>
        <v>2000</v>
      </c>
    </row>
    <row r="337" spans="1:39">
      <c r="A337" s="45">
        <f t="shared" ref="A337:A373" si="66">A336+1</f>
        <v>44197</v>
      </c>
      <c r="B337" t="e">
        <f>'Actual Situation'!B337</f>
        <v>#N/A</v>
      </c>
      <c r="C337" s="46">
        <f>_xlfn.IFNA(VLOOKUP(A337,Measures!$D$15:$H$67,4,FALSE),C336)</f>
        <v>0.243</v>
      </c>
      <c r="D337" s="17">
        <f ca="1">OFFSET(G337,-Parameters!C$18,0)/$AG$2</f>
        <v>0.2282721954154</v>
      </c>
      <c r="E337" t="e">
        <f>'Actual Situation'!C337</f>
        <v>#N/A</v>
      </c>
      <c r="F337" s="17">
        <f ca="1">OFFSET(L337,-Parameters!C$18,0)/$AG$2</f>
        <v>54506.2531502281</v>
      </c>
      <c r="G337" s="47">
        <f ca="1">IF(A337&lt;(A$39-Parameters!C$18),G338/(1+H338),IF(A337&gt;(A$39-Parameters!C$18),I336*$AH336*C337,$AG$2*$D$39))</f>
        <v>3.35286638911549</v>
      </c>
      <c r="H337" s="34">
        <f ca="1">Projection!$AH336*Projection!C337</f>
        <v>0.217690082942088</v>
      </c>
      <c r="I337" s="47">
        <f ca="1">IF(A337&lt;(A$39-Parameters!C$18-2),I338/(1+$AG$8-$AG$5),IF(A337&gt;(A$39-Parameters!C$18-2),I336*(1+H336-$AG$5),G339/$AG$8))</f>
        <v>14.9043803831288</v>
      </c>
      <c r="J337" s="47"/>
      <c r="K337" s="35">
        <f ca="1">I337/Parameters!$C$10</f>
        <v>1.30740178799376e-6</v>
      </c>
      <c r="L337" s="47">
        <f ca="1">IF(A337&lt;(A$39-Parameters!C$18),L338-G338,IF(A337=(A$39-Parameters!C$18),OFFSET(F337,Parameters!C$18,0)*$AG$2,$L336+G337))</f>
        <v>1187382.17780547</v>
      </c>
      <c r="M337" s="35">
        <f ca="1">L337/Parameters!$C$10</f>
        <v>0.104156331386445</v>
      </c>
      <c r="N337" s="35">
        <f ca="1" t="shared" si="59"/>
        <v>0.895843668613555</v>
      </c>
      <c r="O337" t="e">
        <f>'Actual Situation'!D337</f>
        <v>#N/A</v>
      </c>
      <c r="P337" t="e">
        <f>'Actual Situation'!E337</f>
        <v>#N/A</v>
      </c>
      <c r="Q337" s="12">
        <f ca="1">ROUND(SUM(OFFSET(D337,(Parameters!$C$9*-1),0,(Parameters!$C$8*-1),1))*Parameters!$C$6,0)</f>
        <v>2</v>
      </c>
      <c r="R337" s="12">
        <f ca="1" t="shared" ref="R337:R400" si="67">VALUE(Q337)</f>
        <v>2</v>
      </c>
      <c r="S337" s="36" t="e">
        <f ca="1" t="shared" si="65"/>
        <v>#N/A</v>
      </c>
      <c r="T337" t="e">
        <f>'Actual Situation'!F337</f>
        <v>#N/A</v>
      </c>
      <c r="U337" s="36" t="e">
        <f>'Actual Situation'!G337</f>
        <v>#N/A</v>
      </c>
      <c r="V337" s="12">
        <f ca="1">Q337*Parameters!$C$4</f>
        <v>0.44</v>
      </c>
      <c r="W337" t="e">
        <f>'Actual Situation'!H337</f>
        <v>#N/A</v>
      </c>
      <c r="X337" s="36" t="e">
        <f>'Actual Situation'!I337</f>
        <v>#N/A</v>
      </c>
      <c r="Y337" s="12">
        <f ca="1">Q337*Parameters!$C$5</f>
        <v>0.32</v>
      </c>
      <c r="Z337" t="e">
        <f>'Actual Situation'!J337</f>
        <v>#N/A</v>
      </c>
      <c r="AA337" t="e">
        <f>'Actual Situation'!K337</f>
        <v>#N/A</v>
      </c>
      <c r="AB337" s="12">
        <f ca="1">Q337*Parameters!$C$7</f>
        <v>0.0446</v>
      </c>
      <c r="AC337" t="e">
        <f>'Actual Situation'!L337</f>
        <v>#N/A</v>
      </c>
      <c r="AD337" s="12">
        <f ca="1" t="shared" ref="AD337:AD373" si="68">AD336+AB337</f>
        <v>7112.7188</v>
      </c>
      <c r="AE337" s="61" t="e">
        <f t="shared" ref="AE337:AE373" si="69">IF(E337&gt;0,AA337/E337,0)</f>
        <v>#N/A</v>
      </c>
      <c r="AH337" s="39">
        <f ca="1">IF(ISNA((Parameters!$C$10-L337)/Parameters!$C$10),1,(Parameters!$C$10-L337)/Parameters!$C$10)</f>
        <v>0.895843668613555</v>
      </c>
      <c r="AJ337" s="66">
        <f ca="1" t="shared" ref="AJ337:AJ373" si="70">IF(Q336&gt;0,Q337/Q336,0)</f>
        <v>1</v>
      </c>
      <c r="AK337" s="66" t="e">
        <f ca="1" t="shared" ref="AK337:AK373" si="71">IF(E337&gt;0,F337/E337,0)</f>
        <v>#N/A</v>
      </c>
      <c r="AL337" s="67">
        <f>Parameters!$C$13</f>
        <v>2200</v>
      </c>
      <c r="AM337" s="67">
        <f>Parameters!$C$14</f>
        <v>2000</v>
      </c>
    </row>
    <row r="338" spans="1:39">
      <c r="A338" s="45">
        <f t="shared" si="66"/>
        <v>44198</v>
      </c>
      <c r="B338" t="e">
        <f>'Actual Situation'!B338</f>
        <v>#N/A</v>
      </c>
      <c r="C338" s="46">
        <f>_xlfn.IFNA(VLOOKUP(A338,Measures!$D$15:$H$67,4,FALSE),C337)</f>
        <v>0.243</v>
      </c>
      <c r="D338" s="17">
        <f ca="1">OFFSET(G338,-Parameters!C$18,0)/$AG$2</f>
        <v>0.220896901086715</v>
      </c>
      <c r="E338" t="e">
        <f>'Actual Situation'!C338</f>
        <v>#N/A</v>
      </c>
      <c r="F338" s="17">
        <f ca="1">OFFSET(L338,-Parameters!C$18,0)/$AG$2</f>
        <v>54506.4740471292</v>
      </c>
      <c r="G338" s="47">
        <f ca="1">IF(A338&lt;(A$39-Parameters!C$18),G339/(1+H339),IF(A338&gt;(A$39-Parameters!C$18),I337*$AH337*C338,$AG$2*$D$39))</f>
        <v>3.24453473660267</v>
      </c>
      <c r="H338" s="34">
        <f ca="1">Projection!$AH337*Projection!C338</f>
        <v>0.217690011473094</v>
      </c>
      <c r="I338" s="47">
        <f ca="1">IF(A338&lt;(A$39-Parameters!C$18-2),I339/(1+$AG$8-$AG$5),IF(A338&gt;(A$39-Parameters!C$18-2),I337*(1+H337-$AG$5),G340/$AG$8))</f>
        <v>14.4228210891504</v>
      </c>
      <c r="J338" s="47"/>
      <c r="K338" s="35">
        <f ca="1">I338/Parameters!$C$10</f>
        <v>1.26515974466231e-6</v>
      </c>
      <c r="L338" s="47">
        <f ca="1">IF(A338&lt;(A$39-Parameters!C$18),L339-G339,IF(A338=(A$39-Parameters!C$18),OFFSET(F338,Parameters!C$18,0)*$AG$2,$L337+G338))</f>
        <v>1187385.42234021</v>
      </c>
      <c r="M338" s="35">
        <f ca="1">L338/Parameters!$C$10</f>
        <v>0.104156615994755</v>
      </c>
      <c r="N338" s="35">
        <f ca="1" t="shared" si="59"/>
        <v>0.895843384005245</v>
      </c>
      <c r="O338" t="e">
        <f>'Actual Situation'!D338</f>
        <v>#N/A</v>
      </c>
      <c r="P338" t="e">
        <f>'Actual Situation'!E338</f>
        <v>#N/A</v>
      </c>
      <c r="Q338" s="12">
        <f ca="1">ROUND(SUM(OFFSET(D338,(Parameters!$C$9*-1),0,(Parameters!$C$8*-1),1))*Parameters!$C$6,0)</f>
        <v>2</v>
      </c>
      <c r="R338" s="12">
        <f ca="1" t="shared" si="67"/>
        <v>2</v>
      </c>
      <c r="S338" s="36" t="e">
        <f ca="1" t="shared" si="65"/>
        <v>#N/A</v>
      </c>
      <c r="T338" t="e">
        <f>'Actual Situation'!F338</f>
        <v>#N/A</v>
      </c>
      <c r="U338" s="36" t="e">
        <f>'Actual Situation'!G338</f>
        <v>#N/A</v>
      </c>
      <c r="V338" s="12">
        <f ca="1">Q338*Parameters!$C$4</f>
        <v>0.44</v>
      </c>
      <c r="W338" t="e">
        <f>'Actual Situation'!H338</f>
        <v>#N/A</v>
      </c>
      <c r="X338" s="36" t="e">
        <f>'Actual Situation'!I338</f>
        <v>#N/A</v>
      </c>
      <c r="Y338" s="12">
        <f ca="1">Q338*Parameters!$C$5</f>
        <v>0.32</v>
      </c>
      <c r="Z338" t="e">
        <f>'Actual Situation'!J338</f>
        <v>#N/A</v>
      </c>
      <c r="AA338" t="e">
        <f>'Actual Situation'!K338</f>
        <v>#N/A</v>
      </c>
      <c r="AB338" s="12">
        <f ca="1">Q338*Parameters!$C$7</f>
        <v>0.0446</v>
      </c>
      <c r="AC338" t="e">
        <f>'Actual Situation'!L338</f>
        <v>#N/A</v>
      </c>
      <c r="AD338" s="12">
        <f ca="1" t="shared" si="68"/>
        <v>7112.7634</v>
      </c>
      <c r="AE338" s="61" t="e">
        <f t="shared" si="69"/>
        <v>#N/A</v>
      </c>
      <c r="AH338" s="39">
        <f ca="1">IF(ISNA((Parameters!$C$10-L338)/Parameters!$C$10),1,(Parameters!$C$10-L338)/Parameters!$C$10)</f>
        <v>0.895843384005245</v>
      </c>
      <c r="AJ338" s="66">
        <f ca="1" t="shared" si="70"/>
        <v>1</v>
      </c>
      <c r="AK338" s="66" t="e">
        <f ca="1" t="shared" si="71"/>
        <v>#N/A</v>
      </c>
      <c r="AL338" s="67">
        <f>Parameters!$C$13</f>
        <v>2200</v>
      </c>
      <c r="AM338" s="67">
        <f>Parameters!$C$14</f>
        <v>2000</v>
      </c>
    </row>
    <row r="339" spans="1:39">
      <c r="A339" s="45">
        <f t="shared" si="66"/>
        <v>44199</v>
      </c>
      <c r="B339" t="e">
        <f>'Actual Situation'!B339</f>
        <v>#N/A</v>
      </c>
      <c r="C339" s="46">
        <f>_xlfn.IFNA(VLOOKUP(A339,Measures!$D$15:$H$67,4,FALSE),C338)</f>
        <v>0.243</v>
      </c>
      <c r="D339" s="17">
        <f ca="1">OFFSET(G339,-Parameters!C$18,0)/$AG$2</f>
        <v>0.213759875859513</v>
      </c>
      <c r="E339" t="e">
        <f>'Actual Situation'!C339</f>
        <v>#N/A</v>
      </c>
      <c r="F339" s="17">
        <f ca="1">OFFSET(L339,-Parameters!C$18,0)/$AG$2</f>
        <v>54506.6878070051</v>
      </c>
      <c r="G339" s="47">
        <f ca="1">IF(A339&lt;(A$39-Parameters!C$18),G340/(1+H340),IF(A339&gt;(A$39-Parameters!C$18),I338*$AH338*C339,$AG$2*$D$39))</f>
        <v>3.13970309089182</v>
      </c>
      <c r="H339" s="34">
        <f ca="1">Projection!$AH338*Projection!C339</f>
        <v>0.217689942313274</v>
      </c>
      <c r="I339" s="47">
        <f ca="1">IF(A339&lt;(A$39-Parameters!C$18-2),I340/(1+$AG$8-$AG$5),IF(A339&gt;(A$39-Parameters!C$18-2),I338*(1+H338-$AG$5),G341/$AG$8))</f>
        <v>13.9568199052343</v>
      </c>
      <c r="J339" s="47"/>
      <c r="K339" s="35">
        <f ca="1">I339/Parameters!$C$10</f>
        <v>1.22428244782757e-6</v>
      </c>
      <c r="L339" s="47">
        <f ca="1">IF(A339&lt;(A$39-Parameters!C$18),L340-G340,IF(A339=(A$39-Parameters!C$18),OFFSET(F339,Parameters!C$18,0)*$AG$2,$L338+G339))</f>
        <v>1187388.5620433</v>
      </c>
      <c r="M339" s="35">
        <f ca="1">L339/Parameters!$C$10</f>
        <v>0.104156891407307</v>
      </c>
      <c r="N339" s="35">
        <f ca="1" t="shared" si="59"/>
        <v>0.895843108592693</v>
      </c>
      <c r="O339" t="e">
        <f>'Actual Situation'!D339</f>
        <v>#N/A</v>
      </c>
      <c r="P339" t="e">
        <f>'Actual Situation'!E339</f>
        <v>#N/A</v>
      </c>
      <c r="Q339" s="12">
        <f ca="1">ROUND(SUM(OFFSET(D339,(Parameters!$C$9*-1),0,(Parameters!$C$8*-1),1))*Parameters!$C$6,0)</f>
        <v>2</v>
      </c>
      <c r="R339" s="12">
        <f ca="1" t="shared" si="67"/>
        <v>2</v>
      </c>
      <c r="S339" s="36" t="e">
        <f ca="1" t="shared" si="65"/>
        <v>#N/A</v>
      </c>
      <c r="T339" t="e">
        <f>'Actual Situation'!F339</f>
        <v>#N/A</v>
      </c>
      <c r="U339" s="36" t="e">
        <f>'Actual Situation'!G339</f>
        <v>#N/A</v>
      </c>
      <c r="V339" s="12">
        <f ca="1">Q339*Parameters!$C$4</f>
        <v>0.44</v>
      </c>
      <c r="W339" t="e">
        <f>'Actual Situation'!H339</f>
        <v>#N/A</v>
      </c>
      <c r="X339" s="36" t="e">
        <f>'Actual Situation'!I339</f>
        <v>#N/A</v>
      </c>
      <c r="Y339" s="12">
        <f ca="1">Q339*Parameters!$C$5</f>
        <v>0.32</v>
      </c>
      <c r="Z339" t="e">
        <f>'Actual Situation'!J339</f>
        <v>#N/A</v>
      </c>
      <c r="AA339" t="e">
        <f>'Actual Situation'!K339</f>
        <v>#N/A</v>
      </c>
      <c r="AB339" s="12">
        <f ca="1">Q339*Parameters!$C$7</f>
        <v>0.0446</v>
      </c>
      <c r="AC339" t="e">
        <f>'Actual Situation'!L339</f>
        <v>#N/A</v>
      </c>
      <c r="AD339" s="12">
        <f ca="1" t="shared" si="68"/>
        <v>7112.808</v>
      </c>
      <c r="AE339" s="61" t="e">
        <f t="shared" si="69"/>
        <v>#N/A</v>
      </c>
      <c r="AH339" s="39">
        <f ca="1">IF(ISNA((Parameters!$C$10-L339)/Parameters!$C$10),1,(Parameters!$C$10-L339)/Parameters!$C$10)</f>
        <v>0.895843108592693</v>
      </c>
      <c r="AJ339" s="66">
        <f ca="1" t="shared" si="70"/>
        <v>1</v>
      </c>
      <c r="AK339" s="66" t="e">
        <f ca="1" t="shared" si="71"/>
        <v>#N/A</v>
      </c>
      <c r="AL339" s="67">
        <f>Parameters!$C$13</f>
        <v>2200</v>
      </c>
      <c r="AM339" s="67">
        <f>Parameters!$C$14</f>
        <v>2000</v>
      </c>
    </row>
    <row r="340" spans="1:39">
      <c r="A340" s="45">
        <f t="shared" si="66"/>
        <v>44200</v>
      </c>
      <c r="B340" t="e">
        <f>'Actual Situation'!B340</f>
        <v>#N/A</v>
      </c>
      <c r="C340" s="46">
        <f>_xlfn.IFNA(VLOOKUP(A340,Measures!$D$15:$H$67,4,FALSE),C339)</f>
        <v>0.243</v>
      </c>
      <c r="D340" s="17">
        <f ca="1">OFFSET(G340,-Parameters!C$18,0)/$AG$2</f>
        <v>0.206853423444861</v>
      </c>
      <c r="E340" t="e">
        <f>'Actual Situation'!C340</f>
        <v>#N/A</v>
      </c>
      <c r="F340" s="17">
        <f ca="1">OFFSET(L340,-Parameters!C$18,0)/$AG$2</f>
        <v>54506.8946604285</v>
      </c>
      <c r="G340" s="47">
        <f ca="1">IF(A340&lt;(A$39-Parameters!C$18),G341/(1+H341),IF(A340&gt;(A$39-Parameters!C$18),I339*$AH339*C340,$AG$2*$D$39))</f>
        <v>3.03825838598355</v>
      </c>
      <c r="H340" s="34">
        <f ca="1">Projection!$AH339*Projection!C340</f>
        <v>0.217689875388024</v>
      </c>
      <c r="I340" s="47">
        <f ca="1">IF(A340&lt;(A$39-Parameters!C$18-2),I341/(1+$AG$8-$AG$5),IF(A340&gt;(A$39-Parameters!C$18-2),I339*(1+H339-$AG$5),G342/$AG$8))</f>
        <v>13.5058742489729</v>
      </c>
      <c r="J340" s="47"/>
      <c r="K340" s="35">
        <f ca="1">I340/Parameters!$C$10</f>
        <v>1.18472581131342e-6</v>
      </c>
      <c r="L340" s="47">
        <f ca="1">IF(A340&lt;(A$39-Parameters!C$18),L341-G341,IF(A340=(A$39-Parameters!C$18),OFFSET(F340,Parameters!C$18,0)*$AG$2,$L339+G340))</f>
        <v>1187391.60030169</v>
      </c>
      <c r="M340" s="35">
        <f ca="1">L340/Parameters!$C$10</f>
        <v>0.104157157921201</v>
      </c>
      <c r="N340" s="35">
        <f ca="1" t="shared" si="59"/>
        <v>0.895842842078799</v>
      </c>
      <c r="O340" t="e">
        <f>'Actual Situation'!D340</f>
        <v>#N/A</v>
      </c>
      <c r="P340" t="e">
        <f>'Actual Situation'!E340</f>
        <v>#N/A</v>
      </c>
      <c r="Q340" s="12">
        <f ca="1">ROUND(SUM(OFFSET(D340,(Parameters!$C$9*-1),0,(Parameters!$C$8*-1),1))*Parameters!$C$6,0)</f>
        <v>2</v>
      </c>
      <c r="R340" s="12">
        <f ca="1" t="shared" si="67"/>
        <v>2</v>
      </c>
      <c r="S340" s="36" t="e">
        <f ca="1" t="shared" si="65"/>
        <v>#N/A</v>
      </c>
      <c r="T340" t="e">
        <f>'Actual Situation'!F340</f>
        <v>#N/A</v>
      </c>
      <c r="U340" s="36" t="e">
        <f>'Actual Situation'!G340</f>
        <v>#N/A</v>
      </c>
      <c r="V340" s="12">
        <f ca="1">Q340*Parameters!$C$4</f>
        <v>0.44</v>
      </c>
      <c r="W340" t="e">
        <f>'Actual Situation'!H340</f>
        <v>#N/A</v>
      </c>
      <c r="X340" s="36" t="e">
        <f>'Actual Situation'!I340</f>
        <v>#N/A</v>
      </c>
      <c r="Y340" s="12">
        <f ca="1">Q340*Parameters!$C$5</f>
        <v>0.32</v>
      </c>
      <c r="Z340" t="e">
        <f>'Actual Situation'!J340</f>
        <v>#N/A</v>
      </c>
      <c r="AA340" t="e">
        <f>'Actual Situation'!K340</f>
        <v>#N/A</v>
      </c>
      <c r="AB340" s="12">
        <f ca="1">Q340*Parameters!$C$7</f>
        <v>0.0446</v>
      </c>
      <c r="AC340" t="e">
        <f>'Actual Situation'!L340</f>
        <v>#N/A</v>
      </c>
      <c r="AD340" s="12">
        <f ca="1" t="shared" si="68"/>
        <v>7112.8526</v>
      </c>
      <c r="AE340" s="61" t="e">
        <f t="shared" si="69"/>
        <v>#N/A</v>
      </c>
      <c r="AH340" s="39">
        <f ca="1">IF(ISNA((Parameters!$C$10-L340)/Parameters!$C$10),1,(Parameters!$C$10-L340)/Parameters!$C$10)</f>
        <v>0.895842842078799</v>
      </c>
      <c r="AJ340" s="66">
        <f ca="1" t="shared" si="70"/>
        <v>1</v>
      </c>
      <c r="AK340" s="66" t="e">
        <f ca="1" t="shared" si="71"/>
        <v>#N/A</v>
      </c>
      <c r="AL340" s="67">
        <f>Parameters!$C$13</f>
        <v>2200</v>
      </c>
      <c r="AM340" s="67">
        <f>Parameters!$C$14</f>
        <v>2000</v>
      </c>
    </row>
    <row r="341" spans="1:39">
      <c r="A341" s="45">
        <f t="shared" si="66"/>
        <v>44201</v>
      </c>
      <c r="B341" t="e">
        <f>'Actual Situation'!B341</f>
        <v>#N/A</v>
      </c>
      <c r="C341" s="46">
        <f>_xlfn.IFNA(VLOOKUP(A341,Measures!$D$15:$H$67,4,FALSE),C340)</f>
        <v>0.243</v>
      </c>
      <c r="D341" s="17">
        <f ca="1">OFFSET(G341,-Parameters!C$18,0)/$AG$2</f>
        <v>0.200170096066111</v>
      </c>
      <c r="E341" t="e">
        <f>'Actual Situation'!C341</f>
        <v>#N/A</v>
      </c>
      <c r="F341" s="17">
        <f ca="1">OFFSET(L341,-Parameters!C$18,0)/$AG$2</f>
        <v>54507.0948305246</v>
      </c>
      <c r="G341" s="47">
        <f ca="1">IF(A341&lt;(A$39-Parameters!C$18),G342/(1+H342),IF(A341&gt;(A$39-Parameters!C$18),I340*$AH340*C341,$AG$2*$D$39))</f>
        <v>2.94009120758598</v>
      </c>
      <c r="H341" s="34">
        <f ca="1">Projection!$AH340*Projection!C341</f>
        <v>0.217689810625148</v>
      </c>
      <c r="I341" s="47">
        <f ca="1">IF(A341&lt;(A$39-Parameters!C$18-2),I342/(1+$AG$8-$AG$5),IF(A341&gt;(A$39-Parameters!C$18-2),I340*(1+H340-$AG$5),G343/$AG$8))</f>
        <v>13.0694977689949</v>
      </c>
      <c r="J341" s="47"/>
      <c r="K341" s="35">
        <f ca="1">I341/Parameters!$C$10</f>
        <v>1.14644717271886e-6</v>
      </c>
      <c r="L341" s="47">
        <f ca="1">IF(A341&lt;(A$39-Parameters!C$18),L342-G342,IF(A341=(A$39-Parameters!C$18),OFFSET(F341,Parameters!C$18,0)*$AG$2,$L340+G341))</f>
        <v>1187394.54039289</v>
      </c>
      <c r="M341" s="35">
        <f ca="1">L341/Parameters!$C$10</f>
        <v>0.104157415823938</v>
      </c>
      <c r="N341" s="35">
        <f ca="1" t="shared" si="59"/>
        <v>0.895842584176062</v>
      </c>
      <c r="O341" t="e">
        <f>'Actual Situation'!D341</f>
        <v>#N/A</v>
      </c>
      <c r="P341" t="e">
        <f>'Actual Situation'!E341</f>
        <v>#N/A</v>
      </c>
      <c r="Q341" s="12">
        <f ca="1">ROUND(SUM(OFFSET(D341,(Parameters!$C$9*-1),0,(Parameters!$C$8*-1),1))*Parameters!$C$6,0)</f>
        <v>1</v>
      </c>
      <c r="R341" s="12">
        <f ca="1" t="shared" si="67"/>
        <v>1</v>
      </c>
      <c r="S341" s="36" t="e">
        <f ca="1" t="shared" si="65"/>
        <v>#N/A</v>
      </c>
      <c r="T341" t="e">
        <f>'Actual Situation'!F341</f>
        <v>#N/A</v>
      </c>
      <c r="U341" s="36" t="e">
        <f>'Actual Situation'!G341</f>
        <v>#N/A</v>
      </c>
      <c r="V341" s="12">
        <f ca="1">Q341*Parameters!$C$4</f>
        <v>0.22</v>
      </c>
      <c r="W341" t="e">
        <f>'Actual Situation'!H341</f>
        <v>#N/A</v>
      </c>
      <c r="X341" s="36" t="e">
        <f>'Actual Situation'!I341</f>
        <v>#N/A</v>
      </c>
      <c r="Y341" s="12">
        <f ca="1">Q341*Parameters!$C$5</f>
        <v>0.16</v>
      </c>
      <c r="Z341" t="e">
        <f>'Actual Situation'!J341</f>
        <v>#N/A</v>
      </c>
      <c r="AA341" t="e">
        <f>'Actual Situation'!K341</f>
        <v>#N/A</v>
      </c>
      <c r="AB341" s="12">
        <f ca="1">Q341*Parameters!$C$7</f>
        <v>0.0223</v>
      </c>
      <c r="AC341" t="e">
        <f>'Actual Situation'!L341</f>
        <v>#N/A</v>
      </c>
      <c r="AD341" s="12">
        <f ca="1" t="shared" si="68"/>
        <v>7112.8749</v>
      </c>
      <c r="AE341" s="61" t="e">
        <f t="shared" si="69"/>
        <v>#N/A</v>
      </c>
      <c r="AH341" s="39">
        <f ca="1">IF(ISNA((Parameters!$C$10-L341)/Parameters!$C$10),1,(Parameters!$C$10-L341)/Parameters!$C$10)</f>
        <v>0.895842584176062</v>
      </c>
      <c r="AJ341" s="66">
        <f ca="1" t="shared" si="70"/>
        <v>0.5</v>
      </c>
      <c r="AK341" s="66" t="e">
        <f ca="1" t="shared" si="71"/>
        <v>#N/A</v>
      </c>
      <c r="AL341" s="67">
        <f>Parameters!$C$13</f>
        <v>2200</v>
      </c>
      <c r="AM341" s="67">
        <f>Parameters!$C$14</f>
        <v>2000</v>
      </c>
    </row>
    <row r="342" spans="1:39">
      <c r="A342" s="45">
        <f t="shared" si="66"/>
        <v>44202</v>
      </c>
      <c r="B342" t="e">
        <f>'Actual Situation'!B342</f>
        <v>#N/A</v>
      </c>
      <c r="C342" s="46">
        <f>_xlfn.IFNA(VLOOKUP(A342,Measures!$D$15:$H$67,4,FALSE),C341)</f>
        <v>0.243</v>
      </c>
      <c r="D342" s="17">
        <f ca="1">OFFSET(G342,-Parameters!C$18,0)/$AG$2</f>
        <v>0.193702686439818</v>
      </c>
      <c r="E342" t="e">
        <f>'Actual Situation'!C342</f>
        <v>#N/A</v>
      </c>
      <c r="F342" s="17">
        <f ca="1">OFFSET(L342,-Parameters!C$18,0)/$AG$2</f>
        <v>54507.288533211</v>
      </c>
      <c r="G342" s="47">
        <f ca="1">IF(A342&lt;(A$39-Parameters!C$18),G343/(1+H343),IF(A342&gt;(A$39-Parameters!C$18),I341*$AH341*C342,$AG$2*$D$39))</f>
        <v>2.84509567522811</v>
      </c>
      <c r="H342" s="34">
        <f ca="1">Projection!$AH341*Projection!C342</f>
        <v>0.217689747954783</v>
      </c>
      <c r="I342" s="47">
        <f ca="1">IF(A342&lt;(A$39-Parameters!C$18-2),I343/(1+$AG$8-$AG$5),IF(A342&gt;(A$39-Parameters!C$18-2),I341*(1+H341-$AG$5),G344/$AG$8))</f>
        <v>12.6472198210445</v>
      </c>
      <c r="J342" s="47"/>
      <c r="K342" s="35">
        <f ca="1">I342/Parameters!$C$10</f>
        <v>1.10940524746005e-6</v>
      </c>
      <c r="L342" s="47">
        <f ca="1">IF(A342&lt;(A$39-Parameters!C$18),L343-G343,IF(A342=(A$39-Parameters!C$18),OFFSET(F342,Parameters!C$18,0)*$AG$2,$L341+G342))</f>
        <v>1187397.38548857</v>
      </c>
      <c r="M342" s="35">
        <f ca="1">L342/Parameters!$C$10</f>
        <v>0.104157665393734</v>
      </c>
      <c r="N342" s="35">
        <f ca="1" t="shared" si="59"/>
        <v>0.895842334606266</v>
      </c>
      <c r="O342" t="e">
        <f>'Actual Situation'!D342</f>
        <v>#N/A</v>
      </c>
      <c r="P342" t="e">
        <f>'Actual Situation'!E342</f>
        <v>#N/A</v>
      </c>
      <c r="Q342" s="12">
        <f ca="1">ROUND(SUM(OFFSET(D342,(Parameters!$C$9*-1),0,(Parameters!$C$8*-1),1))*Parameters!$C$6,0)</f>
        <v>1</v>
      </c>
      <c r="R342" s="12">
        <f ca="1" t="shared" si="67"/>
        <v>1</v>
      </c>
      <c r="S342" s="36" t="e">
        <f ca="1" t="shared" si="65"/>
        <v>#N/A</v>
      </c>
      <c r="T342" t="e">
        <f>'Actual Situation'!F342</f>
        <v>#N/A</v>
      </c>
      <c r="U342" s="36" t="e">
        <f>'Actual Situation'!G342</f>
        <v>#N/A</v>
      </c>
      <c r="V342" s="12">
        <f ca="1">Q342*Parameters!$C$4</f>
        <v>0.22</v>
      </c>
      <c r="W342" t="e">
        <f>'Actual Situation'!H342</f>
        <v>#N/A</v>
      </c>
      <c r="X342" s="36" t="e">
        <f>'Actual Situation'!I342</f>
        <v>#N/A</v>
      </c>
      <c r="Y342" s="12">
        <f ca="1">Q342*Parameters!$C$5</f>
        <v>0.16</v>
      </c>
      <c r="Z342" t="e">
        <f>'Actual Situation'!J342</f>
        <v>#N/A</v>
      </c>
      <c r="AA342" t="e">
        <f>'Actual Situation'!K342</f>
        <v>#N/A</v>
      </c>
      <c r="AB342" s="12">
        <f ca="1">Q342*Parameters!$C$7</f>
        <v>0.0223</v>
      </c>
      <c r="AC342" t="e">
        <f>'Actual Situation'!L342</f>
        <v>#N/A</v>
      </c>
      <c r="AD342" s="12">
        <f ca="1" t="shared" si="68"/>
        <v>7112.8972</v>
      </c>
      <c r="AE342" s="61" t="e">
        <f t="shared" si="69"/>
        <v>#N/A</v>
      </c>
      <c r="AH342" s="39">
        <f ca="1">IF(ISNA((Parameters!$C$10-L342)/Parameters!$C$10),1,(Parameters!$C$10-L342)/Parameters!$C$10)</f>
        <v>0.895842334606266</v>
      </c>
      <c r="AJ342" s="66">
        <f ca="1" t="shared" si="70"/>
        <v>1</v>
      </c>
      <c r="AK342" s="66" t="e">
        <f ca="1" t="shared" si="71"/>
        <v>#N/A</v>
      </c>
      <c r="AL342" s="67">
        <f>Parameters!$C$13</f>
        <v>2200</v>
      </c>
      <c r="AM342" s="67">
        <f>Parameters!$C$14</f>
        <v>2000</v>
      </c>
    </row>
    <row r="343" spans="1:39">
      <c r="A343" s="45">
        <f t="shared" si="66"/>
        <v>44203</v>
      </c>
      <c r="B343" t="e">
        <f>'Actual Situation'!B343</f>
        <v>#N/A</v>
      </c>
      <c r="C343" s="46">
        <f>_xlfn.IFNA(VLOOKUP(A343,Measures!$D$15:$H$67,4,FALSE),C342)</f>
        <v>0.243</v>
      </c>
      <c r="D343" s="17">
        <f ca="1">OFFSET(G343,-Parameters!C$18,0)/$AG$2</f>
        <v>0.187444220015086</v>
      </c>
      <c r="E343" t="e">
        <f>'Actual Situation'!C343</f>
        <v>#N/A</v>
      </c>
      <c r="F343" s="17">
        <f ca="1">OFFSET(L343,-Parameters!C$18,0)/$AG$2</f>
        <v>54507.475977431</v>
      </c>
      <c r="G343" s="47">
        <f ca="1">IF(A343&lt;(A$39-Parameters!C$18),G344/(1+H344),IF(A343&gt;(A$39-Parameters!C$18),I342*$AH342*C343,$AG$2*$D$39))</f>
        <v>2.75316932817545</v>
      </c>
      <c r="H343" s="34">
        <f ca="1">Projection!$AH342*Projection!C343</f>
        <v>0.217689687309323</v>
      </c>
      <c r="I343" s="47">
        <f ca="1">IF(A343&lt;(A$39-Parameters!C$18-2),I344/(1+$AG$8-$AG$5),IF(A343&gt;(A$39-Parameters!C$18-2),I342*(1+H342-$AG$5),G345/$AG$8))</f>
        <v>12.2385849609553</v>
      </c>
      <c r="J343" s="47"/>
      <c r="K343" s="35">
        <f ca="1">I343/Parameters!$C$10</f>
        <v>1.07356008429433e-6</v>
      </c>
      <c r="L343" s="47">
        <f ca="1">IF(A343&lt;(A$39-Parameters!C$18),L344-G344,IF(A343=(A$39-Parameters!C$18),OFFSET(F343,Parameters!C$18,0)*$AG$2,$L342+G343))</f>
        <v>1187400.1386579</v>
      </c>
      <c r="M343" s="35">
        <f ca="1">L343/Parameters!$C$10</f>
        <v>0.104157906899816</v>
      </c>
      <c r="N343" s="35">
        <f ca="1" t="shared" si="59"/>
        <v>0.895842093100184</v>
      </c>
      <c r="O343" t="e">
        <f>'Actual Situation'!D343</f>
        <v>#N/A</v>
      </c>
      <c r="P343" t="e">
        <f>'Actual Situation'!E343</f>
        <v>#N/A</v>
      </c>
      <c r="Q343" s="12">
        <f ca="1">ROUND(SUM(OFFSET(D343,(Parameters!$C$9*-1),0,(Parameters!$C$8*-1),1))*Parameters!$C$6,0)</f>
        <v>1</v>
      </c>
      <c r="R343" s="12">
        <f ca="1" t="shared" si="67"/>
        <v>1</v>
      </c>
      <c r="S343" s="36" t="e">
        <f ca="1" t="shared" si="65"/>
        <v>#N/A</v>
      </c>
      <c r="T343" t="e">
        <f>'Actual Situation'!F343</f>
        <v>#N/A</v>
      </c>
      <c r="U343" s="36" t="e">
        <f>'Actual Situation'!G343</f>
        <v>#N/A</v>
      </c>
      <c r="V343" s="12">
        <f ca="1">Q343*Parameters!$C$4</f>
        <v>0.22</v>
      </c>
      <c r="W343" t="e">
        <f>'Actual Situation'!H343</f>
        <v>#N/A</v>
      </c>
      <c r="X343" s="36" t="e">
        <f>'Actual Situation'!I343</f>
        <v>#N/A</v>
      </c>
      <c r="Y343" s="12">
        <f ca="1">Q343*Parameters!$C$5</f>
        <v>0.16</v>
      </c>
      <c r="Z343" t="e">
        <f>'Actual Situation'!J343</f>
        <v>#N/A</v>
      </c>
      <c r="AA343" t="e">
        <f>'Actual Situation'!K343</f>
        <v>#N/A</v>
      </c>
      <c r="AB343" s="12">
        <f ca="1">Q343*Parameters!$C$7</f>
        <v>0.0223</v>
      </c>
      <c r="AC343" t="e">
        <f>'Actual Situation'!L343</f>
        <v>#N/A</v>
      </c>
      <c r="AD343" s="12">
        <f ca="1" t="shared" si="68"/>
        <v>7112.9195</v>
      </c>
      <c r="AE343" s="61" t="e">
        <f t="shared" si="69"/>
        <v>#N/A</v>
      </c>
      <c r="AH343" s="39">
        <f ca="1">IF(ISNA((Parameters!$C$10-L343)/Parameters!$C$10),1,(Parameters!$C$10-L343)/Parameters!$C$10)</f>
        <v>0.895842093100184</v>
      </c>
      <c r="AJ343" s="66">
        <f ca="1" t="shared" si="70"/>
        <v>1</v>
      </c>
      <c r="AK343" s="66" t="e">
        <f ca="1" t="shared" si="71"/>
        <v>#N/A</v>
      </c>
      <c r="AL343" s="67">
        <f>Parameters!$C$13</f>
        <v>2200</v>
      </c>
      <c r="AM343" s="67">
        <f>Parameters!$C$14</f>
        <v>2000</v>
      </c>
    </row>
    <row r="344" spans="1:39">
      <c r="A344" s="45">
        <f t="shared" si="66"/>
        <v>44204</v>
      </c>
      <c r="B344" t="e">
        <f>'Actual Situation'!B344</f>
        <v>#N/A</v>
      </c>
      <c r="C344" s="46">
        <f>_xlfn.IFNA(VLOOKUP(A344,Measures!$D$15:$H$67,4,FALSE),C343)</f>
        <v>0.243</v>
      </c>
      <c r="D344" s="17">
        <f ca="1">OFFSET(G344,-Parameters!C$18,0)/$AG$2</f>
        <v>0.181387947463023</v>
      </c>
      <c r="E344" t="e">
        <f>'Actual Situation'!C344</f>
        <v>#N/A</v>
      </c>
      <c r="F344" s="17">
        <f ca="1">OFFSET(L344,-Parameters!C$18,0)/$AG$2</f>
        <v>54507.6573653785</v>
      </c>
      <c r="G344" s="47">
        <f ca="1">IF(A344&lt;(A$39-Parameters!C$18),G345/(1+H345),IF(A344&gt;(A$39-Parameters!C$18),I343*$AH343*C344,$AG$2*$D$39))</f>
        <v>2.66421301502561</v>
      </c>
      <c r="H344" s="34">
        <f ca="1">Projection!$AH343*Projection!C344</f>
        <v>0.217689628623345</v>
      </c>
      <c r="I344" s="47">
        <f ca="1">IF(A344&lt;(A$39-Parameters!C$18-2),I345/(1+$AG$8-$AG$5),IF(A344&gt;(A$39-Parameters!C$18-2),I343*(1+H343-$AG$5),G346/$AG$8))</f>
        <v>11.8431524539754</v>
      </c>
      <c r="J344" s="47"/>
      <c r="K344" s="35">
        <f ca="1">I344/Parameters!$C$10</f>
        <v>1.03887302227855e-6</v>
      </c>
      <c r="L344" s="47">
        <f ca="1">IF(A344&lt;(A$39-Parameters!C$18),L345-G345,IF(A344=(A$39-Parameters!C$18),OFFSET(F344,Parameters!C$18,0)*$AG$2,$L343+G344))</f>
        <v>1187402.80287091</v>
      </c>
      <c r="M344" s="35">
        <f ca="1">L344/Parameters!$C$10</f>
        <v>0.104158140602712</v>
      </c>
      <c r="N344" s="35">
        <f ca="1" t="shared" si="59"/>
        <v>0.895841859397288</v>
      </c>
      <c r="O344" t="e">
        <f>'Actual Situation'!D344</f>
        <v>#N/A</v>
      </c>
      <c r="P344" t="e">
        <f>'Actual Situation'!E344</f>
        <v>#N/A</v>
      </c>
      <c r="Q344" s="12">
        <f ca="1">ROUND(SUM(OFFSET(D344,(Parameters!$C$9*-1),0,(Parameters!$C$8*-1),1))*Parameters!$C$6,0)</f>
        <v>1</v>
      </c>
      <c r="R344" s="12">
        <f ca="1" t="shared" si="67"/>
        <v>1</v>
      </c>
      <c r="S344" s="36" t="e">
        <f ca="1" t="shared" si="65"/>
        <v>#N/A</v>
      </c>
      <c r="T344" t="e">
        <f>'Actual Situation'!F344</f>
        <v>#N/A</v>
      </c>
      <c r="U344" s="36" t="e">
        <f>'Actual Situation'!G344</f>
        <v>#N/A</v>
      </c>
      <c r="V344" s="12">
        <f ca="1">Q344*Parameters!$C$4</f>
        <v>0.22</v>
      </c>
      <c r="W344" t="e">
        <f>'Actual Situation'!H344</f>
        <v>#N/A</v>
      </c>
      <c r="X344" s="36" t="e">
        <f>'Actual Situation'!I344</f>
        <v>#N/A</v>
      </c>
      <c r="Y344" s="12">
        <f ca="1">Q344*Parameters!$C$5</f>
        <v>0.16</v>
      </c>
      <c r="Z344" t="e">
        <f>'Actual Situation'!J344</f>
        <v>#N/A</v>
      </c>
      <c r="AA344" t="e">
        <f>'Actual Situation'!K344</f>
        <v>#N/A</v>
      </c>
      <c r="AB344" s="12">
        <f ca="1">Q344*Parameters!$C$7</f>
        <v>0.0223</v>
      </c>
      <c r="AC344" t="e">
        <f>'Actual Situation'!L344</f>
        <v>#N/A</v>
      </c>
      <c r="AD344" s="12">
        <f ca="1" t="shared" si="68"/>
        <v>7112.9418</v>
      </c>
      <c r="AE344" s="61" t="e">
        <f t="shared" si="69"/>
        <v>#N/A</v>
      </c>
      <c r="AH344" s="39">
        <f ca="1">IF(ISNA((Parameters!$C$10-L344)/Parameters!$C$10),1,(Parameters!$C$10-L344)/Parameters!$C$10)</f>
        <v>0.895841859397288</v>
      </c>
      <c r="AJ344" s="66">
        <f ca="1" t="shared" si="70"/>
        <v>1</v>
      </c>
      <c r="AK344" s="66" t="e">
        <f ca="1" t="shared" si="71"/>
        <v>#N/A</v>
      </c>
      <c r="AL344" s="67">
        <f>Parameters!$C$13</f>
        <v>2200</v>
      </c>
      <c r="AM344" s="67">
        <f>Parameters!$C$14</f>
        <v>2000</v>
      </c>
    </row>
    <row r="345" spans="1:39">
      <c r="A345" s="45">
        <f t="shared" si="66"/>
        <v>44205</v>
      </c>
      <c r="B345" t="e">
        <f>'Actual Situation'!B345</f>
        <v>#N/A</v>
      </c>
      <c r="C345" s="46">
        <f>_xlfn.IFNA(VLOOKUP(A345,Measures!$D$15:$H$67,4,FALSE),C344)</f>
        <v>0.243</v>
      </c>
      <c r="D345" s="17">
        <f ca="1">OFFSET(G345,-Parameters!C$18,0)/$AG$2</f>
        <v>0.17552733740828</v>
      </c>
      <c r="E345" t="e">
        <f>'Actual Situation'!C345</f>
        <v>#N/A</v>
      </c>
      <c r="F345" s="17">
        <f ca="1">OFFSET(L345,-Parameters!C$18,0)/$AG$2</f>
        <v>54507.8328927159</v>
      </c>
      <c r="G345" s="47">
        <f ca="1">IF(A345&lt;(A$39-Parameters!C$18),G346/(1+H346),IF(A345&gt;(A$39-Parameters!C$18),I344*$AH344*C345,$AG$2*$D$39))</f>
        <v>2.57813078686526</v>
      </c>
      <c r="H345" s="34">
        <f ca="1">Projection!$AH344*Projection!C345</f>
        <v>0.217689571833541</v>
      </c>
      <c r="I345" s="47">
        <f ca="1">IF(A345&lt;(A$39-Parameters!C$18-2),I346/(1+$AG$8-$AG$5),IF(A345&gt;(A$39-Parameters!C$18-2),I344*(1+H344-$AG$5),G347/$AG$8))</f>
        <v>11.4604957999171</v>
      </c>
      <c r="J345" s="47"/>
      <c r="K345" s="35">
        <f ca="1">I345/Parameters!$C$10</f>
        <v>1.00530664911554e-6</v>
      </c>
      <c r="L345" s="47">
        <f ca="1">IF(A345&lt;(A$39-Parameters!C$18),L346-G346,IF(A345=(A$39-Parameters!C$18),OFFSET(F345,Parameters!C$18,0)*$AG$2,$L344+G345))</f>
        <v>1187405.3810017</v>
      </c>
      <c r="M345" s="35">
        <f ca="1">L345/Parameters!$C$10</f>
        <v>0.104158366754535</v>
      </c>
      <c r="N345" s="35">
        <f ca="1" t="shared" si="59"/>
        <v>0.895841633245465</v>
      </c>
      <c r="O345" t="e">
        <f>'Actual Situation'!D345</f>
        <v>#N/A</v>
      </c>
      <c r="P345" t="e">
        <f>'Actual Situation'!E345</f>
        <v>#N/A</v>
      </c>
      <c r="Q345" s="12">
        <f ca="1">ROUND(SUM(OFFSET(D345,(Parameters!$C$9*-1),0,(Parameters!$C$8*-1),1))*Parameters!$C$6,0)</f>
        <v>1</v>
      </c>
      <c r="R345" s="12">
        <f ca="1" t="shared" si="67"/>
        <v>1</v>
      </c>
      <c r="S345" s="36" t="e">
        <f ca="1" t="shared" si="65"/>
        <v>#N/A</v>
      </c>
      <c r="T345" t="e">
        <f>'Actual Situation'!F345</f>
        <v>#N/A</v>
      </c>
      <c r="U345" s="36" t="e">
        <f>'Actual Situation'!G345</f>
        <v>#N/A</v>
      </c>
      <c r="V345" s="12">
        <f ca="1">Q345*Parameters!$C$4</f>
        <v>0.22</v>
      </c>
      <c r="W345" t="e">
        <f>'Actual Situation'!H345</f>
        <v>#N/A</v>
      </c>
      <c r="X345" s="36" t="e">
        <f>'Actual Situation'!I345</f>
        <v>#N/A</v>
      </c>
      <c r="Y345" s="12">
        <f ca="1">Q345*Parameters!$C$5</f>
        <v>0.16</v>
      </c>
      <c r="Z345" t="e">
        <f>'Actual Situation'!J345</f>
        <v>#N/A</v>
      </c>
      <c r="AA345" t="e">
        <f>'Actual Situation'!K345</f>
        <v>#N/A</v>
      </c>
      <c r="AB345" s="12">
        <f ca="1">Q345*Parameters!$C$7</f>
        <v>0.0223</v>
      </c>
      <c r="AC345" t="e">
        <f>'Actual Situation'!L345</f>
        <v>#N/A</v>
      </c>
      <c r="AD345" s="12">
        <f ca="1" t="shared" si="68"/>
        <v>7112.9641</v>
      </c>
      <c r="AE345" s="61" t="e">
        <f t="shared" si="69"/>
        <v>#N/A</v>
      </c>
      <c r="AH345" s="39">
        <f ca="1">IF(ISNA((Parameters!$C$10-L345)/Parameters!$C$10),1,(Parameters!$C$10-L345)/Parameters!$C$10)</f>
        <v>0.895841633245465</v>
      </c>
      <c r="AJ345" s="66">
        <f ca="1" t="shared" si="70"/>
        <v>1</v>
      </c>
      <c r="AK345" s="66" t="e">
        <f ca="1" t="shared" si="71"/>
        <v>#N/A</v>
      </c>
      <c r="AL345" s="67">
        <f>Parameters!$C$13</f>
        <v>2200</v>
      </c>
      <c r="AM345" s="67">
        <f>Parameters!$C$14</f>
        <v>2000</v>
      </c>
    </row>
    <row r="346" spans="1:39">
      <c r="A346" s="45">
        <f t="shared" si="66"/>
        <v>44206</v>
      </c>
      <c r="B346" t="e">
        <f>'Actual Situation'!B346</f>
        <v>#N/A</v>
      </c>
      <c r="C346" s="46">
        <f>_xlfn.IFNA(VLOOKUP(A346,Measures!$D$15:$H$67,4,FALSE),C345)</f>
        <v>0.243</v>
      </c>
      <c r="D346" s="17">
        <f ca="1">OFFSET(G346,-Parameters!C$18,0)/$AG$2</f>
        <v>0.169856069394875</v>
      </c>
      <c r="E346" t="e">
        <f>'Actual Situation'!C346</f>
        <v>#N/A</v>
      </c>
      <c r="F346" s="17">
        <f ca="1">OFFSET(L346,-Parameters!C$18,0)/$AG$2</f>
        <v>54508.0027487853</v>
      </c>
      <c r="G346" s="47">
        <f ca="1">IF(A346&lt;(A$39-Parameters!C$18),G347/(1+H347),IF(A346&gt;(A$39-Parameters!C$18),I345*$AH345*C346,$AG$2*$D$39))</f>
        <v>2.49482979387373</v>
      </c>
      <c r="H346" s="34">
        <f ca="1">Projection!$AH345*Projection!C346</f>
        <v>0.217689516878648</v>
      </c>
      <c r="I346" s="47">
        <f ca="1">IF(A346&lt;(A$39-Parameters!C$18-2),I347/(1+$AG$8-$AG$5),IF(A346&gt;(A$39-Parameters!C$18-2),I345*(1+H345-$AG$5),G348/$AG$8))</f>
        <v>11.0902022736219</v>
      </c>
      <c r="J346" s="47"/>
      <c r="K346" s="35">
        <f ca="1">I346/Parameters!$C$10</f>
        <v>9.72824760844026e-7</v>
      </c>
      <c r="L346" s="47">
        <f ca="1">IF(A346&lt;(A$39-Parameters!C$18),L347-G347,IF(A346=(A$39-Parameters!C$18),OFFSET(F346,Parameters!C$18,0)*$AG$2,$L345+G346))</f>
        <v>1187407.87583149</v>
      </c>
      <c r="M346" s="35">
        <f ca="1">L346/Parameters!$C$10</f>
        <v>0.104158585599254</v>
      </c>
      <c r="N346" s="35">
        <f ca="1" t="shared" si="59"/>
        <v>0.895841414400746</v>
      </c>
      <c r="O346" t="e">
        <f>'Actual Situation'!D346</f>
        <v>#N/A</v>
      </c>
      <c r="P346" t="e">
        <f>'Actual Situation'!E346</f>
        <v>#N/A</v>
      </c>
      <c r="Q346" s="12">
        <f ca="1">ROUND(SUM(OFFSET(D346,(Parameters!$C$9*-1),0,(Parameters!$C$8*-1),1))*Parameters!$C$6,0)</f>
        <v>1</v>
      </c>
      <c r="R346" s="12">
        <f ca="1" t="shared" si="67"/>
        <v>1</v>
      </c>
      <c r="S346" s="36" t="e">
        <f ca="1" t="shared" si="65"/>
        <v>#N/A</v>
      </c>
      <c r="T346" t="e">
        <f>'Actual Situation'!F346</f>
        <v>#N/A</v>
      </c>
      <c r="U346" s="36" t="e">
        <f>'Actual Situation'!G346</f>
        <v>#N/A</v>
      </c>
      <c r="V346" s="12">
        <f ca="1">Q346*Parameters!$C$4</f>
        <v>0.22</v>
      </c>
      <c r="W346" t="e">
        <f>'Actual Situation'!H346</f>
        <v>#N/A</v>
      </c>
      <c r="X346" s="36" t="e">
        <f>'Actual Situation'!I346</f>
        <v>#N/A</v>
      </c>
      <c r="Y346" s="12">
        <f ca="1">Q346*Parameters!$C$5</f>
        <v>0.16</v>
      </c>
      <c r="Z346" t="e">
        <f>'Actual Situation'!J346</f>
        <v>#N/A</v>
      </c>
      <c r="AA346" t="e">
        <f>'Actual Situation'!K346</f>
        <v>#N/A</v>
      </c>
      <c r="AB346" s="12">
        <f ca="1">Q346*Parameters!$C$7</f>
        <v>0.0223</v>
      </c>
      <c r="AC346" t="e">
        <f>'Actual Situation'!L346</f>
        <v>#N/A</v>
      </c>
      <c r="AD346" s="12">
        <f ca="1" t="shared" si="68"/>
        <v>7112.9864</v>
      </c>
      <c r="AE346" s="61" t="e">
        <f t="shared" si="69"/>
        <v>#N/A</v>
      </c>
      <c r="AH346" s="39">
        <f ca="1">IF(ISNA((Parameters!$C$10-L346)/Parameters!$C$10),1,(Parameters!$C$10-L346)/Parameters!$C$10)</f>
        <v>0.895841414400746</v>
      </c>
      <c r="AJ346" s="66">
        <f ca="1" t="shared" si="70"/>
        <v>1</v>
      </c>
      <c r="AK346" s="66" t="e">
        <f ca="1" t="shared" si="71"/>
        <v>#N/A</v>
      </c>
      <c r="AL346" s="67">
        <f>Parameters!$C$13</f>
        <v>2200</v>
      </c>
      <c r="AM346" s="67">
        <f>Parameters!$C$14</f>
        <v>2000</v>
      </c>
    </row>
    <row r="347" spans="1:39">
      <c r="A347" s="45">
        <f t="shared" si="66"/>
        <v>44207</v>
      </c>
      <c r="B347" t="e">
        <f>'Actual Situation'!B347</f>
        <v>#N/A</v>
      </c>
      <c r="C347" s="46">
        <f>_xlfn.IFNA(VLOOKUP(A347,Measures!$D$15:$H$67,4,FALSE),C346)</f>
        <v>0.243</v>
      </c>
      <c r="D347" s="17">
        <f ca="1">OFFSET(G347,-Parameters!C$18,0)/$AG$2</f>
        <v>0.164368027078771</v>
      </c>
      <c r="E347" t="e">
        <f>'Actual Situation'!C347</f>
        <v>#N/A</v>
      </c>
      <c r="F347" s="17">
        <f ca="1">OFFSET(L347,-Parameters!C$18,0)/$AG$2</f>
        <v>54508.1671168124</v>
      </c>
      <c r="G347" s="47">
        <f ca="1">IF(A347&lt;(A$39-Parameters!C$18),G348/(1+H348),IF(A347&gt;(A$39-Parameters!C$18),I346*$AH346*C347,$AG$2*$D$39))</f>
        <v>2.41422018526241</v>
      </c>
      <c r="H347" s="34">
        <f ca="1">Projection!$AH346*Projection!C347</f>
        <v>0.217689463699381</v>
      </c>
      <c r="I347" s="47">
        <f ca="1">IF(A347&lt;(A$39-Parameters!C$18-2),I348/(1+$AG$8-$AG$5),IF(A347&gt;(A$39-Parameters!C$18-2),I346*(1+H346-$AG$5),G349/$AG$8))</f>
        <v>10.7318724802477</v>
      </c>
      <c r="J347" s="47"/>
      <c r="K347" s="35">
        <f ca="1">I347/Parameters!$C$10</f>
        <v>9.41392322828742e-7</v>
      </c>
      <c r="L347" s="47">
        <f ca="1">IF(A347&lt;(A$39-Parameters!C$18),L348-G348,IF(A347=(A$39-Parameters!C$18),OFFSET(F347,Parameters!C$18,0)*$AG$2,$L346+G347))</f>
        <v>1187410.29005168</v>
      </c>
      <c r="M347" s="35">
        <f ca="1">L347/Parameters!$C$10</f>
        <v>0.104158797372954</v>
      </c>
      <c r="N347" s="35">
        <f ca="1" t="shared" si="59"/>
        <v>0.895841202627046</v>
      </c>
      <c r="O347" t="e">
        <f>'Actual Situation'!D347</f>
        <v>#N/A</v>
      </c>
      <c r="P347" t="e">
        <f>'Actual Situation'!E347</f>
        <v>#N/A</v>
      </c>
      <c r="Q347" s="12">
        <f ca="1">ROUND(SUM(OFFSET(D347,(Parameters!$C$9*-1),0,(Parameters!$C$8*-1),1))*Parameters!$C$6,0)</f>
        <v>1</v>
      </c>
      <c r="R347" s="12">
        <f ca="1" t="shared" si="67"/>
        <v>1</v>
      </c>
      <c r="S347" s="36" t="e">
        <f ca="1" t="shared" si="65"/>
        <v>#N/A</v>
      </c>
      <c r="T347" t="e">
        <f>'Actual Situation'!F347</f>
        <v>#N/A</v>
      </c>
      <c r="U347" s="36" t="e">
        <f>'Actual Situation'!G347</f>
        <v>#N/A</v>
      </c>
      <c r="V347" s="12">
        <f ca="1">Q347*Parameters!$C$4</f>
        <v>0.22</v>
      </c>
      <c r="W347" t="e">
        <f>'Actual Situation'!H347</f>
        <v>#N/A</v>
      </c>
      <c r="X347" s="36" t="e">
        <f>'Actual Situation'!I347</f>
        <v>#N/A</v>
      </c>
      <c r="Y347" s="12">
        <f ca="1">Q347*Parameters!$C$5</f>
        <v>0.16</v>
      </c>
      <c r="Z347" t="e">
        <f>'Actual Situation'!J347</f>
        <v>#N/A</v>
      </c>
      <c r="AA347" t="e">
        <f>'Actual Situation'!K347</f>
        <v>#N/A</v>
      </c>
      <c r="AB347" s="12">
        <f ca="1">Q347*Parameters!$C$7</f>
        <v>0.0223</v>
      </c>
      <c r="AC347" t="e">
        <f>'Actual Situation'!L347</f>
        <v>#N/A</v>
      </c>
      <c r="AD347" s="12">
        <f ca="1" t="shared" si="68"/>
        <v>7113.0087</v>
      </c>
      <c r="AE347" s="61" t="e">
        <f t="shared" si="69"/>
        <v>#N/A</v>
      </c>
      <c r="AH347" s="39">
        <f ca="1">IF(ISNA((Parameters!$C$10-L347)/Parameters!$C$10),1,(Parameters!$C$10-L347)/Parameters!$C$10)</f>
        <v>0.895841202627046</v>
      </c>
      <c r="AJ347" s="66">
        <f ca="1" t="shared" si="70"/>
        <v>1</v>
      </c>
      <c r="AK347" s="66" t="e">
        <f ca="1" t="shared" si="71"/>
        <v>#N/A</v>
      </c>
      <c r="AL347" s="67">
        <f>Parameters!$C$13</f>
        <v>2200</v>
      </c>
      <c r="AM347" s="67">
        <f>Parameters!$C$14</f>
        <v>2000</v>
      </c>
    </row>
    <row r="348" spans="1:39">
      <c r="A348" s="45">
        <f t="shared" si="66"/>
        <v>44208</v>
      </c>
      <c r="B348" t="e">
        <f>'Actual Situation'!B348</f>
        <v>#N/A</v>
      </c>
      <c r="C348" s="46">
        <f>_xlfn.IFNA(VLOOKUP(A348,Measures!$D$15:$H$67,4,FALSE),C347)</f>
        <v>0.243</v>
      </c>
      <c r="D348" s="17">
        <f ca="1">OFFSET(G348,-Parameters!C$18,0)/$AG$2</f>
        <v>0.159057291639931</v>
      </c>
      <c r="E348" t="e">
        <f>'Actual Situation'!C348</f>
        <v>#N/A</v>
      </c>
      <c r="F348" s="17">
        <f ca="1">OFFSET(L348,-Parameters!C$18,0)/$AG$2</f>
        <v>54508.326174104</v>
      </c>
      <c r="G348" s="47">
        <f ca="1">IF(A348&lt;(A$39-Parameters!C$18),G349/(1+H349),IF(A348&gt;(A$39-Parameters!C$18),I347*$AH347*C348,$AG$2*$D$39))</f>
        <v>2.33621501244227</v>
      </c>
      <c r="H348" s="34">
        <f ca="1">Projection!$AH347*Projection!C348</f>
        <v>0.217689412238372</v>
      </c>
      <c r="I348" s="47">
        <f ca="1">IF(A348&lt;(A$39-Parameters!C$18-2),I349/(1+$AG$8-$AG$5),IF(A348&gt;(A$39-Parameters!C$18-2),I347*(1+H347-$AG$5),G350/$AG$8))</f>
        <v>10.385119924901</v>
      </c>
      <c r="J348" s="47"/>
      <c r="K348" s="35">
        <f ca="1">I348/Parameters!$C$10</f>
        <v>9.1097543200886e-7</v>
      </c>
      <c r="L348" s="47">
        <f ca="1">IF(A348&lt;(A$39-Parameters!C$18),L349-G349,IF(A348=(A$39-Parameters!C$18),OFFSET(F348,Parameters!C$18,0)*$AG$2,$L347+G348))</f>
        <v>1187412.62626669</v>
      </c>
      <c r="M348" s="35">
        <f ca="1">L348/Parameters!$C$10</f>
        <v>0.104159002304096</v>
      </c>
      <c r="N348" s="35">
        <f ca="1" t="shared" si="59"/>
        <v>0.895840997695904</v>
      </c>
      <c r="O348" t="e">
        <f>'Actual Situation'!D348</f>
        <v>#N/A</v>
      </c>
      <c r="P348" t="e">
        <f>'Actual Situation'!E348</f>
        <v>#N/A</v>
      </c>
      <c r="Q348" s="12">
        <f ca="1">ROUND(SUM(OFFSET(D348,(Parameters!$C$9*-1),0,(Parameters!$C$8*-1),1))*Parameters!$C$6,0)</f>
        <v>1</v>
      </c>
      <c r="R348" s="12">
        <f ca="1" t="shared" si="67"/>
        <v>1</v>
      </c>
      <c r="S348" s="36" t="e">
        <f ca="1" t="shared" si="65"/>
        <v>#N/A</v>
      </c>
      <c r="T348" t="e">
        <f>'Actual Situation'!F348</f>
        <v>#N/A</v>
      </c>
      <c r="U348" s="36" t="e">
        <f>'Actual Situation'!G348</f>
        <v>#N/A</v>
      </c>
      <c r="V348" s="12">
        <f ca="1">Q348*Parameters!$C$4</f>
        <v>0.22</v>
      </c>
      <c r="W348" t="e">
        <f>'Actual Situation'!H348</f>
        <v>#N/A</v>
      </c>
      <c r="X348" s="36" t="e">
        <f>'Actual Situation'!I348</f>
        <v>#N/A</v>
      </c>
      <c r="Y348" s="12">
        <f ca="1">Q348*Parameters!$C$5</f>
        <v>0.16</v>
      </c>
      <c r="Z348" t="e">
        <f>'Actual Situation'!J348</f>
        <v>#N/A</v>
      </c>
      <c r="AA348" t="e">
        <f>'Actual Situation'!K348</f>
        <v>#N/A</v>
      </c>
      <c r="AB348" s="12">
        <f ca="1">Q348*Parameters!$C$7</f>
        <v>0.0223</v>
      </c>
      <c r="AC348" t="e">
        <f>'Actual Situation'!L348</f>
        <v>#N/A</v>
      </c>
      <c r="AD348" s="12">
        <f ca="1" t="shared" si="68"/>
        <v>7113.031</v>
      </c>
      <c r="AE348" s="61" t="e">
        <f t="shared" si="69"/>
        <v>#N/A</v>
      </c>
      <c r="AH348" s="39">
        <f ca="1">IF(ISNA((Parameters!$C$10-L348)/Parameters!$C$10),1,(Parameters!$C$10-L348)/Parameters!$C$10)</f>
        <v>0.895840997695904</v>
      </c>
      <c r="AJ348" s="66">
        <f ca="1" t="shared" si="70"/>
        <v>1</v>
      </c>
      <c r="AK348" s="66" t="e">
        <f ca="1" t="shared" si="71"/>
        <v>#N/A</v>
      </c>
      <c r="AL348" s="67">
        <f>Parameters!$C$13</f>
        <v>2200</v>
      </c>
      <c r="AM348" s="67">
        <f>Parameters!$C$14</f>
        <v>2000</v>
      </c>
    </row>
    <row r="349" spans="1:39">
      <c r="A349" s="45">
        <f t="shared" si="66"/>
        <v>44209</v>
      </c>
      <c r="B349" t="e">
        <f>'Actual Situation'!B349</f>
        <v>#N/A</v>
      </c>
      <c r="C349" s="46">
        <f>_xlfn.IFNA(VLOOKUP(A349,Measures!$D$15:$H$67,4,FALSE),C348)</f>
        <v>0.243</v>
      </c>
      <c r="D349" s="17">
        <f ca="1">OFFSET(G349,-Parameters!C$18,0)/$AG$2</f>
        <v>0.153918135406763</v>
      </c>
      <c r="E349" t="e">
        <f>'Actual Situation'!C349</f>
        <v>#N/A</v>
      </c>
      <c r="F349" s="17">
        <f ca="1">OFFSET(L349,-Parameters!C$18,0)/$AG$2</f>
        <v>54508.4800922394</v>
      </c>
      <c r="G349" s="47">
        <f ca="1">IF(A349&lt;(A$39-Parameters!C$18),G350/(1+H350),IF(A349&gt;(A$39-Parameters!C$18),I348*$AH348*C349,$AG$2*$D$39))</f>
        <v>2.26073013531573</v>
      </c>
      <c r="H349" s="34">
        <f ca="1">Projection!$AH348*Projection!C349</f>
        <v>0.217689362440105</v>
      </c>
      <c r="I349" s="47">
        <f ca="1">IF(A349&lt;(A$39-Parameters!C$18-2),I350/(1+$AG$8-$AG$5),IF(A349&gt;(A$39-Parameters!C$18-2),I348*(1+H348-$AG$5),G351/$AG$8))</f>
        <v>10.0495705961525</v>
      </c>
      <c r="J349" s="47"/>
      <c r="K349" s="35">
        <f ca="1">I349/Parameters!$C$10</f>
        <v>8.81541280364251e-7</v>
      </c>
      <c r="L349" s="47">
        <f ca="1">IF(A349&lt;(A$39-Parameters!C$18),L350-G350,IF(A349=(A$39-Parameters!C$18),OFFSET(F349,Parameters!C$18,0)*$AG$2,$L348+G349))</f>
        <v>1187414.88699683</v>
      </c>
      <c r="M349" s="35">
        <f ca="1">L349/Parameters!$C$10</f>
        <v>0.104159200613757</v>
      </c>
      <c r="N349" s="35">
        <f ca="1" t="shared" si="59"/>
        <v>0.895840799386243</v>
      </c>
      <c r="O349" t="e">
        <f>'Actual Situation'!D349</f>
        <v>#N/A</v>
      </c>
      <c r="P349" t="e">
        <f>'Actual Situation'!E349</f>
        <v>#N/A</v>
      </c>
      <c r="Q349" s="12">
        <f ca="1">ROUND(SUM(OFFSET(D349,(Parameters!$C$9*-1),0,(Parameters!$C$8*-1),1))*Parameters!$C$6,0)</f>
        <v>1</v>
      </c>
      <c r="R349" s="12">
        <f ca="1" t="shared" si="67"/>
        <v>1</v>
      </c>
      <c r="S349" s="36" t="e">
        <f ca="1" t="shared" si="65"/>
        <v>#N/A</v>
      </c>
      <c r="T349" t="e">
        <f>'Actual Situation'!F349</f>
        <v>#N/A</v>
      </c>
      <c r="U349" s="36" t="e">
        <f>'Actual Situation'!G349</f>
        <v>#N/A</v>
      </c>
      <c r="V349" s="12">
        <f ca="1">Q349*Parameters!$C$4</f>
        <v>0.22</v>
      </c>
      <c r="W349" t="e">
        <f>'Actual Situation'!H349</f>
        <v>#N/A</v>
      </c>
      <c r="X349" s="36" t="e">
        <f>'Actual Situation'!I349</f>
        <v>#N/A</v>
      </c>
      <c r="Y349" s="12">
        <f ca="1">Q349*Parameters!$C$5</f>
        <v>0.16</v>
      </c>
      <c r="Z349" t="e">
        <f>'Actual Situation'!J349</f>
        <v>#N/A</v>
      </c>
      <c r="AA349" t="e">
        <f>'Actual Situation'!K349</f>
        <v>#N/A</v>
      </c>
      <c r="AB349" s="12">
        <f ca="1">Q349*Parameters!$C$7</f>
        <v>0.0223</v>
      </c>
      <c r="AC349" t="e">
        <f>'Actual Situation'!L349</f>
        <v>#N/A</v>
      </c>
      <c r="AD349" s="12">
        <f ca="1" t="shared" si="68"/>
        <v>7113.0533</v>
      </c>
      <c r="AE349" s="61" t="e">
        <f t="shared" si="69"/>
        <v>#N/A</v>
      </c>
      <c r="AH349" s="39">
        <f ca="1">IF(ISNA((Parameters!$C$10-L349)/Parameters!$C$10),1,(Parameters!$C$10-L349)/Parameters!$C$10)</f>
        <v>0.895840799386243</v>
      </c>
      <c r="AJ349" s="66">
        <f ca="1" t="shared" si="70"/>
        <v>1</v>
      </c>
      <c r="AK349" s="66" t="e">
        <f ca="1" t="shared" si="71"/>
        <v>#N/A</v>
      </c>
      <c r="AL349" s="67">
        <f>Parameters!$C$13</f>
        <v>2200</v>
      </c>
      <c r="AM349" s="67">
        <f>Parameters!$C$14</f>
        <v>2000</v>
      </c>
    </row>
    <row r="350" spans="1:39">
      <c r="A350" s="45">
        <f t="shared" si="66"/>
        <v>44210</v>
      </c>
      <c r="B350" t="e">
        <f>'Actual Situation'!B350</f>
        <v>#N/A</v>
      </c>
      <c r="C350" s="46">
        <f>_xlfn.IFNA(VLOOKUP(A350,Measures!$D$15:$H$67,4,FALSE),C349)</f>
        <v>0.243</v>
      </c>
      <c r="D350" s="17">
        <f ca="1">OFFSET(G350,-Parameters!C$18,0)/$AG$2</f>
        <v>0.148945015686146</v>
      </c>
      <c r="E350" t="e">
        <f>'Actual Situation'!C350</f>
        <v>#N/A</v>
      </c>
      <c r="F350" s="17">
        <f ca="1">OFFSET(L350,-Parameters!C$18,0)/$AG$2</f>
        <v>54508.6290372551</v>
      </c>
      <c r="G350" s="47">
        <f ca="1">IF(A350&lt;(A$39-Parameters!C$18),G351/(1+H351),IF(A350&gt;(A$39-Parameters!C$18),I349*$AH349*C350,$AG$2*$D$39))</f>
        <v>2.18768413159201</v>
      </c>
      <c r="H350" s="34">
        <f ca="1">Projection!$AH349*Projection!C350</f>
        <v>0.217689314250857</v>
      </c>
      <c r="I350" s="47">
        <f ca="1">IF(A350&lt;(A$39-Parameters!C$18-2),I351/(1+$AG$8-$AG$5),IF(A350&gt;(A$39-Parameters!C$18-2),I349*(1+H349-$AG$5),G352/$AG$8))</f>
        <v>9.7248625629876</v>
      </c>
      <c r="J350" s="47"/>
      <c r="K350" s="35">
        <f ca="1">I350/Parameters!$C$10</f>
        <v>8.53058119560316e-7</v>
      </c>
      <c r="L350" s="47">
        <f ca="1">IF(A350&lt;(A$39-Parameters!C$18),L351-G351,IF(A350=(A$39-Parameters!C$18),OFFSET(F350,Parameters!C$18,0)*$AG$2,$L349+G350))</f>
        <v>1187417.07468096</v>
      </c>
      <c r="M350" s="35">
        <f ca="1">L350/Parameters!$C$10</f>
        <v>0.104159392515873</v>
      </c>
      <c r="N350" s="35">
        <f ca="1" t="shared" si="59"/>
        <v>0.895840607484127</v>
      </c>
      <c r="O350" t="e">
        <f>'Actual Situation'!D350</f>
        <v>#N/A</v>
      </c>
      <c r="P350" t="e">
        <f>'Actual Situation'!E350</f>
        <v>#N/A</v>
      </c>
      <c r="Q350" s="12">
        <f ca="1">ROUND(SUM(OFFSET(D350,(Parameters!$C$9*-1),0,(Parameters!$C$8*-1),1))*Parameters!$C$6,0)</f>
        <v>1</v>
      </c>
      <c r="R350" s="12">
        <f ca="1" t="shared" si="67"/>
        <v>1</v>
      </c>
      <c r="S350" s="36" t="e">
        <f ca="1" t="shared" si="65"/>
        <v>#N/A</v>
      </c>
      <c r="T350" t="e">
        <f>'Actual Situation'!F350</f>
        <v>#N/A</v>
      </c>
      <c r="U350" s="36" t="e">
        <f>'Actual Situation'!G350</f>
        <v>#N/A</v>
      </c>
      <c r="V350" s="12">
        <f ca="1">Q350*Parameters!$C$4</f>
        <v>0.22</v>
      </c>
      <c r="W350" t="e">
        <f>'Actual Situation'!H350</f>
        <v>#N/A</v>
      </c>
      <c r="X350" s="36" t="e">
        <f>'Actual Situation'!I350</f>
        <v>#N/A</v>
      </c>
      <c r="Y350" s="12">
        <f ca="1">Q350*Parameters!$C$5</f>
        <v>0.16</v>
      </c>
      <c r="Z350" t="e">
        <f>'Actual Situation'!J350</f>
        <v>#N/A</v>
      </c>
      <c r="AA350" t="e">
        <f>'Actual Situation'!K350</f>
        <v>#N/A</v>
      </c>
      <c r="AB350" s="12">
        <f ca="1">Q350*Parameters!$C$7</f>
        <v>0.0223</v>
      </c>
      <c r="AC350" t="e">
        <f>'Actual Situation'!L350</f>
        <v>#N/A</v>
      </c>
      <c r="AD350" s="12">
        <f ca="1" t="shared" si="68"/>
        <v>7113.07559999999</v>
      </c>
      <c r="AE350" s="61" t="e">
        <f t="shared" si="69"/>
        <v>#N/A</v>
      </c>
      <c r="AH350" s="39">
        <f ca="1">IF(ISNA((Parameters!$C$10-L350)/Parameters!$C$10),1,(Parameters!$C$10-L350)/Parameters!$C$10)</f>
        <v>0.895840607484127</v>
      </c>
      <c r="AJ350" s="66">
        <f ca="1" t="shared" si="70"/>
        <v>1</v>
      </c>
      <c r="AK350" s="66" t="e">
        <f ca="1" t="shared" si="71"/>
        <v>#N/A</v>
      </c>
      <c r="AL350" s="67">
        <f>Parameters!$C$13</f>
        <v>2200</v>
      </c>
      <c r="AM350" s="67">
        <f>Parameters!$C$14</f>
        <v>2000</v>
      </c>
    </row>
    <row r="351" spans="1:39">
      <c r="A351" s="45">
        <f t="shared" si="66"/>
        <v>44211</v>
      </c>
      <c r="B351" t="e">
        <f>'Actual Situation'!B351</f>
        <v>#N/A</v>
      </c>
      <c r="C351" s="46">
        <f>_xlfn.IFNA(VLOOKUP(A351,Measures!$D$15:$H$67,4,FALSE),C350)</f>
        <v>0.243</v>
      </c>
      <c r="D351" s="17">
        <f ca="1">OFFSET(G351,-Parameters!C$18,0)/$AG$2</f>
        <v>0.144132568792402</v>
      </c>
      <c r="E351" t="e">
        <f>'Actual Situation'!C351</f>
        <v>#N/A</v>
      </c>
      <c r="F351" s="17">
        <f ca="1">OFFSET(L351,-Parameters!C$18,0)/$AG$2</f>
        <v>54508.7731698239</v>
      </c>
      <c r="G351" s="47">
        <f ca="1">IF(A351&lt;(A$39-Parameters!C$18),G352/(1+H352),IF(A351&gt;(A$39-Parameters!C$18),I350*$AH350*C351,$AG$2*$D$39))</f>
        <v>2.11699820902873</v>
      </c>
      <c r="H351" s="34">
        <f ca="1">Projection!$AH350*Projection!C351</f>
        <v>0.217689267618643</v>
      </c>
      <c r="I351" s="47">
        <f ca="1">IF(A351&lt;(A$39-Parameters!C$18-2),I352/(1+$AG$8-$AG$5),IF(A351&gt;(A$39-Parameters!C$18-2),I350*(1+H350-$AG$5),G353/$AG$8))</f>
        <v>9.4106455847613</v>
      </c>
      <c r="J351" s="47"/>
      <c r="K351" s="35">
        <f ca="1">I351/Parameters!$C$10</f>
        <v>8.25495226733448e-7</v>
      </c>
      <c r="L351" s="47">
        <f ca="1">IF(A351&lt;(A$39-Parameters!C$18),L352-G352,IF(A351=(A$39-Parameters!C$18),OFFSET(F351,Parameters!C$18,0)*$AG$2,$L350+G351))</f>
        <v>1187419.19167917</v>
      </c>
      <c r="M351" s="35">
        <f ca="1">L351/Parameters!$C$10</f>
        <v>0.104159578217471</v>
      </c>
      <c r="N351" s="35">
        <f ca="1" t="shared" si="59"/>
        <v>0.895840421782529</v>
      </c>
      <c r="O351" t="e">
        <f>'Actual Situation'!D351</f>
        <v>#N/A</v>
      </c>
      <c r="P351" t="e">
        <f>'Actual Situation'!E351</f>
        <v>#N/A</v>
      </c>
      <c r="Q351" s="12">
        <f ca="1">ROUND(SUM(OFFSET(D351,(Parameters!$C$9*-1),0,(Parameters!$C$8*-1),1))*Parameters!$C$6,0)</f>
        <v>1</v>
      </c>
      <c r="R351" s="12">
        <f ca="1" t="shared" si="67"/>
        <v>1</v>
      </c>
      <c r="S351" s="36" t="e">
        <f ca="1" t="shared" si="65"/>
        <v>#N/A</v>
      </c>
      <c r="T351" t="e">
        <f>'Actual Situation'!F351</f>
        <v>#N/A</v>
      </c>
      <c r="U351" s="36" t="e">
        <f>'Actual Situation'!G351</f>
        <v>#N/A</v>
      </c>
      <c r="V351" s="12">
        <f ca="1">Q351*Parameters!$C$4</f>
        <v>0.22</v>
      </c>
      <c r="W351" t="e">
        <f>'Actual Situation'!H351</f>
        <v>#N/A</v>
      </c>
      <c r="X351" s="36" t="e">
        <f>'Actual Situation'!I351</f>
        <v>#N/A</v>
      </c>
      <c r="Y351" s="12">
        <f ca="1">Q351*Parameters!$C$5</f>
        <v>0.16</v>
      </c>
      <c r="Z351" t="e">
        <f>'Actual Situation'!J351</f>
        <v>#N/A</v>
      </c>
      <c r="AA351" t="e">
        <f>'Actual Situation'!K351</f>
        <v>#N/A</v>
      </c>
      <c r="AB351" s="12">
        <f ca="1">Q351*Parameters!$C$7</f>
        <v>0.0223</v>
      </c>
      <c r="AC351" t="e">
        <f>'Actual Situation'!L351</f>
        <v>#N/A</v>
      </c>
      <c r="AD351" s="12">
        <f ca="1" t="shared" si="68"/>
        <v>7113.09789999999</v>
      </c>
      <c r="AE351" s="61" t="e">
        <f t="shared" si="69"/>
        <v>#N/A</v>
      </c>
      <c r="AH351" s="39">
        <f ca="1">IF(ISNA((Parameters!$C$10-L351)/Parameters!$C$10),1,(Parameters!$C$10-L351)/Parameters!$C$10)</f>
        <v>0.895840421782529</v>
      </c>
      <c r="AJ351" s="66">
        <f ca="1" t="shared" si="70"/>
        <v>1</v>
      </c>
      <c r="AK351" s="66" t="e">
        <f ca="1" t="shared" si="71"/>
        <v>#N/A</v>
      </c>
      <c r="AL351" s="67">
        <f>Parameters!$C$13</f>
        <v>2200</v>
      </c>
      <c r="AM351" s="67">
        <f>Parameters!$C$14</f>
        <v>2000</v>
      </c>
    </row>
    <row r="352" spans="1:39">
      <c r="A352" s="45">
        <f t="shared" si="66"/>
        <v>44212</v>
      </c>
      <c r="B352" t="e">
        <f>'Actual Situation'!B352</f>
        <v>#N/A</v>
      </c>
      <c r="C352" s="46">
        <f>_xlfn.IFNA(VLOOKUP(A352,Measures!$D$15:$H$67,4,FALSE),C351)</f>
        <v>0.243</v>
      </c>
      <c r="D352" s="17">
        <f ca="1">OFFSET(G352,-Parameters!C$18,0)/$AG$2</f>
        <v>0.139475604268835</v>
      </c>
      <c r="E352" t="e">
        <f>'Actual Situation'!C352</f>
        <v>#N/A</v>
      </c>
      <c r="F352" s="17">
        <f ca="1">OFFSET(L352,-Parameters!C$18,0)/$AG$2</f>
        <v>54508.9126454282</v>
      </c>
      <c r="G352" s="47">
        <f ca="1">IF(A352&lt;(A$39-Parameters!C$18),G353/(1+H353),IF(A352&gt;(A$39-Parameters!C$18),I351*$AH351*C352,$AG$2*$D$39))</f>
        <v>2.04859612050533</v>
      </c>
      <c r="H352" s="34">
        <f ca="1">Projection!$AH351*Projection!C352</f>
        <v>0.217689222493155</v>
      </c>
      <c r="I352" s="47">
        <f ca="1">IF(A352&lt;(A$39-Parameters!C$18-2),I353/(1+$AG$8-$AG$5),IF(A352&gt;(A$39-Parameters!C$18-2),I351*(1+H351-$AG$5),G354/$AG$8))</f>
        <v>9.10658073373628</v>
      </c>
      <c r="J352" s="47"/>
      <c r="K352" s="35">
        <f ca="1">I352/Parameters!$C$10</f>
        <v>7.98822871380375e-7</v>
      </c>
      <c r="L352" s="47">
        <f ca="1">IF(A352&lt;(A$39-Parameters!C$18),L353-G353,IF(A352=(A$39-Parameters!C$18),OFFSET(F352,Parameters!C$18,0)*$AG$2,$L351+G352))</f>
        <v>1187421.24027529</v>
      </c>
      <c r="M352" s="35">
        <f ca="1">L352/Parameters!$C$10</f>
        <v>0.104159757918885</v>
      </c>
      <c r="N352" s="35">
        <f ca="1" t="shared" si="59"/>
        <v>0.895840242081115</v>
      </c>
      <c r="O352" t="e">
        <f>'Actual Situation'!D352</f>
        <v>#N/A</v>
      </c>
      <c r="P352" t="e">
        <f>'Actual Situation'!E352</f>
        <v>#N/A</v>
      </c>
      <c r="Q352" s="12">
        <f ca="1">ROUND(SUM(OFFSET(D352,(Parameters!$C$9*-1),0,(Parameters!$C$8*-1),1))*Parameters!$C$6,0)</f>
        <v>1</v>
      </c>
      <c r="R352" s="12">
        <f ca="1" t="shared" si="67"/>
        <v>1</v>
      </c>
      <c r="S352" s="36" t="e">
        <f ca="1" t="shared" si="65"/>
        <v>#N/A</v>
      </c>
      <c r="T352" t="e">
        <f>'Actual Situation'!F352</f>
        <v>#N/A</v>
      </c>
      <c r="U352" s="36" t="e">
        <f>'Actual Situation'!G352</f>
        <v>#N/A</v>
      </c>
      <c r="V352" s="12">
        <f ca="1">Q352*Parameters!$C$4</f>
        <v>0.22</v>
      </c>
      <c r="W352" t="e">
        <f>'Actual Situation'!H352</f>
        <v>#N/A</v>
      </c>
      <c r="X352" s="36" t="e">
        <f>'Actual Situation'!I352</f>
        <v>#N/A</v>
      </c>
      <c r="Y352" s="12">
        <f ca="1">Q352*Parameters!$C$5</f>
        <v>0.16</v>
      </c>
      <c r="Z352" t="e">
        <f>'Actual Situation'!J352</f>
        <v>#N/A</v>
      </c>
      <c r="AA352" t="e">
        <f>'Actual Situation'!K352</f>
        <v>#N/A</v>
      </c>
      <c r="AB352" s="12">
        <f ca="1">Q352*Parameters!$C$7</f>
        <v>0.0223</v>
      </c>
      <c r="AC352" t="e">
        <f>'Actual Situation'!L352</f>
        <v>#N/A</v>
      </c>
      <c r="AD352" s="12">
        <f ca="1" t="shared" si="68"/>
        <v>7113.12019999999</v>
      </c>
      <c r="AE352" s="61" t="e">
        <f t="shared" si="69"/>
        <v>#N/A</v>
      </c>
      <c r="AH352" s="39">
        <f ca="1">IF(ISNA((Parameters!$C$10-L352)/Parameters!$C$10),1,(Parameters!$C$10-L352)/Parameters!$C$10)</f>
        <v>0.895840242081115</v>
      </c>
      <c r="AJ352" s="66">
        <f ca="1" t="shared" si="70"/>
        <v>1</v>
      </c>
      <c r="AK352" s="66" t="e">
        <f ca="1" t="shared" si="71"/>
        <v>#N/A</v>
      </c>
      <c r="AL352" s="67">
        <f>Parameters!$C$13</f>
        <v>2200</v>
      </c>
      <c r="AM352" s="67">
        <f>Parameters!$C$14</f>
        <v>2000</v>
      </c>
    </row>
    <row r="353" spans="1:39">
      <c r="A353" s="45">
        <f t="shared" si="66"/>
        <v>44213</v>
      </c>
      <c r="B353" t="e">
        <f>'Actual Situation'!B353</f>
        <v>#N/A</v>
      </c>
      <c r="C353" s="46">
        <f>_xlfn.IFNA(VLOOKUP(A353,Measures!$D$15:$H$67,4,FALSE),C352)</f>
        <v>0.243</v>
      </c>
      <c r="D353" s="17">
        <f ca="1">OFFSET(G353,-Parameters!C$18,0)/$AG$2</f>
        <v>0.134969099295614</v>
      </c>
      <c r="E353" t="e">
        <f>'Actual Situation'!C353</f>
        <v>#N/A</v>
      </c>
      <c r="F353" s="17">
        <f ca="1">OFFSET(L353,-Parameters!C$18,0)/$AG$2</f>
        <v>54509.0476145275</v>
      </c>
      <c r="G353" s="47">
        <f ca="1">IF(A353&lt;(A$39-Parameters!C$18),G354/(1+H354),IF(A353&gt;(A$39-Parameters!C$18),I352*$AH352*C353,$AG$2*$D$39))</f>
        <v>1.98240408183709</v>
      </c>
      <c r="H353" s="34">
        <f ca="1">Projection!$AH352*Projection!C353</f>
        <v>0.217689178825711</v>
      </c>
      <c r="I353" s="47">
        <f ca="1">IF(A353&lt;(A$39-Parameters!C$18-2),I354/(1+$AG$8-$AG$5),IF(A353&gt;(A$39-Parameters!C$18-2),I352*(1+H352-$AG$5),G355/$AG$8))</f>
        <v>8.8123400298004</v>
      </c>
      <c r="J353" s="47"/>
      <c r="K353" s="35">
        <f ca="1">I353/Parameters!$C$10</f>
        <v>7.73012283315825e-7</v>
      </c>
      <c r="L353" s="47">
        <f ca="1">IF(A353&lt;(A$39-Parameters!C$18),L354-G354,IF(A353=(A$39-Parameters!C$18),OFFSET(F353,Parameters!C$18,0)*$AG$2,$L352+G353))</f>
        <v>1187423.22267937</v>
      </c>
      <c r="M353" s="35">
        <f ca="1">L353/Parameters!$C$10</f>
        <v>0.10415993181398</v>
      </c>
      <c r="N353" s="35">
        <f ca="1" t="shared" ref="N353:N416" si="72">1-M353</f>
        <v>0.89584006818602</v>
      </c>
      <c r="O353" t="e">
        <f>'Actual Situation'!D353</f>
        <v>#N/A</v>
      </c>
      <c r="P353" t="e">
        <f>'Actual Situation'!E353</f>
        <v>#N/A</v>
      </c>
      <c r="Q353" s="12">
        <f ca="1">ROUND(SUM(OFFSET(D353,(Parameters!$C$9*-1),0,(Parameters!$C$8*-1),1))*Parameters!$C$6,0)</f>
        <v>1</v>
      </c>
      <c r="R353" s="12">
        <f ca="1" t="shared" si="67"/>
        <v>1</v>
      </c>
      <c r="S353" s="36" t="e">
        <f ca="1" t="shared" si="65"/>
        <v>#N/A</v>
      </c>
      <c r="T353" t="e">
        <f>'Actual Situation'!F353</f>
        <v>#N/A</v>
      </c>
      <c r="U353" s="36" t="e">
        <f>'Actual Situation'!G353</f>
        <v>#N/A</v>
      </c>
      <c r="V353" s="12">
        <f ca="1">Q353*Parameters!$C$4</f>
        <v>0.22</v>
      </c>
      <c r="W353" t="e">
        <f>'Actual Situation'!H353</f>
        <v>#N/A</v>
      </c>
      <c r="X353" s="36" t="e">
        <f>'Actual Situation'!I353</f>
        <v>#N/A</v>
      </c>
      <c r="Y353" s="12">
        <f ca="1">Q353*Parameters!$C$5</f>
        <v>0.16</v>
      </c>
      <c r="Z353" t="e">
        <f>'Actual Situation'!J353</f>
        <v>#N/A</v>
      </c>
      <c r="AA353" t="e">
        <f>'Actual Situation'!K353</f>
        <v>#N/A</v>
      </c>
      <c r="AB353" s="12">
        <f ca="1">Q353*Parameters!$C$7</f>
        <v>0.0223</v>
      </c>
      <c r="AC353" t="e">
        <f>'Actual Situation'!L353</f>
        <v>#N/A</v>
      </c>
      <c r="AD353" s="12">
        <f ca="1" t="shared" si="68"/>
        <v>7113.14249999999</v>
      </c>
      <c r="AE353" s="61" t="e">
        <f t="shared" si="69"/>
        <v>#N/A</v>
      </c>
      <c r="AH353" s="39">
        <f ca="1">IF(ISNA((Parameters!$C$10-L353)/Parameters!$C$10),1,(Parameters!$C$10-L353)/Parameters!$C$10)</f>
        <v>0.89584006818602</v>
      </c>
      <c r="AJ353" s="66">
        <f ca="1" t="shared" si="70"/>
        <v>1</v>
      </c>
      <c r="AK353" s="66" t="e">
        <f ca="1" t="shared" si="71"/>
        <v>#N/A</v>
      </c>
      <c r="AL353" s="67">
        <f>Parameters!$C$13</f>
        <v>2200</v>
      </c>
      <c r="AM353" s="67">
        <f>Parameters!$C$14</f>
        <v>2000</v>
      </c>
    </row>
    <row r="354" spans="1:39">
      <c r="A354" s="45">
        <f t="shared" si="66"/>
        <v>44214</v>
      </c>
      <c r="B354" t="e">
        <f>'Actual Situation'!B354</f>
        <v>#N/A</v>
      </c>
      <c r="C354" s="46">
        <f>_xlfn.IFNA(VLOOKUP(A354,Measures!$D$15:$H$67,4,FALSE),C353)</f>
        <v>0.243</v>
      </c>
      <c r="D354" s="17">
        <f ca="1">OFFSET(G354,-Parameters!C$18,0)/$AG$2</f>
        <v>0.130608193278015</v>
      </c>
      <c r="E354" t="e">
        <f>'Actual Situation'!C354</f>
        <v>#N/A</v>
      </c>
      <c r="F354" s="17">
        <f ca="1">OFFSET(L354,-Parameters!C$18,0)/$AG$2</f>
        <v>54509.1782227207</v>
      </c>
      <c r="G354" s="47">
        <f ca="1">IF(A354&lt;(A$39-Parameters!C$18),G355/(1+H355),IF(A354&gt;(A$39-Parameters!C$18),I353*$AH353*C354,$AG$2*$D$39))</f>
        <v>1.91835069224147</v>
      </c>
      <c r="H354" s="34">
        <f ca="1">Projection!$AH353*Projection!C354</f>
        <v>0.217689136569203</v>
      </c>
      <c r="I354" s="47">
        <f ca="1">IF(A354&lt;(A$39-Parameters!C$18-2),I355/(1+$AG$8-$AG$5),IF(A354&gt;(A$39-Parameters!C$18-2),I353*(1+H353-$AG$5),G356/$AG$8))</f>
        <v>8.52760608697049</v>
      </c>
      <c r="J354" s="47"/>
      <c r="K354" s="35">
        <f ca="1">I354/Parameters!$C$10</f>
        <v>7.48035621664078e-7</v>
      </c>
      <c r="L354" s="47">
        <f ca="1">IF(A354&lt;(A$39-Parameters!C$18),L355-G355,IF(A354=(A$39-Parameters!C$18),OFFSET(F354,Parameters!C$18,0)*$AG$2,$L353+G354))</f>
        <v>1187425.14103006</v>
      </c>
      <c r="M354" s="35">
        <f ca="1">L354/Parameters!$C$10</f>
        <v>0.104160100090356</v>
      </c>
      <c r="N354" s="35">
        <f ca="1" t="shared" si="72"/>
        <v>0.895839899909644</v>
      </c>
      <c r="O354" t="e">
        <f>'Actual Situation'!D354</f>
        <v>#N/A</v>
      </c>
      <c r="P354" t="e">
        <f>'Actual Situation'!E354</f>
        <v>#N/A</v>
      </c>
      <c r="Q354" s="12">
        <f ca="1">ROUND(SUM(OFFSET(D354,(Parameters!$C$9*-1),0,(Parameters!$C$8*-1),1))*Parameters!$C$6,0)</f>
        <v>1</v>
      </c>
      <c r="R354" s="12">
        <f ca="1" t="shared" si="67"/>
        <v>1</v>
      </c>
      <c r="S354" s="36" t="e">
        <f ca="1" t="shared" si="65"/>
        <v>#N/A</v>
      </c>
      <c r="T354" t="e">
        <f>'Actual Situation'!F354</f>
        <v>#N/A</v>
      </c>
      <c r="U354" s="36" t="e">
        <f>'Actual Situation'!G354</f>
        <v>#N/A</v>
      </c>
      <c r="V354" s="12">
        <f ca="1">Q354*Parameters!$C$4</f>
        <v>0.22</v>
      </c>
      <c r="W354" t="e">
        <f>'Actual Situation'!H354</f>
        <v>#N/A</v>
      </c>
      <c r="X354" s="36" t="e">
        <f>'Actual Situation'!I354</f>
        <v>#N/A</v>
      </c>
      <c r="Y354" s="12">
        <f ca="1">Q354*Parameters!$C$5</f>
        <v>0.16</v>
      </c>
      <c r="Z354" t="e">
        <f>'Actual Situation'!J354</f>
        <v>#N/A</v>
      </c>
      <c r="AA354" t="e">
        <f>'Actual Situation'!K354</f>
        <v>#N/A</v>
      </c>
      <c r="AB354" s="12">
        <f ca="1">Q354*Parameters!$C$7</f>
        <v>0.0223</v>
      </c>
      <c r="AC354" t="e">
        <f>'Actual Situation'!L354</f>
        <v>#N/A</v>
      </c>
      <c r="AD354" s="12">
        <f ca="1" t="shared" si="68"/>
        <v>7113.16479999999</v>
      </c>
      <c r="AE354" s="61" t="e">
        <f t="shared" si="69"/>
        <v>#N/A</v>
      </c>
      <c r="AH354" s="39">
        <f ca="1">IF(ISNA((Parameters!$C$10-L354)/Parameters!$C$10),1,(Parameters!$C$10-L354)/Parameters!$C$10)</f>
        <v>0.895839899909644</v>
      </c>
      <c r="AJ354" s="66">
        <f ca="1" t="shared" si="70"/>
        <v>1</v>
      </c>
      <c r="AK354" s="66" t="e">
        <f ca="1" t="shared" si="71"/>
        <v>#N/A</v>
      </c>
      <c r="AL354" s="67">
        <f>Parameters!$C$13</f>
        <v>2200</v>
      </c>
      <c r="AM354" s="67">
        <f>Parameters!$C$14</f>
        <v>2000</v>
      </c>
    </row>
    <row r="355" spans="1:39">
      <c r="A355" s="45">
        <f t="shared" si="66"/>
        <v>44215</v>
      </c>
      <c r="B355" t="e">
        <f>'Actual Situation'!B355</f>
        <v>#N/A</v>
      </c>
      <c r="C355" s="46">
        <f>_xlfn.IFNA(VLOOKUP(A355,Measures!$D$15:$H$67,4,FALSE),C354)</f>
        <v>0.243</v>
      </c>
      <c r="D355" s="17">
        <f ca="1">OFFSET(G355,-Parameters!C$18,0)/$AG$2</f>
        <v>0.126388182609224</v>
      </c>
      <c r="E355" t="e">
        <f>'Actual Situation'!C355</f>
        <v>#N/A</v>
      </c>
      <c r="F355" s="17">
        <f ca="1">OFFSET(L355,-Parameters!C$18,0)/$AG$2</f>
        <v>54509.3046109034</v>
      </c>
      <c r="G355" s="47">
        <f ca="1">IF(A355&lt;(A$39-Parameters!C$18),G356/(1+H356),IF(A355&gt;(A$39-Parameters!C$18),I354*$AH354*C355,$AG$2*$D$39))</f>
        <v>1.85636685737119</v>
      </c>
      <c r="H355" s="34">
        <f ca="1">Projection!$AH354*Projection!C355</f>
        <v>0.217689095678043</v>
      </c>
      <c r="I355" s="47">
        <f ca="1">IF(A355&lt;(A$39-Parameters!C$18-2),I356/(1+$AG$8-$AG$5),IF(A355&gt;(A$39-Parameters!C$18-2),I354*(1+H354-$AG$5),G357/$AG$8))</f>
        <v>8.25207177130275</v>
      </c>
      <c r="J355" s="47"/>
      <c r="K355" s="35">
        <f ca="1">I355/Parameters!$C$10</f>
        <v>7.23865944851119e-7</v>
      </c>
      <c r="L355" s="47">
        <f ca="1">IF(A355&lt;(A$39-Parameters!C$18),L356-G356,IF(A355=(A$39-Parameters!C$18),OFFSET(F355,Parameters!C$18,0)*$AG$2,$L354+G355))</f>
        <v>1187426.99739692</v>
      </c>
      <c r="M355" s="35">
        <f ca="1">L355/Parameters!$C$10</f>
        <v>0.104160262929554</v>
      </c>
      <c r="N355" s="35">
        <f ca="1" t="shared" si="72"/>
        <v>0.895839737070446</v>
      </c>
      <c r="O355" t="e">
        <f>'Actual Situation'!D355</f>
        <v>#N/A</v>
      </c>
      <c r="P355" t="e">
        <f>'Actual Situation'!E355</f>
        <v>#N/A</v>
      </c>
      <c r="Q355" s="12">
        <f ca="1">ROUND(SUM(OFFSET(D355,(Parameters!$C$9*-1),0,(Parameters!$C$8*-1),1))*Parameters!$C$6,0)</f>
        <v>1</v>
      </c>
      <c r="R355" s="12">
        <f ca="1" t="shared" si="67"/>
        <v>1</v>
      </c>
      <c r="S355" s="36" t="e">
        <f ca="1" t="shared" si="65"/>
        <v>#N/A</v>
      </c>
      <c r="T355" t="e">
        <f>'Actual Situation'!F355</f>
        <v>#N/A</v>
      </c>
      <c r="U355" s="36" t="e">
        <f>'Actual Situation'!G355</f>
        <v>#N/A</v>
      </c>
      <c r="V355" s="12">
        <f ca="1">Q355*Parameters!$C$4</f>
        <v>0.22</v>
      </c>
      <c r="W355" t="e">
        <f>'Actual Situation'!H355</f>
        <v>#N/A</v>
      </c>
      <c r="X355" s="36" t="e">
        <f>'Actual Situation'!I355</f>
        <v>#N/A</v>
      </c>
      <c r="Y355" s="12">
        <f ca="1">Q355*Parameters!$C$5</f>
        <v>0.16</v>
      </c>
      <c r="Z355" t="e">
        <f>'Actual Situation'!J355</f>
        <v>#N/A</v>
      </c>
      <c r="AA355" t="e">
        <f>'Actual Situation'!K355</f>
        <v>#N/A</v>
      </c>
      <c r="AB355" s="12">
        <f ca="1">Q355*Parameters!$C$7</f>
        <v>0.0223</v>
      </c>
      <c r="AC355" t="e">
        <f>'Actual Situation'!L355</f>
        <v>#N/A</v>
      </c>
      <c r="AD355" s="12">
        <f ca="1" t="shared" si="68"/>
        <v>7113.18709999999</v>
      </c>
      <c r="AE355" s="61" t="e">
        <f t="shared" si="69"/>
        <v>#N/A</v>
      </c>
      <c r="AH355" s="39">
        <f ca="1">IF(ISNA((Parameters!$C$10-L355)/Parameters!$C$10),1,(Parameters!$C$10-L355)/Parameters!$C$10)</f>
        <v>0.895839737070446</v>
      </c>
      <c r="AJ355" s="66">
        <f ca="1" t="shared" si="70"/>
        <v>1</v>
      </c>
      <c r="AK355" s="66" t="e">
        <f ca="1" t="shared" si="71"/>
        <v>#N/A</v>
      </c>
      <c r="AL355" s="67">
        <f>Parameters!$C$13</f>
        <v>2200</v>
      </c>
      <c r="AM355" s="67">
        <f>Parameters!$C$14</f>
        <v>2000</v>
      </c>
    </row>
    <row r="356" spans="1:39">
      <c r="A356" s="45">
        <f t="shared" si="66"/>
        <v>44216</v>
      </c>
      <c r="B356" t="e">
        <f>'Actual Situation'!B356</f>
        <v>#N/A</v>
      </c>
      <c r="C356" s="46">
        <f>_xlfn.IFNA(VLOOKUP(A356,Measures!$D$15:$H$67,4,FALSE),C355)</f>
        <v>0.243</v>
      </c>
      <c r="D356" s="17">
        <f ca="1">OFFSET(G356,-Parameters!C$18,0)/$AG$2</f>
        <v>0.122304515602053</v>
      </c>
      <c r="E356" t="e">
        <f>'Actual Situation'!C356</f>
        <v>#N/A</v>
      </c>
      <c r="F356" s="17">
        <f ca="1">OFFSET(L356,-Parameters!C$18,0)/$AG$2</f>
        <v>54509.426915419</v>
      </c>
      <c r="G356" s="47">
        <f ca="1">IF(A356&lt;(A$39-Parameters!C$18),G357/(1+H357),IF(A356&gt;(A$39-Parameters!C$18),I355*$AH355*C356,$AG$2*$D$39))</f>
        <v>1.79638571483134</v>
      </c>
      <c r="H356" s="34">
        <f ca="1">Projection!$AH355*Projection!C356</f>
        <v>0.217689056108118</v>
      </c>
      <c r="I356" s="47">
        <f ca="1">IF(A356&lt;(A$39-Parameters!C$18-2),I357/(1+$AG$8-$AG$5),IF(A356&gt;(A$39-Parameters!C$18-2),I355*(1+H355-$AG$5),G358/$AG$8))</f>
        <v>7.98543986984227</v>
      </c>
      <c r="J356" s="47"/>
      <c r="K356" s="35">
        <f ca="1">I356/Parameters!$C$10</f>
        <v>7.00477181565112e-7</v>
      </c>
      <c r="L356" s="47">
        <f ca="1">IF(A356&lt;(A$39-Parameters!C$18),L357-G357,IF(A356=(A$39-Parameters!C$18),OFFSET(F356,Parameters!C$18,0)*$AG$2,$L355+G356))</f>
        <v>1187428.79378263</v>
      </c>
      <c r="M356" s="35">
        <f ca="1">L356/Parameters!$C$10</f>
        <v>0.104160420507248</v>
      </c>
      <c r="N356" s="35">
        <f ca="1" t="shared" si="72"/>
        <v>0.895839579492752</v>
      </c>
      <c r="O356" t="e">
        <f>'Actual Situation'!D356</f>
        <v>#N/A</v>
      </c>
      <c r="P356" t="e">
        <f>'Actual Situation'!E356</f>
        <v>#N/A</v>
      </c>
      <c r="Q356" s="12">
        <f ca="1">ROUND(SUM(OFFSET(D356,(Parameters!$C$9*-1),0,(Parameters!$C$8*-1),1))*Parameters!$C$6,0)</f>
        <v>1</v>
      </c>
      <c r="R356" s="12">
        <f ca="1" t="shared" si="67"/>
        <v>1</v>
      </c>
      <c r="S356" s="36" t="e">
        <f ca="1" t="shared" si="65"/>
        <v>#N/A</v>
      </c>
      <c r="T356" t="e">
        <f>'Actual Situation'!F356</f>
        <v>#N/A</v>
      </c>
      <c r="U356" s="36" t="e">
        <f>'Actual Situation'!G356</f>
        <v>#N/A</v>
      </c>
      <c r="V356" s="12">
        <f ca="1">Q356*Parameters!$C$4</f>
        <v>0.22</v>
      </c>
      <c r="W356" t="e">
        <f>'Actual Situation'!H356</f>
        <v>#N/A</v>
      </c>
      <c r="X356" s="36" t="e">
        <f>'Actual Situation'!I356</f>
        <v>#N/A</v>
      </c>
      <c r="Y356" s="12">
        <f ca="1">Q356*Parameters!$C$5</f>
        <v>0.16</v>
      </c>
      <c r="Z356" t="e">
        <f>'Actual Situation'!J356</f>
        <v>#N/A</v>
      </c>
      <c r="AA356" t="e">
        <f>'Actual Situation'!K356</f>
        <v>#N/A</v>
      </c>
      <c r="AB356" s="12">
        <f ca="1">Q356*Parameters!$C$7</f>
        <v>0.0223</v>
      </c>
      <c r="AC356" t="e">
        <f>'Actual Situation'!L356</f>
        <v>#N/A</v>
      </c>
      <c r="AD356" s="12">
        <f ca="1" t="shared" si="68"/>
        <v>7113.20939999999</v>
      </c>
      <c r="AE356" s="61" t="e">
        <f t="shared" si="69"/>
        <v>#N/A</v>
      </c>
      <c r="AH356" s="39">
        <f ca="1">IF(ISNA((Parameters!$C$10-L356)/Parameters!$C$10),1,(Parameters!$C$10-L356)/Parameters!$C$10)</f>
        <v>0.895839579492752</v>
      </c>
      <c r="AJ356" s="66">
        <f ca="1" t="shared" si="70"/>
        <v>1</v>
      </c>
      <c r="AK356" s="66" t="e">
        <f ca="1" t="shared" si="71"/>
        <v>#N/A</v>
      </c>
      <c r="AL356" s="67">
        <f>Parameters!$C$13</f>
        <v>2200</v>
      </c>
      <c r="AM356" s="67">
        <f>Parameters!$C$14</f>
        <v>2000</v>
      </c>
    </row>
    <row r="357" spans="1:39">
      <c r="A357" s="45">
        <f t="shared" si="66"/>
        <v>44217</v>
      </c>
      <c r="B357" t="e">
        <f>'Actual Situation'!B357</f>
        <v>#N/A</v>
      </c>
      <c r="C357" s="46">
        <f>_xlfn.IFNA(VLOOKUP(A357,Measures!$D$15:$H$67,4,FALSE),C356)</f>
        <v>0.243</v>
      </c>
      <c r="D357" s="17">
        <f ca="1">OFFSET(G357,-Parameters!C$18,0)/$AG$2</f>
        <v>0.118352787584165</v>
      </c>
      <c r="E357" t="e">
        <f>'Actual Situation'!C357</f>
        <v>#N/A</v>
      </c>
      <c r="F357" s="17">
        <f ca="1">OFFSET(L357,-Parameters!C$18,0)/$AG$2</f>
        <v>54509.5452682065</v>
      </c>
      <c r="G357" s="47">
        <f ca="1">IF(A357&lt;(A$39-Parameters!C$18),G358/(1+H358),IF(A357&gt;(A$39-Parameters!C$18),I356*$AH356*C357,$AG$2*$D$39))</f>
        <v>1.73834256210059</v>
      </c>
      <c r="H357" s="34">
        <f ca="1">Projection!$AH356*Projection!C357</f>
        <v>0.217689017816739</v>
      </c>
      <c r="I357" s="47">
        <f ca="1">IF(A357&lt;(A$39-Parameters!C$18-2),I358/(1+$AG$8-$AG$5),IF(A357&gt;(A$39-Parameters!C$18-2),I356*(1+H356-$AG$5),G359/$AG$8))</f>
        <v>7.7274227702558</v>
      </c>
      <c r="J357" s="47"/>
      <c r="K357" s="35">
        <f ca="1">I357/Parameters!$C$10</f>
        <v>6.77844102654018e-7</v>
      </c>
      <c r="L357" s="47">
        <f ca="1">IF(A357&lt;(A$39-Parameters!C$18),L358-G358,IF(A357=(A$39-Parameters!C$18),OFFSET(F357,Parameters!C$18,0)*$AG$2,$L356+G357))</f>
        <v>1187430.53212519</v>
      </c>
      <c r="M357" s="35">
        <f ca="1">L357/Parameters!$C$10</f>
        <v>0.104160572993438</v>
      </c>
      <c r="N357" s="35">
        <f ca="1" t="shared" si="72"/>
        <v>0.895839427006562</v>
      </c>
      <c r="O357" t="e">
        <f>'Actual Situation'!D357</f>
        <v>#N/A</v>
      </c>
      <c r="P357" t="e">
        <f>'Actual Situation'!E357</f>
        <v>#N/A</v>
      </c>
      <c r="Q357" s="12">
        <f ca="1">ROUND(SUM(OFFSET(D357,(Parameters!$C$9*-1),0,(Parameters!$C$8*-1),1))*Parameters!$C$6,0)</f>
        <v>1</v>
      </c>
      <c r="R357" s="12">
        <f ca="1" t="shared" si="67"/>
        <v>1</v>
      </c>
      <c r="S357" s="36" t="e">
        <f ca="1" t="shared" si="65"/>
        <v>#N/A</v>
      </c>
      <c r="T357" t="e">
        <f>'Actual Situation'!F357</f>
        <v>#N/A</v>
      </c>
      <c r="U357" s="36" t="e">
        <f>'Actual Situation'!G357</f>
        <v>#N/A</v>
      </c>
      <c r="V357" s="12">
        <f ca="1">Q357*Parameters!$C$4</f>
        <v>0.22</v>
      </c>
      <c r="W357" t="e">
        <f>'Actual Situation'!H357</f>
        <v>#N/A</v>
      </c>
      <c r="X357" s="36" t="e">
        <f>'Actual Situation'!I357</f>
        <v>#N/A</v>
      </c>
      <c r="Y357" s="12">
        <f ca="1">Q357*Parameters!$C$5</f>
        <v>0.16</v>
      </c>
      <c r="Z357" t="e">
        <f>'Actual Situation'!J357</f>
        <v>#N/A</v>
      </c>
      <c r="AA357" t="e">
        <f>'Actual Situation'!K357</f>
        <v>#N/A</v>
      </c>
      <c r="AB357" s="12">
        <f ca="1">Q357*Parameters!$C$7</f>
        <v>0.0223</v>
      </c>
      <c r="AC357" t="e">
        <f>'Actual Situation'!L357</f>
        <v>#N/A</v>
      </c>
      <c r="AD357" s="12">
        <f ca="1" t="shared" si="68"/>
        <v>7113.23169999999</v>
      </c>
      <c r="AE357" s="61" t="e">
        <f t="shared" si="69"/>
        <v>#N/A</v>
      </c>
      <c r="AH357" s="39">
        <f ca="1">IF(ISNA((Parameters!$C$10-L357)/Parameters!$C$10),1,(Parameters!$C$10-L357)/Parameters!$C$10)</f>
        <v>0.895839427006562</v>
      </c>
      <c r="AJ357" s="66">
        <f ca="1" t="shared" si="70"/>
        <v>1</v>
      </c>
      <c r="AK357" s="66" t="e">
        <f ca="1" t="shared" si="71"/>
        <v>#N/A</v>
      </c>
      <c r="AL357" s="67">
        <f>Parameters!$C$13</f>
        <v>2200</v>
      </c>
      <c r="AM357" s="67">
        <f>Parameters!$C$14</f>
        <v>2000</v>
      </c>
    </row>
    <row r="358" spans="1:39">
      <c r="A358" s="45">
        <f t="shared" si="66"/>
        <v>44218</v>
      </c>
      <c r="B358" t="e">
        <f>'Actual Situation'!B358</f>
        <v>#N/A</v>
      </c>
      <c r="C358" s="46">
        <f>_xlfn.IFNA(VLOOKUP(A358,Measures!$D$15:$H$67,4,FALSE),C357)</f>
        <v>0.243</v>
      </c>
      <c r="D358" s="17">
        <f ca="1">OFFSET(G358,-Parameters!C$18,0)/$AG$2</f>
        <v>0.114528736151513</v>
      </c>
      <c r="E358" t="e">
        <f>'Actual Situation'!C358</f>
        <v>#N/A</v>
      </c>
      <c r="F358" s="17">
        <f ca="1">OFFSET(L358,-Parameters!C$18,0)/$AG$2</f>
        <v>54509.6597969427</v>
      </c>
      <c r="G358" s="47">
        <f ca="1">IF(A358&lt;(A$39-Parameters!C$18),G359/(1+H359),IF(A358&gt;(A$39-Parameters!C$18),I357*$AH357*C358,$AG$2*$D$39))</f>
        <v>1.68217478677865</v>
      </c>
      <c r="H358" s="34">
        <f ca="1">Projection!$AH357*Projection!C358</f>
        <v>0.217688980762595</v>
      </c>
      <c r="I358" s="47">
        <f ca="1">IF(A358&lt;(A$39-Parameters!C$18-2),I359/(1+$AG$8-$AG$5),IF(A358&gt;(A$39-Parameters!C$18-2),I357*(1+H357-$AG$5),G360/$AG$8))</f>
        <v>7.47774215080354</v>
      </c>
      <c r="J358" s="47"/>
      <c r="K358" s="35">
        <f ca="1">I358/Parameters!$C$10</f>
        <v>6.55942293930135e-7</v>
      </c>
      <c r="L358" s="47">
        <f ca="1">IF(A358&lt;(A$39-Parameters!C$18),L359-G359,IF(A358=(A$39-Parameters!C$18),OFFSET(F358,Parameters!C$18,0)*$AG$2,$L357+G358))</f>
        <v>1187432.21429998</v>
      </c>
      <c r="M358" s="35">
        <f ca="1">L358/Parameters!$C$10</f>
        <v>0.10416072055263</v>
      </c>
      <c r="N358" s="35">
        <f ca="1" t="shared" si="72"/>
        <v>0.89583927944737</v>
      </c>
      <c r="O358" t="e">
        <f>'Actual Situation'!D358</f>
        <v>#N/A</v>
      </c>
      <c r="P358" t="e">
        <f>'Actual Situation'!E358</f>
        <v>#N/A</v>
      </c>
      <c r="Q358" s="12">
        <f ca="1">ROUND(SUM(OFFSET(D358,(Parameters!$C$9*-1),0,(Parameters!$C$8*-1),1))*Parameters!$C$6,0)</f>
        <v>1</v>
      </c>
      <c r="R358" s="12">
        <f ca="1" t="shared" si="67"/>
        <v>1</v>
      </c>
      <c r="S358" s="36" t="e">
        <f ca="1" t="shared" si="65"/>
        <v>#N/A</v>
      </c>
      <c r="T358" t="e">
        <f>'Actual Situation'!F358</f>
        <v>#N/A</v>
      </c>
      <c r="U358" s="36" t="e">
        <f>'Actual Situation'!G358</f>
        <v>#N/A</v>
      </c>
      <c r="V358" s="12">
        <f ca="1">Q358*Parameters!$C$4</f>
        <v>0.22</v>
      </c>
      <c r="W358" t="e">
        <f>'Actual Situation'!H358</f>
        <v>#N/A</v>
      </c>
      <c r="X358" s="36" t="e">
        <f>'Actual Situation'!I358</f>
        <v>#N/A</v>
      </c>
      <c r="Y358" s="12">
        <f ca="1">Q358*Parameters!$C$5</f>
        <v>0.16</v>
      </c>
      <c r="Z358" t="e">
        <f>'Actual Situation'!J358</f>
        <v>#N/A</v>
      </c>
      <c r="AA358" t="e">
        <f>'Actual Situation'!K358</f>
        <v>#N/A</v>
      </c>
      <c r="AB358" s="12">
        <f ca="1">Q358*Parameters!$C$7</f>
        <v>0.0223</v>
      </c>
      <c r="AC358" t="e">
        <f>'Actual Situation'!L358</f>
        <v>#N/A</v>
      </c>
      <c r="AD358" s="12">
        <f ca="1" t="shared" si="68"/>
        <v>7113.25399999999</v>
      </c>
      <c r="AE358" s="61" t="e">
        <f t="shared" si="69"/>
        <v>#N/A</v>
      </c>
      <c r="AH358" s="39">
        <f ca="1">IF(ISNA((Parameters!$C$10-L358)/Parameters!$C$10),1,(Parameters!$C$10-L358)/Parameters!$C$10)</f>
        <v>0.89583927944737</v>
      </c>
      <c r="AJ358" s="66">
        <f ca="1" t="shared" si="70"/>
        <v>1</v>
      </c>
      <c r="AK358" s="66" t="e">
        <f ca="1" t="shared" si="71"/>
        <v>#N/A</v>
      </c>
      <c r="AL358" s="67">
        <f>Parameters!$C$13</f>
        <v>2200</v>
      </c>
      <c r="AM358" s="67">
        <f>Parameters!$C$14</f>
        <v>2000</v>
      </c>
    </row>
    <row r="359" spans="1:39">
      <c r="A359" s="45">
        <f t="shared" si="66"/>
        <v>44219</v>
      </c>
      <c r="B359" t="e">
        <f>'Actual Situation'!B359</f>
        <v>#N/A</v>
      </c>
      <c r="C359" s="46">
        <f>_xlfn.IFNA(VLOOKUP(A359,Measures!$D$15:$H$67,4,FALSE),C358)</f>
        <v>0.243</v>
      </c>
      <c r="D359" s="17">
        <f ca="1">OFFSET(G359,-Parameters!C$18,0)/$AG$2</f>
        <v>0.110828236574912</v>
      </c>
      <c r="E359" t="e">
        <f>'Actual Situation'!C359</f>
        <v>#N/A</v>
      </c>
      <c r="F359" s="17">
        <f ca="1">OFFSET(L359,-Parameters!C$18,0)/$AG$2</f>
        <v>54509.7706251793</v>
      </c>
      <c r="G359" s="47">
        <f ca="1">IF(A359&lt;(A$39-Parameters!C$18),G360/(1+H360),IF(A359&gt;(A$39-Parameters!C$18),I358*$AH358*C359,$AG$2*$D$39))</f>
        <v>1.62782179908538</v>
      </c>
      <c r="H359" s="34">
        <f ca="1">Projection!$AH358*Projection!C359</f>
        <v>0.217688944905711</v>
      </c>
      <c r="I359" s="47">
        <f ca="1">IF(A359&lt;(A$39-Parameters!C$18-2),I360/(1+$AG$8-$AG$5),IF(A359&gt;(A$39-Parameters!C$18-2),I358*(1+H358-$AG$5),G361/$AG$8))</f>
        <v>7.23612868031657</v>
      </c>
      <c r="J359" s="47"/>
      <c r="K359" s="35">
        <f ca="1">I359/Parameters!$C$10</f>
        <v>6.34748129852331e-7</v>
      </c>
      <c r="L359" s="47">
        <f ca="1">IF(A359&lt;(A$39-Parameters!C$18),L360-G360,IF(A359=(A$39-Parameters!C$18),OFFSET(F359,Parameters!C$18,0)*$AG$2,$L358+G359))</f>
        <v>1187433.84212178</v>
      </c>
      <c r="M359" s="35">
        <f ca="1">L359/Parameters!$C$10</f>
        <v>0.104160863344016</v>
      </c>
      <c r="N359" s="35">
        <f ca="1" t="shared" si="72"/>
        <v>0.895839136655984</v>
      </c>
      <c r="O359" t="e">
        <f>'Actual Situation'!D359</f>
        <v>#N/A</v>
      </c>
      <c r="P359" t="e">
        <f>'Actual Situation'!E359</f>
        <v>#N/A</v>
      </c>
      <c r="Q359" s="12">
        <f ca="1">ROUND(SUM(OFFSET(D359,(Parameters!$C$9*-1),0,(Parameters!$C$8*-1),1))*Parameters!$C$6,0)</f>
        <v>1</v>
      </c>
      <c r="R359" s="12">
        <f ca="1" t="shared" si="67"/>
        <v>1</v>
      </c>
      <c r="S359" s="36" t="e">
        <f ca="1" t="shared" si="65"/>
        <v>#N/A</v>
      </c>
      <c r="T359" t="e">
        <f>'Actual Situation'!F359</f>
        <v>#N/A</v>
      </c>
      <c r="U359" s="36" t="e">
        <f>'Actual Situation'!G359</f>
        <v>#N/A</v>
      </c>
      <c r="V359" s="12">
        <f ca="1">Q359*Parameters!$C$4</f>
        <v>0.22</v>
      </c>
      <c r="W359" t="e">
        <f>'Actual Situation'!H359</f>
        <v>#N/A</v>
      </c>
      <c r="X359" s="36" t="e">
        <f>'Actual Situation'!I359</f>
        <v>#N/A</v>
      </c>
      <c r="Y359" s="12">
        <f ca="1">Q359*Parameters!$C$5</f>
        <v>0.16</v>
      </c>
      <c r="Z359" t="e">
        <f>'Actual Situation'!J359</f>
        <v>#N/A</v>
      </c>
      <c r="AA359" t="e">
        <f>'Actual Situation'!K359</f>
        <v>#N/A</v>
      </c>
      <c r="AB359" s="12">
        <f ca="1">Q359*Parameters!$C$7</f>
        <v>0.0223</v>
      </c>
      <c r="AC359" t="e">
        <f>'Actual Situation'!L359</f>
        <v>#N/A</v>
      </c>
      <c r="AD359" s="12">
        <f ca="1" t="shared" si="68"/>
        <v>7113.27629999999</v>
      </c>
      <c r="AE359" s="61" t="e">
        <f t="shared" si="69"/>
        <v>#N/A</v>
      </c>
      <c r="AH359" s="39">
        <f ca="1">IF(ISNA((Parameters!$C$10-L359)/Parameters!$C$10),1,(Parameters!$C$10-L359)/Parameters!$C$10)</f>
        <v>0.895839136655984</v>
      </c>
      <c r="AJ359" s="66">
        <f ca="1" t="shared" si="70"/>
        <v>1</v>
      </c>
      <c r="AK359" s="66" t="e">
        <f ca="1" t="shared" si="71"/>
        <v>#N/A</v>
      </c>
      <c r="AL359" s="67">
        <f>Parameters!$C$13</f>
        <v>2200</v>
      </c>
      <c r="AM359" s="67">
        <f>Parameters!$C$14</f>
        <v>2000</v>
      </c>
    </row>
    <row r="360" spans="1:39">
      <c r="A360" s="45">
        <f t="shared" si="66"/>
        <v>44220</v>
      </c>
      <c r="B360" t="e">
        <f>'Actual Situation'!B360</f>
        <v>#N/A</v>
      </c>
      <c r="C360" s="46">
        <f>_xlfn.IFNA(VLOOKUP(A360,Measures!$D$15:$H$67,4,FALSE),C359)</f>
        <v>0.243</v>
      </c>
      <c r="D360" s="17">
        <f ca="1">OFFSET(G360,-Parameters!C$18,0)/$AG$2</f>
        <v>0.107247297354806</v>
      </c>
      <c r="E360" t="e">
        <f>'Actual Situation'!C360</f>
        <v>#N/A</v>
      </c>
      <c r="F360" s="17">
        <f ca="1">OFFSET(L360,-Parameters!C$18,0)/$AG$2</f>
        <v>54509.8778724766</v>
      </c>
      <c r="G360" s="47">
        <f ca="1">IF(A360&lt;(A$39-Parameters!C$18),G361/(1+H361),IF(A360&gt;(A$39-Parameters!C$18),I359*$AH359*C360,$AG$2*$D$39))</f>
        <v>1.57522496653866</v>
      </c>
      <c r="H360" s="34">
        <f ca="1">Projection!$AH359*Projection!C360</f>
        <v>0.217688910207404</v>
      </c>
      <c r="I360" s="47">
        <f ca="1">IF(A360&lt;(A$39-Parameters!C$18-2),I361/(1+$AG$8-$AG$5),IF(A360&gt;(A$39-Parameters!C$18-2),I359*(1+H359-$AG$5),G362/$AG$8))</f>
        <v>7.0023217278575</v>
      </c>
      <c r="J360" s="47"/>
      <c r="K360" s="35">
        <f ca="1">I360/Parameters!$C$10</f>
        <v>6.14238748057675e-7</v>
      </c>
      <c r="L360" s="47">
        <f ca="1">IF(A360&lt;(A$39-Parameters!C$18),L361-G361,IF(A360=(A$39-Parameters!C$18),OFFSET(F360,Parameters!C$18,0)*$AG$2,$L359+G360))</f>
        <v>1187435.41734675</v>
      </c>
      <c r="M360" s="35">
        <f ca="1">L360/Parameters!$C$10</f>
        <v>0.104161001521644</v>
      </c>
      <c r="N360" s="35">
        <f ca="1" t="shared" si="72"/>
        <v>0.895838998478355</v>
      </c>
      <c r="O360" t="e">
        <f>'Actual Situation'!D360</f>
        <v>#N/A</v>
      </c>
      <c r="P360" t="e">
        <f>'Actual Situation'!E360</f>
        <v>#N/A</v>
      </c>
      <c r="Q360" s="12">
        <f ca="1">ROUND(SUM(OFFSET(D360,(Parameters!$C$9*-1),0,(Parameters!$C$8*-1),1))*Parameters!$C$6,0)</f>
        <v>1</v>
      </c>
      <c r="R360" s="12">
        <f ca="1" t="shared" si="67"/>
        <v>1</v>
      </c>
      <c r="S360" s="36" t="e">
        <f ca="1" t="shared" si="65"/>
        <v>#N/A</v>
      </c>
      <c r="T360" t="e">
        <f>'Actual Situation'!F360</f>
        <v>#N/A</v>
      </c>
      <c r="U360" s="36" t="e">
        <f>'Actual Situation'!G360</f>
        <v>#N/A</v>
      </c>
      <c r="V360" s="12">
        <f ca="1">Q360*Parameters!$C$4</f>
        <v>0.22</v>
      </c>
      <c r="W360" t="e">
        <f>'Actual Situation'!H360</f>
        <v>#N/A</v>
      </c>
      <c r="X360" s="36" t="e">
        <f>'Actual Situation'!I360</f>
        <v>#N/A</v>
      </c>
      <c r="Y360" s="12">
        <f ca="1">Q360*Parameters!$C$5</f>
        <v>0.16</v>
      </c>
      <c r="Z360" t="e">
        <f>'Actual Situation'!J360</f>
        <v>#N/A</v>
      </c>
      <c r="AA360" t="e">
        <f>'Actual Situation'!K360</f>
        <v>#N/A</v>
      </c>
      <c r="AB360" s="12">
        <f ca="1">Q360*Parameters!$C$7</f>
        <v>0.0223</v>
      </c>
      <c r="AC360" t="e">
        <f>'Actual Situation'!L360</f>
        <v>#N/A</v>
      </c>
      <c r="AD360" s="12">
        <f ca="1" t="shared" si="68"/>
        <v>7113.29859999999</v>
      </c>
      <c r="AE360" s="61" t="e">
        <f t="shared" si="69"/>
        <v>#N/A</v>
      </c>
      <c r="AH360" s="39">
        <f ca="1">IF(ISNA((Parameters!$C$10-L360)/Parameters!$C$10),1,(Parameters!$C$10-L360)/Parameters!$C$10)</f>
        <v>0.895838998478355</v>
      </c>
      <c r="AJ360" s="66">
        <f ca="1" t="shared" si="70"/>
        <v>1</v>
      </c>
      <c r="AK360" s="66" t="e">
        <f ca="1" t="shared" si="71"/>
        <v>#N/A</v>
      </c>
      <c r="AL360" s="67">
        <f>Parameters!$C$13</f>
        <v>2200</v>
      </c>
      <c r="AM360" s="67">
        <f>Parameters!$C$14</f>
        <v>2000</v>
      </c>
    </row>
    <row r="361" spans="1:39">
      <c r="A361" s="45">
        <f t="shared" si="66"/>
        <v>44221</v>
      </c>
      <c r="B361" t="e">
        <f>'Actual Situation'!B361</f>
        <v>#N/A</v>
      </c>
      <c r="C361" s="46">
        <f>_xlfn.IFNA(VLOOKUP(A361,Measures!$D$15:$H$67,4,FALSE),C360)</f>
        <v>0.243</v>
      </c>
      <c r="D361" s="17">
        <f ca="1">OFFSET(G361,-Parameters!C$18,0)/$AG$2</f>
        <v>0.103782055919465</v>
      </c>
      <c r="E361" t="e">
        <f>'Actual Situation'!C361</f>
        <v>#N/A</v>
      </c>
      <c r="F361" s="17">
        <f ca="1">OFFSET(L361,-Parameters!C$18,0)/$AG$2</f>
        <v>54509.9816545325</v>
      </c>
      <c r="G361" s="47">
        <f ca="1">IF(A361&lt;(A$39-Parameters!C$18),G362/(1+H362),IF(A361&gt;(A$39-Parameters!C$18),I360*$AH360*C361,$AG$2*$D$39))</f>
        <v>1.52432755074082</v>
      </c>
      <c r="H361" s="34">
        <f ca="1">Projection!$AH360*Projection!C361</f>
        <v>0.21768887663024</v>
      </c>
      <c r="I361" s="47">
        <f ca="1">IF(A361&lt;(A$39-Parameters!C$18-2),I362/(1+$AG$8-$AG$5),IF(A361&gt;(A$39-Parameters!C$18-2),I360*(1+H360-$AG$5),G363/$AG$8))</f>
        <v>6.77606908175205</v>
      </c>
      <c r="J361" s="47"/>
      <c r="K361" s="35">
        <f ca="1">I361/Parameters!$C$10</f>
        <v>5.94392024715092e-7</v>
      </c>
      <c r="L361" s="47">
        <f ca="1">IF(A361&lt;(A$39-Parameters!C$18),L362-G362,IF(A361=(A$39-Parameters!C$18),OFFSET(F361,Parameters!C$18,0)*$AG$2,$L360+G361))</f>
        <v>1187436.9416743</v>
      </c>
      <c r="M361" s="35">
        <f ca="1">L361/Parameters!$C$10</f>
        <v>0.104161135234588</v>
      </c>
      <c r="N361" s="35">
        <f ca="1" t="shared" si="72"/>
        <v>0.895838864765413</v>
      </c>
      <c r="O361" t="e">
        <f>'Actual Situation'!D361</f>
        <v>#N/A</v>
      </c>
      <c r="P361" t="e">
        <f>'Actual Situation'!E361</f>
        <v>#N/A</v>
      </c>
      <c r="Q361" s="12">
        <f ca="1">ROUND(SUM(OFFSET(D361,(Parameters!$C$9*-1),0,(Parameters!$C$8*-1),1))*Parameters!$C$6,0)</f>
        <v>1</v>
      </c>
      <c r="R361" s="12">
        <f ca="1" t="shared" si="67"/>
        <v>1</v>
      </c>
      <c r="S361" s="36" t="e">
        <f ca="1" t="shared" si="65"/>
        <v>#N/A</v>
      </c>
      <c r="T361" t="e">
        <f>'Actual Situation'!F361</f>
        <v>#N/A</v>
      </c>
      <c r="U361" s="36" t="e">
        <f>'Actual Situation'!G361</f>
        <v>#N/A</v>
      </c>
      <c r="V361" s="12">
        <f ca="1">Q361*Parameters!$C$4</f>
        <v>0.22</v>
      </c>
      <c r="W361" t="e">
        <f>'Actual Situation'!H361</f>
        <v>#N/A</v>
      </c>
      <c r="X361" s="36" t="e">
        <f>'Actual Situation'!I361</f>
        <v>#N/A</v>
      </c>
      <c r="Y361" s="12">
        <f ca="1">Q361*Parameters!$C$5</f>
        <v>0.16</v>
      </c>
      <c r="Z361" t="e">
        <f>'Actual Situation'!J361</f>
        <v>#N/A</v>
      </c>
      <c r="AA361" t="e">
        <f>'Actual Situation'!K361</f>
        <v>#N/A</v>
      </c>
      <c r="AB361" s="12">
        <f ca="1">Q361*Parameters!$C$7</f>
        <v>0.0223</v>
      </c>
      <c r="AC361" t="e">
        <f>'Actual Situation'!L361</f>
        <v>#N/A</v>
      </c>
      <c r="AD361" s="12">
        <f ca="1" t="shared" si="68"/>
        <v>7113.32089999999</v>
      </c>
      <c r="AE361" s="61" t="e">
        <f t="shared" si="69"/>
        <v>#N/A</v>
      </c>
      <c r="AH361" s="39">
        <f ca="1">IF(ISNA((Parameters!$C$10-L361)/Parameters!$C$10),1,(Parameters!$C$10-L361)/Parameters!$C$10)</f>
        <v>0.895838864765413</v>
      </c>
      <c r="AJ361" s="66">
        <f ca="1" t="shared" si="70"/>
        <v>1</v>
      </c>
      <c r="AK361" s="66" t="e">
        <f ca="1" t="shared" si="71"/>
        <v>#N/A</v>
      </c>
      <c r="AL361" s="67">
        <f>Parameters!$C$13</f>
        <v>2200</v>
      </c>
      <c r="AM361" s="67">
        <f>Parameters!$C$14</f>
        <v>2000</v>
      </c>
    </row>
    <row r="362" spans="1:39">
      <c r="A362" s="45">
        <f t="shared" si="66"/>
        <v>44222</v>
      </c>
      <c r="B362" t="e">
        <f>'Actual Situation'!B362</f>
        <v>#N/A</v>
      </c>
      <c r="C362" s="46">
        <f>_xlfn.IFNA(VLOOKUP(A362,Measures!$D$15:$H$67,4,FALSE),C361)</f>
        <v>0.243</v>
      </c>
      <c r="D362" s="17">
        <f ca="1">OFFSET(G362,-Parameters!C$18,0)/$AG$2</f>
        <v>0.100428774461972</v>
      </c>
      <c r="E362" t="e">
        <f>'Actual Situation'!C362</f>
        <v>#N/A</v>
      </c>
      <c r="F362" s="17">
        <f ca="1">OFFSET(L362,-Parameters!C$18,0)/$AG$2</f>
        <v>54510.082083307</v>
      </c>
      <c r="G362" s="47">
        <f ca="1">IF(A362&lt;(A$39-Parameters!C$18),G363/(1+H363),IF(A362&gt;(A$39-Parameters!C$18),I361*$AH361*C362,$AG$2*$D$39))</f>
        <v>1.47507464620581</v>
      </c>
      <c r="H362" s="34">
        <f ca="1">Projection!$AH361*Projection!C362</f>
        <v>0.217688844137995</v>
      </c>
      <c r="I362" s="47">
        <f ca="1">IF(A362&lt;(A$39-Parameters!C$18-2),I363/(1+$AG$8-$AG$5),IF(A362&gt;(A$39-Parameters!C$18-2),I361*(1+H361-$AG$5),G364/$AG$8))</f>
        <v>6.55712667768954</v>
      </c>
      <c r="J362" s="47"/>
      <c r="K362" s="35">
        <f ca="1">I362/Parameters!$C$10</f>
        <v>5.75186550674521e-7</v>
      </c>
      <c r="L362" s="47">
        <f ca="1">IF(A362&lt;(A$39-Parameters!C$18),L363-G363,IF(A362=(A$39-Parameters!C$18),OFFSET(F362,Parameters!C$18,0)*$AG$2,$L361+G362))</f>
        <v>1187438.41674894</v>
      </c>
      <c r="M362" s="35">
        <f ca="1">L362/Parameters!$C$10</f>
        <v>0.1041612646271</v>
      </c>
      <c r="N362" s="35">
        <f ca="1" t="shared" si="72"/>
        <v>0.8958387353729</v>
      </c>
      <c r="O362" t="e">
        <f>'Actual Situation'!D362</f>
        <v>#N/A</v>
      </c>
      <c r="P362" t="e">
        <f>'Actual Situation'!E362</f>
        <v>#N/A</v>
      </c>
      <c r="Q362" s="12">
        <f ca="1">ROUND(SUM(OFFSET(D362,(Parameters!$C$9*-1),0,(Parameters!$C$8*-1),1))*Parameters!$C$6,0)</f>
        <v>1</v>
      </c>
      <c r="R362" s="12">
        <f ca="1" t="shared" si="67"/>
        <v>1</v>
      </c>
      <c r="S362" s="36" t="e">
        <f ca="1" t="shared" si="65"/>
        <v>#N/A</v>
      </c>
      <c r="T362" t="e">
        <f>'Actual Situation'!F362</f>
        <v>#N/A</v>
      </c>
      <c r="U362" s="36" t="e">
        <f>'Actual Situation'!G362</f>
        <v>#N/A</v>
      </c>
      <c r="V362" s="12">
        <f ca="1">Q362*Parameters!$C$4</f>
        <v>0.22</v>
      </c>
      <c r="W362" t="e">
        <f>'Actual Situation'!H362</f>
        <v>#N/A</v>
      </c>
      <c r="X362" s="36" t="e">
        <f>'Actual Situation'!I362</f>
        <v>#N/A</v>
      </c>
      <c r="Y362" s="12">
        <f ca="1">Q362*Parameters!$C$5</f>
        <v>0.16</v>
      </c>
      <c r="Z362" t="e">
        <f>'Actual Situation'!J362</f>
        <v>#N/A</v>
      </c>
      <c r="AA362" t="e">
        <f>'Actual Situation'!K362</f>
        <v>#N/A</v>
      </c>
      <c r="AB362" s="12">
        <f ca="1">Q362*Parameters!$C$7</f>
        <v>0.0223</v>
      </c>
      <c r="AC362" t="e">
        <f>'Actual Situation'!L362</f>
        <v>#N/A</v>
      </c>
      <c r="AD362" s="12">
        <f ca="1" t="shared" si="68"/>
        <v>7113.34319999999</v>
      </c>
      <c r="AE362" s="61" t="e">
        <f t="shared" si="69"/>
        <v>#N/A</v>
      </c>
      <c r="AH362" s="39">
        <f ca="1">IF(ISNA((Parameters!$C$10-L362)/Parameters!$C$10),1,(Parameters!$C$10-L362)/Parameters!$C$10)</f>
        <v>0.8958387353729</v>
      </c>
      <c r="AJ362" s="66">
        <f ca="1" t="shared" si="70"/>
        <v>1</v>
      </c>
      <c r="AK362" s="66" t="e">
        <f ca="1" t="shared" si="71"/>
        <v>#N/A</v>
      </c>
      <c r="AL362" s="67">
        <f>Parameters!$C$13</f>
        <v>2200</v>
      </c>
      <c r="AM362" s="67">
        <f>Parameters!$C$14</f>
        <v>2000</v>
      </c>
    </row>
    <row r="363" spans="1:39">
      <c r="A363" s="45">
        <f t="shared" si="66"/>
        <v>44223</v>
      </c>
      <c r="B363" t="e">
        <f>'Actual Situation'!B363</f>
        <v>#N/A</v>
      </c>
      <c r="C363" s="46">
        <f>_xlfn.IFNA(VLOOKUP(A363,Measures!$D$15:$H$67,4,FALSE),C362)</f>
        <v>0.243</v>
      </c>
      <c r="D363" s="17">
        <f ca="1">OFFSET(G363,-Parameters!C$18,0)/$AG$2</f>
        <v>0.0971838359115525</v>
      </c>
      <c r="E363" t="e">
        <f>'Actual Situation'!C363</f>
        <v>#N/A</v>
      </c>
      <c r="F363" s="17">
        <f ca="1">OFFSET(L363,-Parameters!C$18,0)/$AG$2</f>
        <v>54510.1792671429</v>
      </c>
      <c r="G363" s="47">
        <f ca="1">IF(A363&lt;(A$39-Parameters!C$18),G364/(1+H364),IF(A363&gt;(A$39-Parameters!C$18),I362*$AH362*C363,$AG$2*$D$39))</f>
        <v>1.42741312116098</v>
      </c>
      <c r="H363" s="34">
        <f ca="1">Projection!$AH362*Projection!C363</f>
        <v>0.217688812695615</v>
      </c>
      <c r="I363" s="47">
        <f ca="1">IF(A363&lt;(A$39-Parameters!C$18-2),I364/(1+$AG$8-$AG$5),IF(A363&gt;(A$39-Parameters!C$18-2),I362*(1+H362-$AG$5),G365/$AG$8))</f>
        <v>6.34525833559981</v>
      </c>
      <c r="J363" s="47"/>
      <c r="K363" s="35">
        <f ca="1">I363/Parameters!$C$10</f>
        <v>5.56601608385948e-7</v>
      </c>
      <c r="L363" s="47">
        <f ca="1">IF(A363&lt;(A$39-Parameters!C$18),L364-G364,IF(A363=(A$39-Parameters!C$18),OFFSET(F363,Parameters!C$18,0)*$AG$2,$L362+G363))</f>
        <v>1187439.84416207</v>
      </c>
      <c r="M363" s="35">
        <f ca="1">L363/Parameters!$C$10</f>
        <v>0.104161389838778</v>
      </c>
      <c r="N363" s="35">
        <f ca="1" t="shared" si="72"/>
        <v>0.895838610161222</v>
      </c>
      <c r="O363" t="e">
        <f>'Actual Situation'!D363</f>
        <v>#N/A</v>
      </c>
      <c r="P363" t="e">
        <f>'Actual Situation'!E363</f>
        <v>#N/A</v>
      </c>
      <c r="Q363" s="12">
        <f ca="1">ROUND(SUM(OFFSET(D363,(Parameters!$C$9*-1),0,(Parameters!$C$8*-1),1))*Parameters!$C$6,0)</f>
        <v>1</v>
      </c>
      <c r="R363" s="12">
        <f ca="1" t="shared" si="67"/>
        <v>1</v>
      </c>
      <c r="S363" s="36" t="e">
        <f ca="1" t="shared" si="65"/>
        <v>#N/A</v>
      </c>
      <c r="T363" t="e">
        <f>'Actual Situation'!F363</f>
        <v>#N/A</v>
      </c>
      <c r="U363" s="36" t="e">
        <f>'Actual Situation'!G363</f>
        <v>#N/A</v>
      </c>
      <c r="V363" s="12">
        <f ca="1">Q363*Parameters!$C$4</f>
        <v>0.22</v>
      </c>
      <c r="W363" t="e">
        <f>'Actual Situation'!H363</f>
        <v>#N/A</v>
      </c>
      <c r="X363" s="36" t="e">
        <f>'Actual Situation'!I363</f>
        <v>#N/A</v>
      </c>
      <c r="Y363" s="12">
        <f ca="1">Q363*Parameters!$C$5</f>
        <v>0.16</v>
      </c>
      <c r="Z363" t="e">
        <f>'Actual Situation'!J363</f>
        <v>#N/A</v>
      </c>
      <c r="AA363" t="e">
        <f>'Actual Situation'!K363</f>
        <v>#N/A</v>
      </c>
      <c r="AB363" s="12">
        <f ca="1">Q363*Parameters!$C$7</f>
        <v>0.0223</v>
      </c>
      <c r="AC363" t="e">
        <f>'Actual Situation'!L363</f>
        <v>#N/A</v>
      </c>
      <c r="AD363" s="12">
        <f ca="1" t="shared" si="68"/>
        <v>7113.36549999999</v>
      </c>
      <c r="AE363" s="61" t="e">
        <f t="shared" si="69"/>
        <v>#N/A</v>
      </c>
      <c r="AH363" s="39">
        <f ca="1">IF(ISNA((Parameters!$C$10-L363)/Parameters!$C$10),1,(Parameters!$C$10-L363)/Parameters!$C$10)</f>
        <v>0.895838610161222</v>
      </c>
      <c r="AJ363" s="66">
        <f ca="1" t="shared" si="70"/>
        <v>1</v>
      </c>
      <c r="AK363" s="66" t="e">
        <f ca="1" t="shared" si="71"/>
        <v>#N/A</v>
      </c>
      <c r="AL363" s="67">
        <f>Parameters!$C$13</f>
        <v>2200</v>
      </c>
      <c r="AM363" s="67">
        <f>Parameters!$C$14</f>
        <v>2000</v>
      </c>
    </row>
    <row r="364" spans="1:39">
      <c r="A364" s="45">
        <f t="shared" si="66"/>
        <v>44224</v>
      </c>
      <c r="B364" t="e">
        <f>'Actual Situation'!B364</f>
        <v>#N/A</v>
      </c>
      <c r="C364" s="46">
        <f>_xlfn.IFNA(VLOOKUP(A364,Measures!$D$15:$H$67,4,FALSE),C363)</f>
        <v>0.243</v>
      </c>
      <c r="D364" s="17">
        <f ca="1">OFFSET(G364,-Parameters!C$18,0)/$AG$2</f>
        <v>0.0940437400348934</v>
      </c>
      <c r="E364" t="e">
        <f>'Actual Situation'!C364</f>
        <v>#N/A</v>
      </c>
      <c r="F364" s="17">
        <f ca="1">OFFSET(L364,-Parameters!C$18,0)/$AG$2</f>
        <v>54510.2733108829</v>
      </c>
      <c r="G364" s="47">
        <f ca="1">IF(A364&lt;(A$39-Parameters!C$18),G365/(1+H365),IF(A364&gt;(A$39-Parameters!C$18),I363*$AH363*C364,$AG$2*$D$39))</f>
        <v>1.38129156026007</v>
      </c>
      <c r="H364" s="34">
        <f ca="1">Projection!$AH363*Projection!C364</f>
        <v>0.217688782269177</v>
      </c>
      <c r="I364" s="47">
        <f ca="1">IF(A364&lt;(A$39-Parameters!C$18-2),I365/(1+$AG$8-$AG$5),IF(A364&gt;(A$39-Parameters!C$18-2),I363*(1+H363-$AG$5),G366/$AG$8))</f>
        <v>6.14023550502353</v>
      </c>
      <c r="J364" s="47"/>
      <c r="K364" s="35">
        <f ca="1">I364/Parameters!$C$10</f>
        <v>5.38617149563467e-7</v>
      </c>
      <c r="L364" s="47">
        <f ca="1">IF(A364&lt;(A$39-Parameters!C$18),L365-G365,IF(A364=(A$39-Parameters!C$18),OFFSET(F364,Parameters!C$18,0)*$AG$2,$L363+G364))</f>
        <v>1187441.22545363</v>
      </c>
      <c r="M364" s="35">
        <f ca="1">L364/Parameters!$C$10</f>
        <v>0.104161511004704</v>
      </c>
      <c r="N364" s="35">
        <f ca="1" t="shared" si="72"/>
        <v>0.895838488995296</v>
      </c>
      <c r="O364" t="e">
        <f>'Actual Situation'!D364</f>
        <v>#N/A</v>
      </c>
      <c r="P364" t="e">
        <f>'Actual Situation'!E364</f>
        <v>#N/A</v>
      </c>
      <c r="Q364" s="12">
        <f ca="1">ROUND(SUM(OFFSET(D364,(Parameters!$C$9*-1),0,(Parameters!$C$8*-1),1))*Parameters!$C$6,0)</f>
        <v>1</v>
      </c>
      <c r="R364" s="12">
        <f ca="1" t="shared" si="67"/>
        <v>1</v>
      </c>
      <c r="S364" s="36" t="e">
        <f ca="1" t="shared" si="65"/>
        <v>#N/A</v>
      </c>
      <c r="T364" t="e">
        <f>'Actual Situation'!F364</f>
        <v>#N/A</v>
      </c>
      <c r="U364" s="36" t="e">
        <f>'Actual Situation'!G364</f>
        <v>#N/A</v>
      </c>
      <c r="V364" s="12">
        <f ca="1">Q364*Parameters!$C$4</f>
        <v>0.22</v>
      </c>
      <c r="W364" t="e">
        <f>'Actual Situation'!H364</f>
        <v>#N/A</v>
      </c>
      <c r="X364" s="36" t="e">
        <f>'Actual Situation'!I364</f>
        <v>#N/A</v>
      </c>
      <c r="Y364" s="12">
        <f ca="1">Q364*Parameters!$C$5</f>
        <v>0.16</v>
      </c>
      <c r="Z364" t="e">
        <f>'Actual Situation'!J364</f>
        <v>#N/A</v>
      </c>
      <c r="AA364" t="e">
        <f>'Actual Situation'!K364</f>
        <v>#N/A</v>
      </c>
      <c r="AB364" s="12">
        <f ca="1">Q364*Parameters!$C$7</f>
        <v>0.0223</v>
      </c>
      <c r="AC364" t="e">
        <f>'Actual Situation'!L364</f>
        <v>#N/A</v>
      </c>
      <c r="AD364" s="12">
        <f ca="1" t="shared" si="68"/>
        <v>7113.38779999999</v>
      </c>
      <c r="AE364" s="61" t="e">
        <f t="shared" si="69"/>
        <v>#N/A</v>
      </c>
      <c r="AH364" s="39">
        <f ca="1">IF(ISNA((Parameters!$C$10-L364)/Parameters!$C$10),1,(Parameters!$C$10-L364)/Parameters!$C$10)</f>
        <v>0.895838488995296</v>
      </c>
      <c r="AJ364" s="66">
        <f ca="1" t="shared" si="70"/>
        <v>1</v>
      </c>
      <c r="AK364" s="66" t="e">
        <f ca="1" t="shared" si="71"/>
        <v>#N/A</v>
      </c>
      <c r="AL364" s="67">
        <f>Parameters!$C$13</f>
        <v>2200</v>
      </c>
      <c r="AM364" s="67">
        <f>Parameters!$C$14</f>
        <v>2000</v>
      </c>
    </row>
    <row r="365" spans="1:39">
      <c r="A365" s="45">
        <f t="shared" si="66"/>
        <v>44225</v>
      </c>
      <c r="B365" t="e">
        <f>'Actual Situation'!B365</f>
        <v>#N/A</v>
      </c>
      <c r="C365" s="46">
        <f>_xlfn.IFNA(VLOOKUP(A365,Measures!$D$15:$H$67,4,FALSE),C364)</f>
        <v>0.243</v>
      </c>
      <c r="D365" s="17">
        <f ca="1">OFFSET(G365,-Parameters!C$18,0)/$AG$2</f>
        <v>0.0910050996632815</v>
      </c>
      <c r="E365" t="e">
        <f>'Actual Situation'!C365</f>
        <v>#N/A</v>
      </c>
      <c r="F365" s="17">
        <f ca="1">OFFSET(L365,-Parameters!C$18,0)/$AG$2</f>
        <v>54510.3643159826</v>
      </c>
      <c r="G365" s="47">
        <f ca="1">IF(A365&lt;(A$39-Parameters!C$18),G366/(1+H366),IF(A365&gt;(A$39-Parameters!C$18),I364*$AH364*C365,$AG$2*$D$39))</f>
        <v>1.33666020914562</v>
      </c>
      <c r="H365" s="34">
        <f ca="1">Projection!$AH364*Projection!C365</f>
        <v>0.217688752825857</v>
      </c>
      <c r="I365" s="47">
        <f ca="1">IF(A365&lt;(A$39-Parameters!C$18-2),I366/(1+$AG$8-$AG$5),IF(A365&gt;(A$39-Parameters!C$18-2),I364*(1+H364-$AG$5),G367/$AG$8))</f>
        <v>5.94183701870218</v>
      </c>
      <c r="J365" s="47"/>
      <c r="K365" s="35">
        <f ca="1">I365/Parameters!$C$10</f>
        <v>5.21213773570367e-7</v>
      </c>
      <c r="L365" s="47">
        <f ca="1">IF(A365&lt;(A$39-Parameters!C$18),L366-G366,IF(A365=(A$39-Parameters!C$18),OFFSET(F365,Parameters!C$18,0)*$AG$2,$L364+G365))</f>
        <v>1187442.56211383</v>
      </c>
      <c r="M365" s="35">
        <f ca="1">L365/Parameters!$C$10</f>
        <v>0.1041616282556</v>
      </c>
      <c r="N365" s="35">
        <f ca="1" t="shared" si="72"/>
        <v>0.895838371744401</v>
      </c>
      <c r="O365" t="e">
        <f>'Actual Situation'!D365</f>
        <v>#N/A</v>
      </c>
      <c r="P365" t="e">
        <f>'Actual Situation'!E365</f>
        <v>#N/A</v>
      </c>
      <c r="Q365" s="12">
        <f ca="1">ROUND(SUM(OFFSET(D365,(Parameters!$C$9*-1),0,(Parameters!$C$8*-1),1))*Parameters!$C$6,0)</f>
        <v>1</v>
      </c>
      <c r="R365" s="12">
        <f ca="1" t="shared" si="67"/>
        <v>1</v>
      </c>
      <c r="S365" s="36" t="e">
        <f ca="1" t="shared" si="65"/>
        <v>#N/A</v>
      </c>
      <c r="T365" t="e">
        <f>'Actual Situation'!F365</f>
        <v>#N/A</v>
      </c>
      <c r="U365" s="36" t="e">
        <f>'Actual Situation'!G365</f>
        <v>#N/A</v>
      </c>
      <c r="V365" s="12">
        <f ca="1">Q365*Parameters!$C$4</f>
        <v>0.22</v>
      </c>
      <c r="W365" t="e">
        <f>'Actual Situation'!H365</f>
        <v>#N/A</v>
      </c>
      <c r="X365" s="36" t="e">
        <f>'Actual Situation'!I365</f>
        <v>#N/A</v>
      </c>
      <c r="Y365" s="12">
        <f ca="1">Q365*Parameters!$C$5</f>
        <v>0.16</v>
      </c>
      <c r="Z365" t="e">
        <f>'Actual Situation'!J365</f>
        <v>#N/A</v>
      </c>
      <c r="AA365" t="e">
        <f>'Actual Situation'!K365</f>
        <v>#N/A</v>
      </c>
      <c r="AB365" s="12">
        <f ca="1">Q365*Parameters!$C$7</f>
        <v>0.0223</v>
      </c>
      <c r="AC365" t="e">
        <f>'Actual Situation'!L365</f>
        <v>#N/A</v>
      </c>
      <c r="AD365" s="12">
        <f ca="1" t="shared" si="68"/>
        <v>7113.41009999999</v>
      </c>
      <c r="AE365" s="61" t="e">
        <f t="shared" si="69"/>
        <v>#N/A</v>
      </c>
      <c r="AH365" s="39">
        <f ca="1">IF(ISNA((Parameters!$C$10-L365)/Parameters!$C$10),1,(Parameters!$C$10-L365)/Parameters!$C$10)</f>
        <v>0.895838371744401</v>
      </c>
      <c r="AJ365" s="66">
        <f ca="1" t="shared" si="70"/>
        <v>1</v>
      </c>
      <c r="AK365" s="66" t="e">
        <f ca="1" t="shared" si="71"/>
        <v>#N/A</v>
      </c>
      <c r="AL365" s="67">
        <f>Parameters!$C$13</f>
        <v>2200</v>
      </c>
      <c r="AM365" s="67">
        <f>Parameters!$C$14</f>
        <v>2000</v>
      </c>
    </row>
    <row r="366" spans="1:39">
      <c r="A366" s="45">
        <f t="shared" si="66"/>
        <v>44226</v>
      </c>
      <c r="B366" t="e">
        <f>'Actual Situation'!B366</f>
        <v>#N/A</v>
      </c>
      <c r="C366" s="46">
        <f>_xlfn.IFNA(VLOOKUP(A366,Measures!$D$15:$H$67,4,FALSE),C365)</f>
        <v>0.243</v>
      </c>
      <c r="D366" s="17">
        <f ca="1">OFFSET(G366,-Parameters!C$18,0)/$AG$2</f>
        <v>0.0880646370414944</v>
      </c>
      <c r="E366" t="e">
        <f>'Actual Situation'!C366</f>
        <v>#N/A</v>
      </c>
      <c r="F366" s="17">
        <f ca="1">OFFSET(L366,-Parameters!C$18,0)/$AG$2</f>
        <v>54510.4523806196</v>
      </c>
      <c r="G366" s="47">
        <f ca="1">IF(A366&lt;(A$39-Parameters!C$18),G367/(1+H367),IF(A366&gt;(A$39-Parameters!C$18),I365*$AH365*C366,$AG$2*$D$39))</f>
        <v>1.29347092080116</v>
      </c>
      <c r="H366" s="34">
        <f ca="1">Projection!$AH365*Projection!C366</f>
        <v>0.217688724333889</v>
      </c>
      <c r="I366" s="47">
        <f ca="1">IF(A366&lt;(A$39-Parameters!C$18-2),I367/(1+$AG$8-$AG$5),IF(A366&gt;(A$39-Parameters!C$18-2),I365*(1+H365-$AG$5),G368/$AG$8))</f>
        <v>5.74984885412242</v>
      </c>
      <c r="J366" s="47"/>
      <c r="K366" s="35">
        <f ca="1">I366/Parameters!$C$10</f>
        <v>5.04372706501967e-7</v>
      </c>
      <c r="L366" s="47">
        <f ca="1">IF(A366&lt;(A$39-Parameters!C$18),L367-G367,IF(A366=(A$39-Parameters!C$18),OFFSET(F366,Parameters!C$18,0)*$AG$2,$L365+G366))</f>
        <v>1187443.85558476</v>
      </c>
      <c r="M366" s="35">
        <f ca="1">L366/Parameters!$C$10</f>
        <v>0.104161741717961</v>
      </c>
      <c r="N366" s="35">
        <f ca="1" t="shared" si="72"/>
        <v>0.895838258282039</v>
      </c>
      <c r="O366" t="e">
        <f>'Actual Situation'!D366</f>
        <v>#N/A</v>
      </c>
      <c r="P366" t="e">
        <f>'Actual Situation'!E366</f>
        <v>#N/A</v>
      </c>
      <c r="Q366" s="12">
        <f ca="1">ROUND(SUM(OFFSET(D366,(Parameters!$C$9*-1),0,(Parameters!$C$8*-1),1))*Parameters!$C$6,0)</f>
        <v>1</v>
      </c>
      <c r="R366" s="12">
        <f ca="1" t="shared" si="67"/>
        <v>1</v>
      </c>
      <c r="S366" s="36" t="e">
        <f ca="1" t="shared" si="65"/>
        <v>#N/A</v>
      </c>
      <c r="T366" t="e">
        <f>'Actual Situation'!F366</f>
        <v>#N/A</v>
      </c>
      <c r="U366" s="36" t="e">
        <f>'Actual Situation'!G366</f>
        <v>#N/A</v>
      </c>
      <c r="V366" s="12">
        <f ca="1">Q366*Parameters!$C$4</f>
        <v>0.22</v>
      </c>
      <c r="W366" t="e">
        <f>'Actual Situation'!H366</f>
        <v>#N/A</v>
      </c>
      <c r="X366" s="36" t="e">
        <f>'Actual Situation'!I366</f>
        <v>#N/A</v>
      </c>
      <c r="Y366" s="12">
        <f ca="1">Q366*Parameters!$C$5</f>
        <v>0.16</v>
      </c>
      <c r="Z366" t="e">
        <f>'Actual Situation'!J366</f>
        <v>#N/A</v>
      </c>
      <c r="AA366" t="e">
        <f>'Actual Situation'!K366</f>
        <v>#N/A</v>
      </c>
      <c r="AB366" s="12">
        <f ca="1">Q366*Parameters!$C$7</f>
        <v>0.0223</v>
      </c>
      <c r="AC366" t="e">
        <f>'Actual Situation'!L366</f>
        <v>#N/A</v>
      </c>
      <c r="AD366" s="12">
        <f ca="1" t="shared" si="68"/>
        <v>7113.43239999999</v>
      </c>
      <c r="AE366" s="61" t="e">
        <f t="shared" si="69"/>
        <v>#N/A</v>
      </c>
      <c r="AH366" s="39">
        <f ca="1">IF(ISNA((Parameters!$C$10-L366)/Parameters!$C$10),1,(Parameters!$C$10-L366)/Parameters!$C$10)</f>
        <v>0.895838258282039</v>
      </c>
      <c r="AJ366" s="66">
        <f ca="1" t="shared" si="70"/>
        <v>1</v>
      </c>
      <c r="AK366" s="66" t="e">
        <f ca="1" t="shared" si="71"/>
        <v>#N/A</v>
      </c>
      <c r="AL366" s="67">
        <f>Parameters!$C$13</f>
        <v>2200</v>
      </c>
      <c r="AM366" s="67">
        <f>Parameters!$C$14</f>
        <v>2000</v>
      </c>
    </row>
    <row r="367" spans="1:39">
      <c r="A367" s="45">
        <f t="shared" si="66"/>
        <v>44227</v>
      </c>
      <c r="B367" t="e">
        <f>'Actual Situation'!B367</f>
        <v>#N/A</v>
      </c>
      <c r="C367" s="46">
        <f>_xlfn.IFNA(VLOOKUP(A367,Measures!$D$15:$H$67,4,FALSE),C366)</f>
        <v>0.243</v>
      </c>
      <c r="D367" s="17">
        <f ca="1">OFFSET(G367,-Parameters!C$18,0)/$AG$2</f>
        <v>0.085219180294525</v>
      </c>
      <c r="E367" t="e">
        <f>'Actual Situation'!C367</f>
        <v>#N/A</v>
      </c>
      <c r="F367" s="17">
        <f ca="1">OFFSET(L367,-Parameters!C$18,0)/$AG$2</f>
        <v>54510.5375997999</v>
      </c>
      <c r="G367" s="47">
        <f ca="1">IF(A367&lt;(A$39-Parameters!C$18),G368/(1+H368),IF(A367&gt;(A$39-Parameters!C$18),I366*$AH366*C367,$AG$2*$D$39))</f>
        <v>1.25167710363547</v>
      </c>
      <c r="H367" s="34">
        <f ca="1">Projection!$AH366*Projection!C367</f>
        <v>0.217688696762535</v>
      </c>
      <c r="I367" s="47">
        <f ca="1">IF(A367&lt;(A$39-Parameters!C$18-2),I368/(1+$AG$8-$AG$5),IF(A367&gt;(A$39-Parameters!C$18-2),I366*(1+H366-$AG$5),G369/$AG$8))</f>
        <v>5.5640639027584</v>
      </c>
      <c r="J367" s="47"/>
      <c r="K367" s="35">
        <f ca="1">I367/Parameters!$C$10</f>
        <v>4.8807578094372e-7</v>
      </c>
      <c r="L367" s="47">
        <f ca="1">IF(A367&lt;(A$39-Parameters!C$18),L368-G368,IF(A367=(A$39-Parameters!C$18),OFFSET(F367,Parameters!C$18,0)*$AG$2,$L366+G367))</f>
        <v>1187445.10726186</v>
      </c>
      <c r="M367" s="35">
        <f ca="1">L367/Parameters!$C$10</f>
        <v>0.104161851514198</v>
      </c>
      <c r="N367" s="35">
        <f ca="1" t="shared" si="72"/>
        <v>0.895838148485802</v>
      </c>
      <c r="O367" t="e">
        <f>'Actual Situation'!D367</f>
        <v>#N/A</v>
      </c>
      <c r="P367" t="e">
        <f>'Actual Situation'!E367</f>
        <v>#N/A</v>
      </c>
      <c r="Q367" s="12">
        <f ca="1">ROUND(SUM(OFFSET(D367,(Parameters!$C$9*-1),0,(Parameters!$C$8*-1),1))*Parameters!$C$6,0)</f>
        <v>1</v>
      </c>
      <c r="R367" s="12">
        <f ca="1" t="shared" si="67"/>
        <v>1</v>
      </c>
      <c r="S367" s="36" t="e">
        <f ca="1" t="shared" si="65"/>
        <v>#N/A</v>
      </c>
      <c r="T367" t="e">
        <f>'Actual Situation'!F367</f>
        <v>#N/A</v>
      </c>
      <c r="U367" s="36" t="e">
        <f>'Actual Situation'!G367</f>
        <v>#N/A</v>
      </c>
      <c r="V367" s="12">
        <f ca="1">Q367*Parameters!$C$4</f>
        <v>0.22</v>
      </c>
      <c r="W367" t="e">
        <f>'Actual Situation'!H367</f>
        <v>#N/A</v>
      </c>
      <c r="X367" s="36" t="e">
        <f>'Actual Situation'!I367</f>
        <v>#N/A</v>
      </c>
      <c r="Y367" s="12">
        <f ca="1">Q367*Parameters!$C$5</f>
        <v>0.16</v>
      </c>
      <c r="Z367" t="e">
        <f>'Actual Situation'!J367</f>
        <v>#N/A</v>
      </c>
      <c r="AA367" t="e">
        <f>'Actual Situation'!K367</f>
        <v>#N/A</v>
      </c>
      <c r="AB367" s="12">
        <f ca="1">Q367*Parameters!$C$7</f>
        <v>0.0223</v>
      </c>
      <c r="AC367" t="e">
        <f>'Actual Situation'!L367</f>
        <v>#N/A</v>
      </c>
      <c r="AD367" s="12">
        <f ca="1" t="shared" si="68"/>
        <v>7113.45469999999</v>
      </c>
      <c r="AE367" s="61" t="e">
        <f t="shared" si="69"/>
        <v>#N/A</v>
      </c>
      <c r="AH367" s="39">
        <f ca="1">IF(ISNA((Parameters!$C$10-L367)/Parameters!$C$10),1,(Parameters!$C$10-L367)/Parameters!$C$10)</f>
        <v>0.895838148485802</v>
      </c>
      <c r="AJ367" s="66">
        <f ca="1" t="shared" si="70"/>
        <v>1</v>
      </c>
      <c r="AK367" s="66" t="e">
        <f ca="1" t="shared" si="71"/>
        <v>#N/A</v>
      </c>
      <c r="AL367" s="67">
        <f>Parameters!$C$13</f>
        <v>2200</v>
      </c>
      <c r="AM367" s="67">
        <f>Parameters!$C$14</f>
        <v>2000</v>
      </c>
    </row>
    <row r="368" spans="1:39">
      <c r="A368" s="45">
        <f t="shared" si="66"/>
        <v>44228</v>
      </c>
      <c r="B368" t="e">
        <f>'Actual Situation'!B368</f>
        <v>#N/A</v>
      </c>
      <c r="C368" s="46">
        <f>_xlfn.IFNA(VLOOKUP(A368,Measures!$D$15:$H$67,4,FALSE),C367)</f>
        <v>0.243</v>
      </c>
      <c r="D368" s="17">
        <f ca="1">OFFSET(G368,-Parameters!C$18,0)/$AG$2</f>
        <v>0.0824656600083394</v>
      </c>
      <c r="E368" t="e">
        <f>'Actual Situation'!C368</f>
        <v>#N/A</v>
      </c>
      <c r="F368" s="17">
        <f ca="1">OFFSET(L368,-Parameters!C$18,0)/$AG$2</f>
        <v>54510.6200654599</v>
      </c>
      <c r="G368" s="47">
        <f ca="1">IF(A368&lt;(A$39-Parameters!C$18),G369/(1+H369),IF(A368&gt;(A$39-Parameters!C$18),I367*$AH367*C368,$AG$2*$D$39))</f>
        <v>1.21123367124302</v>
      </c>
      <c r="H368" s="34">
        <f ca="1">Projection!$AH367*Projection!C368</f>
        <v>0.21768867008205</v>
      </c>
      <c r="I368" s="47">
        <f ca="1">IF(A368&lt;(A$39-Parameters!C$18-2),I369/(1+$AG$8-$AG$5),IF(A368&gt;(A$39-Parameters!C$18-2),I367*(1+H367-$AG$5),G370/$AG$8))</f>
        <v>5.38428174676375</v>
      </c>
      <c r="J368" s="47"/>
      <c r="K368" s="35">
        <f ca="1">I368/Parameters!$C$10</f>
        <v>4.72305416382785e-7</v>
      </c>
      <c r="L368" s="47">
        <f ca="1">IF(A368&lt;(A$39-Parameters!C$18),L369-G369,IF(A368=(A$39-Parameters!C$18),OFFSET(F368,Parameters!C$18,0)*$AG$2,$L367+G368))</f>
        <v>1187446.31849553</v>
      </c>
      <c r="M368" s="35">
        <f ca="1">L368/Parameters!$C$10</f>
        <v>0.104161957762766</v>
      </c>
      <c r="N368" s="35">
        <f ca="1" t="shared" si="72"/>
        <v>0.895838042237234</v>
      </c>
      <c r="O368" t="e">
        <f>'Actual Situation'!D368</f>
        <v>#N/A</v>
      </c>
      <c r="P368" t="e">
        <f>'Actual Situation'!E368</f>
        <v>#N/A</v>
      </c>
      <c r="Q368" s="12">
        <f ca="1">ROUND(SUM(OFFSET(D368,(Parameters!$C$9*-1),0,(Parameters!$C$8*-1),1))*Parameters!$C$6,0)</f>
        <v>1</v>
      </c>
      <c r="R368" s="12">
        <f ca="1" t="shared" si="67"/>
        <v>1</v>
      </c>
      <c r="S368" s="36" t="e">
        <f ca="1" t="shared" si="65"/>
        <v>#N/A</v>
      </c>
      <c r="T368" t="e">
        <f>'Actual Situation'!F368</f>
        <v>#N/A</v>
      </c>
      <c r="U368" s="36" t="e">
        <f>'Actual Situation'!G368</f>
        <v>#N/A</v>
      </c>
      <c r="V368" s="12">
        <f ca="1">Q368*Parameters!$C$4</f>
        <v>0.22</v>
      </c>
      <c r="W368" t="e">
        <f>'Actual Situation'!H368</f>
        <v>#N/A</v>
      </c>
      <c r="X368" s="36" t="e">
        <f>'Actual Situation'!I368</f>
        <v>#N/A</v>
      </c>
      <c r="Y368" s="12">
        <f ca="1">Q368*Parameters!$C$5</f>
        <v>0.16</v>
      </c>
      <c r="Z368" t="e">
        <f>'Actual Situation'!J368</f>
        <v>#N/A</v>
      </c>
      <c r="AA368" t="e">
        <f>'Actual Situation'!K368</f>
        <v>#N/A</v>
      </c>
      <c r="AB368" s="12">
        <f ca="1">Q368*Parameters!$C$7</f>
        <v>0.0223</v>
      </c>
      <c r="AC368" t="e">
        <f>'Actual Situation'!L368</f>
        <v>#N/A</v>
      </c>
      <c r="AD368" s="12">
        <f ca="1" t="shared" si="68"/>
        <v>7113.47699999999</v>
      </c>
      <c r="AE368" s="61" t="e">
        <f t="shared" si="69"/>
        <v>#N/A</v>
      </c>
      <c r="AH368" s="39">
        <f ca="1">IF(ISNA((Parameters!$C$10-L368)/Parameters!$C$10),1,(Parameters!$C$10-L368)/Parameters!$C$10)</f>
        <v>0.895838042237234</v>
      </c>
      <c r="AJ368" s="66">
        <f ca="1" t="shared" si="70"/>
        <v>1</v>
      </c>
      <c r="AK368" s="66" t="e">
        <f ca="1" t="shared" si="71"/>
        <v>#N/A</v>
      </c>
      <c r="AL368" s="67">
        <f>Parameters!$C$13</f>
        <v>2200</v>
      </c>
      <c r="AM368" s="67">
        <f>Parameters!$C$14</f>
        <v>2000</v>
      </c>
    </row>
    <row r="369" spans="1:39">
      <c r="A369" s="45">
        <f t="shared" si="66"/>
        <v>44229</v>
      </c>
      <c r="B369" t="e">
        <f>'Actual Situation'!B369</f>
        <v>#N/A</v>
      </c>
      <c r="C369" s="46">
        <f>_xlfn.IFNA(VLOOKUP(A369,Measures!$D$15:$H$67,4,FALSE),C368)</f>
        <v>0.243</v>
      </c>
      <c r="D369" s="17">
        <f ca="1">OFFSET(G369,-Parameters!C$18,0)/$AG$2</f>
        <v>0.0798011059209918</v>
      </c>
      <c r="E369" t="e">
        <f>'Actual Situation'!C369</f>
        <v>#N/A</v>
      </c>
      <c r="F369" s="17">
        <f ca="1">OFFSET(L369,-Parameters!C$18,0)/$AG$2</f>
        <v>54510.6998665659</v>
      </c>
      <c r="G369" s="47">
        <f ca="1">IF(A369&lt;(A$39-Parameters!C$18),G370/(1+H370),IF(A369&gt;(A$39-Parameters!C$18),I368*$AH368*C369,$AG$2*$D$39))</f>
        <v>1.17209699378651</v>
      </c>
      <c r="H369" s="34">
        <f ca="1">Projection!$AH368*Projection!C369</f>
        <v>0.217688644263648</v>
      </c>
      <c r="I369" s="47">
        <f ca="1">IF(A369&lt;(A$39-Parameters!C$18-2),I370/(1+$AG$8-$AG$5),IF(A369&gt;(A$39-Parameters!C$18-2),I368*(1+H368-$AG$5),G371/$AG$8))</f>
        <v>5.21030844287287</v>
      </c>
      <c r="J369" s="47"/>
      <c r="K369" s="35">
        <f ca="1">I369/Parameters!$C$10</f>
        <v>4.57044600252006e-7</v>
      </c>
      <c r="L369" s="47">
        <f ca="1">IF(A369&lt;(A$39-Parameters!C$18),L370-G370,IF(A369=(A$39-Parameters!C$18),OFFSET(F369,Parameters!C$18,0)*$AG$2,$L368+G369))</f>
        <v>1187447.49059252</v>
      </c>
      <c r="M369" s="35">
        <f ca="1">L369/Parameters!$C$10</f>
        <v>0.104162060578292</v>
      </c>
      <c r="N369" s="35">
        <f ca="1" t="shared" si="72"/>
        <v>0.895837939421708</v>
      </c>
      <c r="O369" t="e">
        <f>'Actual Situation'!D369</f>
        <v>#N/A</v>
      </c>
      <c r="P369" t="e">
        <f>'Actual Situation'!E369</f>
        <v>#N/A</v>
      </c>
      <c r="Q369" s="12">
        <f ca="1">ROUND(SUM(OFFSET(D369,(Parameters!$C$9*-1),0,(Parameters!$C$8*-1),1))*Parameters!$C$6,0)</f>
        <v>1</v>
      </c>
      <c r="R369" s="12">
        <f ca="1" t="shared" si="67"/>
        <v>1</v>
      </c>
      <c r="S369" s="36" t="e">
        <f ca="1" t="shared" si="65"/>
        <v>#N/A</v>
      </c>
      <c r="T369" t="e">
        <f>'Actual Situation'!F369</f>
        <v>#N/A</v>
      </c>
      <c r="U369" s="36" t="e">
        <f>'Actual Situation'!G369</f>
        <v>#N/A</v>
      </c>
      <c r="V369" s="12">
        <f ca="1">Q369*Parameters!$C$4</f>
        <v>0.22</v>
      </c>
      <c r="W369" t="e">
        <f>'Actual Situation'!H369</f>
        <v>#N/A</v>
      </c>
      <c r="X369" s="36" t="e">
        <f>'Actual Situation'!I369</f>
        <v>#N/A</v>
      </c>
      <c r="Y369" s="12">
        <f ca="1">Q369*Parameters!$C$5</f>
        <v>0.16</v>
      </c>
      <c r="Z369" t="e">
        <f>'Actual Situation'!J369</f>
        <v>#N/A</v>
      </c>
      <c r="AA369" t="e">
        <f>'Actual Situation'!K369</f>
        <v>#N/A</v>
      </c>
      <c r="AB369" s="12">
        <f ca="1">Q369*Parameters!$C$7</f>
        <v>0.0223</v>
      </c>
      <c r="AC369" t="e">
        <f>'Actual Situation'!L369</f>
        <v>#N/A</v>
      </c>
      <c r="AD369" s="12">
        <f ca="1" t="shared" si="68"/>
        <v>7113.49929999999</v>
      </c>
      <c r="AE369" s="61" t="e">
        <f t="shared" si="69"/>
        <v>#N/A</v>
      </c>
      <c r="AH369" s="39">
        <f ca="1">IF(ISNA((Parameters!$C$10-L369)/Parameters!$C$10),1,(Parameters!$C$10-L369)/Parameters!$C$10)</f>
        <v>0.895837939421708</v>
      </c>
      <c r="AJ369" s="66">
        <f ca="1" t="shared" si="70"/>
        <v>1</v>
      </c>
      <c r="AK369" s="66" t="e">
        <f ca="1" t="shared" si="71"/>
        <v>#N/A</v>
      </c>
      <c r="AL369" s="67">
        <f>Parameters!$C$13</f>
        <v>2200</v>
      </c>
      <c r="AM369" s="67">
        <f>Parameters!$C$14</f>
        <v>2000</v>
      </c>
    </row>
    <row r="370" spans="1:39">
      <c r="A370" s="45">
        <f t="shared" si="66"/>
        <v>44230</v>
      </c>
      <c r="B370" t="e">
        <f>'Actual Situation'!B370</f>
        <v>#N/A</v>
      </c>
      <c r="C370" s="46">
        <f>_xlfn.IFNA(VLOOKUP(A370,Measures!$D$15:$H$67,4,FALSE),C369)</f>
        <v>0.243</v>
      </c>
      <c r="D370" s="17">
        <f ca="1">OFFSET(G370,-Parameters!C$18,0)/$AG$2</f>
        <v>0.0772226437205403</v>
      </c>
      <c r="E370" t="e">
        <f>'Actual Situation'!C370</f>
        <v>#N/A</v>
      </c>
      <c r="F370" s="17">
        <f ca="1">OFFSET(L370,-Parameters!C$18,0)/$AG$2</f>
        <v>54510.7770892096</v>
      </c>
      <c r="G370" s="47">
        <f ca="1">IF(A370&lt;(A$39-Parameters!C$18),G371/(1+H371),IF(A370&gt;(A$39-Parameters!C$18),I369*$AH369*C370,$AG$2*$D$39))</f>
        <v>1.13422485094919</v>
      </c>
      <c r="H370" s="34">
        <f ca="1">Projection!$AH369*Projection!C370</f>
        <v>0.217688619279475</v>
      </c>
      <c r="I370" s="47">
        <f ca="1">IF(A370&lt;(A$39-Parameters!C$18-2),I371/(1+$AG$8-$AG$5),IF(A370&gt;(A$39-Parameters!C$18-2),I369*(1+H369-$AG$5),G372/$AG$8))</f>
        <v>5.04195631327908</v>
      </c>
      <c r="J370" s="47"/>
      <c r="K370" s="35">
        <f ca="1">I370/Parameters!$C$10</f>
        <v>4.42276869585884e-7</v>
      </c>
      <c r="L370" s="47">
        <f ca="1">IF(A370&lt;(A$39-Parameters!C$18),L371-G371,IF(A370=(A$39-Parameters!C$18),OFFSET(F370,Parameters!C$18,0)*$AG$2,$L369+G370))</f>
        <v>1187448.62481738</v>
      </c>
      <c r="M370" s="35">
        <f ca="1">L370/Parameters!$C$10</f>
        <v>0.1041621600717</v>
      </c>
      <c r="N370" s="35">
        <f ca="1" t="shared" si="72"/>
        <v>0.8958378399283</v>
      </c>
      <c r="O370" t="e">
        <f>'Actual Situation'!D370</f>
        <v>#N/A</v>
      </c>
      <c r="P370" t="e">
        <f>'Actual Situation'!E370</f>
        <v>#N/A</v>
      </c>
      <c r="Q370" s="12">
        <f ca="1">ROUND(SUM(OFFSET(D370,(Parameters!$C$9*-1),0,(Parameters!$C$8*-1),1))*Parameters!$C$6,0)</f>
        <v>1</v>
      </c>
      <c r="R370" s="12">
        <f ca="1" t="shared" si="67"/>
        <v>1</v>
      </c>
      <c r="S370" s="36" t="e">
        <f ca="1" t="shared" si="65"/>
        <v>#N/A</v>
      </c>
      <c r="T370" t="e">
        <f>'Actual Situation'!F370</f>
        <v>#N/A</v>
      </c>
      <c r="U370" s="36" t="e">
        <f>'Actual Situation'!G370</f>
        <v>#N/A</v>
      </c>
      <c r="V370" s="12">
        <f ca="1">Q370*Parameters!$C$4</f>
        <v>0.22</v>
      </c>
      <c r="W370" t="e">
        <f>'Actual Situation'!H370</f>
        <v>#N/A</v>
      </c>
      <c r="X370" s="36" t="e">
        <f>'Actual Situation'!I370</f>
        <v>#N/A</v>
      </c>
      <c r="Y370" s="12">
        <f ca="1">Q370*Parameters!$C$5</f>
        <v>0.16</v>
      </c>
      <c r="Z370" t="e">
        <f>'Actual Situation'!J370</f>
        <v>#N/A</v>
      </c>
      <c r="AA370" t="e">
        <f>'Actual Situation'!K370</f>
        <v>#N/A</v>
      </c>
      <c r="AB370" s="12">
        <f ca="1">Q370*Parameters!$C$7</f>
        <v>0.0223</v>
      </c>
      <c r="AC370" t="e">
        <f>'Actual Situation'!L370</f>
        <v>#N/A</v>
      </c>
      <c r="AD370" s="12">
        <f ca="1" t="shared" si="68"/>
        <v>7113.52159999999</v>
      </c>
      <c r="AE370" s="61" t="e">
        <f t="shared" si="69"/>
        <v>#N/A</v>
      </c>
      <c r="AH370" s="39">
        <f ca="1">IF(ISNA((Parameters!$C$10-L370)/Parameters!$C$10),1,(Parameters!$C$10-L370)/Parameters!$C$10)</f>
        <v>0.8958378399283</v>
      </c>
      <c r="AJ370" s="66">
        <f ca="1" t="shared" si="70"/>
        <v>1</v>
      </c>
      <c r="AK370" s="66" t="e">
        <f ca="1" t="shared" si="71"/>
        <v>#N/A</v>
      </c>
      <c r="AL370" s="67">
        <f>Parameters!$C$13</f>
        <v>2200</v>
      </c>
      <c r="AM370" s="67">
        <f>Parameters!$C$14</f>
        <v>2000</v>
      </c>
    </row>
    <row r="371" spans="1:39">
      <c r="A371" s="45">
        <f t="shared" si="66"/>
        <v>44231</v>
      </c>
      <c r="B371" t="e">
        <f>'Actual Situation'!B371</f>
        <v>#N/A</v>
      </c>
      <c r="C371" s="46">
        <f>_xlfn.IFNA(VLOOKUP(A371,Measures!$D$15:$H$67,4,FALSE),C370)</f>
        <v>0.243</v>
      </c>
      <c r="D371" s="17">
        <f ca="1">OFFSET(G371,-Parameters!C$18,0)/$AG$2</f>
        <v>0.0747274919463172</v>
      </c>
      <c r="E371" t="e">
        <f>'Actual Situation'!C371</f>
        <v>#N/A</v>
      </c>
      <c r="F371" s="17">
        <f ca="1">OFFSET(L371,-Parameters!C$18,0)/$AG$2</f>
        <v>54510.8518167015</v>
      </c>
      <c r="G371" s="47">
        <f ca="1">IF(A371&lt;(A$39-Parameters!C$18),G372/(1+H372),IF(A371&gt;(A$39-Parameters!C$18),I370*$AH370*C371,$AG$2*$D$39))</f>
        <v>1.09757638640629</v>
      </c>
      <c r="H371" s="34">
        <f ca="1">Projection!$AH370*Projection!C371</f>
        <v>0.217688595102577</v>
      </c>
      <c r="I371" s="47">
        <f ca="1">IF(A371&lt;(A$39-Parameters!C$18-2),I372/(1+$AG$8-$AG$5),IF(A371&gt;(A$39-Parameters!C$18-2),I370*(1+H370-$AG$5),G373/$AG$8))</f>
        <v>4.87904374326447</v>
      </c>
      <c r="J371" s="47"/>
      <c r="K371" s="35">
        <f ca="1">I371/Parameters!$C$10</f>
        <v>4.27986293268813e-7</v>
      </c>
      <c r="L371" s="47">
        <f ca="1">IF(A371&lt;(A$39-Parameters!C$18),L372-G372,IF(A371=(A$39-Parameters!C$18),OFFSET(F371,Parameters!C$18,0)*$AG$2,$L370+G371))</f>
        <v>1187449.72239376</v>
      </c>
      <c r="M371" s="35">
        <f ca="1">L371/Parameters!$C$10</f>
        <v>0.10416225635033</v>
      </c>
      <c r="N371" s="35">
        <f ca="1" t="shared" si="72"/>
        <v>0.89583774364967</v>
      </c>
      <c r="O371" t="e">
        <f>'Actual Situation'!D371</f>
        <v>#N/A</v>
      </c>
      <c r="P371" t="e">
        <f>'Actual Situation'!E371</f>
        <v>#N/A</v>
      </c>
      <c r="Q371" s="12">
        <f ca="1">ROUND(SUM(OFFSET(D371,(Parameters!$C$9*-1),0,(Parameters!$C$8*-1),1))*Parameters!$C$6,0)</f>
        <v>1</v>
      </c>
      <c r="R371" s="12">
        <f ca="1" t="shared" si="67"/>
        <v>1</v>
      </c>
      <c r="S371" s="36" t="e">
        <f ca="1" t="shared" si="65"/>
        <v>#N/A</v>
      </c>
      <c r="T371" t="e">
        <f>'Actual Situation'!F371</f>
        <v>#N/A</v>
      </c>
      <c r="U371" s="36" t="e">
        <f>'Actual Situation'!G371</f>
        <v>#N/A</v>
      </c>
      <c r="V371" s="12">
        <f ca="1">Q371*Parameters!$C$4</f>
        <v>0.22</v>
      </c>
      <c r="W371" t="e">
        <f>'Actual Situation'!H371</f>
        <v>#N/A</v>
      </c>
      <c r="X371" s="36" t="e">
        <f>'Actual Situation'!I371</f>
        <v>#N/A</v>
      </c>
      <c r="Y371" s="12">
        <f ca="1">Q371*Parameters!$C$5</f>
        <v>0.16</v>
      </c>
      <c r="Z371" t="e">
        <f>'Actual Situation'!J371</f>
        <v>#N/A</v>
      </c>
      <c r="AA371" t="e">
        <f>'Actual Situation'!K371</f>
        <v>#N/A</v>
      </c>
      <c r="AB371" s="12">
        <f ca="1">Q371*Parameters!$C$7</f>
        <v>0.0223</v>
      </c>
      <c r="AC371" t="e">
        <f>'Actual Situation'!L371</f>
        <v>#N/A</v>
      </c>
      <c r="AD371" s="12">
        <f ca="1" t="shared" si="68"/>
        <v>7113.54389999999</v>
      </c>
      <c r="AE371" s="61" t="e">
        <f t="shared" si="69"/>
        <v>#N/A</v>
      </c>
      <c r="AH371" s="39">
        <f ca="1">IF(ISNA((Parameters!$C$10-L371)/Parameters!$C$10),1,(Parameters!$C$10-L371)/Parameters!$C$10)</f>
        <v>0.89583774364967</v>
      </c>
      <c r="AJ371" s="66">
        <f ca="1" t="shared" si="70"/>
        <v>1</v>
      </c>
      <c r="AK371" s="66" t="e">
        <f ca="1" t="shared" si="71"/>
        <v>#N/A</v>
      </c>
      <c r="AL371" s="67">
        <f>Parameters!$C$13</f>
        <v>2200</v>
      </c>
      <c r="AM371" s="67">
        <f>Parameters!$C$14</f>
        <v>2000</v>
      </c>
    </row>
    <row r="372" spans="1:39">
      <c r="A372" s="45">
        <f t="shared" si="66"/>
        <v>44232</v>
      </c>
      <c r="B372" t="e">
        <f>'Actual Situation'!B372</f>
        <v>#N/A</v>
      </c>
      <c r="C372" s="46">
        <f>_xlfn.IFNA(VLOOKUP(A372,Measures!$D$15:$H$67,4,FALSE),C371)</f>
        <v>0.243</v>
      </c>
      <c r="D372" s="17">
        <f ca="1">OFFSET(G372,-Parameters!C$18,0)/$AG$2</f>
        <v>0.0723129589902247</v>
      </c>
      <c r="E372" t="e">
        <f>'Actual Situation'!C372</f>
        <v>#N/A</v>
      </c>
      <c r="F372" s="17">
        <f ca="1">OFFSET(L372,-Parameters!C$18,0)/$AG$2</f>
        <v>54510.9241296605</v>
      </c>
      <c r="G372" s="47">
        <f ca="1">IF(A372&lt;(A$39-Parameters!C$18),G373/(1+H373),IF(A372&gt;(A$39-Parameters!C$18),I371*$AH371*C372,$AG$2*$D$39))</f>
        <v>1.06211206376658</v>
      </c>
      <c r="H372" s="34">
        <f ca="1">Projection!$AH371*Projection!C372</f>
        <v>0.21768857170687</v>
      </c>
      <c r="I372" s="47">
        <f ca="1">IF(A372&lt;(A$39-Parameters!C$18-2),I373/(1+$AG$8-$AG$5),IF(A372&gt;(A$39-Parameters!C$18-2),I371*(1+H371-$AG$5),G374/$AG$8))</f>
        <v>4.72139498536361</v>
      </c>
      <c r="J372" s="47"/>
      <c r="K372" s="35">
        <f ca="1">I372/Parameters!$C$10</f>
        <v>4.14157454856457e-7</v>
      </c>
      <c r="L372" s="47">
        <f ca="1">IF(A372&lt;(A$39-Parameters!C$18),L373-G373,IF(A372=(A$39-Parameters!C$18),OFFSET(F372,Parameters!C$18,0)*$AG$2,$L371+G372))</f>
        <v>1187450.78450583</v>
      </c>
      <c r="M372" s="35">
        <f ca="1">L372/Parameters!$C$10</f>
        <v>0.104162349518055</v>
      </c>
      <c r="N372" s="35">
        <f ca="1" t="shared" si="72"/>
        <v>0.895837650481945</v>
      </c>
      <c r="O372" t="e">
        <f>'Actual Situation'!D372</f>
        <v>#N/A</v>
      </c>
      <c r="P372" t="e">
        <f>'Actual Situation'!E372</f>
        <v>#N/A</v>
      </c>
      <c r="Q372" s="12">
        <f ca="1">ROUND(SUM(OFFSET(D372,(Parameters!$C$9*-1),0,(Parameters!$C$8*-1),1))*Parameters!$C$6,0)</f>
        <v>1</v>
      </c>
      <c r="R372" s="12">
        <f ca="1" t="shared" si="67"/>
        <v>1</v>
      </c>
      <c r="S372" s="36" t="e">
        <f ca="1" t="shared" si="65"/>
        <v>#N/A</v>
      </c>
      <c r="T372" t="e">
        <f>'Actual Situation'!F372</f>
        <v>#N/A</v>
      </c>
      <c r="U372" s="36" t="e">
        <f>'Actual Situation'!G372</f>
        <v>#N/A</v>
      </c>
      <c r="V372" s="12">
        <f ca="1">Q372*Parameters!$C$4</f>
        <v>0.22</v>
      </c>
      <c r="W372" t="e">
        <f>'Actual Situation'!H372</f>
        <v>#N/A</v>
      </c>
      <c r="X372" s="36" t="e">
        <f>'Actual Situation'!I372</f>
        <v>#N/A</v>
      </c>
      <c r="Y372" s="12">
        <f ca="1">Q372*Parameters!$C$5</f>
        <v>0.16</v>
      </c>
      <c r="Z372" t="e">
        <f>'Actual Situation'!J372</f>
        <v>#N/A</v>
      </c>
      <c r="AA372" t="e">
        <f>'Actual Situation'!K372</f>
        <v>#N/A</v>
      </c>
      <c r="AB372" s="12">
        <f ca="1">Q372*Parameters!$C$7</f>
        <v>0.0223</v>
      </c>
      <c r="AC372" t="e">
        <f>'Actual Situation'!L372</f>
        <v>#N/A</v>
      </c>
      <c r="AD372" s="12">
        <f ca="1" t="shared" si="68"/>
        <v>7113.56619999999</v>
      </c>
      <c r="AE372" s="61" t="e">
        <f t="shared" si="69"/>
        <v>#N/A</v>
      </c>
      <c r="AH372" s="39">
        <f ca="1">IF(ISNA((Parameters!$C$10-L372)/Parameters!$C$10),1,(Parameters!$C$10-L372)/Parameters!$C$10)</f>
        <v>0.895837650481945</v>
      </c>
      <c r="AJ372" s="66">
        <f ca="1" t="shared" si="70"/>
        <v>1</v>
      </c>
      <c r="AK372" s="66" t="e">
        <f ca="1" t="shared" si="71"/>
        <v>#N/A</v>
      </c>
      <c r="AL372" s="67">
        <f>Parameters!$C$13</f>
        <v>2200</v>
      </c>
      <c r="AM372" s="67">
        <f>Parameters!$C$14</f>
        <v>2000</v>
      </c>
    </row>
    <row r="373" spans="1:39">
      <c r="A373" s="45">
        <f t="shared" si="66"/>
        <v>44233</v>
      </c>
      <c r="B373" t="e">
        <f>'Actual Situation'!B373</f>
        <v>#N/A</v>
      </c>
      <c r="C373" s="46">
        <f>_xlfn.IFNA(VLOOKUP(A373,Measures!$D$15:$H$67,4,FALSE),C372)</f>
        <v>0.243</v>
      </c>
      <c r="D373" s="17">
        <f ca="1">OFFSET(G373,-Parameters!C$18,0)/$AG$2</f>
        <v>0.0699764401948271</v>
      </c>
      <c r="E373" t="e">
        <f>'Actual Situation'!C373</f>
        <v>#N/A</v>
      </c>
      <c r="F373" s="17">
        <f ca="1">OFFSET(L373,-Parameters!C$18,0)/$AG$2</f>
        <v>54510.9941061007</v>
      </c>
      <c r="G373" s="47">
        <f ca="1">IF(A373&lt;(A$39-Parameters!C$18),G374/(1+H374),IF(A373&gt;(A$39-Parameters!C$18),I372*$AH372*C373,$AG$2*$D$39))</f>
        <v>1.02779362393655</v>
      </c>
      <c r="H373" s="34">
        <f ca="1">Projection!$AH372*Projection!C373</f>
        <v>0.217688549067113</v>
      </c>
      <c r="I373" s="47">
        <f ca="1">IF(A373&lt;(A$39-Parameters!C$18-2),I374/(1+$AG$8-$AG$5),IF(A373&gt;(A$39-Parameters!C$18-2),I372*(1+H372-$AG$5),G375/$AG$8))</f>
        <v>4.56883996985049</v>
      </c>
      <c r="J373" s="47"/>
      <c r="K373" s="35">
        <f ca="1">I373/Parameters!$C$10</f>
        <v>4.00775435951797e-7</v>
      </c>
      <c r="L373" s="47">
        <f ca="1">IF(A373&lt;(A$39-Parameters!C$18),L374-G374,IF(A373=(A$39-Parameters!C$18),OFFSET(F373,Parameters!C$18,0)*$AG$2,$L372+G373))</f>
        <v>1187451.81229945</v>
      </c>
      <c r="M373" s="35">
        <f ca="1">L373/Parameters!$C$10</f>
        <v>0.10416243967539</v>
      </c>
      <c r="N373" s="35">
        <f ca="1" t="shared" si="72"/>
        <v>0.89583756032461</v>
      </c>
      <c r="O373" t="e">
        <f>'Actual Situation'!D373</f>
        <v>#N/A</v>
      </c>
      <c r="P373" t="e">
        <f>'Actual Situation'!E373</f>
        <v>#N/A</v>
      </c>
      <c r="Q373" s="12">
        <f ca="1">ROUND(SUM(OFFSET(D373,(Parameters!$C$9*-1),0,(Parameters!$C$8*-1),1))*Parameters!$C$6,0)</f>
        <v>1</v>
      </c>
      <c r="R373" s="12">
        <f ca="1" t="shared" si="67"/>
        <v>1</v>
      </c>
      <c r="S373" s="36" t="e">
        <f ca="1" t="shared" si="65"/>
        <v>#N/A</v>
      </c>
      <c r="T373" t="e">
        <f>'Actual Situation'!F373</f>
        <v>#N/A</v>
      </c>
      <c r="U373" s="36" t="e">
        <f>'Actual Situation'!G373</f>
        <v>#N/A</v>
      </c>
      <c r="V373" s="12">
        <f ca="1">Q373*Parameters!$C$4</f>
        <v>0.22</v>
      </c>
      <c r="W373" t="e">
        <f>'Actual Situation'!H373</f>
        <v>#N/A</v>
      </c>
      <c r="X373" s="36" t="e">
        <f>'Actual Situation'!I373</f>
        <v>#N/A</v>
      </c>
      <c r="Y373" s="12">
        <f ca="1">Q373*Parameters!$C$5</f>
        <v>0.16</v>
      </c>
      <c r="Z373" t="e">
        <f>'Actual Situation'!J373</f>
        <v>#N/A</v>
      </c>
      <c r="AA373" t="e">
        <f>'Actual Situation'!K373</f>
        <v>#N/A</v>
      </c>
      <c r="AB373" s="12">
        <f ca="1">Q373*Parameters!$C$7</f>
        <v>0.0223</v>
      </c>
      <c r="AC373" t="e">
        <f>'Actual Situation'!L373</f>
        <v>#N/A</v>
      </c>
      <c r="AD373" s="12">
        <f ca="1" t="shared" si="68"/>
        <v>7113.58849999999</v>
      </c>
      <c r="AE373" s="61" t="e">
        <f t="shared" si="69"/>
        <v>#N/A</v>
      </c>
      <c r="AH373" s="39">
        <f ca="1">IF(ISNA((Parameters!$C$10-L373)/Parameters!$C$10),1,(Parameters!$C$10-L373)/Parameters!$C$10)</f>
        <v>0.89583756032461</v>
      </c>
      <c r="AJ373" s="66">
        <f ca="1" t="shared" si="70"/>
        <v>1</v>
      </c>
      <c r="AK373" s="66" t="e">
        <f ca="1" t="shared" si="71"/>
        <v>#N/A</v>
      </c>
      <c r="AL373" s="67">
        <f>Parameters!$C$13</f>
        <v>2200</v>
      </c>
      <c r="AM373" s="67">
        <f>Parameters!$C$14</f>
        <v>2000</v>
      </c>
    </row>
    <row r="374" spans="1:39">
      <c r="A374" s="45">
        <f t="shared" ref="A374:A405" si="73">A373+1</f>
        <v>44234</v>
      </c>
      <c r="B374" t="e">
        <f>'Actual Situation'!B374</f>
        <v>#N/A</v>
      </c>
      <c r="C374" s="46">
        <f>_xlfn.IFNA(VLOOKUP(A374,Measures!$D$15:$H$67,4,FALSE),C373)</f>
        <v>0.243</v>
      </c>
      <c r="D374" s="17">
        <f ca="1">OFFSET(G374,-Parameters!C$18,0)/$AG$2</f>
        <v>0.0677154150451204</v>
      </c>
      <c r="E374" t="e">
        <f>'Actual Situation'!C374</f>
        <v>#N/A</v>
      </c>
      <c r="F374" s="17">
        <f ca="1">OFFSET(L374,-Parameters!C$18,0)/$AG$2</f>
        <v>54511.0618215158</v>
      </c>
      <c r="G374" s="47">
        <f ca="1">IF(A374&lt;(A$39-Parameters!C$18),G375/(1+H375),IF(A374&gt;(A$39-Parameters!C$18),I373*$AH373*C374,$AG$2*$D$39))</f>
        <v>0.994584043861376</v>
      </c>
      <c r="H374" s="34">
        <f ca="1">Projection!$AH373*Projection!C374</f>
        <v>0.21768852715888</v>
      </c>
      <c r="I374" s="47">
        <f ca="1">IF(A374&lt;(A$39-Parameters!C$18-2),I375/(1+$AG$8-$AG$5),IF(A374&gt;(A$39-Parameters!C$18-2),I373*(1+H373-$AG$5),G376/$AG$8))</f>
        <v>4.42121412134445</v>
      </c>
      <c r="J374" s="47"/>
      <c r="K374" s="35">
        <f ca="1">I374/Parameters!$C$10</f>
        <v>3.87825800117934e-7</v>
      </c>
      <c r="L374" s="47">
        <f ca="1">IF(A374&lt;(A$39-Parameters!C$18),L375-G375,IF(A374=(A$39-Parameters!C$18),OFFSET(F374,Parameters!C$18,0)*$AG$2,$L373+G374))</f>
        <v>1187452.80688349</v>
      </c>
      <c r="M374" s="35">
        <f ca="1">L374/Parameters!$C$10</f>
        <v>0.104162526919605</v>
      </c>
      <c r="N374" s="35">
        <f ca="1" t="shared" si="72"/>
        <v>0.895837473080395</v>
      </c>
      <c r="O374" t="e">
        <f>'Actual Situation'!D374</f>
        <v>#N/A</v>
      </c>
      <c r="P374" t="e">
        <f>'Actual Situation'!E374</f>
        <v>#N/A</v>
      </c>
      <c r="Q374" s="12">
        <f ca="1">ROUND(SUM(OFFSET(D374,(Parameters!$C$9*-1),0,(Parameters!$C$8*-1),1))*Parameters!$C$6,0)</f>
        <v>0</v>
      </c>
      <c r="R374" s="12">
        <f ca="1" t="shared" si="67"/>
        <v>0</v>
      </c>
      <c r="S374" s="36" t="e">
        <f ca="1" t="shared" si="65"/>
        <v>#N/A</v>
      </c>
      <c r="T374" t="e">
        <f>'Actual Situation'!F374</f>
        <v>#N/A</v>
      </c>
      <c r="U374" s="36" t="e">
        <f>'Actual Situation'!G374</f>
        <v>#N/A</v>
      </c>
      <c r="V374" s="12">
        <f ca="1">Q374*Parameters!$C$4</f>
        <v>0</v>
      </c>
      <c r="W374" t="e">
        <f>'Actual Situation'!H374</f>
        <v>#N/A</v>
      </c>
      <c r="X374" s="36" t="e">
        <f>'Actual Situation'!I374</f>
        <v>#N/A</v>
      </c>
      <c r="Y374" s="12">
        <f ca="1">Q374*Parameters!$C$5</f>
        <v>0</v>
      </c>
      <c r="Z374" t="e">
        <f>'Actual Situation'!J374</f>
        <v>#N/A</v>
      </c>
      <c r="AA374" t="e">
        <f>'Actual Situation'!K374</f>
        <v>#N/A</v>
      </c>
      <c r="AB374" s="12">
        <f ca="1">Q374*Parameters!$C$7</f>
        <v>0</v>
      </c>
      <c r="AC374" t="e">
        <f>'Actual Situation'!L374</f>
        <v>#N/A</v>
      </c>
      <c r="AD374" s="12">
        <f ca="1" t="shared" ref="AD374:AD405" si="74">AD373+AB374</f>
        <v>7113.58849999999</v>
      </c>
      <c r="AE374" s="61" t="e">
        <f t="shared" ref="AE374:AE405" si="75">IF(E374&gt;0,AA374/E374,0)</f>
        <v>#N/A</v>
      </c>
      <c r="AH374" s="39">
        <f ca="1">IF(ISNA((Parameters!$C$10-L374)/Parameters!$C$10),1,(Parameters!$C$10-L374)/Parameters!$C$10)</f>
        <v>0.895837473080395</v>
      </c>
      <c r="AJ374" s="66">
        <f ca="1" t="shared" ref="AJ374:AJ405" si="76">IF(Q373&gt;0,Q374/Q373,0)</f>
        <v>0</v>
      </c>
      <c r="AK374" s="66" t="e">
        <f ca="1" t="shared" ref="AK374:AK405" si="77">IF(E374&gt;0,F374/E374,0)</f>
        <v>#N/A</v>
      </c>
      <c r="AL374" s="67">
        <f>Parameters!$C$13</f>
        <v>2200</v>
      </c>
      <c r="AM374" s="67">
        <f>Parameters!$C$14</f>
        <v>2000</v>
      </c>
    </row>
    <row r="375" spans="1:39">
      <c r="A375" s="45">
        <f t="shared" si="73"/>
        <v>44235</v>
      </c>
      <c r="B375" t="e">
        <f>'Actual Situation'!B375</f>
        <v>#N/A</v>
      </c>
      <c r="C375" s="46">
        <f>_xlfn.IFNA(VLOOKUP(A375,Measures!$D$15:$H$67,4,FALSE),C374)</f>
        <v>0.243</v>
      </c>
      <c r="D375" s="17">
        <f ca="1">OFFSET(G375,-Parameters!C$18,0)/$AG$2</f>
        <v>0.065527444450957</v>
      </c>
      <c r="E375" t="e">
        <f>'Actual Situation'!C375</f>
        <v>#N/A</v>
      </c>
      <c r="F375" s="17">
        <f ca="1">OFFSET(L375,-Parameters!C$18,0)/$AG$2</f>
        <v>54511.1273489602</v>
      </c>
      <c r="G375" s="47">
        <f ca="1">IF(A375&lt;(A$39-Parameters!C$18),G376/(1+H376),IF(A375&gt;(A$39-Parameters!C$18),I374*$AH374*C375,$AG$2*$D$39))</f>
        <v>0.962447496598255</v>
      </c>
      <c r="H375" s="34">
        <f ca="1">Projection!$AH374*Projection!C375</f>
        <v>0.217688505958536</v>
      </c>
      <c r="I375" s="47">
        <f ca="1">IF(A375&lt;(A$39-Parameters!C$18-2),I376/(1+$AG$8-$AG$5),IF(A375&gt;(A$39-Parameters!C$18-2),I374*(1+H374-$AG$5),G377/$AG$8))</f>
        <v>4.27835818133785</v>
      </c>
      <c r="J375" s="47"/>
      <c r="K375" s="35">
        <f ca="1">I375/Parameters!$C$10</f>
        <v>3.75294577310338e-7</v>
      </c>
      <c r="L375" s="47">
        <f ca="1">IF(A375&lt;(A$39-Parameters!C$18),L376-G376,IF(A375=(A$39-Parameters!C$18),OFFSET(F375,Parameters!C$18,0)*$AG$2,$L374+G375))</f>
        <v>1187453.76933099</v>
      </c>
      <c r="M375" s="35">
        <f ca="1">L375/Parameters!$C$10</f>
        <v>0.104162611344824</v>
      </c>
      <c r="N375" s="35">
        <f ca="1" t="shared" si="72"/>
        <v>0.895837388655176</v>
      </c>
      <c r="O375" t="e">
        <f>'Actual Situation'!D375</f>
        <v>#N/A</v>
      </c>
      <c r="P375" t="e">
        <f>'Actual Situation'!E375</f>
        <v>#N/A</v>
      </c>
      <c r="Q375" s="12">
        <f ca="1">ROUND(SUM(OFFSET(D375,(Parameters!$C$9*-1),0,(Parameters!$C$8*-1),1))*Parameters!$C$6,0)</f>
        <v>0</v>
      </c>
      <c r="R375" s="12">
        <f ca="1" t="shared" si="67"/>
        <v>0</v>
      </c>
      <c r="S375" s="36" t="e">
        <f ca="1" t="shared" si="65"/>
        <v>#N/A</v>
      </c>
      <c r="T375" t="e">
        <f>'Actual Situation'!F375</f>
        <v>#N/A</v>
      </c>
      <c r="U375" s="36" t="e">
        <f>'Actual Situation'!G375</f>
        <v>#N/A</v>
      </c>
      <c r="V375" s="12">
        <f ca="1">Q375*Parameters!$C$4</f>
        <v>0</v>
      </c>
      <c r="W375" t="e">
        <f>'Actual Situation'!H375</f>
        <v>#N/A</v>
      </c>
      <c r="X375" s="36" t="e">
        <f>'Actual Situation'!I375</f>
        <v>#N/A</v>
      </c>
      <c r="Y375" s="12">
        <f ca="1">Q375*Parameters!$C$5</f>
        <v>0</v>
      </c>
      <c r="Z375" t="e">
        <f>'Actual Situation'!J375</f>
        <v>#N/A</v>
      </c>
      <c r="AA375" t="e">
        <f>'Actual Situation'!K375</f>
        <v>#N/A</v>
      </c>
      <c r="AB375" s="12">
        <f ca="1">Q375*Parameters!$C$7</f>
        <v>0</v>
      </c>
      <c r="AC375" t="e">
        <f>'Actual Situation'!L375</f>
        <v>#N/A</v>
      </c>
      <c r="AD375" s="12">
        <f ca="1" t="shared" si="74"/>
        <v>7113.58849999999</v>
      </c>
      <c r="AE375" s="61" t="e">
        <f t="shared" si="75"/>
        <v>#N/A</v>
      </c>
      <c r="AH375" s="39">
        <f ca="1">IF(ISNA((Parameters!$C$10-L375)/Parameters!$C$10),1,(Parameters!$C$10-L375)/Parameters!$C$10)</f>
        <v>0.895837388655176</v>
      </c>
      <c r="AJ375" s="66">
        <f ca="1" t="shared" si="76"/>
        <v>0</v>
      </c>
      <c r="AK375" s="66" t="e">
        <f ca="1" t="shared" si="77"/>
        <v>#N/A</v>
      </c>
      <c r="AL375" s="67">
        <f>Parameters!$C$13</f>
        <v>2200</v>
      </c>
      <c r="AM375" s="67">
        <f>Parameters!$C$14</f>
        <v>2000</v>
      </c>
    </row>
    <row r="376" spans="1:39">
      <c r="A376" s="45">
        <f t="shared" si="73"/>
        <v>44236</v>
      </c>
      <c r="B376" t="e">
        <f>'Actual Situation'!B376</f>
        <v>#N/A</v>
      </c>
      <c r="C376" s="46">
        <f>_xlfn.IFNA(VLOOKUP(A376,Measures!$D$15:$H$67,4,FALSE),C375)</f>
        <v>0.243</v>
      </c>
      <c r="D376" s="17">
        <f ca="1">OFFSET(G376,-Parameters!C$18,0)/$AG$2</f>
        <v>0.0634101681172018</v>
      </c>
      <c r="E376" t="e">
        <f>'Actual Situation'!C376</f>
        <v>#N/A</v>
      </c>
      <c r="F376" s="17">
        <f ca="1">OFFSET(L376,-Parameters!C$18,0)/$AG$2</f>
        <v>54511.1907591283</v>
      </c>
      <c r="G376" s="47">
        <f ca="1">IF(A376&lt;(A$39-Parameters!C$18),G377/(1+H377),IF(A376&gt;(A$39-Parameters!C$18),I375*$AH375*C376,$AG$2*$D$39))</f>
        <v>0.931349312678995</v>
      </c>
      <c r="H376" s="34">
        <f ca="1">Projection!$AH375*Projection!C376</f>
        <v>0.217688485443208</v>
      </c>
      <c r="I376" s="47">
        <f ca="1">IF(A376&lt;(A$39-Parameters!C$18-2),I377/(1+$AG$8-$AG$5),IF(A376&gt;(A$39-Parameters!C$18-2),I375*(1+H375-$AG$5),G378/$AG$8))</f>
        <v>4.14011803645431</v>
      </c>
      <c r="J376" s="47"/>
      <c r="K376" s="35">
        <f ca="1">I376/Parameters!$C$10</f>
        <v>3.63168248811781e-7</v>
      </c>
      <c r="L376" s="47">
        <f ca="1">IF(A376&lt;(A$39-Parameters!C$18),L377-G377,IF(A376=(A$39-Parameters!C$18),OFFSET(F376,Parameters!C$18,0)*$AG$2,$L375+G376))</f>
        <v>1187454.7006803</v>
      </c>
      <c r="M376" s="35">
        <f ca="1">L376/Parameters!$C$10</f>
        <v>0.104162693042132</v>
      </c>
      <c r="N376" s="35">
        <f ca="1" t="shared" si="72"/>
        <v>0.895837306957868</v>
      </c>
      <c r="O376" t="e">
        <f>'Actual Situation'!D376</f>
        <v>#N/A</v>
      </c>
      <c r="P376" t="e">
        <f>'Actual Situation'!E376</f>
        <v>#N/A</v>
      </c>
      <c r="Q376" s="12">
        <f ca="1">ROUND(SUM(OFFSET(D376,(Parameters!$C$9*-1),0,(Parameters!$C$8*-1),1))*Parameters!$C$6,0)</f>
        <v>0</v>
      </c>
      <c r="R376" s="12">
        <f ca="1" t="shared" si="67"/>
        <v>0</v>
      </c>
      <c r="S376" s="36" t="e">
        <f ca="1" t="shared" si="65"/>
        <v>#N/A</v>
      </c>
      <c r="T376" t="e">
        <f>'Actual Situation'!F376</f>
        <v>#N/A</v>
      </c>
      <c r="U376" s="36" t="e">
        <f>'Actual Situation'!G376</f>
        <v>#N/A</v>
      </c>
      <c r="V376" s="12">
        <f ca="1">Q376*Parameters!$C$4</f>
        <v>0</v>
      </c>
      <c r="W376" t="e">
        <f>'Actual Situation'!H376</f>
        <v>#N/A</v>
      </c>
      <c r="X376" s="36" t="e">
        <f>'Actual Situation'!I376</f>
        <v>#N/A</v>
      </c>
      <c r="Y376" s="12">
        <f ca="1">Q376*Parameters!$C$5</f>
        <v>0</v>
      </c>
      <c r="Z376" t="e">
        <f>'Actual Situation'!J376</f>
        <v>#N/A</v>
      </c>
      <c r="AA376" t="e">
        <f>'Actual Situation'!K376</f>
        <v>#N/A</v>
      </c>
      <c r="AB376" s="12">
        <f ca="1">Q376*Parameters!$C$7</f>
        <v>0</v>
      </c>
      <c r="AC376" t="e">
        <f>'Actual Situation'!L376</f>
        <v>#N/A</v>
      </c>
      <c r="AD376" s="12">
        <f ca="1" t="shared" si="74"/>
        <v>7113.58849999999</v>
      </c>
      <c r="AE376" s="61" t="e">
        <f t="shared" si="75"/>
        <v>#N/A</v>
      </c>
      <c r="AH376" s="39">
        <f ca="1">IF(ISNA((Parameters!$C$10-L376)/Parameters!$C$10),1,(Parameters!$C$10-L376)/Parameters!$C$10)</f>
        <v>0.895837306957868</v>
      </c>
      <c r="AJ376" s="66">
        <f ca="1" t="shared" si="76"/>
        <v>0</v>
      </c>
      <c r="AK376" s="66" t="e">
        <f ca="1" t="shared" si="77"/>
        <v>#N/A</v>
      </c>
      <c r="AL376" s="67">
        <f>Parameters!$C$13</f>
        <v>2200</v>
      </c>
      <c r="AM376" s="67">
        <f>Parameters!$C$14</f>
        <v>2000</v>
      </c>
    </row>
    <row r="377" spans="1:39">
      <c r="A377" s="45">
        <f t="shared" si="73"/>
        <v>44237</v>
      </c>
      <c r="B377" t="e">
        <f>'Actual Situation'!B377</f>
        <v>#N/A</v>
      </c>
      <c r="C377" s="46">
        <f>_xlfn.IFNA(VLOOKUP(A377,Measures!$D$15:$H$67,4,FALSE),C376)</f>
        <v>0.243</v>
      </c>
      <c r="D377" s="17">
        <f ca="1">OFFSET(G377,-Parameters!C$18,0)/$AG$2</f>
        <v>0.0613613019987899</v>
      </c>
      <c r="E377" t="e">
        <f>'Actual Situation'!C377</f>
        <v>#N/A</v>
      </c>
      <c r="F377" s="17">
        <f ca="1">OFFSET(L377,-Parameters!C$18,0)/$AG$2</f>
        <v>54511.2521204303</v>
      </c>
      <c r="G377" s="47">
        <f ca="1">IF(A377&lt;(A$39-Parameters!C$18),G378/(1+H378),IF(A377&gt;(A$39-Parameters!C$18),I376*$AH376*C377,$AG$2*$D$39))</f>
        <v>0.901255942720377</v>
      </c>
      <c r="H377" s="34">
        <f ca="1">Projection!$AH376*Projection!C377</f>
        <v>0.217688465590762</v>
      </c>
      <c r="I377" s="47">
        <f ca="1">IF(A377&lt;(A$39-Parameters!C$18-2),I378/(1+$AG$8-$AG$5),IF(A377&gt;(A$39-Parameters!C$18-2),I376*(1+H376-$AG$5),G379/$AG$8))</f>
        <v>4.00634455225258</v>
      </c>
      <c r="J377" s="47"/>
      <c r="K377" s="35">
        <f ca="1">I377/Parameters!$C$10</f>
        <v>3.51433732653735e-7</v>
      </c>
      <c r="L377" s="47">
        <f ca="1">IF(A377&lt;(A$39-Parameters!C$18),L378-G378,IF(A377=(A$39-Parameters!C$18),OFFSET(F377,Parameters!C$18,0)*$AG$2,$L376+G377))</f>
        <v>1187455.60193625</v>
      </c>
      <c r="M377" s="35">
        <f ca="1">L377/Parameters!$C$10</f>
        <v>0.104162772099671</v>
      </c>
      <c r="N377" s="35">
        <f ca="1" t="shared" si="72"/>
        <v>0.895837227900329</v>
      </c>
      <c r="O377" t="e">
        <f>'Actual Situation'!D377</f>
        <v>#N/A</v>
      </c>
      <c r="P377" t="e">
        <f>'Actual Situation'!E377</f>
        <v>#N/A</v>
      </c>
      <c r="Q377" s="12">
        <f ca="1">ROUND(SUM(OFFSET(D377,(Parameters!$C$9*-1),0,(Parameters!$C$8*-1),1))*Parameters!$C$6,0)</f>
        <v>0</v>
      </c>
      <c r="R377" s="12">
        <f ca="1" t="shared" si="67"/>
        <v>0</v>
      </c>
      <c r="S377" s="36" t="e">
        <f ca="1" t="shared" si="65"/>
        <v>#N/A</v>
      </c>
      <c r="T377" t="e">
        <f>'Actual Situation'!F377</f>
        <v>#N/A</v>
      </c>
      <c r="U377" s="36" t="e">
        <f>'Actual Situation'!G377</f>
        <v>#N/A</v>
      </c>
      <c r="V377" s="12">
        <f ca="1">Q377*Parameters!$C$4</f>
        <v>0</v>
      </c>
      <c r="W377" t="e">
        <f>'Actual Situation'!H377</f>
        <v>#N/A</v>
      </c>
      <c r="X377" s="36" t="e">
        <f>'Actual Situation'!I377</f>
        <v>#N/A</v>
      </c>
      <c r="Y377" s="12">
        <f ca="1">Q377*Parameters!$C$5</f>
        <v>0</v>
      </c>
      <c r="Z377" t="e">
        <f>'Actual Situation'!J377</f>
        <v>#N/A</v>
      </c>
      <c r="AA377" t="e">
        <f>'Actual Situation'!K377</f>
        <v>#N/A</v>
      </c>
      <c r="AB377" s="12">
        <f ca="1">Q377*Parameters!$C$7</f>
        <v>0</v>
      </c>
      <c r="AC377" t="e">
        <f>'Actual Situation'!L377</f>
        <v>#N/A</v>
      </c>
      <c r="AD377" s="12">
        <f ca="1" t="shared" si="74"/>
        <v>7113.58849999999</v>
      </c>
      <c r="AE377" s="61" t="e">
        <f t="shared" si="75"/>
        <v>#N/A</v>
      </c>
      <c r="AH377" s="39">
        <f ca="1">IF(ISNA((Parameters!$C$10-L377)/Parameters!$C$10),1,(Parameters!$C$10-L377)/Parameters!$C$10)</f>
        <v>0.895837227900329</v>
      </c>
      <c r="AJ377" s="66">
        <f ca="1" t="shared" si="76"/>
        <v>0</v>
      </c>
      <c r="AK377" s="66" t="e">
        <f ca="1" t="shared" si="77"/>
        <v>#N/A</v>
      </c>
      <c r="AL377" s="67">
        <f>Parameters!$C$13</f>
        <v>2200</v>
      </c>
      <c r="AM377" s="67">
        <f>Parameters!$C$14</f>
        <v>2000</v>
      </c>
    </row>
    <row r="378" spans="1:39">
      <c r="A378" s="45">
        <f t="shared" si="73"/>
        <v>44238</v>
      </c>
      <c r="B378" t="e">
        <f>'Actual Situation'!B378</f>
        <v>#N/A</v>
      </c>
      <c r="C378" s="46">
        <f>_xlfn.IFNA(VLOOKUP(A378,Measures!$D$15:$H$67,4,FALSE),C377)</f>
        <v>0.243</v>
      </c>
      <c r="D378" s="17">
        <f ca="1">OFFSET(G378,-Parameters!C$18,0)/$AG$2</f>
        <v>0.0593786358379478</v>
      </c>
      <c r="E378" t="e">
        <f>'Actual Situation'!C378</f>
        <v>#N/A</v>
      </c>
      <c r="F378" s="17">
        <f ca="1">OFFSET(L378,-Parameters!C$18,0)/$AG$2</f>
        <v>54511.3114990662</v>
      </c>
      <c r="G378" s="47">
        <f ca="1">IF(A378&lt;(A$39-Parameters!C$18),G379/(1+H379),IF(A378&gt;(A$39-Parameters!C$18),I377*$AH377*C378,$AG$2*$D$39))</f>
        <v>0.872134921241959</v>
      </c>
      <c r="H378" s="34">
        <f ca="1">Projection!$AH377*Projection!C378</f>
        <v>0.21768844637978</v>
      </c>
      <c r="I378" s="47">
        <f ca="1">IF(A378&lt;(A$39-Parameters!C$18-2),I379/(1+$AG$8-$AG$5),IF(A378&gt;(A$39-Parameters!C$18-2),I377*(1+H377-$AG$5),G380/$AG$8))</f>
        <v>3.8768934123972</v>
      </c>
      <c r="J378" s="47"/>
      <c r="K378" s="35">
        <f ca="1">I378/Parameters!$C$10</f>
        <v>3.40078369508527e-7</v>
      </c>
      <c r="L378" s="47">
        <f ca="1">IF(A378&lt;(A$39-Parameters!C$18),L379-G379,IF(A378=(A$39-Parameters!C$18),OFFSET(F378,Parameters!C$18,0)*$AG$2,$L377+G378))</f>
        <v>1187456.47407117</v>
      </c>
      <c r="M378" s="35">
        <f ca="1">L378/Parameters!$C$10</f>
        <v>0.104162848602734</v>
      </c>
      <c r="N378" s="35">
        <f ca="1" t="shared" si="72"/>
        <v>0.895837151397266</v>
      </c>
      <c r="O378" t="e">
        <f>'Actual Situation'!D378</f>
        <v>#N/A</v>
      </c>
      <c r="P378" t="e">
        <f>'Actual Situation'!E378</f>
        <v>#N/A</v>
      </c>
      <c r="Q378" s="12">
        <f ca="1">ROUND(SUM(OFFSET(D378,(Parameters!$C$9*-1),0,(Parameters!$C$8*-1),1))*Parameters!$C$6,0)</f>
        <v>0</v>
      </c>
      <c r="R378" s="12">
        <f ca="1" t="shared" si="67"/>
        <v>0</v>
      </c>
      <c r="S378" s="36" t="e">
        <f ca="1" t="shared" si="65"/>
        <v>#N/A</v>
      </c>
      <c r="T378" t="e">
        <f>'Actual Situation'!F378</f>
        <v>#N/A</v>
      </c>
      <c r="U378" s="36" t="e">
        <f>'Actual Situation'!G378</f>
        <v>#N/A</v>
      </c>
      <c r="V378" s="12">
        <f ca="1">Q378*Parameters!$C$4</f>
        <v>0</v>
      </c>
      <c r="W378" t="e">
        <f>'Actual Situation'!H378</f>
        <v>#N/A</v>
      </c>
      <c r="X378" s="36" t="e">
        <f>'Actual Situation'!I378</f>
        <v>#N/A</v>
      </c>
      <c r="Y378" s="12">
        <f ca="1">Q378*Parameters!$C$5</f>
        <v>0</v>
      </c>
      <c r="Z378" t="e">
        <f>'Actual Situation'!J378</f>
        <v>#N/A</v>
      </c>
      <c r="AA378" t="e">
        <f>'Actual Situation'!K378</f>
        <v>#N/A</v>
      </c>
      <c r="AB378" s="12">
        <f ca="1">Q378*Parameters!$C$7</f>
        <v>0</v>
      </c>
      <c r="AC378" t="e">
        <f>'Actual Situation'!L378</f>
        <v>#N/A</v>
      </c>
      <c r="AD378" s="12">
        <f ca="1" t="shared" si="74"/>
        <v>7113.58849999999</v>
      </c>
      <c r="AE378" s="61" t="e">
        <f t="shared" si="75"/>
        <v>#N/A</v>
      </c>
      <c r="AH378" s="39">
        <f ca="1">IF(ISNA((Parameters!$C$10-L378)/Parameters!$C$10),1,(Parameters!$C$10-L378)/Parameters!$C$10)</f>
        <v>0.895837151397266</v>
      </c>
      <c r="AJ378" s="66">
        <f ca="1" t="shared" si="76"/>
        <v>0</v>
      </c>
      <c r="AK378" s="66" t="e">
        <f ca="1" t="shared" si="77"/>
        <v>#N/A</v>
      </c>
      <c r="AL378" s="67">
        <f>Parameters!$C$13</f>
        <v>2200</v>
      </c>
      <c r="AM378" s="67">
        <f>Parameters!$C$14</f>
        <v>2000</v>
      </c>
    </row>
    <row r="379" spans="1:39">
      <c r="A379" s="45">
        <f t="shared" si="73"/>
        <v>44239</v>
      </c>
      <c r="B379" t="e">
        <f>'Actual Situation'!B379</f>
        <v>#N/A</v>
      </c>
      <c r="C379" s="46">
        <f>_xlfn.IFNA(VLOOKUP(A379,Measures!$D$15:$H$67,4,FALSE),C378)</f>
        <v>0.243</v>
      </c>
      <c r="D379" s="17">
        <f ca="1">OFFSET(G379,-Parameters!C$18,0)/$AG$2</f>
        <v>0.0574600307809264</v>
      </c>
      <c r="E379" t="e">
        <f>'Actual Situation'!C379</f>
        <v>#N/A</v>
      </c>
      <c r="F379" s="17">
        <f ca="1">OFFSET(L379,-Parameters!C$18,0)/$AG$2</f>
        <v>54511.3689590969</v>
      </c>
      <c r="G379" s="47">
        <f ca="1">IF(A379&lt;(A$39-Parameters!C$18),G380/(1+H380),IF(A379&gt;(A$39-Parameters!C$18),I378*$AH378*C379,$AG$2*$D$39))</f>
        <v>0.843954831652355</v>
      </c>
      <c r="H379" s="34">
        <f ca="1">Projection!$AH378*Projection!C379</f>
        <v>0.217688427789536</v>
      </c>
      <c r="I379" s="47">
        <f ca="1">IF(A379&lt;(A$39-Parameters!C$18-2),I380/(1+$AG$8-$AG$5),IF(A379&gt;(A$39-Parameters!C$18-2),I378*(1+H378-$AG$5),G381/$AG$8))</f>
        <v>3.75162496302265</v>
      </c>
      <c r="J379" s="47"/>
      <c r="K379" s="35">
        <f ca="1">I379/Parameters!$C$10</f>
        <v>3.29089909037075e-7</v>
      </c>
      <c r="L379" s="47">
        <f ca="1">IF(A379&lt;(A$39-Parameters!C$18),L380-G380,IF(A379=(A$39-Parameters!C$18),OFFSET(F379,Parameters!C$18,0)*$AG$2,$L378+G379))</f>
        <v>1187457.318026</v>
      </c>
      <c r="M379" s="35">
        <f ca="1">L379/Parameters!$C$10</f>
        <v>0.104162922633859</v>
      </c>
      <c r="N379" s="35">
        <f ca="1" t="shared" si="72"/>
        <v>0.895837077366141</v>
      </c>
      <c r="O379" t="e">
        <f>'Actual Situation'!D379</f>
        <v>#N/A</v>
      </c>
      <c r="P379" t="e">
        <f>'Actual Situation'!E379</f>
        <v>#N/A</v>
      </c>
      <c r="Q379" s="12">
        <f ca="1">ROUND(SUM(OFFSET(D379,(Parameters!$C$9*-1),0,(Parameters!$C$8*-1),1))*Parameters!$C$6,0)</f>
        <v>0</v>
      </c>
      <c r="R379" s="12">
        <f ca="1" t="shared" si="67"/>
        <v>0</v>
      </c>
      <c r="S379" s="36" t="e">
        <f ca="1" t="shared" si="65"/>
        <v>#N/A</v>
      </c>
      <c r="T379" t="e">
        <f>'Actual Situation'!F379</f>
        <v>#N/A</v>
      </c>
      <c r="U379" s="36" t="e">
        <f>'Actual Situation'!G379</f>
        <v>#N/A</v>
      </c>
      <c r="V379" s="12">
        <f ca="1">Q379*Parameters!$C$4</f>
        <v>0</v>
      </c>
      <c r="W379" t="e">
        <f>'Actual Situation'!H379</f>
        <v>#N/A</v>
      </c>
      <c r="X379" s="36" t="e">
        <f>'Actual Situation'!I379</f>
        <v>#N/A</v>
      </c>
      <c r="Y379" s="12">
        <f ca="1">Q379*Parameters!$C$5</f>
        <v>0</v>
      </c>
      <c r="Z379" t="e">
        <f>'Actual Situation'!J379</f>
        <v>#N/A</v>
      </c>
      <c r="AA379" t="e">
        <f>'Actual Situation'!K379</f>
        <v>#N/A</v>
      </c>
      <c r="AB379" s="12">
        <f ca="1">Q379*Parameters!$C$7</f>
        <v>0</v>
      </c>
      <c r="AC379" t="e">
        <f>'Actual Situation'!L379</f>
        <v>#N/A</v>
      </c>
      <c r="AD379" s="12">
        <f ca="1" t="shared" si="74"/>
        <v>7113.58849999999</v>
      </c>
      <c r="AE379" s="61" t="e">
        <f t="shared" si="75"/>
        <v>#N/A</v>
      </c>
      <c r="AH379" s="39">
        <f ca="1">IF(ISNA((Parameters!$C$10-L379)/Parameters!$C$10),1,(Parameters!$C$10-L379)/Parameters!$C$10)</f>
        <v>0.89583707736614</v>
      </c>
      <c r="AJ379" s="66">
        <f ca="1" t="shared" si="76"/>
        <v>0</v>
      </c>
      <c r="AK379" s="66" t="e">
        <f ca="1" t="shared" si="77"/>
        <v>#N/A</v>
      </c>
      <c r="AL379" s="67">
        <f>Parameters!$C$13</f>
        <v>2200</v>
      </c>
      <c r="AM379" s="67">
        <f>Parameters!$C$14</f>
        <v>2000</v>
      </c>
    </row>
    <row r="380" spans="1:39">
      <c r="A380" s="45">
        <f t="shared" si="73"/>
        <v>44240</v>
      </c>
      <c r="B380" t="e">
        <f>'Actual Situation'!B380</f>
        <v>#N/A</v>
      </c>
      <c r="C380" s="46">
        <f>_xlfn.IFNA(VLOOKUP(A380,Measures!$D$15:$H$67,4,FALSE),C379)</f>
        <v>0.243</v>
      </c>
      <c r="D380" s="17">
        <f ca="1">OFFSET(G380,-Parameters!C$18,0)/$AG$2</f>
        <v>0.0556034170716822</v>
      </c>
      <c r="E380" t="e">
        <f>'Actual Situation'!C380</f>
        <v>#N/A</v>
      </c>
      <c r="F380" s="17">
        <f ca="1">OFFSET(L380,-Parameters!C$18,0)/$AG$2</f>
        <v>54511.424562514</v>
      </c>
      <c r="G380" s="47">
        <f ca="1">IF(A380&lt;(A$39-Parameters!C$18),G381/(1+H381),IF(A380&gt;(A$39-Parameters!C$18),I379*$AH379*C380,$AG$2*$D$39))</f>
        <v>0.816685272366281</v>
      </c>
      <c r="H380" s="34">
        <f ca="1">Projection!$AH379*Projection!C380</f>
        <v>0.217688409799972</v>
      </c>
      <c r="I380" s="47">
        <f ca="1">IF(A380&lt;(A$39-Parameters!C$18-2),I381/(1+$AG$8-$AG$5),IF(A380&gt;(A$39-Parameters!C$18-2),I379*(1+H379-$AG$5),G382/$AG$8))</f>
        <v>3.63040406212337</v>
      </c>
      <c r="J380" s="47"/>
      <c r="K380" s="35">
        <f ca="1">I380/Parameters!$C$10</f>
        <v>3.18456496677488e-7</v>
      </c>
      <c r="L380" s="47">
        <f ca="1">IF(A380&lt;(A$39-Parameters!C$18),L381-G381,IF(A380=(A$39-Parameters!C$18),OFFSET(F380,Parameters!C$18,0)*$AG$2,$L379+G380))</f>
        <v>1187458.13471127</v>
      </c>
      <c r="M380" s="35">
        <f ca="1">L380/Parameters!$C$10</f>
        <v>0.104162994272918</v>
      </c>
      <c r="N380" s="35">
        <f ca="1" t="shared" si="72"/>
        <v>0.895837005727082</v>
      </c>
      <c r="O380" t="e">
        <f>'Actual Situation'!D380</f>
        <v>#N/A</v>
      </c>
      <c r="P380" t="e">
        <f>'Actual Situation'!E380</f>
        <v>#N/A</v>
      </c>
      <c r="Q380" s="12">
        <f ca="1">ROUND(SUM(OFFSET(D380,(Parameters!$C$9*-1),0,(Parameters!$C$8*-1),1))*Parameters!$C$6,0)</f>
        <v>0</v>
      </c>
      <c r="R380" s="12">
        <f ca="1" t="shared" si="67"/>
        <v>0</v>
      </c>
      <c r="S380" s="36" t="e">
        <f ca="1" t="shared" si="65"/>
        <v>#N/A</v>
      </c>
      <c r="T380" t="e">
        <f>'Actual Situation'!F380</f>
        <v>#N/A</v>
      </c>
      <c r="U380" s="36" t="e">
        <f>'Actual Situation'!G380</f>
        <v>#N/A</v>
      </c>
      <c r="V380" s="12">
        <f ca="1">Q380*Parameters!$C$4</f>
        <v>0</v>
      </c>
      <c r="W380" t="e">
        <f>'Actual Situation'!H380</f>
        <v>#N/A</v>
      </c>
      <c r="X380" s="36" t="e">
        <f>'Actual Situation'!I380</f>
        <v>#N/A</v>
      </c>
      <c r="Y380" s="12">
        <f ca="1">Q380*Parameters!$C$5</f>
        <v>0</v>
      </c>
      <c r="Z380" t="e">
        <f>'Actual Situation'!J380</f>
        <v>#N/A</v>
      </c>
      <c r="AA380" t="e">
        <f>'Actual Situation'!K380</f>
        <v>#N/A</v>
      </c>
      <c r="AB380" s="12">
        <f ca="1">Q380*Parameters!$C$7</f>
        <v>0</v>
      </c>
      <c r="AC380" t="e">
        <f>'Actual Situation'!L380</f>
        <v>#N/A</v>
      </c>
      <c r="AD380" s="12">
        <f ca="1" t="shared" si="74"/>
        <v>7113.58849999999</v>
      </c>
      <c r="AE380" s="61" t="e">
        <f t="shared" si="75"/>
        <v>#N/A</v>
      </c>
      <c r="AH380" s="39">
        <f ca="1">IF(ISNA((Parameters!$C$10-L380)/Parameters!$C$10),1,(Parameters!$C$10-L380)/Parameters!$C$10)</f>
        <v>0.895837005727082</v>
      </c>
      <c r="AJ380" s="66">
        <f ca="1" t="shared" si="76"/>
        <v>0</v>
      </c>
      <c r="AK380" s="66" t="e">
        <f ca="1" t="shared" si="77"/>
        <v>#N/A</v>
      </c>
      <c r="AL380" s="67">
        <f>Parameters!$C$13</f>
        <v>2200</v>
      </c>
      <c r="AM380" s="67">
        <f>Parameters!$C$14</f>
        <v>2000</v>
      </c>
    </row>
    <row r="381" spans="1:39">
      <c r="A381" s="45">
        <f t="shared" si="73"/>
        <v>44241</v>
      </c>
      <c r="B381" t="e">
        <f>'Actual Situation'!B381</f>
        <v>#N/A</v>
      </c>
      <c r="C381" s="46">
        <f>_xlfn.IFNA(VLOOKUP(A381,Measures!$D$15:$H$67,4,FALSE),C380)</f>
        <v>0.243</v>
      </c>
      <c r="D381" s="17">
        <f ca="1">OFFSET(G381,-Parameters!C$18,0)/$AG$2</f>
        <v>0.0538067918200237</v>
      </c>
      <c r="E381" t="e">
        <f>'Actual Situation'!C381</f>
        <v>#N/A</v>
      </c>
      <c r="F381" s="17">
        <f ca="1">OFFSET(L381,-Parameters!C$18,0)/$AG$2</f>
        <v>54511.4783693058</v>
      </c>
      <c r="G381" s="47">
        <f ca="1">IF(A381&lt;(A$39-Parameters!C$18),G382/(1+H382),IF(A381&gt;(A$39-Parameters!C$18),I380*$AH380*C381,$AG$2*$D$39))</f>
        <v>0.790296824015864</v>
      </c>
      <c r="H381" s="34">
        <f ca="1">Projection!$AH380*Projection!C381</f>
        <v>0.217688392391681</v>
      </c>
      <c r="I381" s="47">
        <f ca="1">IF(A381&lt;(A$39-Parameters!C$18-2),I382/(1+$AG$8-$AG$5),IF(A381&gt;(A$39-Parameters!C$18-2),I380*(1+H380-$AG$5),G383/$AG$8))</f>
        <v>3.51309993380752</v>
      </c>
      <c r="J381" s="47"/>
      <c r="K381" s="35">
        <f ca="1">I381/Parameters!$C$10</f>
        <v>3.08166660860309e-7</v>
      </c>
      <c r="L381" s="47">
        <f ca="1">IF(A381&lt;(A$39-Parameters!C$18),L382-G382,IF(A381=(A$39-Parameters!C$18),OFFSET(F381,Parameters!C$18,0)*$AG$2,$L380+G381))</f>
        <v>1187458.92500809</v>
      </c>
      <c r="M381" s="35">
        <f ca="1">L381/Parameters!$C$10</f>
        <v>0.104163063597201</v>
      </c>
      <c r="N381" s="35">
        <f ca="1" t="shared" si="72"/>
        <v>0.895836936402799</v>
      </c>
      <c r="O381" t="e">
        <f>'Actual Situation'!D381</f>
        <v>#N/A</v>
      </c>
      <c r="P381" t="e">
        <f>'Actual Situation'!E381</f>
        <v>#N/A</v>
      </c>
      <c r="Q381" s="12">
        <f ca="1">ROUND(SUM(OFFSET(D381,(Parameters!$C$9*-1),0,(Parameters!$C$8*-1),1))*Parameters!$C$6,0)</f>
        <v>0</v>
      </c>
      <c r="R381" s="12">
        <f ca="1" t="shared" si="67"/>
        <v>0</v>
      </c>
      <c r="S381" s="36" t="e">
        <f ca="1" t="shared" si="65"/>
        <v>#N/A</v>
      </c>
      <c r="T381" t="e">
        <f>'Actual Situation'!F381</f>
        <v>#N/A</v>
      </c>
      <c r="U381" s="36" t="e">
        <f>'Actual Situation'!G381</f>
        <v>#N/A</v>
      </c>
      <c r="V381" s="12">
        <f ca="1">Q381*Parameters!$C$4</f>
        <v>0</v>
      </c>
      <c r="W381" t="e">
        <f>'Actual Situation'!H381</f>
        <v>#N/A</v>
      </c>
      <c r="X381" s="36" t="e">
        <f>'Actual Situation'!I381</f>
        <v>#N/A</v>
      </c>
      <c r="Y381" s="12">
        <f ca="1">Q381*Parameters!$C$5</f>
        <v>0</v>
      </c>
      <c r="Z381" t="e">
        <f>'Actual Situation'!J381</f>
        <v>#N/A</v>
      </c>
      <c r="AA381" t="e">
        <f>'Actual Situation'!K381</f>
        <v>#N/A</v>
      </c>
      <c r="AB381" s="12">
        <f ca="1">Q381*Parameters!$C$7</f>
        <v>0</v>
      </c>
      <c r="AC381" t="e">
        <f>'Actual Situation'!L381</f>
        <v>#N/A</v>
      </c>
      <c r="AD381" s="12">
        <f ca="1" t="shared" si="74"/>
        <v>7113.58849999999</v>
      </c>
      <c r="AE381" s="61" t="e">
        <f t="shared" si="75"/>
        <v>#N/A</v>
      </c>
      <c r="AH381" s="39">
        <f ca="1">IF(ISNA((Parameters!$C$10-L381)/Parameters!$C$10),1,(Parameters!$C$10-L381)/Parameters!$C$10)</f>
        <v>0.895836936402799</v>
      </c>
      <c r="AJ381" s="66">
        <f ca="1" t="shared" si="76"/>
        <v>0</v>
      </c>
      <c r="AK381" s="66" t="e">
        <f ca="1" t="shared" si="77"/>
        <v>#N/A</v>
      </c>
      <c r="AL381" s="67">
        <f>Parameters!$C$13</f>
        <v>2200</v>
      </c>
      <c r="AM381" s="67">
        <f>Parameters!$C$14</f>
        <v>2000</v>
      </c>
    </row>
    <row r="382" spans="1:39">
      <c r="A382" s="45">
        <f t="shared" si="73"/>
        <v>44242</v>
      </c>
      <c r="B382" t="e">
        <f>'Actual Situation'!B382</f>
        <v>#N/A</v>
      </c>
      <c r="C382" s="46">
        <f>_xlfn.IFNA(VLOOKUP(A382,Measures!$D$15:$H$67,4,FALSE),C381)</f>
        <v>0.243</v>
      </c>
      <c r="D382" s="17">
        <f ca="1">OFFSET(G382,-Parameters!C$18,0)/$AG$2</f>
        <v>0.0520682168418193</v>
      </c>
      <c r="E382" t="e">
        <f>'Actual Situation'!C382</f>
        <v>#N/A</v>
      </c>
      <c r="F382" s="17">
        <f ca="1">OFFSET(L382,-Parameters!C$18,0)/$AG$2</f>
        <v>54511.5304375227</v>
      </c>
      <c r="G382" s="47">
        <f ca="1">IF(A382&lt;(A$39-Parameters!C$18),G383/(1+H383),IF(A382&gt;(A$39-Parameters!C$18),I381*$AH381*C382,$AG$2*$D$39))</f>
        <v>0.764761017720898</v>
      </c>
      <c r="H382" s="34">
        <f ca="1">Projection!$AH381*Projection!C382</f>
        <v>0.21768837554588</v>
      </c>
      <c r="I382" s="47">
        <f ca="1">IF(A382&lt;(A$39-Parameters!C$18-2),I383/(1+$AG$8-$AG$5),IF(A382&gt;(A$39-Parameters!C$18-2),I381*(1+H381-$AG$5),G384/$AG$8))</f>
        <v>3.39958602725752</v>
      </c>
      <c r="J382" s="47"/>
      <c r="K382" s="35">
        <f ca="1">I382/Parameters!$C$10</f>
        <v>2.98209300636625e-7</v>
      </c>
      <c r="L382" s="47">
        <f ca="1">IF(A382&lt;(A$39-Parameters!C$18),L383-G383,IF(A382=(A$39-Parameters!C$18),OFFSET(F382,Parameters!C$18,0)*$AG$2,$L381+G382))</f>
        <v>1187459.68976911</v>
      </c>
      <c r="M382" s="35">
        <f ca="1">L382/Parameters!$C$10</f>
        <v>0.104163130681501</v>
      </c>
      <c r="N382" s="35">
        <f ca="1" t="shared" si="72"/>
        <v>0.895836869318499</v>
      </c>
      <c r="O382" t="e">
        <f>'Actual Situation'!D382</f>
        <v>#N/A</v>
      </c>
      <c r="P382" t="e">
        <f>'Actual Situation'!E382</f>
        <v>#N/A</v>
      </c>
      <c r="Q382" s="12">
        <f ca="1">ROUND(SUM(OFFSET(D382,(Parameters!$C$9*-1),0,(Parameters!$C$8*-1),1))*Parameters!$C$6,0)</f>
        <v>0</v>
      </c>
      <c r="R382" s="12">
        <f ca="1" t="shared" si="67"/>
        <v>0</v>
      </c>
      <c r="S382" s="36" t="e">
        <f ca="1" t="shared" si="65"/>
        <v>#N/A</v>
      </c>
      <c r="T382" t="e">
        <f>'Actual Situation'!F382</f>
        <v>#N/A</v>
      </c>
      <c r="U382" s="36" t="e">
        <f>'Actual Situation'!G382</f>
        <v>#N/A</v>
      </c>
      <c r="V382" s="12">
        <f ca="1">Q382*Parameters!$C$4</f>
        <v>0</v>
      </c>
      <c r="W382" t="e">
        <f>'Actual Situation'!H382</f>
        <v>#N/A</v>
      </c>
      <c r="X382" s="36" t="e">
        <f>'Actual Situation'!I382</f>
        <v>#N/A</v>
      </c>
      <c r="Y382" s="12">
        <f ca="1">Q382*Parameters!$C$5</f>
        <v>0</v>
      </c>
      <c r="Z382" t="e">
        <f>'Actual Situation'!J382</f>
        <v>#N/A</v>
      </c>
      <c r="AA382" t="e">
        <f>'Actual Situation'!K382</f>
        <v>#N/A</v>
      </c>
      <c r="AB382" s="12">
        <f ca="1">Q382*Parameters!$C$7</f>
        <v>0</v>
      </c>
      <c r="AC382" t="e">
        <f>'Actual Situation'!L382</f>
        <v>#N/A</v>
      </c>
      <c r="AD382" s="12">
        <f ca="1" t="shared" si="74"/>
        <v>7113.58849999999</v>
      </c>
      <c r="AE382" s="61" t="e">
        <f t="shared" si="75"/>
        <v>#N/A</v>
      </c>
      <c r="AH382" s="39">
        <f ca="1">IF(ISNA((Parameters!$C$10-L382)/Parameters!$C$10),1,(Parameters!$C$10-L382)/Parameters!$C$10)</f>
        <v>0.895836869318499</v>
      </c>
      <c r="AJ382" s="66">
        <f ca="1" t="shared" si="76"/>
        <v>0</v>
      </c>
      <c r="AK382" s="66" t="e">
        <f ca="1" t="shared" si="77"/>
        <v>#N/A</v>
      </c>
      <c r="AL382" s="67">
        <f>Parameters!$C$13</f>
        <v>2200</v>
      </c>
      <c r="AM382" s="67">
        <f>Parameters!$C$14</f>
        <v>2000</v>
      </c>
    </row>
    <row r="383" spans="1:39">
      <c r="A383" s="45">
        <f t="shared" si="73"/>
        <v>44243</v>
      </c>
      <c r="B383" t="e">
        <f>'Actual Situation'!B383</f>
        <v>#N/A</v>
      </c>
      <c r="C383" s="46">
        <f>_xlfn.IFNA(VLOOKUP(A383,Measures!$D$15:$H$67,4,FALSE),C382)</f>
        <v>0.243</v>
      </c>
      <c r="D383" s="17">
        <f ca="1">OFFSET(G383,-Parameters!C$18,0)/$AG$2</f>
        <v>0.0503858165689437</v>
      </c>
      <c r="E383" t="e">
        <f>'Actual Situation'!C383</f>
        <v>#N/A</v>
      </c>
      <c r="F383" s="17">
        <f ca="1">OFFSET(L383,-Parameters!C$18,0)/$AG$2</f>
        <v>54511.5808233392</v>
      </c>
      <c r="G383" s="47">
        <f ca="1">IF(A383&lt;(A$39-Parameters!C$18),G384/(1+H384),IF(A383&gt;(A$39-Parameters!C$18),I382*$AH382*C383,$AG$2*$D$39))</f>
        <v>0.740050304383861</v>
      </c>
      <c r="H383" s="34">
        <f ca="1">Projection!$AH382*Projection!C383</f>
        <v>0.217688359244395</v>
      </c>
      <c r="I383" s="47">
        <f ca="1">IF(A383&lt;(A$39-Parameters!C$18-2),I384/(1+$AG$8-$AG$5),IF(A383&gt;(A$39-Parameters!C$18-2),I382*(1+H382-$AG$5),G385/$AG$8))</f>
        <v>3.2897398802453</v>
      </c>
      <c r="J383" s="47"/>
      <c r="K383" s="35">
        <f ca="1">I383/Parameters!$C$10</f>
        <v>2.88573673705728e-7</v>
      </c>
      <c r="L383" s="47">
        <f ca="1">IF(A383&lt;(A$39-Parameters!C$18),L384-G384,IF(A383=(A$39-Parameters!C$18),OFFSET(F383,Parameters!C$18,0)*$AG$2,$L382+G383))</f>
        <v>1187460.42981942</v>
      </c>
      <c r="M383" s="35">
        <f ca="1">L383/Parameters!$C$10</f>
        <v>0.104163195598194</v>
      </c>
      <c r="N383" s="35">
        <f ca="1" t="shared" si="72"/>
        <v>0.895836804401806</v>
      </c>
      <c r="O383" t="e">
        <f>'Actual Situation'!D383</f>
        <v>#N/A</v>
      </c>
      <c r="P383" t="e">
        <f>'Actual Situation'!E383</f>
        <v>#N/A</v>
      </c>
      <c r="Q383" s="12">
        <f ca="1">ROUND(SUM(OFFSET(D383,(Parameters!$C$9*-1),0,(Parameters!$C$8*-1),1))*Parameters!$C$6,0)</f>
        <v>0</v>
      </c>
      <c r="R383" s="12">
        <f ca="1" t="shared" si="67"/>
        <v>0</v>
      </c>
      <c r="S383" s="36" t="e">
        <f ca="1" t="shared" si="65"/>
        <v>#N/A</v>
      </c>
      <c r="T383" t="e">
        <f>'Actual Situation'!F383</f>
        <v>#N/A</v>
      </c>
      <c r="U383" s="36" t="e">
        <f>'Actual Situation'!G383</f>
        <v>#N/A</v>
      </c>
      <c r="V383" s="12">
        <f ca="1">Q383*Parameters!$C$4</f>
        <v>0</v>
      </c>
      <c r="W383" t="e">
        <f>'Actual Situation'!H383</f>
        <v>#N/A</v>
      </c>
      <c r="X383" s="36" t="e">
        <f>'Actual Situation'!I383</f>
        <v>#N/A</v>
      </c>
      <c r="Y383" s="12">
        <f ca="1">Q383*Parameters!$C$5</f>
        <v>0</v>
      </c>
      <c r="Z383" t="e">
        <f>'Actual Situation'!J383</f>
        <v>#N/A</v>
      </c>
      <c r="AA383" t="e">
        <f>'Actual Situation'!K383</f>
        <v>#N/A</v>
      </c>
      <c r="AB383" s="12">
        <f ca="1">Q383*Parameters!$C$7</f>
        <v>0</v>
      </c>
      <c r="AC383" t="e">
        <f>'Actual Situation'!L383</f>
        <v>#N/A</v>
      </c>
      <c r="AD383" s="12">
        <f ca="1" t="shared" si="74"/>
        <v>7113.58849999999</v>
      </c>
      <c r="AE383" s="61" t="e">
        <f t="shared" si="75"/>
        <v>#N/A</v>
      </c>
      <c r="AH383" s="39">
        <f ca="1">IF(ISNA((Parameters!$C$10-L383)/Parameters!$C$10),1,(Parameters!$C$10-L383)/Parameters!$C$10)</f>
        <v>0.895836804401806</v>
      </c>
      <c r="AJ383" s="66">
        <f ca="1" t="shared" si="76"/>
        <v>0</v>
      </c>
      <c r="AK383" s="66" t="e">
        <f ca="1" t="shared" si="77"/>
        <v>#N/A</v>
      </c>
      <c r="AL383" s="67">
        <f>Parameters!$C$13</f>
        <v>2200</v>
      </c>
      <c r="AM383" s="67">
        <f>Parameters!$C$14</f>
        <v>2000</v>
      </c>
    </row>
    <row r="384" spans="1:39">
      <c r="A384" s="45">
        <f t="shared" si="73"/>
        <v>44244</v>
      </c>
      <c r="B384" t="e">
        <f>'Actual Situation'!B384</f>
        <v>#N/A</v>
      </c>
      <c r="C384" s="46">
        <f>_xlfn.IFNA(VLOOKUP(A384,Measures!$D$15:$H$67,4,FALSE),C383)</f>
        <v>0.243</v>
      </c>
      <c r="D384" s="17">
        <f ca="1">OFFSET(G384,-Parameters!C$18,0)/$AG$2</f>
        <v>0.0487577760267114</v>
      </c>
      <c r="E384" t="e">
        <f>'Actual Situation'!C384</f>
        <v>#N/A</v>
      </c>
      <c r="F384" s="17">
        <f ca="1">OFFSET(L384,-Parameters!C$18,0)/$AG$2</f>
        <v>54511.6295811153</v>
      </c>
      <c r="G384" s="47">
        <f ca="1">IF(A384&lt;(A$39-Parameters!C$18),G385/(1+H385),IF(A384&gt;(A$39-Parameters!C$18),I383*$AH383*C384,$AG$2*$D$39))</f>
        <v>0.716138024976607</v>
      </c>
      <c r="H384" s="34">
        <f ca="1">Projection!$AH383*Projection!C384</f>
        <v>0.217688343469639</v>
      </c>
      <c r="I384" s="47">
        <f ca="1">IF(A384&lt;(A$39-Parameters!C$18-2),I385/(1+$AG$8-$AG$5),IF(A384&gt;(A$39-Parameters!C$18-2),I383*(1+H383-$AG$5),G386/$AG$8))</f>
        <v>3.18344298705543</v>
      </c>
      <c r="J384" s="47"/>
      <c r="K384" s="35">
        <f ca="1">I384/Parameters!$C$10</f>
        <v>2.79249384829424e-7</v>
      </c>
      <c r="L384" s="47">
        <f ca="1">IF(A384&lt;(A$39-Parameters!C$18),L385-G385,IF(A384=(A$39-Parameters!C$18),OFFSET(F384,Parameters!C$18,0)*$AG$2,$L383+G384))</f>
        <v>1187461.14595744</v>
      </c>
      <c r="M384" s="35">
        <f ca="1">L384/Parameters!$C$10</f>
        <v>0.104163258417319</v>
      </c>
      <c r="N384" s="35">
        <f ca="1" t="shared" si="72"/>
        <v>0.895836741582681</v>
      </c>
      <c r="O384" t="e">
        <f>'Actual Situation'!D384</f>
        <v>#N/A</v>
      </c>
      <c r="P384" t="e">
        <f>'Actual Situation'!E384</f>
        <v>#N/A</v>
      </c>
      <c r="Q384" s="12">
        <f ca="1">ROUND(SUM(OFFSET(D384,(Parameters!$C$9*-1),0,(Parameters!$C$8*-1),1))*Parameters!$C$6,0)</f>
        <v>0</v>
      </c>
      <c r="R384" s="12">
        <f ca="1" t="shared" si="67"/>
        <v>0</v>
      </c>
      <c r="S384" s="36" t="e">
        <f ca="1" t="shared" si="65"/>
        <v>#N/A</v>
      </c>
      <c r="T384" t="e">
        <f>'Actual Situation'!F384</f>
        <v>#N/A</v>
      </c>
      <c r="U384" s="36" t="e">
        <f>'Actual Situation'!G384</f>
        <v>#N/A</v>
      </c>
      <c r="V384" s="12">
        <f ca="1">Q384*Parameters!$C$4</f>
        <v>0</v>
      </c>
      <c r="W384" t="e">
        <f>'Actual Situation'!H384</f>
        <v>#N/A</v>
      </c>
      <c r="X384" s="36" t="e">
        <f>'Actual Situation'!I384</f>
        <v>#N/A</v>
      </c>
      <c r="Y384" s="12">
        <f ca="1">Q384*Parameters!$C$5</f>
        <v>0</v>
      </c>
      <c r="Z384" t="e">
        <f>'Actual Situation'!J384</f>
        <v>#N/A</v>
      </c>
      <c r="AA384" t="e">
        <f>'Actual Situation'!K384</f>
        <v>#N/A</v>
      </c>
      <c r="AB384" s="12">
        <f ca="1">Q384*Parameters!$C$7</f>
        <v>0</v>
      </c>
      <c r="AC384" t="e">
        <f>'Actual Situation'!L384</f>
        <v>#N/A</v>
      </c>
      <c r="AD384" s="12">
        <f ca="1" t="shared" si="74"/>
        <v>7113.58849999999</v>
      </c>
      <c r="AE384" s="61" t="e">
        <f t="shared" si="75"/>
        <v>#N/A</v>
      </c>
      <c r="AH384" s="39">
        <f ca="1">IF(ISNA((Parameters!$C$10-L384)/Parameters!$C$10),1,(Parameters!$C$10-L384)/Parameters!$C$10)</f>
        <v>0.895836741582681</v>
      </c>
      <c r="AJ384" s="66">
        <f ca="1" t="shared" si="76"/>
        <v>0</v>
      </c>
      <c r="AK384" s="66" t="e">
        <f ca="1" t="shared" si="77"/>
        <v>#N/A</v>
      </c>
      <c r="AL384" s="67">
        <f>Parameters!$C$13</f>
        <v>2200</v>
      </c>
      <c r="AM384" s="67">
        <f>Parameters!$C$14</f>
        <v>2000</v>
      </c>
    </row>
    <row r="385" spans="1:39">
      <c r="A385" s="45">
        <f t="shared" si="73"/>
        <v>44245</v>
      </c>
      <c r="B385" t="e">
        <f>'Actual Situation'!B385</f>
        <v>#N/A</v>
      </c>
      <c r="C385" s="46">
        <f>_xlfn.IFNA(VLOOKUP(A385,Measures!$D$15:$H$67,4,FALSE),C384)</f>
        <v>0.243</v>
      </c>
      <c r="D385" s="17">
        <f ca="1">OFFSET(G385,-Parameters!C$18,0)/$AG$2</f>
        <v>0.0471823388766191</v>
      </c>
      <c r="E385" t="e">
        <f>'Actual Situation'!C385</f>
        <v>#N/A</v>
      </c>
      <c r="F385" s="17">
        <f ca="1">OFFSET(L385,-Parameters!C$18,0)/$AG$2</f>
        <v>54511.6767634541</v>
      </c>
      <c r="G385" s="47">
        <f ca="1">IF(A385&lt;(A$39-Parameters!C$18),G386/(1+H386),IF(A385&gt;(A$39-Parameters!C$18),I384*$AH384*C385,$AG$2*$D$39))</f>
        <v>0.692998381786727</v>
      </c>
      <c r="H385" s="34">
        <f ca="1">Projection!$AH384*Projection!C385</f>
        <v>0.217688328204591</v>
      </c>
      <c r="I385" s="47">
        <f ca="1">IF(A385&lt;(A$39-Parameters!C$18-2),I386/(1+$AG$8-$AG$5),IF(A385&gt;(A$39-Parameters!C$18-2),I384*(1+H384-$AG$5),G387/$AG$8))</f>
        <v>3.08058067067371</v>
      </c>
      <c r="J385" s="47"/>
      <c r="K385" s="35">
        <f ca="1">I385/Parameters!$C$10</f>
        <v>2.70226374620501e-7</v>
      </c>
      <c r="L385" s="47">
        <f ca="1">IF(A385&lt;(A$39-Parameters!C$18),L386-G386,IF(A385=(A$39-Parameters!C$18),OFFSET(F385,Parameters!C$18,0)*$AG$2,$L384+G385))</f>
        <v>1187461.83895582</v>
      </c>
      <c r="M385" s="35">
        <f ca="1">L385/Parameters!$C$10</f>
        <v>0.104163319206651</v>
      </c>
      <c r="N385" s="35">
        <f ca="1" t="shared" si="72"/>
        <v>0.895836680793349</v>
      </c>
      <c r="O385" t="e">
        <f>'Actual Situation'!D385</f>
        <v>#N/A</v>
      </c>
      <c r="P385" t="e">
        <f>'Actual Situation'!E385</f>
        <v>#N/A</v>
      </c>
      <c r="Q385" s="12">
        <f ca="1">ROUND(SUM(OFFSET(D385,(Parameters!$C$9*-1),0,(Parameters!$C$8*-1),1))*Parameters!$C$6,0)</f>
        <v>0</v>
      </c>
      <c r="R385" s="12">
        <f ca="1" t="shared" si="67"/>
        <v>0</v>
      </c>
      <c r="S385" s="36" t="e">
        <f ca="1" t="shared" si="65"/>
        <v>#N/A</v>
      </c>
      <c r="T385" t="e">
        <f>'Actual Situation'!F385</f>
        <v>#N/A</v>
      </c>
      <c r="U385" s="36" t="e">
        <f>'Actual Situation'!G385</f>
        <v>#N/A</v>
      </c>
      <c r="V385" s="12">
        <f ca="1">Q385*Parameters!$C$4</f>
        <v>0</v>
      </c>
      <c r="W385" t="e">
        <f>'Actual Situation'!H385</f>
        <v>#N/A</v>
      </c>
      <c r="X385" s="36" t="e">
        <f>'Actual Situation'!I385</f>
        <v>#N/A</v>
      </c>
      <c r="Y385" s="12">
        <f ca="1">Q385*Parameters!$C$5</f>
        <v>0</v>
      </c>
      <c r="Z385" t="e">
        <f>'Actual Situation'!J385</f>
        <v>#N/A</v>
      </c>
      <c r="AA385" t="e">
        <f>'Actual Situation'!K385</f>
        <v>#N/A</v>
      </c>
      <c r="AB385" s="12">
        <f ca="1">Q385*Parameters!$C$7</f>
        <v>0</v>
      </c>
      <c r="AC385" t="e">
        <f>'Actual Situation'!L385</f>
        <v>#N/A</v>
      </c>
      <c r="AD385" s="12">
        <f ca="1" t="shared" si="74"/>
        <v>7113.58849999999</v>
      </c>
      <c r="AE385" s="61" t="e">
        <f t="shared" si="75"/>
        <v>#N/A</v>
      </c>
      <c r="AH385" s="39">
        <f ca="1">IF(ISNA((Parameters!$C$10-L385)/Parameters!$C$10),1,(Parameters!$C$10-L385)/Parameters!$C$10)</f>
        <v>0.895836680793349</v>
      </c>
      <c r="AJ385" s="66">
        <f ca="1" t="shared" si="76"/>
        <v>0</v>
      </c>
      <c r="AK385" s="66" t="e">
        <f ca="1" t="shared" si="77"/>
        <v>#N/A</v>
      </c>
      <c r="AL385" s="67">
        <f>Parameters!$C$13</f>
        <v>2200</v>
      </c>
      <c r="AM385" s="67">
        <f>Parameters!$C$14</f>
        <v>2000</v>
      </c>
    </row>
    <row r="386" spans="1:39">
      <c r="A386" s="45">
        <f t="shared" si="73"/>
        <v>44246</v>
      </c>
      <c r="B386" t="e">
        <f>'Actual Situation'!B386</f>
        <v>#N/A</v>
      </c>
      <c r="C386" s="46">
        <f>_xlfn.IFNA(VLOOKUP(A386,Measures!$D$15:$H$67,4,FALSE),C385)</f>
        <v>0.243</v>
      </c>
      <c r="D386" s="17">
        <f ca="1">OFFSET(G386,-Parameters!C$18,0)/$AG$2</f>
        <v>0.0456578055222911</v>
      </c>
      <c r="E386" t="e">
        <f>'Actual Situation'!C386</f>
        <v>#N/A</v>
      </c>
      <c r="F386" s="17">
        <f ca="1">OFFSET(L386,-Parameters!C$18,0)/$AG$2</f>
        <v>54511.7224212597</v>
      </c>
      <c r="G386" s="47">
        <f ca="1">IF(A386&lt;(A$39-Parameters!C$18),G387/(1+H387),IF(A386&gt;(A$39-Parameters!C$18),I385*$AH385*C386,$AG$2*$D$39))</f>
        <v>0.670606410592593</v>
      </c>
      <c r="H386" s="34">
        <f ca="1">Projection!$AH385*Projection!C386</f>
        <v>0.217688313432784</v>
      </c>
      <c r="I386" s="47">
        <f ca="1">IF(A386&lt;(A$39-Parameters!C$18-2),I387/(1+$AG$8-$AG$5),IF(A386&gt;(A$39-Parameters!C$18-2),I385*(1+H385-$AG$5),G388/$AG$8))</f>
        <v>2.98104195910362</v>
      </c>
      <c r="J386" s="47"/>
      <c r="K386" s="35">
        <f ca="1">I386/Parameters!$C$10</f>
        <v>2.614949086933e-7</v>
      </c>
      <c r="L386" s="47">
        <f ca="1">IF(A386&lt;(A$39-Parameters!C$18),L387-G387,IF(A386=(A$39-Parameters!C$18),OFFSET(F386,Parameters!C$18,0)*$AG$2,$L385+G386))</f>
        <v>1187462.50956223</v>
      </c>
      <c r="M386" s="35">
        <f ca="1">L386/Parameters!$C$10</f>
        <v>0.104163378031775</v>
      </c>
      <c r="N386" s="35">
        <f ca="1" t="shared" si="72"/>
        <v>0.895836621968225</v>
      </c>
      <c r="O386" t="e">
        <f>'Actual Situation'!D386</f>
        <v>#N/A</v>
      </c>
      <c r="P386" t="e">
        <f>'Actual Situation'!E386</f>
        <v>#N/A</v>
      </c>
      <c r="Q386" s="12">
        <f ca="1">ROUND(SUM(OFFSET(D386,(Parameters!$C$9*-1),0,(Parameters!$C$8*-1),1))*Parameters!$C$6,0)</f>
        <v>0</v>
      </c>
      <c r="R386" s="12">
        <f ca="1" t="shared" si="67"/>
        <v>0</v>
      </c>
      <c r="S386" s="36" t="e">
        <f ca="1" t="shared" si="65"/>
        <v>#N/A</v>
      </c>
      <c r="T386" t="e">
        <f>'Actual Situation'!F386</f>
        <v>#N/A</v>
      </c>
      <c r="U386" s="36" t="e">
        <f>'Actual Situation'!G386</f>
        <v>#N/A</v>
      </c>
      <c r="V386" s="12">
        <f ca="1">Q386*Parameters!$C$4</f>
        <v>0</v>
      </c>
      <c r="W386" t="e">
        <f>'Actual Situation'!H386</f>
        <v>#N/A</v>
      </c>
      <c r="X386" s="36" t="e">
        <f>'Actual Situation'!I386</f>
        <v>#N/A</v>
      </c>
      <c r="Y386" s="12">
        <f ca="1">Q386*Parameters!$C$5</f>
        <v>0</v>
      </c>
      <c r="Z386" t="e">
        <f>'Actual Situation'!J386</f>
        <v>#N/A</v>
      </c>
      <c r="AA386" t="e">
        <f>'Actual Situation'!K386</f>
        <v>#N/A</v>
      </c>
      <c r="AB386" s="12">
        <f ca="1">Q386*Parameters!$C$7</f>
        <v>0</v>
      </c>
      <c r="AC386" t="e">
        <f>'Actual Situation'!L386</f>
        <v>#N/A</v>
      </c>
      <c r="AD386" s="12">
        <f ca="1" t="shared" si="74"/>
        <v>7113.58849999999</v>
      </c>
      <c r="AE386" s="61" t="e">
        <f t="shared" si="75"/>
        <v>#N/A</v>
      </c>
      <c r="AH386" s="39">
        <f ca="1">IF(ISNA((Parameters!$C$10-L386)/Parameters!$C$10),1,(Parameters!$C$10-L386)/Parameters!$C$10)</f>
        <v>0.895836621968225</v>
      </c>
      <c r="AJ386" s="66">
        <f ca="1" t="shared" si="76"/>
        <v>0</v>
      </c>
      <c r="AK386" s="66" t="e">
        <f ca="1" t="shared" si="77"/>
        <v>#N/A</v>
      </c>
      <c r="AL386" s="67">
        <f>Parameters!$C$13</f>
        <v>2200</v>
      </c>
      <c r="AM386" s="67">
        <f>Parameters!$C$14</f>
        <v>2000</v>
      </c>
    </row>
    <row r="387" spans="1:39">
      <c r="A387" s="45">
        <f t="shared" si="73"/>
        <v>44247</v>
      </c>
      <c r="B387" t="e">
        <f>'Actual Situation'!B387</f>
        <v>#N/A</v>
      </c>
      <c r="C387" s="46">
        <f>_xlfn.IFNA(VLOOKUP(A387,Measures!$D$15:$H$67,4,FALSE),C386)</f>
        <v>0.243</v>
      </c>
      <c r="D387" s="17">
        <f ca="1">OFFSET(G387,-Parameters!C$18,0)/$AG$2</f>
        <v>0.0441825312765865</v>
      </c>
      <c r="E387" t="e">
        <f>'Actual Situation'!C387</f>
        <v>#N/A</v>
      </c>
      <c r="F387" s="17">
        <f ca="1">OFFSET(L387,-Parameters!C$18,0)/$AG$2</f>
        <v>54511.766603791</v>
      </c>
      <c r="G387" s="47">
        <f ca="1">IF(A387&lt;(A$39-Parameters!C$18),G388/(1+H388),IF(A387&gt;(A$39-Parameters!C$18),I386*$AH386*C387,$AG$2*$D$39))</f>
        <v>0.648937953737109</v>
      </c>
      <c r="H387" s="34">
        <f ca="1">Projection!$AH386*Projection!C387</f>
        <v>0.217688299138279</v>
      </c>
      <c r="I387" s="47">
        <f ca="1">IF(A387&lt;(A$39-Parameters!C$18-2),I388/(1+$AG$8-$AG$5),IF(A387&gt;(A$39-Parameters!C$18-2),I386*(1+H386-$AG$5),G389/$AG$8))</f>
        <v>2.88471946567734</v>
      </c>
      <c r="J387" s="47"/>
      <c r="K387" s="35">
        <f ca="1">I387/Parameters!$C$10</f>
        <v>2.53045567164679e-7</v>
      </c>
      <c r="L387" s="47">
        <f ca="1">IF(A387&lt;(A$39-Parameters!C$18),L388-G388,IF(A387=(A$39-Parameters!C$18),OFFSET(F387,Parameters!C$18,0)*$AG$2,$L386+G387))</f>
        <v>1187463.15850019</v>
      </c>
      <c r="M387" s="35">
        <f ca="1">L387/Parameters!$C$10</f>
        <v>0.104163434956157</v>
      </c>
      <c r="N387" s="35">
        <f ca="1" t="shared" si="72"/>
        <v>0.895836565043843</v>
      </c>
      <c r="O387" t="e">
        <f>'Actual Situation'!D387</f>
        <v>#N/A</v>
      </c>
      <c r="P387" t="e">
        <f>'Actual Situation'!E387</f>
        <v>#N/A</v>
      </c>
      <c r="Q387" s="12">
        <f ca="1">ROUND(SUM(OFFSET(D387,(Parameters!$C$9*-1),0,(Parameters!$C$8*-1),1))*Parameters!$C$6,0)</f>
        <v>0</v>
      </c>
      <c r="R387" s="12">
        <f ca="1" t="shared" si="67"/>
        <v>0</v>
      </c>
      <c r="S387" s="36" t="e">
        <f ca="1" t="shared" si="65"/>
        <v>#N/A</v>
      </c>
      <c r="T387" t="e">
        <f>'Actual Situation'!F387</f>
        <v>#N/A</v>
      </c>
      <c r="U387" s="36" t="e">
        <f>'Actual Situation'!G387</f>
        <v>#N/A</v>
      </c>
      <c r="V387" s="12">
        <f ca="1">Q387*Parameters!$C$4</f>
        <v>0</v>
      </c>
      <c r="W387" t="e">
        <f>'Actual Situation'!H387</f>
        <v>#N/A</v>
      </c>
      <c r="X387" s="36" t="e">
        <f>'Actual Situation'!I387</f>
        <v>#N/A</v>
      </c>
      <c r="Y387" s="12">
        <f ca="1">Q387*Parameters!$C$5</f>
        <v>0</v>
      </c>
      <c r="Z387" t="e">
        <f>'Actual Situation'!J387</f>
        <v>#N/A</v>
      </c>
      <c r="AA387" t="e">
        <f>'Actual Situation'!K387</f>
        <v>#N/A</v>
      </c>
      <c r="AB387" s="12">
        <f ca="1">Q387*Parameters!$C$7</f>
        <v>0</v>
      </c>
      <c r="AC387" t="e">
        <f>'Actual Situation'!L387</f>
        <v>#N/A</v>
      </c>
      <c r="AD387" s="12">
        <f ca="1" t="shared" si="74"/>
        <v>7113.58849999999</v>
      </c>
      <c r="AE387" s="61" t="e">
        <f t="shared" si="75"/>
        <v>#N/A</v>
      </c>
      <c r="AH387" s="39">
        <f ca="1">IF(ISNA((Parameters!$C$10-L387)/Parameters!$C$10),1,(Parameters!$C$10-L387)/Parameters!$C$10)</f>
        <v>0.895836565043843</v>
      </c>
      <c r="AJ387" s="66">
        <f ca="1" t="shared" si="76"/>
        <v>0</v>
      </c>
      <c r="AK387" s="66" t="e">
        <f ca="1" t="shared" si="77"/>
        <v>#N/A</v>
      </c>
      <c r="AL387" s="67">
        <f>Parameters!$C$13</f>
        <v>2200</v>
      </c>
      <c r="AM387" s="67">
        <f>Parameters!$C$14</f>
        <v>2000</v>
      </c>
    </row>
    <row r="388" spans="1:39">
      <c r="A388" s="45">
        <f t="shared" si="73"/>
        <v>44248</v>
      </c>
      <c r="B388" t="e">
        <f>'Actual Situation'!B388</f>
        <v>#N/A</v>
      </c>
      <c r="C388" s="46">
        <f>_xlfn.IFNA(VLOOKUP(A388,Measures!$D$15:$H$67,4,FALSE),C387)</f>
        <v>0.243</v>
      </c>
      <c r="D388" s="17">
        <f ca="1">OFFSET(G388,-Parameters!C$18,0)/$AG$2</f>
        <v>0.0427549245878953</v>
      </c>
      <c r="E388" t="e">
        <f>'Actual Situation'!C388</f>
        <v>#N/A</v>
      </c>
      <c r="F388" s="17">
        <f ca="1">OFFSET(L388,-Parameters!C$18,0)/$AG$2</f>
        <v>54511.8093587155</v>
      </c>
      <c r="G388" s="47">
        <f ca="1">IF(A388&lt;(A$39-Parameters!C$18),G389/(1+H389),IF(A388&gt;(A$39-Parameters!C$18),I387*$AH387*C388,$AG$2*$D$39))</f>
        <v>0.627969634071143</v>
      </c>
      <c r="H388" s="34">
        <f ca="1">Projection!$AH387*Projection!C388</f>
        <v>0.217688285305654</v>
      </c>
      <c r="I388" s="47">
        <f ca="1">IF(A388&lt;(A$39-Parameters!C$18-2),I389/(1+$AG$8-$AG$5),IF(A388&gt;(A$39-Parameters!C$18-2),I387*(1+H387-$AG$5),G390/$AG$8))</f>
        <v>2.79150927323239</v>
      </c>
      <c r="J388" s="47"/>
      <c r="K388" s="35">
        <f ca="1">I388/Parameters!$C$10</f>
        <v>2.44869234494069e-7</v>
      </c>
      <c r="L388" s="47">
        <f ca="1">IF(A388&lt;(A$39-Parameters!C$18),L389-G389,IF(A388=(A$39-Parameters!C$18),OFFSET(F388,Parameters!C$18,0)*$AG$2,$L387+G388))</f>
        <v>1187463.78646982</v>
      </c>
      <c r="M388" s="35">
        <f ca="1">L388/Parameters!$C$10</f>
        <v>0.104163490041212</v>
      </c>
      <c r="N388" s="35">
        <f ca="1" t="shared" si="72"/>
        <v>0.895836509958788</v>
      </c>
      <c r="O388" t="e">
        <f>'Actual Situation'!D388</f>
        <v>#N/A</v>
      </c>
      <c r="P388" t="e">
        <f>'Actual Situation'!E388</f>
        <v>#N/A</v>
      </c>
      <c r="Q388" s="12">
        <f ca="1">ROUND(SUM(OFFSET(D388,(Parameters!$C$9*-1),0,(Parameters!$C$8*-1),1))*Parameters!$C$6,0)</f>
        <v>0</v>
      </c>
      <c r="R388" s="12">
        <f ca="1" t="shared" si="67"/>
        <v>0</v>
      </c>
      <c r="S388" s="36" t="e">
        <f ca="1" t="shared" si="65"/>
        <v>#N/A</v>
      </c>
      <c r="T388" t="e">
        <f>'Actual Situation'!F388</f>
        <v>#N/A</v>
      </c>
      <c r="U388" s="36" t="e">
        <f>'Actual Situation'!G388</f>
        <v>#N/A</v>
      </c>
      <c r="V388" s="12">
        <f ca="1">Q388*Parameters!$C$4</f>
        <v>0</v>
      </c>
      <c r="W388" t="e">
        <f>'Actual Situation'!H388</f>
        <v>#N/A</v>
      </c>
      <c r="X388" s="36" t="e">
        <f>'Actual Situation'!I388</f>
        <v>#N/A</v>
      </c>
      <c r="Y388" s="12">
        <f ca="1">Q388*Parameters!$C$5</f>
        <v>0</v>
      </c>
      <c r="Z388" t="e">
        <f>'Actual Situation'!J388</f>
        <v>#N/A</v>
      </c>
      <c r="AA388" t="e">
        <f>'Actual Situation'!K388</f>
        <v>#N/A</v>
      </c>
      <c r="AB388" s="12">
        <f ca="1">Q388*Parameters!$C$7</f>
        <v>0</v>
      </c>
      <c r="AC388" t="e">
        <f>'Actual Situation'!L388</f>
        <v>#N/A</v>
      </c>
      <c r="AD388" s="12">
        <f ca="1" t="shared" si="74"/>
        <v>7113.58849999999</v>
      </c>
      <c r="AE388" s="61" t="e">
        <f t="shared" si="75"/>
        <v>#N/A</v>
      </c>
      <c r="AH388" s="39">
        <f ca="1">IF(ISNA((Parameters!$C$10-L388)/Parameters!$C$10),1,(Parameters!$C$10-L388)/Parameters!$C$10)</f>
        <v>0.895836509958788</v>
      </c>
      <c r="AJ388" s="66">
        <f ca="1" t="shared" si="76"/>
        <v>0</v>
      </c>
      <c r="AK388" s="66" t="e">
        <f ca="1" t="shared" si="77"/>
        <v>#N/A</v>
      </c>
      <c r="AL388" s="67">
        <f>Parameters!$C$13</f>
        <v>2200</v>
      </c>
      <c r="AM388" s="67">
        <f>Parameters!$C$14</f>
        <v>2000</v>
      </c>
    </row>
    <row r="389" spans="1:39">
      <c r="A389" s="45">
        <f t="shared" si="73"/>
        <v>44249</v>
      </c>
      <c r="B389" t="e">
        <f>'Actual Situation'!B389</f>
        <v>#N/A</v>
      </c>
      <c r="C389" s="46">
        <f>_xlfn.IFNA(VLOOKUP(A389,Measures!$D$15:$H$67,4,FALSE),C388)</f>
        <v>0.243</v>
      </c>
      <c r="D389" s="17">
        <f ca="1">OFFSET(G389,-Parameters!C$18,0)/$AG$2</f>
        <v>0.0413734453237131</v>
      </c>
      <c r="E389" t="e">
        <f>'Actual Situation'!C389</f>
        <v>#N/A</v>
      </c>
      <c r="F389" s="17">
        <f ca="1">OFFSET(L389,-Parameters!C$18,0)/$AG$2</f>
        <v>54511.8507321609</v>
      </c>
      <c r="G389" s="47">
        <f ca="1">IF(A389&lt;(A$39-Parameters!C$18),G390/(1+H390),IF(A389&gt;(A$39-Parameters!C$18),I388*$AH388*C389,$AG$2*$D$39))</f>
        <v>0.607678829738574</v>
      </c>
      <c r="H389" s="34">
        <f ca="1">Projection!$AH388*Projection!C389</f>
        <v>0.217688271919985</v>
      </c>
      <c r="I389" s="47">
        <f ca="1">IF(A389&lt;(A$39-Parameters!C$18-2),I390/(1+$AG$8-$AG$5),IF(A389&gt;(A$39-Parameters!C$18-2),I388*(1+H388-$AG$5),G391/$AG$8))</f>
        <v>2.70131082202908</v>
      </c>
      <c r="J389" s="47"/>
      <c r="K389" s="35">
        <f ca="1">I389/Parameters!$C$10</f>
        <v>2.36957089651674e-7</v>
      </c>
      <c r="L389" s="47">
        <f ca="1">IF(A389&lt;(A$39-Parameters!C$18),L390-G390,IF(A389=(A$39-Parameters!C$18),OFFSET(F389,Parameters!C$18,0)*$AG$2,$L388+G389))</f>
        <v>1187464.39414865</v>
      </c>
      <c r="M389" s="35">
        <f ca="1">L389/Parameters!$C$10</f>
        <v>0.104163543346373</v>
      </c>
      <c r="N389" s="35">
        <f ca="1" t="shared" si="72"/>
        <v>0.895836456653627</v>
      </c>
      <c r="O389" t="e">
        <f>'Actual Situation'!D389</f>
        <v>#N/A</v>
      </c>
      <c r="P389" t="e">
        <f>'Actual Situation'!E389</f>
        <v>#N/A</v>
      </c>
      <c r="Q389" s="12">
        <f ca="1">ROUND(SUM(OFFSET(D389,(Parameters!$C$9*-1),0,(Parameters!$C$8*-1),1))*Parameters!$C$6,0)</f>
        <v>0</v>
      </c>
      <c r="R389" s="12">
        <f ca="1" t="shared" si="67"/>
        <v>0</v>
      </c>
      <c r="S389" s="36" t="e">
        <f ca="1" t="shared" si="65"/>
        <v>#N/A</v>
      </c>
      <c r="T389" t="e">
        <f>'Actual Situation'!F389</f>
        <v>#N/A</v>
      </c>
      <c r="U389" s="36" t="e">
        <f>'Actual Situation'!G389</f>
        <v>#N/A</v>
      </c>
      <c r="V389" s="12">
        <f ca="1">Q389*Parameters!$C$4</f>
        <v>0</v>
      </c>
      <c r="W389" t="e">
        <f>'Actual Situation'!H389</f>
        <v>#N/A</v>
      </c>
      <c r="X389" s="36" t="e">
        <f>'Actual Situation'!I389</f>
        <v>#N/A</v>
      </c>
      <c r="Y389" s="12">
        <f ca="1">Q389*Parameters!$C$5</f>
        <v>0</v>
      </c>
      <c r="Z389" t="e">
        <f>'Actual Situation'!J389</f>
        <v>#N/A</v>
      </c>
      <c r="AA389" t="e">
        <f>'Actual Situation'!K389</f>
        <v>#N/A</v>
      </c>
      <c r="AB389" s="12">
        <f ca="1">Q389*Parameters!$C$7</f>
        <v>0</v>
      </c>
      <c r="AC389" t="e">
        <f>'Actual Situation'!L389</f>
        <v>#N/A</v>
      </c>
      <c r="AD389" s="12">
        <f ca="1" t="shared" si="74"/>
        <v>7113.58849999999</v>
      </c>
      <c r="AE389" s="61" t="e">
        <f t="shared" si="75"/>
        <v>#N/A</v>
      </c>
      <c r="AH389" s="39">
        <f ca="1">IF(ISNA((Parameters!$C$10-L389)/Parameters!$C$10),1,(Parameters!$C$10-L389)/Parameters!$C$10)</f>
        <v>0.895836456653627</v>
      </c>
      <c r="AJ389" s="66">
        <f ca="1" t="shared" si="76"/>
        <v>0</v>
      </c>
      <c r="AK389" s="66" t="e">
        <f ca="1" t="shared" si="77"/>
        <v>#N/A</v>
      </c>
      <c r="AL389" s="67">
        <f>Parameters!$C$13</f>
        <v>2200</v>
      </c>
      <c r="AM389" s="67">
        <f>Parameters!$C$14</f>
        <v>2000</v>
      </c>
    </row>
    <row r="390" spans="1:39">
      <c r="A390" s="45">
        <f t="shared" si="73"/>
        <v>44250</v>
      </c>
      <c r="B390" t="e">
        <f>'Actual Situation'!B390</f>
        <v>#N/A</v>
      </c>
      <c r="C390" s="46">
        <f>_xlfn.IFNA(VLOOKUP(A390,Measures!$D$15:$H$67,4,FALSE),C389)</f>
        <v>0.243</v>
      </c>
      <c r="D390" s="17">
        <f ca="1">OFFSET(G390,-Parameters!C$18,0)/$AG$2</f>
        <v>0.0400366031096454</v>
      </c>
      <c r="E390" t="e">
        <f>'Actual Situation'!C390</f>
        <v>#N/A</v>
      </c>
      <c r="F390" s="17">
        <f ca="1">OFFSET(L390,-Parameters!C$18,0)/$AG$2</f>
        <v>54511.890768764</v>
      </c>
      <c r="G390" s="47">
        <f ca="1">IF(A390&lt;(A$39-Parameters!C$18),G391/(1+H391),IF(A390&gt;(A$39-Parameters!C$18),I389*$AH389*C390,$AG$2*$D$39))</f>
        <v>0.588043649775772</v>
      </c>
      <c r="H390" s="34">
        <f ca="1">Projection!$AH389*Projection!C390</f>
        <v>0.217688258966831</v>
      </c>
      <c r="I390" s="47">
        <f ca="1">IF(A390&lt;(A$39-Parameters!C$18-2),I391/(1+$AG$8-$AG$5),IF(A390&gt;(A$39-Parameters!C$18-2),I389*(1+H389-$AG$5),G392/$AG$8))</f>
        <v>2.61402680128808</v>
      </c>
      <c r="J390" s="47"/>
      <c r="K390" s="35">
        <f ca="1">I390/Parameters!$C$10</f>
        <v>2.29300596604218e-7</v>
      </c>
      <c r="L390" s="47">
        <f ca="1">IF(A390&lt;(A$39-Parameters!C$18),L391-G391,IF(A390=(A$39-Parameters!C$18),OFFSET(F390,Parameters!C$18,0)*$AG$2,$L389+G390))</f>
        <v>1187464.9821923</v>
      </c>
      <c r="M390" s="35">
        <f ca="1">L390/Parameters!$C$10</f>
        <v>0.104163594929149</v>
      </c>
      <c r="N390" s="35">
        <f ca="1" t="shared" si="72"/>
        <v>0.895836405070851</v>
      </c>
      <c r="O390" t="e">
        <f>'Actual Situation'!D390</f>
        <v>#N/A</v>
      </c>
      <c r="P390" t="e">
        <f>'Actual Situation'!E390</f>
        <v>#N/A</v>
      </c>
      <c r="Q390" s="12">
        <f ca="1">ROUND(SUM(OFFSET(D390,(Parameters!$C$9*-1),0,(Parameters!$C$8*-1),1))*Parameters!$C$6,0)</f>
        <v>0</v>
      </c>
      <c r="R390" s="12">
        <f ca="1" t="shared" si="67"/>
        <v>0</v>
      </c>
      <c r="S390" s="36" t="e">
        <f ca="1" t="shared" si="65"/>
        <v>#N/A</v>
      </c>
      <c r="T390" t="e">
        <f>'Actual Situation'!F390</f>
        <v>#N/A</v>
      </c>
      <c r="U390" s="36" t="e">
        <f>'Actual Situation'!G390</f>
        <v>#N/A</v>
      </c>
      <c r="V390" s="12">
        <f ca="1">Q390*Parameters!$C$4</f>
        <v>0</v>
      </c>
      <c r="W390" t="e">
        <f>'Actual Situation'!H390</f>
        <v>#N/A</v>
      </c>
      <c r="X390" s="36" t="e">
        <f>'Actual Situation'!I390</f>
        <v>#N/A</v>
      </c>
      <c r="Y390" s="12">
        <f ca="1">Q390*Parameters!$C$5</f>
        <v>0</v>
      </c>
      <c r="Z390" t="e">
        <f>'Actual Situation'!J390</f>
        <v>#N/A</v>
      </c>
      <c r="AA390" t="e">
        <f>'Actual Situation'!K390</f>
        <v>#N/A</v>
      </c>
      <c r="AB390" s="12">
        <f ca="1">Q390*Parameters!$C$7</f>
        <v>0</v>
      </c>
      <c r="AC390" t="e">
        <f>'Actual Situation'!L390</f>
        <v>#N/A</v>
      </c>
      <c r="AD390" s="12">
        <f ca="1" t="shared" si="74"/>
        <v>7113.58849999999</v>
      </c>
      <c r="AE390" s="61" t="e">
        <f t="shared" si="75"/>
        <v>#N/A</v>
      </c>
      <c r="AH390" s="39">
        <f ca="1">IF(ISNA((Parameters!$C$10-L390)/Parameters!$C$10),1,(Parameters!$C$10-L390)/Parameters!$C$10)</f>
        <v>0.895836405070851</v>
      </c>
      <c r="AJ390" s="66">
        <f ca="1" t="shared" si="76"/>
        <v>0</v>
      </c>
      <c r="AK390" s="66" t="e">
        <f ca="1" t="shared" si="77"/>
        <v>#N/A</v>
      </c>
      <c r="AL390" s="67">
        <f>Parameters!$C$13</f>
        <v>2200</v>
      </c>
      <c r="AM390" s="67">
        <f>Parameters!$C$14</f>
        <v>2000</v>
      </c>
    </row>
    <row r="391" spans="1:39">
      <c r="A391" s="45">
        <f t="shared" si="73"/>
        <v>44251</v>
      </c>
      <c r="B391" t="e">
        <f>'Actual Situation'!B391</f>
        <v>#N/A</v>
      </c>
      <c r="C391" s="46">
        <f>_xlfn.IFNA(VLOOKUP(A391,Measures!$D$15:$H$67,4,FALSE),C390)</f>
        <v>0.243</v>
      </c>
      <c r="D391" s="17">
        <f ca="1">OFFSET(G391,-Parameters!C$18,0)/$AG$2</f>
        <v>0.0387429557220525</v>
      </c>
      <c r="E391" t="e">
        <f>'Actual Situation'!C391</f>
        <v>#N/A</v>
      </c>
      <c r="F391" s="17">
        <f ca="1">OFFSET(L391,-Parameters!C$18,0)/$AG$2</f>
        <v>54511.9295117197</v>
      </c>
      <c r="G391" s="47">
        <f ca="1">IF(A391&lt;(A$39-Parameters!C$18),G392/(1+H392),IF(A391&gt;(A$39-Parameters!C$18),I390*$AH390*C391,$AG$2*$D$39))</f>
        <v>0.569042910499219</v>
      </c>
      <c r="H391" s="34">
        <f ca="1">Projection!$AH390*Projection!C391</f>
        <v>0.217688246432217</v>
      </c>
      <c r="I391" s="47">
        <f ca="1">IF(A391&lt;(A$39-Parameters!C$18-2),I392/(1+$AG$8-$AG$5),IF(A391&gt;(A$39-Parameters!C$18-2),I390*(1+H390-$AG$5),G393/$AG$8))</f>
        <v>2.5295630442311</v>
      </c>
      <c r="J391" s="47"/>
      <c r="K391" s="35">
        <f ca="1">I391/Parameters!$C$10</f>
        <v>2.21891495107991e-7</v>
      </c>
      <c r="L391" s="47">
        <f ca="1">IF(A391&lt;(A$39-Parameters!C$18),L392-G392,IF(A391=(A$39-Parameters!C$18),OFFSET(F391,Parameters!C$18,0)*$AG$2,$L390+G391))</f>
        <v>1187465.55123521</v>
      </c>
      <c r="M391" s="35">
        <f ca="1">L391/Parameters!$C$10</f>
        <v>0.104163644845194</v>
      </c>
      <c r="N391" s="35">
        <f ca="1" t="shared" si="72"/>
        <v>0.895836355154806</v>
      </c>
      <c r="O391" t="e">
        <f>'Actual Situation'!D391</f>
        <v>#N/A</v>
      </c>
      <c r="P391" t="e">
        <f>'Actual Situation'!E391</f>
        <v>#N/A</v>
      </c>
      <c r="Q391" s="12">
        <f ca="1">ROUND(SUM(OFFSET(D391,(Parameters!$C$9*-1),0,(Parameters!$C$8*-1),1))*Parameters!$C$6,0)</f>
        <v>0</v>
      </c>
      <c r="R391" s="12">
        <f ca="1" t="shared" si="67"/>
        <v>0</v>
      </c>
      <c r="S391" s="36" t="e">
        <f ca="1" t="shared" si="65"/>
        <v>#N/A</v>
      </c>
      <c r="T391" t="e">
        <f>'Actual Situation'!F391</f>
        <v>#N/A</v>
      </c>
      <c r="U391" s="36" t="e">
        <f>'Actual Situation'!G391</f>
        <v>#N/A</v>
      </c>
      <c r="V391" s="12">
        <f ca="1">Q391*Parameters!$C$4</f>
        <v>0</v>
      </c>
      <c r="W391" t="e">
        <f>'Actual Situation'!H391</f>
        <v>#N/A</v>
      </c>
      <c r="X391" s="36" t="e">
        <f>'Actual Situation'!I391</f>
        <v>#N/A</v>
      </c>
      <c r="Y391" s="12">
        <f ca="1">Q391*Parameters!$C$5</f>
        <v>0</v>
      </c>
      <c r="Z391" t="e">
        <f>'Actual Situation'!J391</f>
        <v>#N/A</v>
      </c>
      <c r="AA391" t="e">
        <f>'Actual Situation'!K391</f>
        <v>#N/A</v>
      </c>
      <c r="AB391" s="12">
        <f ca="1">Q391*Parameters!$C$7</f>
        <v>0</v>
      </c>
      <c r="AC391" t="e">
        <f>'Actual Situation'!L391</f>
        <v>#N/A</v>
      </c>
      <c r="AD391" s="12">
        <f ca="1" t="shared" si="74"/>
        <v>7113.58849999999</v>
      </c>
      <c r="AE391" s="61" t="e">
        <f t="shared" si="75"/>
        <v>#N/A</v>
      </c>
      <c r="AH391" s="39">
        <f ca="1">IF(ISNA((Parameters!$C$10-L391)/Parameters!$C$10),1,(Parameters!$C$10-L391)/Parameters!$C$10)</f>
        <v>0.895836355154806</v>
      </c>
      <c r="AJ391" s="66">
        <f ca="1" t="shared" si="76"/>
        <v>0</v>
      </c>
      <c r="AK391" s="66" t="e">
        <f ca="1" t="shared" si="77"/>
        <v>#N/A</v>
      </c>
      <c r="AL391" s="67">
        <f>Parameters!$C$13</f>
        <v>2200</v>
      </c>
      <c r="AM391" s="67">
        <f>Parameters!$C$14</f>
        <v>2000</v>
      </c>
    </row>
    <row r="392" spans="1:39">
      <c r="A392" s="45">
        <f t="shared" si="73"/>
        <v>44252</v>
      </c>
      <c r="B392" t="e">
        <f>'Actual Situation'!B392</f>
        <v>#N/A</v>
      </c>
      <c r="C392" s="46">
        <f>_xlfn.IFNA(VLOOKUP(A392,Measures!$D$15:$H$67,4,FALSE),C391)</f>
        <v>0.243</v>
      </c>
      <c r="D392" s="17">
        <f ca="1">OFFSET(G392,-Parameters!C$18,0)/$AG$2</f>
        <v>0.0374911075326041</v>
      </c>
      <c r="E392" t="e">
        <f>'Actual Situation'!C392</f>
        <v>#N/A</v>
      </c>
      <c r="F392" s="17">
        <f ca="1">OFFSET(L392,-Parameters!C$18,0)/$AG$2</f>
        <v>54511.9670028272</v>
      </c>
      <c r="G392" s="47">
        <f ca="1">IF(A392&lt;(A$39-Parameters!C$18),G393/(1+H393),IF(A392&gt;(A$39-Parameters!C$18),I391*$AH391*C392,$AG$2*$D$39))</f>
        <v>0.550656112655822</v>
      </c>
      <c r="H392" s="34">
        <f ca="1">Projection!$AH391*Projection!C392</f>
        <v>0.217688234302618</v>
      </c>
      <c r="I392" s="47">
        <f ca="1">IF(A392&lt;(A$39-Parameters!C$18-2),I393/(1+$AG$8-$AG$5),IF(A392&gt;(A$39-Parameters!C$18-2),I391*(1+H391-$AG$5),G394/$AG$8))</f>
        <v>2.44782842651173</v>
      </c>
      <c r="J392" s="47"/>
      <c r="K392" s="35">
        <f ca="1">I392/Parameters!$C$10</f>
        <v>2.14721791799275e-7</v>
      </c>
      <c r="L392" s="47">
        <f ca="1">IF(A392&lt;(A$39-Parameters!C$18),L393-G393,IF(A392=(A$39-Parameters!C$18),OFFSET(F392,Parameters!C$18,0)*$AG$2,$L391+G392))</f>
        <v>1187466.10189132</v>
      </c>
      <c r="M392" s="35">
        <f ca="1">L392/Parameters!$C$10</f>
        <v>0.104163693148362</v>
      </c>
      <c r="N392" s="35">
        <f ca="1" t="shared" si="72"/>
        <v>0.895836306851638</v>
      </c>
      <c r="O392" t="e">
        <f>'Actual Situation'!D392</f>
        <v>#N/A</v>
      </c>
      <c r="P392" t="e">
        <f>'Actual Situation'!E392</f>
        <v>#N/A</v>
      </c>
      <c r="Q392" s="12">
        <f ca="1">ROUND(SUM(OFFSET(D392,(Parameters!$C$9*-1),0,(Parameters!$C$8*-1),1))*Parameters!$C$6,0)</f>
        <v>0</v>
      </c>
      <c r="R392" s="12">
        <f ca="1" t="shared" si="67"/>
        <v>0</v>
      </c>
      <c r="S392" s="36" t="e">
        <f ca="1" t="shared" si="65"/>
        <v>#N/A</v>
      </c>
      <c r="T392" t="e">
        <f>'Actual Situation'!F392</f>
        <v>#N/A</v>
      </c>
      <c r="U392" s="36" t="e">
        <f>'Actual Situation'!G392</f>
        <v>#N/A</v>
      </c>
      <c r="V392" s="12">
        <f ca="1">Q392*Parameters!$C$4</f>
        <v>0</v>
      </c>
      <c r="W392" t="e">
        <f>'Actual Situation'!H392</f>
        <v>#N/A</v>
      </c>
      <c r="X392" s="36" t="e">
        <f>'Actual Situation'!I392</f>
        <v>#N/A</v>
      </c>
      <c r="Y392" s="12">
        <f ca="1">Q392*Parameters!$C$5</f>
        <v>0</v>
      </c>
      <c r="Z392" t="e">
        <f>'Actual Situation'!J392</f>
        <v>#N/A</v>
      </c>
      <c r="AA392" t="e">
        <f>'Actual Situation'!K392</f>
        <v>#N/A</v>
      </c>
      <c r="AB392" s="12">
        <f ca="1">Q392*Parameters!$C$7</f>
        <v>0</v>
      </c>
      <c r="AC392" t="e">
        <f>'Actual Situation'!L392</f>
        <v>#N/A</v>
      </c>
      <c r="AD392" s="12">
        <f ca="1" t="shared" si="74"/>
        <v>7113.58849999999</v>
      </c>
      <c r="AE392" s="61" t="e">
        <f t="shared" si="75"/>
        <v>#N/A</v>
      </c>
      <c r="AH392" s="39">
        <f ca="1">IF(ISNA((Parameters!$C$10-L392)/Parameters!$C$10),1,(Parameters!$C$10-L392)/Parameters!$C$10)</f>
        <v>0.895836306851638</v>
      </c>
      <c r="AJ392" s="66">
        <f ca="1" t="shared" si="76"/>
        <v>0</v>
      </c>
      <c r="AK392" s="66" t="e">
        <f ca="1" t="shared" si="77"/>
        <v>#N/A</v>
      </c>
      <c r="AL392" s="67">
        <f>Parameters!$C$13</f>
        <v>2200</v>
      </c>
      <c r="AM392" s="67">
        <f>Parameters!$C$14</f>
        <v>2000</v>
      </c>
    </row>
    <row r="393" spans="1:39">
      <c r="A393" s="45">
        <f t="shared" si="73"/>
        <v>44253</v>
      </c>
      <c r="B393" t="e">
        <f>'Actual Situation'!B393</f>
        <v>#N/A</v>
      </c>
      <c r="C393" s="46">
        <f>_xlfn.IFNA(VLOOKUP(A393,Measures!$D$15:$H$67,4,FALSE),C392)</f>
        <v>0.243</v>
      </c>
      <c r="D393" s="17">
        <f ca="1">OFFSET(G393,-Parameters!C$18,0)/$AG$2</f>
        <v>0.0362797080030674</v>
      </c>
      <c r="E393" t="e">
        <f>'Actual Situation'!C393</f>
        <v>#N/A</v>
      </c>
      <c r="F393" s="17">
        <f ca="1">OFFSET(L393,-Parameters!C$18,0)/$AG$2</f>
        <v>54512.0032825352</v>
      </c>
      <c r="G393" s="47">
        <f ca="1">IF(A393&lt;(A$39-Parameters!C$18),G394/(1+H394),IF(A393&gt;(A$39-Parameters!C$18),I392*$AH392*C393,$AG$2*$D$39))</f>
        <v>0.532863419311292</v>
      </c>
      <c r="H393" s="34">
        <f ca="1">Projection!$AH392*Projection!C393</f>
        <v>0.217688222564948</v>
      </c>
      <c r="I393" s="47">
        <f ca="1">IF(A393&lt;(A$39-Parameters!C$18-2),I394/(1+$AG$8-$AG$5),IF(A393&gt;(A$39-Parameters!C$18-2),I392*(1+H392-$AG$5),G395/$AG$8))</f>
        <v>2.36873476792689</v>
      </c>
      <c r="J393" s="47"/>
      <c r="K393" s="35">
        <f ca="1">I393/Parameters!$C$10</f>
        <v>2.07783751572534e-7</v>
      </c>
      <c r="L393" s="47">
        <f ca="1">IF(A393&lt;(A$39-Parameters!C$18),L394-G394,IF(A393=(A$39-Parameters!C$18),OFFSET(F393,Parameters!C$18,0)*$AG$2,$L392+G393))</f>
        <v>1187466.63475474</v>
      </c>
      <c r="M393" s="35">
        <f ca="1">L393/Parameters!$C$10</f>
        <v>0.104163739890767</v>
      </c>
      <c r="N393" s="35">
        <f ca="1" t="shared" si="72"/>
        <v>0.895836260109233</v>
      </c>
      <c r="O393" t="e">
        <f>'Actual Situation'!D393</f>
        <v>#N/A</v>
      </c>
      <c r="P393" t="e">
        <f>'Actual Situation'!E393</f>
        <v>#N/A</v>
      </c>
      <c r="Q393" s="12">
        <f ca="1">ROUND(SUM(OFFSET(D393,(Parameters!$C$9*-1),0,(Parameters!$C$8*-1),1))*Parameters!$C$6,0)</f>
        <v>0</v>
      </c>
      <c r="R393" s="12">
        <f ca="1" t="shared" si="67"/>
        <v>0</v>
      </c>
      <c r="S393" s="36" t="e">
        <f ca="1" t="shared" si="65"/>
        <v>#N/A</v>
      </c>
      <c r="T393" t="e">
        <f>'Actual Situation'!F393</f>
        <v>#N/A</v>
      </c>
      <c r="U393" s="36" t="e">
        <f>'Actual Situation'!G393</f>
        <v>#N/A</v>
      </c>
      <c r="V393" s="12">
        <f ca="1">Q393*Parameters!$C$4</f>
        <v>0</v>
      </c>
      <c r="W393" t="e">
        <f>'Actual Situation'!H393</f>
        <v>#N/A</v>
      </c>
      <c r="X393" s="36" t="e">
        <f>'Actual Situation'!I393</f>
        <v>#N/A</v>
      </c>
      <c r="Y393" s="12">
        <f ca="1">Q393*Parameters!$C$5</f>
        <v>0</v>
      </c>
      <c r="Z393" t="e">
        <f>'Actual Situation'!J393</f>
        <v>#N/A</v>
      </c>
      <c r="AA393" t="e">
        <f>'Actual Situation'!K393</f>
        <v>#N/A</v>
      </c>
      <c r="AB393" s="12">
        <f ca="1">Q393*Parameters!$C$7</f>
        <v>0</v>
      </c>
      <c r="AC393" t="e">
        <f>'Actual Situation'!L393</f>
        <v>#N/A</v>
      </c>
      <c r="AD393" s="12">
        <f ca="1" t="shared" si="74"/>
        <v>7113.58849999999</v>
      </c>
      <c r="AE393" s="61" t="e">
        <f t="shared" si="75"/>
        <v>#N/A</v>
      </c>
      <c r="AH393" s="39">
        <f ca="1">IF(ISNA((Parameters!$C$10-L393)/Parameters!$C$10),1,(Parameters!$C$10-L393)/Parameters!$C$10)</f>
        <v>0.895836260109233</v>
      </c>
      <c r="AJ393" s="66">
        <f ca="1" t="shared" si="76"/>
        <v>0</v>
      </c>
      <c r="AK393" s="66" t="e">
        <f ca="1" t="shared" si="77"/>
        <v>#N/A</v>
      </c>
      <c r="AL393" s="67">
        <f>Parameters!$C$13</f>
        <v>2200</v>
      </c>
      <c r="AM393" s="67">
        <f>Parameters!$C$14</f>
        <v>2000</v>
      </c>
    </row>
    <row r="394" spans="1:39">
      <c r="A394" s="45">
        <f t="shared" si="73"/>
        <v>44254</v>
      </c>
      <c r="B394" t="e">
        <f>'Actual Situation'!B394</f>
        <v>#N/A</v>
      </c>
      <c r="C394" s="46">
        <f>_xlfn.IFNA(VLOOKUP(A394,Measures!$D$15:$H$67,4,FALSE),C393)</f>
        <v>0.243</v>
      </c>
      <c r="D394" s="17">
        <f ca="1">OFFSET(G394,-Parameters!C$18,0)/$AG$2</f>
        <v>0.0351074502287078</v>
      </c>
      <c r="E394" t="e">
        <f>'Actual Situation'!C394</f>
        <v>#N/A</v>
      </c>
      <c r="F394" s="17">
        <f ca="1">OFFSET(L394,-Parameters!C$18,0)/$AG$2</f>
        <v>54512.0383899854</v>
      </c>
      <c r="G394" s="47">
        <f ca="1">IF(A394&lt;(A$39-Parameters!C$18),G395/(1+H395),IF(A394&gt;(A$39-Parameters!C$18),I393*$AH393*C394,$AG$2*$D$39))</f>
        <v>0.515645634452752</v>
      </c>
      <c r="H394" s="34">
        <f ca="1">Projection!$AH393*Projection!C394</f>
        <v>0.217688211206544</v>
      </c>
      <c r="I394" s="47">
        <f ca="1">IF(A394&lt;(A$39-Parameters!C$18-2),I395/(1+$AG$8-$AG$5),IF(A394&gt;(A$39-Parameters!C$18-2),I393*(1+H393-$AG$5),G396/$AG$8))</f>
        <v>2.29219673730297</v>
      </c>
      <c r="J394" s="47"/>
      <c r="K394" s="35">
        <f ca="1">I394/Parameters!$C$10</f>
        <v>2.01069889237103e-7</v>
      </c>
      <c r="L394" s="47">
        <f ca="1">IF(A394&lt;(A$39-Parameters!C$18),L395-G395,IF(A394=(A$39-Parameters!C$18),OFFSET(F394,Parameters!C$18,0)*$AG$2,$L393+G394))</f>
        <v>1187467.15040038</v>
      </c>
      <c r="M394" s="35">
        <f ca="1">L394/Parameters!$C$10</f>
        <v>0.10416378512284</v>
      </c>
      <c r="N394" s="35">
        <f ca="1" t="shared" si="72"/>
        <v>0.89583621487716</v>
      </c>
      <c r="O394" t="e">
        <f>'Actual Situation'!D394</f>
        <v>#N/A</v>
      </c>
      <c r="P394" t="e">
        <f>'Actual Situation'!E394</f>
        <v>#N/A</v>
      </c>
      <c r="Q394" s="12">
        <f ca="1">ROUND(SUM(OFFSET(D394,(Parameters!$C$9*-1),0,(Parameters!$C$8*-1),1))*Parameters!$C$6,0)</f>
        <v>0</v>
      </c>
      <c r="R394" s="12">
        <f ca="1" t="shared" si="67"/>
        <v>0</v>
      </c>
      <c r="S394" s="36" t="e">
        <f ca="1" t="shared" ref="S394:S457" si="78">IF(P394=0,NA(),ABS(Q394-P394)/Q394*100)</f>
        <v>#N/A</v>
      </c>
      <c r="T394" t="e">
        <f>'Actual Situation'!F394</f>
        <v>#N/A</v>
      </c>
      <c r="U394" s="36" t="e">
        <f>'Actual Situation'!G394</f>
        <v>#N/A</v>
      </c>
      <c r="V394" s="12">
        <f ca="1">Q394*Parameters!$C$4</f>
        <v>0</v>
      </c>
      <c r="W394" t="e">
        <f>'Actual Situation'!H394</f>
        <v>#N/A</v>
      </c>
      <c r="X394" s="36" t="e">
        <f>'Actual Situation'!I394</f>
        <v>#N/A</v>
      </c>
      <c r="Y394" s="12">
        <f ca="1">Q394*Parameters!$C$5</f>
        <v>0</v>
      </c>
      <c r="Z394" t="e">
        <f>'Actual Situation'!J394</f>
        <v>#N/A</v>
      </c>
      <c r="AA394" t="e">
        <f>'Actual Situation'!K394</f>
        <v>#N/A</v>
      </c>
      <c r="AB394" s="12">
        <f ca="1">Q394*Parameters!$C$7</f>
        <v>0</v>
      </c>
      <c r="AC394" t="e">
        <f>'Actual Situation'!L394</f>
        <v>#N/A</v>
      </c>
      <c r="AD394" s="12">
        <f ca="1" t="shared" si="74"/>
        <v>7113.58849999999</v>
      </c>
      <c r="AE394" s="61" t="e">
        <f t="shared" si="75"/>
        <v>#N/A</v>
      </c>
      <c r="AH394" s="39">
        <f ca="1">IF(ISNA((Parameters!$C$10-L394)/Parameters!$C$10),1,(Parameters!$C$10-L394)/Parameters!$C$10)</f>
        <v>0.89583621487716</v>
      </c>
      <c r="AJ394" s="66">
        <f ca="1" t="shared" si="76"/>
        <v>0</v>
      </c>
      <c r="AK394" s="66" t="e">
        <f ca="1" t="shared" si="77"/>
        <v>#N/A</v>
      </c>
      <c r="AL394" s="67">
        <f>Parameters!$C$13</f>
        <v>2200</v>
      </c>
      <c r="AM394" s="67">
        <f>Parameters!$C$14</f>
        <v>2000</v>
      </c>
    </row>
    <row r="395" spans="1:39">
      <c r="A395" s="45">
        <f t="shared" si="73"/>
        <v>44255</v>
      </c>
      <c r="B395" t="e">
        <f>'Actual Situation'!B395</f>
        <v>#N/A</v>
      </c>
      <c r="C395" s="46">
        <f>_xlfn.IFNA(VLOOKUP(A395,Measures!$D$15:$H$67,4,FALSE),C394)</f>
        <v>0.243</v>
      </c>
      <c r="D395" s="17">
        <f ca="1">OFFSET(G395,-Parameters!C$18,0)/$AG$2</f>
        <v>0.0339730695287328</v>
      </c>
      <c r="E395" t="e">
        <f>'Actual Situation'!C395</f>
        <v>#N/A</v>
      </c>
      <c r="F395" s="17">
        <f ca="1">OFFSET(L395,-Parameters!C$18,0)/$AG$2</f>
        <v>54512.072363055</v>
      </c>
      <c r="G395" s="47">
        <f ca="1">IF(A395&lt;(A$39-Parameters!C$18),G396/(1+H396),IF(A395&gt;(A$39-Parameters!C$18),I394*$AH394*C395,$AG$2*$D$39))</f>
        <v>0.498984182282522</v>
      </c>
      <c r="H395" s="34">
        <f ca="1">Projection!$AH394*Projection!C395</f>
        <v>0.21768820021515</v>
      </c>
      <c r="I395" s="47">
        <f ca="1">IF(A395&lt;(A$39-Parameters!C$18-2),I396/(1+$AG$8-$AG$5),IF(A395&gt;(A$39-Parameters!C$18-2),I394*(1+H394-$AG$5),G397/$AG$8))</f>
        <v>2.21813176045419</v>
      </c>
      <c r="J395" s="47"/>
      <c r="K395" s="35">
        <f ca="1">I395/Parameters!$C$10</f>
        <v>1.9457296144335e-7</v>
      </c>
      <c r="L395" s="47">
        <f ca="1">IF(A395&lt;(A$39-Parameters!C$18),L396-G396,IF(A395=(A$39-Parameters!C$18),OFFSET(F395,Parameters!C$18,0)*$AG$2,$L394+G395))</f>
        <v>1187467.64938456</v>
      </c>
      <c r="M395" s="35">
        <f ca="1">L395/Parameters!$C$10</f>
        <v>0.104163828893382</v>
      </c>
      <c r="N395" s="35">
        <f ca="1" t="shared" si="72"/>
        <v>0.895836171106618</v>
      </c>
      <c r="O395" t="e">
        <f>'Actual Situation'!D395</f>
        <v>#N/A</v>
      </c>
      <c r="P395" t="e">
        <f>'Actual Situation'!E395</f>
        <v>#N/A</v>
      </c>
      <c r="Q395" s="12">
        <f ca="1">ROUND(SUM(OFFSET(D395,(Parameters!$C$9*-1),0,(Parameters!$C$8*-1),1))*Parameters!$C$6,0)</f>
        <v>0</v>
      </c>
      <c r="R395" s="12">
        <f ca="1" t="shared" si="67"/>
        <v>0</v>
      </c>
      <c r="S395" s="36" t="e">
        <f ca="1" t="shared" si="78"/>
        <v>#N/A</v>
      </c>
      <c r="T395" t="e">
        <f>'Actual Situation'!F395</f>
        <v>#N/A</v>
      </c>
      <c r="U395" s="36" t="e">
        <f>'Actual Situation'!G395</f>
        <v>#N/A</v>
      </c>
      <c r="V395" s="12">
        <f ca="1">Q395*Parameters!$C$4</f>
        <v>0</v>
      </c>
      <c r="W395" t="e">
        <f>'Actual Situation'!H395</f>
        <v>#N/A</v>
      </c>
      <c r="X395" s="36" t="e">
        <f>'Actual Situation'!I395</f>
        <v>#N/A</v>
      </c>
      <c r="Y395" s="12">
        <f ca="1">Q395*Parameters!$C$5</f>
        <v>0</v>
      </c>
      <c r="Z395" t="e">
        <f>'Actual Situation'!J395</f>
        <v>#N/A</v>
      </c>
      <c r="AA395" t="e">
        <f>'Actual Situation'!K395</f>
        <v>#N/A</v>
      </c>
      <c r="AB395" s="12">
        <f ca="1">Q395*Parameters!$C$7</f>
        <v>0</v>
      </c>
      <c r="AC395" t="e">
        <f>'Actual Situation'!L395</f>
        <v>#N/A</v>
      </c>
      <c r="AD395" s="12">
        <f ca="1" t="shared" si="74"/>
        <v>7113.58849999999</v>
      </c>
      <c r="AE395" s="61" t="e">
        <f t="shared" si="75"/>
        <v>#N/A</v>
      </c>
      <c r="AH395" s="39">
        <f ca="1">IF(ISNA((Parameters!$C$10-L395)/Parameters!$C$10),1,(Parameters!$C$10-L395)/Parameters!$C$10)</f>
        <v>0.895836171106618</v>
      </c>
      <c r="AJ395" s="66">
        <f ca="1" t="shared" si="76"/>
        <v>0</v>
      </c>
      <c r="AK395" s="66" t="e">
        <f ca="1" t="shared" si="77"/>
        <v>#N/A</v>
      </c>
      <c r="AL395" s="67">
        <f>Parameters!$C$13</f>
        <v>2200</v>
      </c>
      <c r="AM395" s="67">
        <f>Parameters!$C$14</f>
        <v>2000</v>
      </c>
    </row>
    <row r="396" spans="1:39">
      <c r="A396" s="45">
        <f t="shared" si="73"/>
        <v>44256</v>
      </c>
      <c r="B396" t="e">
        <f>'Actual Situation'!B396</f>
        <v>#N/A</v>
      </c>
      <c r="C396" s="46">
        <f>_xlfn.IFNA(VLOOKUP(A396,Measures!$D$15:$H$67,4,FALSE),C395)</f>
        <v>0.243</v>
      </c>
      <c r="D396" s="17">
        <f ca="1">OFFSET(G396,-Parameters!C$18,0)/$AG$2</f>
        <v>0.0328753420822594</v>
      </c>
      <c r="E396" t="e">
        <f>'Actual Situation'!C396</f>
        <v>#N/A</v>
      </c>
      <c r="F396" s="17">
        <f ca="1">OFFSET(L396,-Parameters!C$18,0)/$AG$2</f>
        <v>54512.1052383971</v>
      </c>
      <c r="G396" s="47">
        <f ca="1">IF(A396&lt;(A$39-Parameters!C$18),G397/(1+H397),IF(A396&gt;(A$39-Parameters!C$18),I395*$AH395*C396,$AG$2*$D$39))</f>
        <v>0.482861087180748</v>
      </c>
      <c r="H396" s="34">
        <f ca="1">Projection!$AH395*Projection!C396</f>
        <v>0.217688189578908</v>
      </c>
      <c r="I396" s="47">
        <f ca="1">IF(A396&lt;(A$39-Parameters!C$18-2),I397/(1+$AG$8-$AG$5),IF(A396&gt;(A$39-Parameters!C$18-2),I395*(1+H395-$AG$5),G398/$AG$8))</f>
        <v>2.14645993111397</v>
      </c>
      <c r="J396" s="47"/>
      <c r="K396" s="35">
        <f ca="1">I396/Parameters!$C$10</f>
        <v>1.88285958869647e-7</v>
      </c>
      <c r="L396" s="47">
        <f ca="1">IF(A396&lt;(A$39-Parameters!C$18),L397-G397,IF(A396=(A$39-Parameters!C$18),OFFSET(F396,Parameters!C$18,0)*$AG$2,$L395+G396))</f>
        <v>1187468.13224565</v>
      </c>
      <c r="M396" s="35">
        <f ca="1">L396/Parameters!$C$10</f>
        <v>0.104163871249618</v>
      </c>
      <c r="N396" s="35">
        <f ca="1" t="shared" si="72"/>
        <v>0.895836128750382</v>
      </c>
      <c r="O396" t="e">
        <f>'Actual Situation'!D396</f>
        <v>#N/A</v>
      </c>
      <c r="P396" t="e">
        <f>'Actual Situation'!E396</f>
        <v>#N/A</v>
      </c>
      <c r="Q396" s="12">
        <f ca="1">ROUND(SUM(OFFSET(D396,(Parameters!$C$9*-1),0,(Parameters!$C$8*-1),1))*Parameters!$C$6,0)</f>
        <v>0</v>
      </c>
      <c r="R396" s="12">
        <f ca="1" t="shared" si="67"/>
        <v>0</v>
      </c>
      <c r="S396" s="36" t="e">
        <f ca="1" t="shared" si="78"/>
        <v>#N/A</v>
      </c>
      <c r="T396" t="e">
        <f>'Actual Situation'!F396</f>
        <v>#N/A</v>
      </c>
      <c r="U396" s="36" t="e">
        <f>'Actual Situation'!G396</f>
        <v>#N/A</v>
      </c>
      <c r="V396" s="12">
        <f ca="1">Q396*Parameters!$C$4</f>
        <v>0</v>
      </c>
      <c r="W396" t="e">
        <f>'Actual Situation'!H396</f>
        <v>#N/A</v>
      </c>
      <c r="X396" s="36" t="e">
        <f>'Actual Situation'!I396</f>
        <v>#N/A</v>
      </c>
      <c r="Y396" s="12">
        <f ca="1">Q396*Parameters!$C$5</f>
        <v>0</v>
      </c>
      <c r="Z396" t="e">
        <f>'Actual Situation'!J396</f>
        <v>#N/A</v>
      </c>
      <c r="AA396" t="e">
        <f>'Actual Situation'!K396</f>
        <v>#N/A</v>
      </c>
      <c r="AB396" s="12">
        <f ca="1">Q396*Parameters!$C$7</f>
        <v>0</v>
      </c>
      <c r="AC396" t="e">
        <f>'Actual Situation'!L396</f>
        <v>#N/A</v>
      </c>
      <c r="AD396" s="12">
        <f ca="1" t="shared" si="74"/>
        <v>7113.58849999999</v>
      </c>
      <c r="AE396" s="61" t="e">
        <f t="shared" si="75"/>
        <v>#N/A</v>
      </c>
      <c r="AH396" s="39">
        <f ca="1">IF(ISNA((Parameters!$C$10-L396)/Parameters!$C$10),1,(Parameters!$C$10-L396)/Parameters!$C$10)</f>
        <v>0.895836128750382</v>
      </c>
      <c r="AJ396" s="66">
        <f ca="1" t="shared" si="76"/>
        <v>0</v>
      </c>
      <c r="AK396" s="66" t="e">
        <f ca="1" t="shared" si="77"/>
        <v>#N/A</v>
      </c>
      <c r="AL396" s="67">
        <f>Parameters!$C$13</f>
        <v>2200</v>
      </c>
      <c r="AM396" s="67">
        <f>Parameters!$C$14</f>
        <v>2000</v>
      </c>
    </row>
    <row r="397" spans="1:39">
      <c r="A397" s="45">
        <f t="shared" si="73"/>
        <v>44257</v>
      </c>
      <c r="B397" t="e">
        <f>'Actual Situation'!B397</f>
        <v>#N/A</v>
      </c>
      <c r="C397" s="46">
        <f>_xlfn.IFNA(VLOOKUP(A397,Measures!$D$15:$H$67,4,FALSE),C396)</f>
        <v>0.243</v>
      </c>
      <c r="D397" s="17">
        <f ca="1">OFFSET(G397,-Parameters!C$18,0)/$AG$2</f>
        <v>0.031813083608338</v>
      </c>
      <c r="E397" t="e">
        <f>'Actual Situation'!C397</f>
        <v>#N/A</v>
      </c>
      <c r="F397" s="17">
        <f ca="1">OFFSET(L397,-Parameters!C$18,0)/$AG$2</f>
        <v>54512.1370514807</v>
      </c>
      <c r="G397" s="47">
        <f ca="1">IF(A397&lt;(A$39-Parameters!C$18),G398/(1+H398),IF(A397&gt;(A$39-Parameters!C$18),I396*$AH396*C397,$AG$2*$D$39))</f>
        <v>0.46725895431529</v>
      </c>
      <c r="H397" s="34">
        <f ca="1">Projection!$AH396*Projection!C397</f>
        <v>0.217688179286343</v>
      </c>
      <c r="I397" s="47">
        <f ca="1">IF(A397&lt;(A$39-Parameters!C$18-2),I398/(1+$AG$8-$AG$5),IF(A397&gt;(A$39-Parameters!C$18-2),I396*(1+H396-$AG$5),G399/$AG$8))</f>
        <v>2.07710392474335</v>
      </c>
      <c r="J397" s="47"/>
      <c r="K397" s="35">
        <f ca="1">I397/Parameters!$C$10</f>
        <v>1.82202098661697e-7</v>
      </c>
      <c r="L397" s="47">
        <f ca="1">IF(A397&lt;(A$39-Parameters!C$18),L398-G398,IF(A397=(A$39-Parameters!C$18),OFFSET(F397,Parameters!C$18,0)*$AG$2,$L396+G397))</f>
        <v>1187468.5995046</v>
      </c>
      <c r="M397" s="35">
        <f ca="1">L397/Parameters!$C$10</f>
        <v>0.104163912237246</v>
      </c>
      <c r="N397" s="35">
        <f ca="1" t="shared" si="72"/>
        <v>0.895836087762754</v>
      </c>
      <c r="O397" t="e">
        <f>'Actual Situation'!D397</f>
        <v>#N/A</v>
      </c>
      <c r="P397" t="e">
        <f>'Actual Situation'!E397</f>
        <v>#N/A</v>
      </c>
      <c r="Q397" s="12">
        <f ca="1">ROUND(SUM(OFFSET(D397,(Parameters!$C$9*-1),0,(Parameters!$C$8*-1),1))*Parameters!$C$6,0)</f>
        <v>0</v>
      </c>
      <c r="R397" s="12">
        <f ca="1" t="shared" si="67"/>
        <v>0</v>
      </c>
      <c r="S397" s="36" t="e">
        <f ca="1" t="shared" si="78"/>
        <v>#N/A</v>
      </c>
      <c r="T397" t="e">
        <f>'Actual Situation'!F397</f>
        <v>#N/A</v>
      </c>
      <c r="U397" s="36" t="e">
        <f>'Actual Situation'!G397</f>
        <v>#N/A</v>
      </c>
      <c r="V397" s="12">
        <f ca="1">Q397*Parameters!$C$4</f>
        <v>0</v>
      </c>
      <c r="W397" t="e">
        <f>'Actual Situation'!H397</f>
        <v>#N/A</v>
      </c>
      <c r="X397" s="36" t="e">
        <f>'Actual Situation'!I397</f>
        <v>#N/A</v>
      </c>
      <c r="Y397" s="12">
        <f ca="1">Q397*Parameters!$C$5</f>
        <v>0</v>
      </c>
      <c r="Z397" t="e">
        <f>'Actual Situation'!J397</f>
        <v>#N/A</v>
      </c>
      <c r="AA397" t="e">
        <f>'Actual Situation'!K397</f>
        <v>#N/A</v>
      </c>
      <c r="AB397" s="12">
        <f ca="1">Q397*Parameters!$C$7</f>
        <v>0</v>
      </c>
      <c r="AC397" t="e">
        <f>'Actual Situation'!L397</f>
        <v>#N/A</v>
      </c>
      <c r="AD397" s="12">
        <f ca="1" t="shared" si="74"/>
        <v>7113.58849999999</v>
      </c>
      <c r="AE397" s="61" t="e">
        <f t="shared" si="75"/>
        <v>#N/A</v>
      </c>
      <c r="AH397" s="39">
        <f ca="1">IF(ISNA((Parameters!$C$10-L397)/Parameters!$C$10),1,(Parameters!$C$10-L397)/Parameters!$C$10)</f>
        <v>0.895836087762754</v>
      </c>
      <c r="AJ397" s="66">
        <f ca="1" t="shared" si="76"/>
        <v>0</v>
      </c>
      <c r="AK397" s="66" t="e">
        <f ca="1" t="shared" si="77"/>
        <v>#N/A</v>
      </c>
      <c r="AL397" s="67">
        <f>Parameters!$C$13</f>
        <v>2200</v>
      </c>
      <c r="AM397" s="67">
        <f>Parameters!$C$14</f>
        <v>2000</v>
      </c>
    </row>
    <row r="398" spans="1:39">
      <c r="A398" s="45">
        <f t="shared" si="73"/>
        <v>44258</v>
      </c>
      <c r="B398" t="e">
        <f>'Actual Situation'!B398</f>
        <v>#N/A</v>
      </c>
      <c r="C398" s="46">
        <f>_xlfn.IFNA(VLOOKUP(A398,Measures!$D$15:$H$67,4,FALSE),C397)</f>
        <v>0.243</v>
      </c>
      <c r="D398" s="17">
        <f ca="1">OFFSET(G398,-Parameters!C$18,0)/$AG$2</f>
        <v>0.0307851480886073</v>
      </c>
      <c r="E398" t="e">
        <f>'Actual Situation'!C398</f>
        <v>#N/A</v>
      </c>
      <c r="F398" s="17">
        <f ca="1">OFFSET(L398,-Parameters!C$18,0)/$AG$2</f>
        <v>54512.1678366288</v>
      </c>
      <c r="G398" s="47">
        <f ca="1">IF(A398&lt;(A$39-Parameters!C$18),G399/(1+H399),IF(A398&gt;(A$39-Parameters!C$18),I397*$AH397*C398,$AG$2*$D$39))</f>
        <v>0.452160950877955</v>
      </c>
      <c r="H398" s="34">
        <f ca="1">Projection!$AH397*Projection!C398</f>
        <v>0.217688169326349</v>
      </c>
      <c r="I398" s="47">
        <f ca="1">IF(A398&lt;(A$39-Parameters!C$18-2),I399/(1+$AG$8-$AG$5),IF(A398&gt;(A$39-Parameters!C$18-2),I397*(1+H397-$AG$5),G400/$AG$8))</f>
        <v>2.00998891512341</v>
      </c>
      <c r="J398" s="47"/>
      <c r="K398" s="35">
        <f ca="1">I398/Parameters!$C$10</f>
        <v>1.76314817116088e-7</v>
      </c>
      <c r="L398" s="47">
        <f ca="1">IF(A398&lt;(A$39-Parameters!C$18),L399-G399,IF(A398=(A$39-Parameters!C$18),OFFSET(F398,Parameters!C$18,0)*$AG$2,$L397+G398))</f>
        <v>1187469.05166555</v>
      </c>
      <c r="M398" s="35">
        <f ca="1">L398/Parameters!$C$10</f>
        <v>0.104163951900487</v>
      </c>
      <c r="N398" s="35">
        <f ca="1" t="shared" si="72"/>
        <v>0.895836048099513</v>
      </c>
      <c r="O398" t="e">
        <f>'Actual Situation'!D398</f>
        <v>#N/A</v>
      </c>
      <c r="P398" t="e">
        <f>'Actual Situation'!E398</f>
        <v>#N/A</v>
      </c>
      <c r="Q398" s="12">
        <f ca="1">ROUND(SUM(OFFSET(D398,(Parameters!$C$9*-1),0,(Parameters!$C$8*-1),1))*Parameters!$C$6,0)</f>
        <v>0</v>
      </c>
      <c r="R398" s="12">
        <f ca="1" t="shared" si="67"/>
        <v>0</v>
      </c>
      <c r="S398" s="36" t="e">
        <f ca="1" t="shared" si="78"/>
        <v>#N/A</v>
      </c>
      <c r="T398" t="e">
        <f>'Actual Situation'!F398</f>
        <v>#N/A</v>
      </c>
      <c r="U398" s="36" t="e">
        <f>'Actual Situation'!G398</f>
        <v>#N/A</v>
      </c>
      <c r="V398" s="12">
        <f ca="1">Q398*Parameters!$C$4</f>
        <v>0</v>
      </c>
      <c r="W398" t="e">
        <f>'Actual Situation'!H398</f>
        <v>#N/A</v>
      </c>
      <c r="X398" s="36" t="e">
        <f>'Actual Situation'!I398</f>
        <v>#N/A</v>
      </c>
      <c r="Y398" s="12">
        <f ca="1">Q398*Parameters!$C$5</f>
        <v>0</v>
      </c>
      <c r="Z398" t="e">
        <f>'Actual Situation'!J398</f>
        <v>#N/A</v>
      </c>
      <c r="AA398" t="e">
        <f>'Actual Situation'!K398</f>
        <v>#N/A</v>
      </c>
      <c r="AB398" s="12">
        <f ca="1">Q398*Parameters!$C$7</f>
        <v>0</v>
      </c>
      <c r="AC398" t="e">
        <f>'Actual Situation'!L398</f>
        <v>#N/A</v>
      </c>
      <c r="AD398" s="12">
        <f ca="1" t="shared" si="74"/>
        <v>7113.58849999999</v>
      </c>
      <c r="AE398" s="61" t="e">
        <f t="shared" si="75"/>
        <v>#N/A</v>
      </c>
      <c r="AH398" s="39">
        <f ca="1">IF(ISNA((Parameters!$C$10-L398)/Parameters!$C$10),1,(Parameters!$C$10-L398)/Parameters!$C$10)</f>
        <v>0.895836048099513</v>
      </c>
      <c r="AJ398" s="66">
        <f ca="1" t="shared" si="76"/>
        <v>0</v>
      </c>
      <c r="AK398" s="66" t="e">
        <f ca="1" t="shared" si="77"/>
        <v>#N/A</v>
      </c>
      <c r="AL398" s="67">
        <f>Parameters!$C$13</f>
        <v>2200</v>
      </c>
      <c r="AM398" s="67">
        <f>Parameters!$C$14</f>
        <v>2000</v>
      </c>
    </row>
    <row r="399" spans="1:39">
      <c r="A399" s="45">
        <f t="shared" si="73"/>
        <v>44259</v>
      </c>
      <c r="B399" t="e">
        <f>'Actual Situation'!B399</f>
        <v>#N/A</v>
      </c>
      <c r="C399" s="46">
        <f>_xlfn.IFNA(VLOOKUP(A399,Measures!$D$15:$H$67,4,FALSE),C398)</f>
        <v>0.243</v>
      </c>
      <c r="D399" s="17">
        <f ca="1">OFFSET(G399,-Parameters!C$18,0)/$AG$2</f>
        <v>0.0297904265312064</v>
      </c>
      <c r="E399" t="e">
        <f>'Actual Situation'!C399</f>
        <v>#N/A</v>
      </c>
      <c r="F399" s="17">
        <f ca="1">OFFSET(L399,-Parameters!C$18,0)/$AG$2</f>
        <v>54512.1976270553</v>
      </c>
      <c r="G399" s="47">
        <f ca="1">IF(A399&lt;(A$39-Parameters!C$18),G400/(1+H400),IF(A399&gt;(A$39-Parameters!C$18),I398*$AH398*C399,$AG$2*$D$39))</f>
        <v>0.437550787926859</v>
      </c>
      <c r="H399" s="34">
        <f ca="1">Projection!$AH398*Projection!C399</f>
        <v>0.217688159688182</v>
      </c>
      <c r="I399" s="47">
        <f ca="1">IF(A399&lt;(A$39-Parameters!C$18-2),I400/(1+$AG$8-$AG$5),IF(A399&gt;(A$39-Parameters!C$18-2),I398*(1+H398-$AG$5),G401/$AG$8))</f>
        <v>1.94504249364203</v>
      </c>
      <c r="J399" s="47"/>
      <c r="K399" s="35">
        <f ca="1">I399/Parameters!$C$10</f>
        <v>1.70617762600178e-7</v>
      </c>
      <c r="L399" s="47">
        <f ca="1">IF(A399&lt;(A$39-Parameters!C$18),L400-G400,IF(A399=(A$39-Parameters!C$18),OFFSET(F399,Parameters!C$18,0)*$AG$2,$L398+G399))</f>
        <v>1187469.48921634</v>
      </c>
      <c r="M399" s="35">
        <f ca="1">L399/Parameters!$C$10</f>
        <v>0.104163990282135</v>
      </c>
      <c r="N399" s="35">
        <f ca="1" t="shared" si="72"/>
        <v>0.895836009717865</v>
      </c>
      <c r="O399" t="e">
        <f>'Actual Situation'!D399</f>
        <v>#N/A</v>
      </c>
      <c r="P399" t="e">
        <f>'Actual Situation'!E399</f>
        <v>#N/A</v>
      </c>
      <c r="Q399" s="12">
        <f ca="1">ROUND(SUM(OFFSET(D399,(Parameters!$C$9*-1),0,(Parameters!$C$8*-1),1))*Parameters!$C$6,0)</f>
        <v>0</v>
      </c>
      <c r="R399" s="12">
        <f ca="1" t="shared" si="67"/>
        <v>0</v>
      </c>
      <c r="S399" s="36" t="e">
        <f ca="1" t="shared" si="78"/>
        <v>#N/A</v>
      </c>
      <c r="T399" t="e">
        <f>'Actual Situation'!F399</f>
        <v>#N/A</v>
      </c>
      <c r="U399" s="36" t="e">
        <f>'Actual Situation'!G399</f>
        <v>#N/A</v>
      </c>
      <c r="V399" s="12">
        <f ca="1">Q399*Parameters!$C$4</f>
        <v>0</v>
      </c>
      <c r="W399" t="e">
        <f>'Actual Situation'!H399</f>
        <v>#N/A</v>
      </c>
      <c r="X399" s="36" t="e">
        <f>'Actual Situation'!I399</f>
        <v>#N/A</v>
      </c>
      <c r="Y399" s="12">
        <f ca="1">Q399*Parameters!$C$5</f>
        <v>0</v>
      </c>
      <c r="Z399" t="e">
        <f>'Actual Situation'!J399</f>
        <v>#N/A</v>
      </c>
      <c r="AA399" t="e">
        <f>'Actual Situation'!K399</f>
        <v>#N/A</v>
      </c>
      <c r="AB399" s="12">
        <f ca="1">Q399*Parameters!$C$7</f>
        <v>0</v>
      </c>
      <c r="AC399" t="e">
        <f>'Actual Situation'!L399</f>
        <v>#N/A</v>
      </c>
      <c r="AD399" s="12">
        <f ca="1" t="shared" si="74"/>
        <v>7113.58849999999</v>
      </c>
      <c r="AE399" s="61" t="e">
        <f t="shared" si="75"/>
        <v>#N/A</v>
      </c>
      <c r="AH399" s="39">
        <f ca="1">IF(ISNA((Parameters!$C$10-L399)/Parameters!$C$10),1,(Parameters!$C$10-L399)/Parameters!$C$10)</f>
        <v>0.895836009717865</v>
      </c>
      <c r="AJ399" s="66">
        <f ca="1" t="shared" si="76"/>
        <v>0</v>
      </c>
      <c r="AK399" s="66" t="e">
        <f ca="1" t="shared" si="77"/>
        <v>#N/A</v>
      </c>
      <c r="AL399" s="67">
        <f>Parameters!$C$13</f>
        <v>2200</v>
      </c>
      <c r="AM399" s="67">
        <f>Parameters!$C$14</f>
        <v>2000</v>
      </c>
    </row>
    <row r="400" spans="1:39">
      <c r="A400" s="45">
        <f t="shared" si="73"/>
        <v>44260</v>
      </c>
      <c r="B400" t="e">
        <f>'Actual Situation'!B400</f>
        <v>#N/A</v>
      </c>
      <c r="C400" s="46">
        <f>_xlfn.IFNA(VLOOKUP(A400,Measures!$D$15:$H$67,4,FALSE),C399)</f>
        <v>0.243</v>
      </c>
      <c r="D400" s="17">
        <f ca="1">OFFSET(G400,-Parameters!C$18,0)/$AG$2</f>
        <v>0.0288278457746109</v>
      </c>
      <c r="E400" t="e">
        <f>'Actual Situation'!C400</f>
        <v>#N/A</v>
      </c>
      <c r="F400" s="17">
        <f ca="1">OFFSET(L400,-Parameters!C$18,0)/$AG$2</f>
        <v>54512.2264549011</v>
      </c>
      <c r="G400" s="47">
        <f ca="1">IF(A400&lt;(A$39-Parameters!C$18),G401/(1+H401),IF(A400&gt;(A$39-Parameters!C$18),I399*$AH399*C400,$AG$2*$D$39))</f>
        <v>0.423412702815338</v>
      </c>
      <c r="H400" s="34">
        <f ca="1">Projection!$AH399*Projection!C400</f>
        <v>0.217688150361441</v>
      </c>
      <c r="I400" s="47">
        <f ca="1">IF(A400&lt;(A$39-Parameters!C$18-2),I401/(1+$AG$8-$AG$5),IF(A400&gt;(A$39-Parameters!C$18-2),I399*(1+H399-$AG$5),G402/$AG$8))</f>
        <v>1.88219459118776</v>
      </c>
      <c r="J400" s="47"/>
      <c r="K400" s="35">
        <f ca="1">I400/Parameters!$C$10</f>
        <v>1.65104788700681e-7</v>
      </c>
      <c r="L400" s="47">
        <f ca="1">IF(A400&lt;(A$39-Parameters!C$18),L401-G401,IF(A400=(A$39-Parameters!C$18),OFFSET(F400,Parameters!C$18,0)*$AG$2,$L399+G400))</f>
        <v>1187469.91262904</v>
      </c>
      <c r="M400" s="35">
        <f ca="1">L400/Parameters!$C$10</f>
        <v>0.1041640274236</v>
      </c>
      <c r="N400" s="35">
        <f ca="1" t="shared" si="72"/>
        <v>0.8958359725764</v>
      </c>
      <c r="O400" t="e">
        <f>'Actual Situation'!D400</f>
        <v>#N/A</v>
      </c>
      <c r="P400" t="e">
        <f>'Actual Situation'!E400</f>
        <v>#N/A</v>
      </c>
      <c r="Q400" s="12">
        <f ca="1">ROUND(SUM(OFFSET(D400,(Parameters!$C$9*-1),0,(Parameters!$C$8*-1),1))*Parameters!$C$6,0)</f>
        <v>0</v>
      </c>
      <c r="R400" s="12">
        <f ca="1" t="shared" si="67"/>
        <v>0</v>
      </c>
      <c r="S400" s="36" t="e">
        <f ca="1" t="shared" si="78"/>
        <v>#N/A</v>
      </c>
      <c r="T400" t="e">
        <f>'Actual Situation'!F400</f>
        <v>#N/A</v>
      </c>
      <c r="U400" s="36" t="e">
        <f>'Actual Situation'!G400</f>
        <v>#N/A</v>
      </c>
      <c r="V400" s="12">
        <f ca="1">Q400*Parameters!$C$4</f>
        <v>0</v>
      </c>
      <c r="W400" t="e">
        <f>'Actual Situation'!H400</f>
        <v>#N/A</v>
      </c>
      <c r="X400" s="36" t="e">
        <f>'Actual Situation'!I400</f>
        <v>#N/A</v>
      </c>
      <c r="Y400" s="12">
        <f ca="1">Q400*Parameters!$C$5</f>
        <v>0</v>
      </c>
      <c r="Z400" t="e">
        <f>'Actual Situation'!J400</f>
        <v>#N/A</v>
      </c>
      <c r="AA400" t="e">
        <f>'Actual Situation'!K400</f>
        <v>#N/A</v>
      </c>
      <c r="AB400" s="12">
        <f ca="1">Q400*Parameters!$C$7</f>
        <v>0</v>
      </c>
      <c r="AC400" t="e">
        <f>'Actual Situation'!L400</f>
        <v>#N/A</v>
      </c>
      <c r="AD400" s="12">
        <f ca="1" t="shared" si="74"/>
        <v>7113.58849999999</v>
      </c>
      <c r="AE400" s="61" t="e">
        <f t="shared" si="75"/>
        <v>#N/A</v>
      </c>
      <c r="AH400" s="39">
        <f ca="1">IF(ISNA((Parameters!$C$10-L400)/Parameters!$C$10),1,(Parameters!$C$10-L400)/Parameters!$C$10)</f>
        <v>0.8958359725764</v>
      </c>
      <c r="AJ400" s="66">
        <f ca="1" t="shared" si="76"/>
        <v>0</v>
      </c>
      <c r="AK400" s="66" t="e">
        <f ca="1" t="shared" si="77"/>
        <v>#N/A</v>
      </c>
      <c r="AL400" s="67">
        <f>Parameters!$C$13</f>
        <v>2200</v>
      </c>
      <c r="AM400" s="67">
        <f>Parameters!$C$14</f>
        <v>2000</v>
      </c>
    </row>
    <row r="401" spans="1:39">
      <c r="A401" s="45">
        <f t="shared" si="73"/>
        <v>44261</v>
      </c>
      <c r="B401" t="e">
        <f>'Actual Situation'!B401</f>
        <v>#N/A</v>
      </c>
      <c r="C401" s="46">
        <f>_xlfn.IFNA(VLOOKUP(A401,Measures!$D$15:$H$67,4,FALSE),C400)</f>
        <v>0.243</v>
      </c>
      <c r="D401" s="17">
        <f ca="1">OFFSET(G401,-Parameters!C$18,0)/$AG$2</f>
        <v>0.0278963673301041</v>
      </c>
      <c r="E401" t="e">
        <f>'Actual Situation'!C401</f>
        <v>#N/A</v>
      </c>
      <c r="F401" s="17">
        <f ca="1">OFFSET(L401,-Parameters!C$18,0)/$AG$2</f>
        <v>54512.2543512684</v>
      </c>
      <c r="G401" s="47">
        <f ca="1">IF(A401&lt;(A$39-Parameters!C$18),G402/(1+H402),IF(A401&gt;(A$39-Parameters!C$18),I400*$AH400*C401,$AG$2*$D$39))</f>
        <v>0.409731442188459</v>
      </c>
      <c r="H401" s="34">
        <f ca="1">Projection!$AH400*Projection!C401</f>
        <v>0.217688141336065</v>
      </c>
      <c r="I401" s="47">
        <f ca="1">IF(A401&lt;(A$39-Parameters!C$18-2),I402/(1+$AG$8-$AG$5),IF(A401&gt;(A$39-Parameters!C$18-2),I400*(1+H400-$AG$5),G403/$AG$8))</f>
        <v>1.8213774025668</v>
      </c>
      <c r="J401" s="47"/>
      <c r="K401" s="35">
        <f ca="1">I401/Parameters!$C$10</f>
        <v>1.59769947593579e-7</v>
      </c>
      <c r="L401" s="47">
        <f ca="1">IF(A401&lt;(A$39-Parameters!C$18),L402-G402,IF(A401=(A$39-Parameters!C$18),OFFSET(F401,Parameters!C$18,0)*$AG$2,$L400+G401))</f>
        <v>1187470.32236049</v>
      </c>
      <c r="M401" s="35">
        <f ca="1">L401/Parameters!$C$10</f>
        <v>0.104164063364955</v>
      </c>
      <c r="N401" s="35">
        <f ca="1" t="shared" si="72"/>
        <v>0.895835936635045</v>
      </c>
      <c r="O401" t="e">
        <f>'Actual Situation'!D401</f>
        <v>#N/A</v>
      </c>
      <c r="P401" t="e">
        <f>'Actual Situation'!E401</f>
        <v>#N/A</v>
      </c>
      <c r="Q401" s="12">
        <f ca="1">ROUND(SUM(OFFSET(D401,(Parameters!$C$9*-1),0,(Parameters!$C$8*-1),1))*Parameters!$C$6,0)</f>
        <v>0</v>
      </c>
      <c r="R401" s="12">
        <f ca="1" t="shared" ref="R401:R461" si="79">VALUE(Q401)</f>
        <v>0</v>
      </c>
      <c r="S401" s="36" t="e">
        <f ca="1" t="shared" si="78"/>
        <v>#N/A</v>
      </c>
      <c r="T401" t="e">
        <f>'Actual Situation'!F401</f>
        <v>#N/A</v>
      </c>
      <c r="U401" s="36" t="e">
        <f>'Actual Situation'!G401</f>
        <v>#N/A</v>
      </c>
      <c r="V401" s="12">
        <f ca="1">Q401*Parameters!$C$4</f>
        <v>0</v>
      </c>
      <c r="W401" t="e">
        <f>'Actual Situation'!H401</f>
        <v>#N/A</v>
      </c>
      <c r="X401" s="36" t="e">
        <f>'Actual Situation'!I401</f>
        <v>#N/A</v>
      </c>
      <c r="Y401" s="12">
        <f ca="1">Q401*Parameters!$C$5</f>
        <v>0</v>
      </c>
      <c r="Z401" t="e">
        <f>'Actual Situation'!J401</f>
        <v>#N/A</v>
      </c>
      <c r="AA401" t="e">
        <f>'Actual Situation'!K401</f>
        <v>#N/A</v>
      </c>
      <c r="AB401" s="12">
        <f ca="1">Q401*Parameters!$C$7</f>
        <v>0</v>
      </c>
      <c r="AC401" t="e">
        <f>'Actual Situation'!L401</f>
        <v>#N/A</v>
      </c>
      <c r="AD401" s="12">
        <f ca="1" t="shared" si="74"/>
        <v>7113.58849999999</v>
      </c>
      <c r="AE401" s="61" t="e">
        <f t="shared" si="75"/>
        <v>#N/A</v>
      </c>
      <c r="AH401" s="39">
        <f ca="1">IF(ISNA((Parameters!$C$10-L401)/Parameters!$C$10),1,(Parameters!$C$10-L401)/Parameters!$C$10)</f>
        <v>0.895835936635045</v>
      </c>
      <c r="AJ401" s="66">
        <f ca="1" t="shared" si="76"/>
        <v>0</v>
      </c>
      <c r="AK401" s="66" t="e">
        <f ca="1" t="shared" si="77"/>
        <v>#N/A</v>
      </c>
      <c r="AL401" s="67">
        <f>Parameters!$C$13</f>
        <v>2200</v>
      </c>
      <c r="AM401" s="67">
        <f>Parameters!$C$14</f>
        <v>2000</v>
      </c>
    </row>
    <row r="402" spans="1:39">
      <c r="A402" s="45">
        <f t="shared" si="73"/>
        <v>44262</v>
      </c>
      <c r="B402" t="e">
        <f>'Actual Situation'!B402</f>
        <v>#N/A</v>
      </c>
      <c r="C402" s="46">
        <f>_xlfn.IFNA(VLOOKUP(A402,Measures!$D$15:$H$67,4,FALSE),C401)</f>
        <v>0.243</v>
      </c>
      <c r="D402" s="17">
        <f ca="1">OFFSET(G402,-Parameters!C$18,0)/$AG$2</f>
        <v>0.0269949862616362</v>
      </c>
      <c r="E402" t="e">
        <f>'Actual Situation'!C402</f>
        <v>#N/A</v>
      </c>
      <c r="F402" s="17">
        <f ca="1">OFFSET(L402,-Parameters!C$18,0)/$AG$2</f>
        <v>54512.2813462546</v>
      </c>
      <c r="G402" s="47">
        <f ca="1">IF(A402&lt;(A$39-Parameters!C$18),G403/(1+H403),IF(A402&gt;(A$39-Parameters!C$18),I401*$AH401*C402,$AG$2*$D$39))</f>
        <v>0.396492245528822</v>
      </c>
      <c r="H402" s="34">
        <f ca="1">Projection!$AH401*Projection!C402</f>
        <v>0.217688132602316</v>
      </c>
      <c r="I402" s="47">
        <f ca="1">IF(A402&lt;(A$39-Parameters!C$18-2),I403/(1+$AG$8-$AG$5),IF(A402&gt;(A$39-Parameters!C$18-2),I401*(1+H401-$AG$5),G404/$AG$8))</f>
        <v>1.76252531336137</v>
      </c>
      <c r="J402" s="47"/>
      <c r="K402" s="35">
        <f ca="1">I402/Parameters!$C$10</f>
        <v>1.54607483628191e-7</v>
      </c>
      <c r="L402" s="47">
        <f ca="1">IF(A402&lt;(A$39-Parameters!C$18),L403-G403,IF(A402=(A$39-Parameters!C$18),OFFSET(F402,Parameters!C$18,0)*$AG$2,$L401+G402))</f>
        <v>1187470.71885273</v>
      </c>
      <c r="M402" s="35">
        <f ca="1">L402/Parameters!$C$10</f>
        <v>0.104164098144976</v>
      </c>
      <c r="N402" s="35">
        <f ca="1" t="shared" si="72"/>
        <v>0.895835901855024</v>
      </c>
      <c r="O402" t="e">
        <f>'Actual Situation'!D402</f>
        <v>#N/A</v>
      </c>
      <c r="P402" t="e">
        <f>'Actual Situation'!E402</f>
        <v>#N/A</v>
      </c>
      <c r="Q402" s="12">
        <f ca="1">ROUND(SUM(OFFSET(D402,(Parameters!$C$9*-1),0,(Parameters!$C$8*-1),1))*Parameters!$C$6,0)</f>
        <v>0</v>
      </c>
      <c r="R402" s="12">
        <f ca="1" t="shared" si="79"/>
        <v>0</v>
      </c>
      <c r="S402" s="36" t="e">
        <f ca="1" t="shared" si="78"/>
        <v>#N/A</v>
      </c>
      <c r="T402" t="e">
        <f>'Actual Situation'!F402</f>
        <v>#N/A</v>
      </c>
      <c r="U402" s="36" t="e">
        <f>'Actual Situation'!G402</f>
        <v>#N/A</v>
      </c>
      <c r="V402" s="12">
        <f ca="1">Q402*Parameters!$C$4</f>
        <v>0</v>
      </c>
      <c r="W402" t="e">
        <f>'Actual Situation'!H402</f>
        <v>#N/A</v>
      </c>
      <c r="X402" s="36" t="e">
        <f>'Actual Situation'!I402</f>
        <v>#N/A</v>
      </c>
      <c r="Y402" s="12">
        <f ca="1">Q402*Parameters!$C$5</f>
        <v>0</v>
      </c>
      <c r="Z402" t="e">
        <f>'Actual Situation'!J402</f>
        <v>#N/A</v>
      </c>
      <c r="AA402" t="e">
        <f>'Actual Situation'!K402</f>
        <v>#N/A</v>
      </c>
      <c r="AB402" s="12">
        <f ca="1">Q402*Parameters!$C$7</f>
        <v>0</v>
      </c>
      <c r="AC402" t="e">
        <f>'Actual Situation'!L402</f>
        <v>#N/A</v>
      </c>
      <c r="AD402" s="12">
        <f ca="1" t="shared" si="74"/>
        <v>7113.58849999999</v>
      </c>
      <c r="AE402" s="61" t="e">
        <f t="shared" si="75"/>
        <v>#N/A</v>
      </c>
      <c r="AH402" s="39">
        <f ca="1">IF(ISNA((Parameters!$C$10-L402)/Parameters!$C$10),1,(Parameters!$C$10-L402)/Parameters!$C$10)</f>
        <v>0.895835901855024</v>
      </c>
      <c r="AJ402" s="66">
        <f ca="1" t="shared" si="76"/>
        <v>0</v>
      </c>
      <c r="AK402" s="66" t="e">
        <f ca="1" t="shared" si="77"/>
        <v>#N/A</v>
      </c>
      <c r="AL402" s="67">
        <f>Parameters!$C$13</f>
        <v>2200</v>
      </c>
      <c r="AM402" s="67">
        <f>Parameters!$C$14</f>
        <v>2000</v>
      </c>
    </row>
    <row r="403" spans="1:39">
      <c r="A403" s="45">
        <f t="shared" si="73"/>
        <v>44263</v>
      </c>
      <c r="B403" t="e">
        <f>'Actual Situation'!B403</f>
        <v>#N/A</v>
      </c>
      <c r="C403" s="46">
        <f>_xlfn.IFNA(VLOOKUP(A403,Measures!$D$15:$H$67,4,FALSE),C402)</f>
        <v>0.243</v>
      </c>
      <c r="D403" s="17">
        <f ca="1">OFFSET(G403,-Parameters!C$18,0)/$AG$2</f>
        <v>0.0261227301018647</v>
      </c>
      <c r="E403" t="e">
        <f>'Actual Situation'!C403</f>
        <v>#N/A</v>
      </c>
      <c r="F403" s="17">
        <f ca="1">OFFSET(L403,-Parameters!C$18,0)/$AG$2</f>
        <v>54512.3074689847</v>
      </c>
      <c r="G403" s="47">
        <f ca="1">IF(A403&lt;(A$39-Parameters!C$18),G404/(1+H404),IF(A403&gt;(A$39-Parameters!C$18),I402*$AH402*C403,$AG$2*$D$39))</f>
        <v>0.383680829233887</v>
      </c>
      <c r="H403" s="34">
        <f ca="1">Projection!$AH402*Projection!C403</f>
        <v>0.217688124150771</v>
      </c>
      <c r="I403" s="47">
        <f ca="1">IF(A403&lt;(A$39-Parameters!C$18-2),I404/(1+$AG$8-$AG$5),IF(A403&gt;(A$39-Parameters!C$18-2),I402*(1+H402-$AG$5),G405/$AG$8))</f>
        <v>1.70557482915098</v>
      </c>
      <c r="J403" s="47"/>
      <c r="K403" s="35">
        <f ca="1">I403/Parameters!$C$10</f>
        <v>1.49611827118507e-7</v>
      </c>
      <c r="L403" s="47">
        <f ca="1">IF(A403&lt;(A$39-Parameters!C$18),L404-G404,IF(A403=(A$39-Parameters!C$18),OFFSET(F403,Parameters!C$18,0)*$AG$2,$L402+G403))</f>
        <v>1187471.10253356</v>
      </c>
      <c r="M403" s="35">
        <f ca="1">L403/Parameters!$C$10</f>
        <v>0.104164131801189</v>
      </c>
      <c r="N403" s="35">
        <f ca="1" t="shared" si="72"/>
        <v>0.895835868198811</v>
      </c>
      <c r="O403" t="e">
        <f>'Actual Situation'!D403</f>
        <v>#N/A</v>
      </c>
      <c r="P403" t="e">
        <f>'Actual Situation'!E403</f>
        <v>#N/A</v>
      </c>
      <c r="Q403" s="12">
        <f ca="1">ROUND(SUM(OFFSET(D403,(Parameters!$C$9*-1),0,(Parameters!$C$8*-1),1))*Parameters!$C$6,0)</f>
        <v>0</v>
      </c>
      <c r="R403" s="12">
        <f ca="1" t="shared" si="79"/>
        <v>0</v>
      </c>
      <c r="S403" s="36" t="e">
        <f ca="1" t="shared" si="78"/>
        <v>#N/A</v>
      </c>
      <c r="T403" t="e">
        <f>'Actual Situation'!F403</f>
        <v>#N/A</v>
      </c>
      <c r="U403" s="36" t="e">
        <f>'Actual Situation'!G403</f>
        <v>#N/A</v>
      </c>
      <c r="V403" s="12">
        <f ca="1">Q403*Parameters!$C$4</f>
        <v>0</v>
      </c>
      <c r="W403" t="e">
        <f>'Actual Situation'!H403</f>
        <v>#N/A</v>
      </c>
      <c r="X403" s="36" t="e">
        <f>'Actual Situation'!I403</f>
        <v>#N/A</v>
      </c>
      <c r="Y403" s="12">
        <f ca="1">Q403*Parameters!$C$5</f>
        <v>0</v>
      </c>
      <c r="Z403" t="e">
        <f>'Actual Situation'!J403</f>
        <v>#N/A</v>
      </c>
      <c r="AA403" t="e">
        <f>'Actual Situation'!K403</f>
        <v>#N/A</v>
      </c>
      <c r="AB403" s="12">
        <f ca="1">Q403*Parameters!$C$7</f>
        <v>0</v>
      </c>
      <c r="AC403" t="e">
        <f>'Actual Situation'!L403</f>
        <v>#N/A</v>
      </c>
      <c r="AD403" s="12">
        <f ca="1" t="shared" si="74"/>
        <v>7113.58849999999</v>
      </c>
      <c r="AE403" s="61" t="e">
        <f t="shared" si="75"/>
        <v>#N/A</v>
      </c>
      <c r="AH403" s="39">
        <f ca="1">IF(ISNA((Parameters!$C$10-L403)/Parameters!$C$10),1,(Parameters!$C$10-L403)/Parameters!$C$10)</f>
        <v>0.895835868198811</v>
      </c>
      <c r="AJ403" s="66">
        <f ca="1" t="shared" si="76"/>
        <v>0</v>
      </c>
      <c r="AK403" s="66" t="e">
        <f ca="1" t="shared" si="77"/>
        <v>#N/A</v>
      </c>
      <c r="AL403" s="67">
        <f>Parameters!$C$13</f>
        <v>2200</v>
      </c>
      <c r="AM403" s="67">
        <f>Parameters!$C$14</f>
        <v>2000</v>
      </c>
    </row>
    <row r="404" spans="1:39">
      <c r="A404" s="45">
        <f t="shared" si="73"/>
        <v>44264</v>
      </c>
      <c r="B404" t="e">
        <f>'Actual Situation'!B404</f>
        <v>#N/A</v>
      </c>
      <c r="C404" s="46">
        <f>_xlfn.IFNA(VLOOKUP(A404,Measures!$D$15:$H$67,4,FALSE),C403)</f>
        <v>0.243</v>
      </c>
      <c r="D404" s="17">
        <f ca="1">OFFSET(G404,-Parameters!C$18,0)/$AG$2</f>
        <v>0.0252786578032058</v>
      </c>
      <c r="E404" t="e">
        <f>'Actual Situation'!C404</f>
        <v>#N/A</v>
      </c>
      <c r="F404" s="17">
        <f ca="1">OFFSET(L404,-Parameters!C$18,0)/$AG$2</f>
        <v>54512.3327476425</v>
      </c>
      <c r="G404" s="47">
        <f ca="1">IF(A404&lt;(A$39-Parameters!C$18),G405/(1+H405),IF(A404&gt;(A$39-Parameters!C$18),I403*$AH403*C404,$AG$2*$D$39))</f>
        <v>0.371283371207673</v>
      </c>
      <c r="H404" s="34">
        <f ca="1">Projection!$AH403*Projection!C404</f>
        <v>0.217688115972311</v>
      </c>
      <c r="I404" s="47">
        <f ca="1">IF(A404&lt;(A$39-Parameters!C$18-2),I405/(1+$AG$8-$AG$5),IF(A404&gt;(A$39-Parameters!C$18-2),I403*(1+H403-$AG$5),G406/$AG$8))</f>
        <v>1.65046450701988</v>
      </c>
      <c r="J404" s="47"/>
      <c r="K404" s="35">
        <f ca="1">I404/Parameters!$C$10</f>
        <v>1.44777588335077e-7</v>
      </c>
      <c r="L404" s="47">
        <f ca="1">IF(A404&lt;(A$39-Parameters!C$18),L405-G405,IF(A404=(A$39-Parameters!C$18),OFFSET(F404,Parameters!C$18,0)*$AG$2,$L403+G404))</f>
        <v>1187471.47381693</v>
      </c>
      <c r="M404" s="35">
        <f ca="1">L404/Parameters!$C$10</f>
        <v>0.104164164369906</v>
      </c>
      <c r="N404" s="35">
        <f ca="1" t="shared" si="72"/>
        <v>0.895835835630094</v>
      </c>
      <c r="O404" t="e">
        <f>'Actual Situation'!D404</f>
        <v>#N/A</v>
      </c>
      <c r="P404" t="e">
        <f>'Actual Situation'!E404</f>
        <v>#N/A</v>
      </c>
      <c r="Q404" s="12">
        <f ca="1">ROUND(SUM(OFFSET(D404,(Parameters!$C$9*-1),0,(Parameters!$C$8*-1),1))*Parameters!$C$6,0)</f>
        <v>0</v>
      </c>
      <c r="R404" s="12">
        <f ca="1" t="shared" si="79"/>
        <v>0</v>
      </c>
      <c r="S404" s="36" t="e">
        <f ca="1" t="shared" si="78"/>
        <v>#N/A</v>
      </c>
      <c r="T404" t="e">
        <f>'Actual Situation'!F404</f>
        <v>#N/A</v>
      </c>
      <c r="U404" s="36" t="e">
        <f>'Actual Situation'!G404</f>
        <v>#N/A</v>
      </c>
      <c r="V404" s="12">
        <f ca="1">Q404*Parameters!$C$4</f>
        <v>0</v>
      </c>
      <c r="W404" t="e">
        <f>'Actual Situation'!H404</f>
        <v>#N/A</v>
      </c>
      <c r="X404" s="36" t="e">
        <f>'Actual Situation'!I404</f>
        <v>#N/A</v>
      </c>
      <c r="Y404" s="12">
        <f ca="1">Q404*Parameters!$C$5</f>
        <v>0</v>
      </c>
      <c r="Z404" t="e">
        <f>'Actual Situation'!J404</f>
        <v>#N/A</v>
      </c>
      <c r="AA404" t="e">
        <f>'Actual Situation'!K404</f>
        <v>#N/A</v>
      </c>
      <c r="AB404" s="12">
        <f ca="1">Q404*Parameters!$C$7</f>
        <v>0</v>
      </c>
      <c r="AC404" t="e">
        <f>'Actual Situation'!L404</f>
        <v>#N/A</v>
      </c>
      <c r="AD404" s="12">
        <f ca="1" t="shared" si="74"/>
        <v>7113.58849999999</v>
      </c>
      <c r="AE404" s="61" t="e">
        <f t="shared" si="75"/>
        <v>#N/A</v>
      </c>
      <c r="AH404" s="39">
        <f ca="1">IF(ISNA((Parameters!$C$10-L404)/Parameters!$C$10),1,(Parameters!$C$10-L404)/Parameters!$C$10)</f>
        <v>0.895835835630094</v>
      </c>
      <c r="AJ404" s="66">
        <f ca="1" t="shared" si="76"/>
        <v>0</v>
      </c>
      <c r="AK404" s="66" t="e">
        <f ca="1" t="shared" si="77"/>
        <v>#N/A</v>
      </c>
      <c r="AL404" s="67">
        <f>Parameters!$C$13</f>
        <v>2200</v>
      </c>
      <c r="AM404" s="67">
        <f>Parameters!$C$14</f>
        <v>2000</v>
      </c>
    </row>
    <row r="405" spans="1:39">
      <c r="A405" s="45">
        <f t="shared" si="73"/>
        <v>44265</v>
      </c>
      <c r="B405" t="e">
        <f>'Actual Situation'!B405</f>
        <v>#N/A</v>
      </c>
      <c r="C405" s="46">
        <f>_xlfn.IFNA(VLOOKUP(A405,Measures!$D$15:$H$67,4,FALSE),C404)</f>
        <v>0.243</v>
      </c>
      <c r="D405" s="17">
        <f ca="1">OFFSET(G405,-Parameters!C$18,0)/$AG$2</f>
        <v>0.0244618587227698</v>
      </c>
      <c r="E405" t="e">
        <f>'Actual Situation'!C405</f>
        <v>#N/A</v>
      </c>
      <c r="F405" s="17">
        <f ca="1">OFFSET(L405,-Parameters!C$18,0)/$AG$2</f>
        <v>54512.3572095013</v>
      </c>
      <c r="G405" s="47">
        <f ca="1">IF(A405&lt;(A$39-Parameters!C$18),G406/(1+H406),IF(A405&gt;(A$39-Parameters!C$18),I404*$AH404*C405,$AG$2*$D$39))</f>
        <v>0.359286495950224</v>
      </c>
      <c r="H405" s="34">
        <f ca="1">Projection!$AH404*Projection!C405</f>
        <v>0.217688108058113</v>
      </c>
      <c r="I405" s="47">
        <f ca="1">IF(A405&lt;(A$39-Parameters!C$18-2),I406/(1+$AG$8-$AG$5),IF(A405&gt;(A$39-Parameters!C$18-2),I404*(1+H404-$AG$5),G407/$AG$8))</f>
        <v>1.59713488927724</v>
      </c>
      <c r="J405" s="47"/>
      <c r="K405" s="35">
        <f ca="1">I405/Parameters!$C$10</f>
        <v>1.40099551690986e-7</v>
      </c>
      <c r="L405" s="47">
        <f ca="1">IF(A405&lt;(A$39-Parameters!C$18),L406-G406,IF(A405=(A$39-Parameters!C$18),OFFSET(F405,Parameters!C$18,0)*$AG$2,$L404+G405))</f>
        <v>1187471.83310343</v>
      </c>
      <c r="M405" s="35">
        <f ca="1">L405/Parameters!$C$10</f>
        <v>0.104164195886266</v>
      </c>
      <c r="N405" s="35">
        <f ca="1" t="shared" si="72"/>
        <v>0.895835804113734</v>
      </c>
      <c r="O405" t="e">
        <f>'Actual Situation'!D405</f>
        <v>#N/A</v>
      </c>
      <c r="P405" t="e">
        <f>'Actual Situation'!E405</f>
        <v>#N/A</v>
      </c>
      <c r="Q405" s="12">
        <f ca="1">ROUND(SUM(OFFSET(D405,(Parameters!$C$9*-1),0,(Parameters!$C$8*-1),1))*Parameters!$C$6,0)</f>
        <v>0</v>
      </c>
      <c r="R405" s="12">
        <f ca="1" t="shared" si="79"/>
        <v>0</v>
      </c>
      <c r="S405" s="36" t="e">
        <f ca="1" t="shared" si="78"/>
        <v>#N/A</v>
      </c>
      <c r="T405" t="e">
        <f>'Actual Situation'!F405</f>
        <v>#N/A</v>
      </c>
      <c r="U405" s="36" t="e">
        <f>'Actual Situation'!G405</f>
        <v>#N/A</v>
      </c>
      <c r="V405" s="12">
        <f ca="1">Q405*Parameters!$C$4</f>
        <v>0</v>
      </c>
      <c r="W405" t="e">
        <f>'Actual Situation'!H405</f>
        <v>#N/A</v>
      </c>
      <c r="X405" s="36" t="e">
        <f>'Actual Situation'!I405</f>
        <v>#N/A</v>
      </c>
      <c r="Y405" s="12">
        <f ca="1">Q405*Parameters!$C$5</f>
        <v>0</v>
      </c>
      <c r="Z405" t="e">
        <f>'Actual Situation'!J405</f>
        <v>#N/A</v>
      </c>
      <c r="AA405" t="e">
        <f>'Actual Situation'!K405</f>
        <v>#N/A</v>
      </c>
      <c r="AB405" s="12">
        <f ca="1">Q405*Parameters!$C$7</f>
        <v>0</v>
      </c>
      <c r="AC405" t="e">
        <f>'Actual Situation'!L405</f>
        <v>#N/A</v>
      </c>
      <c r="AD405" s="12">
        <f ca="1" t="shared" si="74"/>
        <v>7113.58849999999</v>
      </c>
      <c r="AE405" s="61" t="e">
        <f t="shared" si="75"/>
        <v>#N/A</v>
      </c>
      <c r="AH405" s="39">
        <f ca="1">IF(ISNA((Parameters!$C$10-L405)/Parameters!$C$10),1,(Parameters!$C$10-L405)/Parameters!$C$10)</f>
        <v>0.895835804113734</v>
      </c>
      <c r="AJ405" s="66">
        <f ca="1" t="shared" si="76"/>
        <v>0</v>
      </c>
      <c r="AK405" s="66" t="e">
        <f ca="1" t="shared" si="77"/>
        <v>#N/A</v>
      </c>
      <c r="AL405" s="67">
        <f>Parameters!$C$13</f>
        <v>2200</v>
      </c>
      <c r="AM405" s="67">
        <f>Parameters!$C$14</f>
        <v>2000</v>
      </c>
    </row>
    <row r="406" spans="1:39">
      <c r="A406" s="45">
        <f t="shared" ref="A406:A436" si="80">A405+1</f>
        <v>44266</v>
      </c>
      <c r="B406" t="e">
        <f>'Actual Situation'!B406</f>
        <v>#N/A</v>
      </c>
      <c r="C406" s="46">
        <f>_xlfn.IFNA(VLOOKUP(A406,Measures!$D$15:$H$67,4,FALSE),C405)</f>
        <v>0.243</v>
      </c>
      <c r="D406" s="17">
        <f ca="1">OFFSET(G406,-Parameters!C$18,0)/$AG$2</f>
        <v>0.0236714516400824</v>
      </c>
      <c r="E406" t="e">
        <f>'Actual Situation'!C406</f>
        <v>#N/A</v>
      </c>
      <c r="F406" s="17">
        <f ca="1">OFFSET(L406,-Parameters!C$18,0)/$AG$2</f>
        <v>54512.3808809529</v>
      </c>
      <c r="G406" s="47">
        <f ca="1">IF(A406&lt;(A$39-Parameters!C$18),G407/(1+H407),IF(A406&gt;(A$39-Parameters!C$18),I405*$AH405*C406,$AG$2*$D$39))</f>
        <v>0.347677260128747</v>
      </c>
      <c r="H406" s="34">
        <f ca="1">Projection!$AH405*Projection!C406</f>
        <v>0.217688100399637</v>
      </c>
      <c r="I406" s="47">
        <f ca="1">IF(A406&lt;(A$39-Parameters!C$18-2),I407/(1+$AG$8-$AG$5),IF(A406&gt;(A$39-Parameters!C$18-2),I405*(1+H405-$AG$5),G408/$AG$8))</f>
        <v>1.54552843931829</v>
      </c>
      <c r="J406" s="47"/>
      <c r="K406" s="35">
        <f ca="1">I406/Parameters!$C$10</f>
        <v>1.3557267011564e-7</v>
      </c>
      <c r="L406" s="47">
        <f ca="1">IF(A406&lt;(A$39-Parameters!C$18),L407-G407,IF(A406=(A$39-Parameters!C$18),OFFSET(F406,Parameters!C$18,0)*$AG$2,$L405+G406))</f>
        <v>1187472.18078069</v>
      </c>
      <c r="M406" s="35">
        <f ca="1">L406/Parameters!$C$10</f>
        <v>0.104164226384271</v>
      </c>
      <c r="N406" s="35">
        <f ca="1" t="shared" si="72"/>
        <v>0.895835773615729</v>
      </c>
      <c r="O406" t="e">
        <f>'Actual Situation'!D406</f>
        <v>#N/A</v>
      </c>
      <c r="P406" t="e">
        <f>'Actual Situation'!E406</f>
        <v>#N/A</v>
      </c>
      <c r="Q406" s="12">
        <f ca="1">ROUND(SUM(OFFSET(D406,(Parameters!$C$9*-1),0,(Parameters!$C$8*-1),1))*Parameters!$C$6,0)</f>
        <v>0</v>
      </c>
      <c r="R406" s="12">
        <f ca="1" t="shared" si="79"/>
        <v>0</v>
      </c>
      <c r="S406" s="36" t="e">
        <f ca="1" t="shared" si="78"/>
        <v>#N/A</v>
      </c>
      <c r="T406" t="e">
        <f>'Actual Situation'!F406</f>
        <v>#N/A</v>
      </c>
      <c r="U406" s="36" t="e">
        <f>'Actual Situation'!G406</f>
        <v>#N/A</v>
      </c>
      <c r="V406" s="12">
        <f ca="1">Q406*Parameters!$C$4</f>
        <v>0</v>
      </c>
      <c r="W406" t="e">
        <f>'Actual Situation'!H406</f>
        <v>#N/A</v>
      </c>
      <c r="X406" s="36" t="e">
        <f>'Actual Situation'!I406</f>
        <v>#N/A</v>
      </c>
      <c r="Y406" s="12">
        <f ca="1">Q406*Parameters!$C$5</f>
        <v>0</v>
      </c>
      <c r="Z406" t="e">
        <f>'Actual Situation'!J406</f>
        <v>#N/A</v>
      </c>
      <c r="AA406" t="e">
        <f>'Actual Situation'!K406</f>
        <v>#N/A</v>
      </c>
      <c r="AB406" s="12">
        <f ca="1">Q406*Parameters!$C$7</f>
        <v>0</v>
      </c>
      <c r="AC406" t="e">
        <f>'Actual Situation'!L406</f>
        <v>#N/A</v>
      </c>
      <c r="AD406" s="12">
        <f ca="1" t="shared" ref="AD406:AD436" si="81">AD405+AB406</f>
        <v>7113.58849999999</v>
      </c>
      <c r="AE406" s="61" t="e">
        <f t="shared" ref="AE406:AE436" si="82">IF(E406&gt;0,AA406/E406,0)</f>
        <v>#N/A</v>
      </c>
      <c r="AH406" s="39">
        <f ca="1">IF(ISNA((Parameters!$C$10-L406)/Parameters!$C$10),1,(Parameters!$C$10-L406)/Parameters!$C$10)</f>
        <v>0.895835773615729</v>
      </c>
      <c r="AJ406" s="66">
        <f ca="1" t="shared" ref="AJ406:AJ436" si="83">IF(Q405&gt;0,Q406/Q405,0)</f>
        <v>0</v>
      </c>
      <c r="AK406" s="66" t="e">
        <f ca="1" t="shared" ref="AK406:AK436" si="84">IF(E406&gt;0,F406/E406,0)</f>
        <v>#N/A</v>
      </c>
      <c r="AL406" s="67">
        <f>Parameters!$C$13</f>
        <v>2200</v>
      </c>
      <c r="AM406" s="67">
        <f>Parameters!$C$14</f>
        <v>2000</v>
      </c>
    </row>
    <row r="407" spans="1:39">
      <c r="A407" s="45">
        <f t="shared" si="80"/>
        <v>44267</v>
      </c>
      <c r="B407" t="e">
        <f>'Actual Situation'!B407</f>
        <v>#N/A</v>
      </c>
      <c r="C407" s="46">
        <f>_xlfn.IFNA(VLOOKUP(A407,Measures!$D$15:$H$67,4,FALSE),C406)</f>
        <v>0.243</v>
      </c>
      <c r="D407" s="17">
        <f ca="1">OFFSET(G407,-Parameters!C$18,0)/$AG$2</f>
        <v>0.0229065838065368</v>
      </c>
      <c r="E407" t="e">
        <f>'Actual Situation'!C407</f>
        <v>#N/A</v>
      </c>
      <c r="F407" s="17">
        <f ca="1">OFFSET(L407,-Parameters!C$18,0)/$AG$2</f>
        <v>54512.4037875367</v>
      </c>
      <c r="G407" s="47">
        <f ca="1">IF(A407&lt;(A$39-Parameters!C$18),G408/(1+H408),IF(A407&gt;(A$39-Parameters!C$18),I406*$AH406*C407,$AG$2*$D$39))</f>
        <v>0.336443138614881</v>
      </c>
      <c r="H407" s="34">
        <f ca="1">Projection!$AH406*Projection!C407</f>
        <v>0.217688092988622</v>
      </c>
      <c r="I407" s="47">
        <f ca="1">IF(A407&lt;(A$39-Parameters!C$18-2),I408/(1+$AG$8-$AG$5),IF(A407&gt;(A$39-Parameters!C$18-2),I406*(1+H406-$AG$5),G409/$AG$8))</f>
        <v>1.49558947955754</v>
      </c>
      <c r="J407" s="47"/>
      <c r="K407" s="35">
        <f ca="1">I407/Parameters!$C$10</f>
        <v>1.3119205961031e-7</v>
      </c>
      <c r="L407" s="47">
        <f ca="1">IF(A407&lt;(A$39-Parameters!C$18),L408-G408,IF(A407=(A$39-Parameters!C$18),OFFSET(F407,Parameters!C$18,0)*$AG$2,$L406+G407))</f>
        <v>1187472.51722383</v>
      </c>
      <c r="M407" s="35">
        <f ca="1">L407/Parameters!$C$10</f>
        <v>0.104164255896827</v>
      </c>
      <c r="N407" s="35">
        <f ca="1" t="shared" si="72"/>
        <v>0.895835744103173</v>
      </c>
      <c r="O407" t="e">
        <f>'Actual Situation'!D407</f>
        <v>#N/A</v>
      </c>
      <c r="P407" t="e">
        <f>'Actual Situation'!E407</f>
        <v>#N/A</v>
      </c>
      <c r="Q407" s="12">
        <f ca="1">ROUND(SUM(OFFSET(D407,(Parameters!$C$9*-1),0,(Parameters!$C$8*-1),1))*Parameters!$C$6,0)</f>
        <v>0</v>
      </c>
      <c r="R407" s="12">
        <f ca="1" t="shared" si="79"/>
        <v>0</v>
      </c>
      <c r="S407" s="36" t="e">
        <f ca="1" t="shared" si="78"/>
        <v>#N/A</v>
      </c>
      <c r="T407" t="e">
        <f>'Actual Situation'!F407</f>
        <v>#N/A</v>
      </c>
      <c r="U407" s="36" t="e">
        <f>'Actual Situation'!G407</f>
        <v>#N/A</v>
      </c>
      <c r="V407" s="12">
        <f ca="1">Q407*Parameters!$C$4</f>
        <v>0</v>
      </c>
      <c r="W407" t="e">
        <f>'Actual Situation'!H407</f>
        <v>#N/A</v>
      </c>
      <c r="X407" s="36" t="e">
        <f>'Actual Situation'!I407</f>
        <v>#N/A</v>
      </c>
      <c r="Y407" s="12">
        <f ca="1">Q407*Parameters!$C$5</f>
        <v>0</v>
      </c>
      <c r="Z407" t="e">
        <f>'Actual Situation'!J407</f>
        <v>#N/A</v>
      </c>
      <c r="AA407" t="e">
        <f>'Actual Situation'!K407</f>
        <v>#N/A</v>
      </c>
      <c r="AB407" s="12">
        <f ca="1">Q407*Parameters!$C$7</f>
        <v>0</v>
      </c>
      <c r="AC407" t="e">
        <f>'Actual Situation'!L407</f>
        <v>#N/A</v>
      </c>
      <c r="AD407" s="12">
        <f ca="1" t="shared" si="81"/>
        <v>7113.58849999999</v>
      </c>
      <c r="AE407" s="61" t="e">
        <f t="shared" si="82"/>
        <v>#N/A</v>
      </c>
      <c r="AH407" s="39">
        <f ca="1">IF(ISNA((Parameters!$C$10-L407)/Parameters!$C$10),1,(Parameters!$C$10-L407)/Parameters!$C$10)</f>
        <v>0.895835744103173</v>
      </c>
      <c r="AJ407" s="66">
        <f ca="1" t="shared" si="83"/>
        <v>0</v>
      </c>
      <c r="AK407" s="66" t="e">
        <f ca="1" t="shared" si="84"/>
        <v>#N/A</v>
      </c>
      <c r="AL407" s="67">
        <f>Parameters!$C$13</f>
        <v>2200</v>
      </c>
      <c r="AM407" s="67">
        <f>Parameters!$C$14</f>
        <v>2000</v>
      </c>
    </row>
    <row r="408" spans="1:39">
      <c r="A408" s="45">
        <f t="shared" si="80"/>
        <v>44268</v>
      </c>
      <c r="B408" t="e">
        <f>'Actual Situation'!B408</f>
        <v>#N/A</v>
      </c>
      <c r="C408" s="46">
        <f>_xlfn.IFNA(VLOOKUP(A408,Measures!$D$15:$H$67,4,FALSE),C407)</f>
        <v>0.243</v>
      </c>
      <c r="D408" s="17">
        <f ca="1">OFFSET(G408,-Parameters!C$18,0)/$AG$2</f>
        <v>0.0221664300255489</v>
      </c>
      <c r="E408" t="e">
        <f>'Actual Situation'!C408</f>
        <v>#N/A</v>
      </c>
      <c r="F408" s="17">
        <f ca="1">OFFSET(L408,-Parameters!C$18,0)/$AG$2</f>
        <v>54512.4259539667</v>
      </c>
      <c r="G408" s="47">
        <f ca="1">IF(A408&lt;(A$39-Parameters!C$18),G409/(1+H409),IF(A408&gt;(A$39-Parameters!C$18),I407*$AH407*C408,$AG$2*$D$39))</f>
        <v>0.32557201097303</v>
      </c>
      <c r="H408" s="34">
        <f ca="1">Projection!$AH407*Projection!C408</f>
        <v>0.217688085817071</v>
      </c>
      <c r="I408" s="47">
        <f ca="1">IF(A408&lt;(A$39-Parameters!C$18-2),I409/(1+$AG$8-$AG$5),IF(A408&gt;(A$39-Parameters!C$18-2),I407*(1+H407-$AG$5),G410/$AG$8))</f>
        <v>1.44726413136688</v>
      </c>
      <c r="J408" s="47"/>
      <c r="K408" s="35">
        <f ca="1">I408/Parameters!$C$10</f>
        <v>1.26952993979551e-7</v>
      </c>
      <c r="L408" s="47">
        <f ca="1">IF(A408&lt;(A$39-Parameters!C$18),L409-G409,IF(A408=(A$39-Parameters!C$18),OFFSET(F408,Parameters!C$18,0)*$AG$2,$L407+G408))</f>
        <v>1187472.84279584</v>
      </c>
      <c r="M408" s="35">
        <f ca="1">L408/Parameters!$C$10</f>
        <v>0.104164284455775</v>
      </c>
      <c r="N408" s="35">
        <f ca="1" t="shared" si="72"/>
        <v>0.895835715544225</v>
      </c>
      <c r="O408" t="e">
        <f>'Actual Situation'!D408</f>
        <v>#N/A</v>
      </c>
      <c r="P408" t="e">
        <f>'Actual Situation'!E408</f>
        <v>#N/A</v>
      </c>
      <c r="Q408" s="12">
        <f ca="1">ROUND(SUM(OFFSET(D408,(Parameters!$C$9*-1),0,(Parameters!$C$8*-1),1))*Parameters!$C$6,0)</f>
        <v>0</v>
      </c>
      <c r="R408" s="12">
        <f ca="1" t="shared" si="79"/>
        <v>0</v>
      </c>
      <c r="S408" s="36" t="e">
        <f ca="1" t="shared" si="78"/>
        <v>#N/A</v>
      </c>
      <c r="T408" t="e">
        <f>'Actual Situation'!F408</f>
        <v>#N/A</v>
      </c>
      <c r="U408" s="36" t="e">
        <f>'Actual Situation'!G408</f>
        <v>#N/A</v>
      </c>
      <c r="V408" s="12">
        <f ca="1">Q408*Parameters!$C$4</f>
        <v>0</v>
      </c>
      <c r="W408" t="e">
        <f>'Actual Situation'!H408</f>
        <v>#N/A</v>
      </c>
      <c r="X408" s="36" t="e">
        <f>'Actual Situation'!I408</f>
        <v>#N/A</v>
      </c>
      <c r="Y408" s="12">
        <f ca="1">Q408*Parameters!$C$5</f>
        <v>0</v>
      </c>
      <c r="Z408" t="e">
        <f>'Actual Situation'!J408</f>
        <v>#N/A</v>
      </c>
      <c r="AA408" t="e">
        <f>'Actual Situation'!K408</f>
        <v>#N/A</v>
      </c>
      <c r="AB408" s="12">
        <f ca="1">Q408*Parameters!$C$7</f>
        <v>0</v>
      </c>
      <c r="AC408" t="e">
        <f>'Actual Situation'!L408</f>
        <v>#N/A</v>
      </c>
      <c r="AD408" s="12">
        <f ca="1" t="shared" si="81"/>
        <v>7113.58849999999</v>
      </c>
      <c r="AE408" s="61" t="e">
        <f t="shared" si="82"/>
        <v>#N/A</v>
      </c>
      <c r="AH408" s="39">
        <f ca="1">IF(ISNA((Parameters!$C$10-L408)/Parameters!$C$10),1,(Parameters!$C$10-L408)/Parameters!$C$10)</f>
        <v>0.895835715544225</v>
      </c>
      <c r="AJ408" s="66">
        <f ca="1" t="shared" si="83"/>
        <v>0</v>
      </c>
      <c r="AK408" s="66" t="e">
        <f ca="1" t="shared" si="84"/>
        <v>#N/A</v>
      </c>
      <c r="AL408" s="67">
        <f>Parameters!$C$13</f>
        <v>2200</v>
      </c>
      <c r="AM408" s="67">
        <f>Parameters!$C$14</f>
        <v>2000</v>
      </c>
    </row>
    <row r="409" spans="1:39">
      <c r="A409" s="45">
        <f t="shared" si="80"/>
        <v>44269</v>
      </c>
      <c r="B409" t="e">
        <f>'Actual Situation'!B409</f>
        <v>#N/A</v>
      </c>
      <c r="C409" s="46">
        <f>_xlfn.IFNA(VLOOKUP(A409,Measures!$D$15:$H$67,4,FALSE),C408)</f>
        <v>0.243</v>
      </c>
      <c r="D409" s="17">
        <f ca="1">OFFSET(G409,-Parameters!C$18,0)/$AG$2</f>
        <v>0.021450191762427</v>
      </c>
      <c r="E409" t="e">
        <f>'Actual Situation'!C409</f>
        <v>#N/A</v>
      </c>
      <c r="F409" s="17">
        <f ca="1">OFFSET(L409,-Parameters!C$18,0)/$AG$2</f>
        <v>54512.4474041585</v>
      </c>
      <c r="G409" s="47">
        <f ca="1">IF(A409&lt;(A$39-Parameters!C$18),G410/(1+H410),IF(A409&gt;(A$39-Parameters!C$18),I408*$AH408*C409,$AG$2*$D$39))</f>
        <v>0.315052148385203</v>
      </c>
      <c r="H409" s="34">
        <f ca="1">Projection!$AH408*Projection!C409</f>
        <v>0.217688078877247</v>
      </c>
      <c r="I409" s="47">
        <f ca="1">IF(A409&lt;(A$39-Parameters!C$18-2),I410/(1+$AG$8-$AG$5),IF(A409&gt;(A$39-Parameters!C$18-2),I408*(1+H408-$AG$5),G411/$AG$8))</f>
        <v>1.40050025695412</v>
      </c>
      <c r="J409" s="47"/>
      <c r="K409" s="35">
        <f ca="1">I409/Parameters!$C$10</f>
        <v>1.22850899732818e-7</v>
      </c>
      <c r="L409" s="47">
        <f ca="1">IF(A409&lt;(A$39-Parameters!C$18),L410-G410,IF(A409=(A$39-Parameters!C$18),OFFSET(F409,Parameters!C$18,0)*$AG$2,$L408+G409))</f>
        <v>1187473.15784799</v>
      </c>
      <c r="M409" s="35">
        <f ca="1">L409/Parameters!$C$10</f>
        <v>0.104164312091929</v>
      </c>
      <c r="N409" s="35">
        <f ca="1" t="shared" si="72"/>
        <v>0.895835687908071</v>
      </c>
      <c r="O409" t="e">
        <f>'Actual Situation'!D409</f>
        <v>#N/A</v>
      </c>
      <c r="P409" t="e">
        <f>'Actual Situation'!E409</f>
        <v>#N/A</v>
      </c>
      <c r="Q409" s="12">
        <f ca="1">ROUND(SUM(OFFSET(D409,(Parameters!$C$9*-1),0,(Parameters!$C$8*-1),1))*Parameters!$C$6,0)</f>
        <v>0</v>
      </c>
      <c r="R409" s="12">
        <f ca="1" t="shared" si="79"/>
        <v>0</v>
      </c>
      <c r="S409" s="36" t="e">
        <f ca="1" t="shared" si="78"/>
        <v>#N/A</v>
      </c>
      <c r="T409" t="e">
        <f>'Actual Situation'!F409</f>
        <v>#N/A</v>
      </c>
      <c r="U409" s="36" t="e">
        <f>'Actual Situation'!G409</f>
        <v>#N/A</v>
      </c>
      <c r="V409" s="12">
        <f ca="1">Q409*Parameters!$C$4</f>
        <v>0</v>
      </c>
      <c r="W409" t="e">
        <f>'Actual Situation'!H409</f>
        <v>#N/A</v>
      </c>
      <c r="X409" s="36" t="e">
        <f>'Actual Situation'!I409</f>
        <v>#N/A</v>
      </c>
      <c r="Y409" s="12">
        <f ca="1">Q409*Parameters!$C$5</f>
        <v>0</v>
      </c>
      <c r="Z409" t="e">
        <f>'Actual Situation'!J409</f>
        <v>#N/A</v>
      </c>
      <c r="AA409" t="e">
        <f>'Actual Situation'!K409</f>
        <v>#N/A</v>
      </c>
      <c r="AB409" s="12">
        <f ca="1">Q409*Parameters!$C$7</f>
        <v>0</v>
      </c>
      <c r="AC409" t="e">
        <f>'Actual Situation'!L409</f>
        <v>#N/A</v>
      </c>
      <c r="AD409" s="12">
        <f ca="1" t="shared" si="81"/>
        <v>7113.58849999999</v>
      </c>
      <c r="AE409" s="61" t="e">
        <f t="shared" si="82"/>
        <v>#N/A</v>
      </c>
      <c r="AH409" s="39">
        <f ca="1">IF(ISNA((Parameters!$C$10-L409)/Parameters!$C$10),1,(Parameters!$C$10-L409)/Parameters!$C$10)</f>
        <v>0.895835687908071</v>
      </c>
      <c r="AJ409" s="66">
        <f ca="1" t="shared" si="83"/>
        <v>0</v>
      </c>
      <c r="AK409" s="66" t="e">
        <f ca="1" t="shared" si="84"/>
        <v>#N/A</v>
      </c>
      <c r="AL409" s="67">
        <f>Parameters!$C$13</f>
        <v>2200</v>
      </c>
      <c r="AM409" s="67">
        <f>Parameters!$C$14</f>
        <v>2000</v>
      </c>
    </row>
    <row r="410" spans="1:39">
      <c r="A410" s="45">
        <f t="shared" si="80"/>
        <v>44270</v>
      </c>
      <c r="B410" t="e">
        <f>'Actual Situation'!B410</f>
        <v>#N/A</v>
      </c>
      <c r="C410" s="46">
        <f>_xlfn.IFNA(VLOOKUP(A410,Measures!$D$15:$H$67,4,FALSE),C409)</f>
        <v>0.243</v>
      </c>
      <c r="D410" s="17">
        <f ca="1">OFFSET(G410,-Parameters!C$18,0)/$AG$2</f>
        <v>0.0207570962829938</v>
      </c>
      <c r="E410" t="e">
        <f>'Actual Situation'!C410</f>
        <v>#N/A</v>
      </c>
      <c r="F410" s="17">
        <f ca="1">OFFSET(L410,-Parameters!C$18,0)/$AG$2</f>
        <v>54512.4681612548</v>
      </c>
      <c r="G410" s="47">
        <f ca="1">IF(A410&lt;(A$39-Parameters!C$18),G411/(1+H411),IF(A410&gt;(A$39-Parameters!C$18),I409*$AH409*C410,$AG$2*$D$39))</f>
        <v>0.304872200998254</v>
      </c>
      <c r="H410" s="34">
        <f ca="1">Projection!$AH409*Projection!C410</f>
        <v>0.217688072161661</v>
      </c>
      <c r="I410" s="47">
        <f ca="1">IF(A410&lt;(A$39-Parameters!C$18-2),I411/(1+$AG$8-$AG$5),IF(A410&gt;(A$39-Parameters!C$18-2),I409*(1+H409-$AG$5),G412/$AG$8))</f>
        <v>1.35524740311902</v>
      </c>
      <c r="J410" s="47"/>
      <c r="K410" s="35">
        <f ca="1">I410/Parameters!$C$10</f>
        <v>1.18881351150791e-7</v>
      </c>
      <c r="L410" s="47">
        <f ca="1">IF(A410&lt;(A$39-Parameters!C$18),L411-G411,IF(A410=(A$39-Parameters!C$18),OFFSET(F410,Parameters!C$18,0)*$AG$2,$L409+G410))</f>
        <v>1187473.46272019</v>
      </c>
      <c r="M410" s="35">
        <f ca="1">L410/Parameters!$C$10</f>
        <v>0.104164338835104</v>
      </c>
      <c r="N410" s="35">
        <f ca="1" t="shared" si="72"/>
        <v>0.895835661164896</v>
      </c>
      <c r="O410" t="e">
        <f>'Actual Situation'!D410</f>
        <v>#N/A</v>
      </c>
      <c r="P410" t="e">
        <f>'Actual Situation'!E410</f>
        <v>#N/A</v>
      </c>
      <c r="Q410" s="12">
        <f ca="1">ROUND(SUM(OFFSET(D410,(Parameters!$C$9*-1),0,(Parameters!$C$8*-1),1))*Parameters!$C$6,0)</f>
        <v>0</v>
      </c>
      <c r="R410" s="12">
        <f ca="1" t="shared" si="79"/>
        <v>0</v>
      </c>
      <c r="S410" s="36" t="e">
        <f ca="1" t="shared" si="78"/>
        <v>#N/A</v>
      </c>
      <c r="T410" t="e">
        <f>'Actual Situation'!F410</f>
        <v>#N/A</v>
      </c>
      <c r="U410" s="36" t="e">
        <f>'Actual Situation'!G410</f>
        <v>#N/A</v>
      </c>
      <c r="V410" s="12">
        <f ca="1">Q410*Parameters!$C$4</f>
        <v>0</v>
      </c>
      <c r="W410" t="e">
        <f>'Actual Situation'!H410</f>
        <v>#N/A</v>
      </c>
      <c r="X410" s="36" t="e">
        <f>'Actual Situation'!I410</f>
        <v>#N/A</v>
      </c>
      <c r="Y410" s="12">
        <f ca="1">Q410*Parameters!$C$5</f>
        <v>0</v>
      </c>
      <c r="Z410" t="e">
        <f>'Actual Situation'!J410</f>
        <v>#N/A</v>
      </c>
      <c r="AA410" t="e">
        <f>'Actual Situation'!K410</f>
        <v>#N/A</v>
      </c>
      <c r="AB410" s="12">
        <f ca="1">Q410*Parameters!$C$7</f>
        <v>0</v>
      </c>
      <c r="AC410" t="e">
        <f>'Actual Situation'!L410</f>
        <v>#N/A</v>
      </c>
      <c r="AD410" s="12">
        <f ca="1" t="shared" si="81"/>
        <v>7113.58849999999</v>
      </c>
      <c r="AE410" s="61" t="e">
        <f t="shared" si="82"/>
        <v>#N/A</v>
      </c>
      <c r="AH410" s="39">
        <f ca="1">IF(ISNA((Parameters!$C$10-L410)/Parameters!$C$10),1,(Parameters!$C$10-L410)/Parameters!$C$10)</f>
        <v>0.895835661164896</v>
      </c>
      <c r="AJ410" s="66">
        <f ca="1" t="shared" si="83"/>
        <v>0</v>
      </c>
      <c r="AK410" s="66" t="e">
        <f ca="1" t="shared" si="84"/>
        <v>#N/A</v>
      </c>
      <c r="AL410" s="67">
        <f>Parameters!$C$13</f>
        <v>2200</v>
      </c>
      <c r="AM410" s="67">
        <f>Parameters!$C$14</f>
        <v>2000</v>
      </c>
    </row>
    <row r="411" spans="1:39">
      <c r="A411" s="45">
        <f t="shared" si="80"/>
        <v>44271</v>
      </c>
      <c r="B411" t="e">
        <f>'Actual Situation'!B411</f>
        <v>#N/A</v>
      </c>
      <c r="C411" s="46">
        <f>_xlfn.IFNA(VLOOKUP(A411,Measures!$D$15:$H$67,4,FALSE),C410)</f>
        <v>0.243</v>
      </c>
      <c r="D411" s="17">
        <f ca="1">OFFSET(G411,-Parameters!C$18,0)/$AG$2</f>
        <v>0.0200863958200341</v>
      </c>
      <c r="E411" t="e">
        <f>'Actual Situation'!C411</f>
        <v>#N/A</v>
      </c>
      <c r="F411" s="17">
        <f ca="1">OFFSET(L411,-Parameters!C$18,0)/$AG$2</f>
        <v>54512.4882476506</v>
      </c>
      <c r="G411" s="47">
        <f ca="1">IF(A411&lt;(A$39-Parameters!C$18),G412/(1+H412),IF(A411&gt;(A$39-Parameters!C$18),I410*$AH410*C411,$AG$2*$D$39))</f>
        <v>0.295021185679879</v>
      </c>
      <c r="H411" s="34">
        <f ca="1">Projection!$AH410*Projection!C411</f>
        <v>0.21768806566307</v>
      </c>
      <c r="I411" s="47">
        <f ca="1">IF(A411&lt;(A$39-Parameters!C$18-2),I412/(1+$AG$8-$AG$5),IF(A411&gt;(A$39-Parameters!C$18-2),I410*(1+H410-$AG$5),G413/$AG$8))</f>
        <v>1.31145674682635</v>
      </c>
      <c r="J411" s="47"/>
      <c r="K411" s="35">
        <f ca="1">I411/Parameters!$C$10</f>
        <v>1.15040065511083e-7</v>
      </c>
      <c r="L411" s="47">
        <f ca="1">IF(A411&lt;(A$39-Parameters!C$18),L412-G412,IF(A411=(A$39-Parameters!C$18),OFFSET(F411,Parameters!C$18,0)*$AG$2,$L410+G411))</f>
        <v>1187473.75774137</v>
      </c>
      <c r="M411" s="35">
        <f ca="1">L411/Parameters!$C$10</f>
        <v>0.104164364714155</v>
      </c>
      <c r="N411" s="35">
        <f ca="1" t="shared" si="72"/>
        <v>0.895835635285845</v>
      </c>
      <c r="O411" t="e">
        <f>'Actual Situation'!D411</f>
        <v>#N/A</v>
      </c>
      <c r="P411" t="e">
        <f>'Actual Situation'!E411</f>
        <v>#N/A</v>
      </c>
      <c r="Q411" s="12">
        <f ca="1">ROUND(SUM(OFFSET(D411,(Parameters!$C$9*-1),0,(Parameters!$C$8*-1),1))*Parameters!$C$6,0)</f>
        <v>0</v>
      </c>
      <c r="R411" s="12">
        <f ca="1" t="shared" si="79"/>
        <v>0</v>
      </c>
      <c r="S411" s="36" t="e">
        <f ca="1" t="shared" si="78"/>
        <v>#N/A</v>
      </c>
      <c r="T411" t="e">
        <f>'Actual Situation'!F411</f>
        <v>#N/A</v>
      </c>
      <c r="U411" s="36" t="e">
        <f>'Actual Situation'!G411</f>
        <v>#N/A</v>
      </c>
      <c r="V411" s="12">
        <f ca="1">Q411*Parameters!$C$4</f>
        <v>0</v>
      </c>
      <c r="W411" t="e">
        <f>'Actual Situation'!H411</f>
        <v>#N/A</v>
      </c>
      <c r="X411" s="36" t="e">
        <f>'Actual Situation'!I411</f>
        <v>#N/A</v>
      </c>
      <c r="Y411" s="12">
        <f ca="1">Q411*Parameters!$C$5</f>
        <v>0</v>
      </c>
      <c r="Z411" t="e">
        <f>'Actual Situation'!J411</f>
        <v>#N/A</v>
      </c>
      <c r="AA411" t="e">
        <f>'Actual Situation'!K411</f>
        <v>#N/A</v>
      </c>
      <c r="AB411" s="12">
        <f ca="1">Q411*Parameters!$C$7</f>
        <v>0</v>
      </c>
      <c r="AC411" t="e">
        <f>'Actual Situation'!L411</f>
        <v>#N/A</v>
      </c>
      <c r="AD411" s="12">
        <f ca="1" t="shared" si="81"/>
        <v>7113.58849999999</v>
      </c>
      <c r="AE411" s="61" t="e">
        <f t="shared" si="82"/>
        <v>#N/A</v>
      </c>
      <c r="AH411" s="39">
        <f ca="1">IF(ISNA((Parameters!$C$10-L411)/Parameters!$C$10),1,(Parameters!$C$10-L411)/Parameters!$C$10)</f>
        <v>0.895835635285844</v>
      </c>
      <c r="AJ411" s="66">
        <f ca="1" t="shared" si="83"/>
        <v>0</v>
      </c>
      <c r="AK411" s="66" t="e">
        <f ca="1" t="shared" si="84"/>
        <v>#N/A</v>
      </c>
      <c r="AL411" s="67">
        <f>Parameters!$C$13</f>
        <v>2200</v>
      </c>
      <c r="AM411" s="67">
        <f>Parameters!$C$14</f>
        <v>2000</v>
      </c>
    </row>
    <row r="412" spans="1:39">
      <c r="A412" s="45">
        <f t="shared" si="80"/>
        <v>44272</v>
      </c>
      <c r="B412" t="e">
        <f>'Actual Situation'!B412</f>
        <v>#N/A</v>
      </c>
      <c r="C412" s="46">
        <f>_xlfn.IFNA(VLOOKUP(A412,Measures!$D$15:$H$67,4,FALSE),C411)</f>
        <v>0.243</v>
      </c>
      <c r="D412" s="17">
        <f ca="1">OFFSET(G412,-Parameters!C$18,0)/$AG$2</f>
        <v>0.019437366766669</v>
      </c>
      <c r="E412" t="e">
        <f>'Actual Situation'!C412</f>
        <v>#N/A</v>
      </c>
      <c r="F412" s="17">
        <f ca="1">OFFSET(L412,-Parameters!C$18,0)/$AG$2</f>
        <v>54512.5076850174</v>
      </c>
      <c r="G412" s="47">
        <f ca="1">IF(A412&lt;(A$39-Parameters!C$18),G413/(1+H413),IF(A412&gt;(A$39-Parameters!C$18),I411*$AH411*C412,$AG$2*$D$39))</f>
        <v>0.28548847417017</v>
      </c>
      <c r="H412" s="34">
        <f ca="1">Projection!$AH411*Projection!C412</f>
        <v>0.21768805937446</v>
      </c>
      <c r="I412" s="47">
        <f ca="1">IF(A412&lt;(A$39-Parameters!C$18-2),I413/(1+$AG$8-$AG$5),IF(A412&gt;(A$39-Parameters!C$18-2),I411*(1+H411-$AG$5),G414/$AG$8))</f>
        <v>1.26908104253717</v>
      </c>
      <c r="J412" s="47"/>
      <c r="K412" s="35">
        <f ca="1">I412/Parameters!$C$10</f>
        <v>1.11322898468173e-7</v>
      </c>
      <c r="L412" s="47">
        <f ca="1">IF(A412&lt;(A$39-Parameters!C$18),L413-G413,IF(A412=(A$39-Parameters!C$18),OFFSET(F412,Parameters!C$18,0)*$AG$2,$L411+G412))</f>
        <v>1187474.04322985</v>
      </c>
      <c r="M412" s="35">
        <f ca="1">L412/Parameters!$C$10</f>
        <v>0.104164389757004</v>
      </c>
      <c r="N412" s="35">
        <f ca="1" t="shared" si="72"/>
        <v>0.895835610242996</v>
      </c>
      <c r="O412" t="e">
        <f>'Actual Situation'!D412</f>
        <v>#N/A</v>
      </c>
      <c r="P412" t="e">
        <f>'Actual Situation'!E412</f>
        <v>#N/A</v>
      </c>
      <c r="Q412" s="12">
        <f ca="1">ROUND(SUM(OFFSET(D412,(Parameters!$C$9*-1),0,(Parameters!$C$8*-1),1))*Parameters!$C$6,0)</f>
        <v>0</v>
      </c>
      <c r="R412" s="12">
        <f ca="1" t="shared" si="79"/>
        <v>0</v>
      </c>
      <c r="S412" s="36" t="e">
        <f ca="1" t="shared" si="78"/>
        <v>#N/A</v>
      </c>
      <c r="T412" t="e">
        <f>'Actual Situation'!F412</f>
        <v>#N/A</v>
      </c>
      <c r="U412" s="36" t="e">
        <f>'Actual Situation'!G412</f>
        <v>#N/A</v>
      </c>
      <c r="V412" s="12">
        <f ca="1">Q412*Parameters!$C$4</f>
        <v>0</v>
      </c>
      <c r="W412" t="e">
        <f>'Actual Situation'!H412</f>
        <v>#N/A</v>
      </c>
      <c r="X412" s="36" t="e">
        <f>'Actual Situation'!I412</f>
        <v>#N/A</v>
      </c>
      <c r="Y412" s="12">
        <f ca="1">Q412*Parameters!$C$5</f>
        <v>0</v>
      </c>
      <c r="Z412" t="e">
        <f>'Actual Situation'!J412</f>
        <v>#N/A</v>
      </c>
      <c r="AA412" t="e">
        <f>'Actual Situation'!K412</f>
        <v>#N/A</v>
      </c>
      <c r="AB412" s="12">
        <f ca="1">Q412*Parameters!$C$7</f>
        <v>0</v>
      </c>
      <c r="AC412" t="e">
        <f>'Actual Situation'!L412</f>
        <v>#N/A</v>
      </c>
      <c r="AD412" s="12">
        <f ca="1" t="shared" si="81"/>
        <v>7113.58849999999</v>
      </c>
      <c r="AE412" s="61" t="e">
        <f t="shared" si="82"/>
        <v>#N/A</v>
      </c>
      <c r="AH412" s="39">
        <f ca="1">IF(ISNA((Parameters!$C$10-L412)/Parameters!$C$10),1,(Parameters!$C$10-L412)/Parameters!$C$10)</f>
        <v>0.895835610242996</v>
      </c>
      <c r="AJ412" s="66">
        <f ca="1" t="shared" si="83"/>
        <v>0</v>
      </c>
      <c r="AK412" s="66" t="e">
        <f ca="1" t="shared" si="84"/>
        <v>#N/A</v>
      </c>
      <c r="AL412" s="67">
        <f>Parameters!$C$13</f>
        <v>2200</v>
      </c>
      <c r="AM412" s="67">
        <f>Parameters!$C$14</f>
        <v>2000</v>
      </c>
    </row>
    <row r="413" spans="1:39">
      <c r="A413" s="45">
        <f t="shared" si="80"/>
        <v>44273</v>
      </c>
      <c r="B413" t="e">
        <f>'Actual Situation'!B413</f>
        <v>#N/A</v>
      </c>
      <c r="C413" s="46">
        <f>_xlfn.IFNA(VLOOKUP(A413,Measures!$D$15:$H$67,4,FALSE),C412)</f>
        <v>0.243</v>
      </c>
      <c r="D413" s="17">
        <f ca="1">OFFSET(G413,-Parameters!C$18,0)/$AG$2</f>
        <v>0.018809308895786</v>
      </c>
      <c r="E413" t="e">
        <f>'Actual Situation'!C413</f>
        <v>#N/A</v>
      </c>
      <c r="F413" s="17">
        <f ca="1">OFFSET(L413,-Parameters!C$18,0)/$AG$2</f>
        <v>54512.5264943263</v>
      </c>
      <c r="G413" s="47">
        <f ca="1">IF(A413&lt;(A$39-Parameters!C$18),G414/(1+H414),IF(A413&gt;(A$39-Parameters!C$18),I412*$AH412*C413,$AG$2*$D$39))</f>
        <v>0.276263781615952</v>
      </c>
      <c r="H413" s="34">
        <f ca="1">Projection!$AH412*Projection!C413</f>
        <v>0.217688053289048</v>
      </c>
      <c r="I413" s="47">
        <f ca="1">IF(A413&lt;(A$39-Parameters!C$18-2),I414/(1+$AG$8-$AG$5),IF(A413&gt;(A$39-Parameters!C$18-2),I412*(1+H412-$AG$5),G415/$AG$8))</f>
        <v>1.22807457124171</v>
      </c>
      <c r="J413" s="47"/>
      <c r="K413" s="35">
        <f ca="1">I413/Parameters!$C$10</f>
        <v>1.07725839582606e-7</v>
      </c>
      <c r="L413" s="47">
        <f ca="1">IF(A413&lt;(A$39-Parameters!C$18),L414-G414,IF(A413=(A$39-Parameters!C$18),OFFSET(F413,Parameters!C$18,0)*$AG$2,$L412+G413))</f>
        <v>1187474.31949363</v>
      </c>
      <c r="M413" s="35">
        <f ca="1">L413/Parameters!$C$10</f>
        <v>0.104164413990669</v>
      </c>
      <c r="N413" s="35">
        <f ca="1" t="shared" si="72"/>
        <v>0.895835586009331</v>
      </c>
      <c r="O413" t="e">
        <f>'Actual Situation'!D413</f>
        <v>#N/A</v>
      </c>
      <c r="P413" t="e">
        <f>'Actual Situation'!E413</f>
        <v>#N/A</v>
      </c>
      <c r="Q413" s="12">
        <f ca="1">ROUND(SUM(OFFSET(D413,(Parameters!$C$9*-1),0,(Parameters!$C$8*-1),1))*Parameters!$C$6,0)</f>
        <v>0</v>
      </c>
      <c r="R413" s="12">
        <f ca="1" t="shared" si="79"/>
        <v>0</v>
      </c>
      <c r="S413" s="36" t="e">
        <f ca="1" t="shared" si="78"/>
        <v>#N/A</v>
      </c>
      <c r="T413" t="e">
        <f>'Actual Situation'!F413</f>
        <v>#N/A</v>
      </c>
      <c r="U413" s="36" t="e">
        <f>'Actual Situation'!G413</f>
        <v>#N/A</v>
      </c>
      <c r="V413" s="12">
        <f ca="1">Q413*Parameters!$C$4</f>
        <v>0</v>
      </c>
      <c r="W413" t="e">
        <f>'Actual Situation'!H413</f>
        <v>#N/A</v>
      </c>
      <c r="X413" s="36" t="e">
        <f>'Actual Situation'!I413</f>
        <v>#N/A</v>
      </c>
      <c r="Y413" s="12">
        <f ca="1">Q413*Parameters!$C$5</f>
        <v>0</v>
      </c>
      <c r="Z413" t="e">
        <f>'Actual Situation'!J413</f>
        <v>#N/A</v>
      </c>
      <c r="AA413" t="e">
        <f>'Actual Situation'!K413</f>
        <v>#N/A</v>
      </c>
      <c r="AB413" s="12">
        <f ca="1">Q413*Parameters!$C$7</f>
        <v>0</v>
      </c>
      <c r="AC413" t="e">
        <f>'Actual Situation'!L413</f>
        <v>#N/A</v>
      </c>
      <c r="AD413" s="12">
        <f ca="1" t="shared" si="81"/>
        <v>7113.58849999999</v>
      </c>
      <c r="AE413" s="61" t="e">
        <f t="shared" si="82"/>
        <v>#N/A</v>
      </c>
      <c r="AH413" s="39">
        <f ca="1">IF(ISNA((Parameters!$C$10-L413)/Parameters!$C$10),1,(Parameters!$C$10-L413)/Parameters!$C$10)</f>
        <v>0.895835586009331</v>
      </c>
      <c r="AJ413" s="66">
        <f ca="1" t="shared" si="83"/>
        <v>0</v>
      </c>
      <c r="AK413" s="66" t="e">
        <f ca="1" t="shared" si="84"/>
        <v>#N/A</v>
      </c>
      <c r="AL413" s="67">
        <f>Parameters!$C$13</f>
        <v>2200</v>
      </c>
      <c r="AM413" s="67">
        <f>Parameters!$C$14</f>
        <v>2000</v>
      </c>
    </row>
    <row r="414" spans="1:39">
      <c r="A414" s="45">
        <f t="shared" si="80"/>
        <v>44274</v>
      </c>
      <c r="B414" t="e">
        <f>'Actual Situation'!B414</f>
        <v>#N/A</v>
      </c>
      <c r="C414" s="46">
        <f>_xlfn.IFNA(VLOOKUP(A414,Measures!$D$15:$H$67,4,FALSE),C413)</f>
        <v>0.243</v>
      </c>
      <c r="D414" s="17">
        <f ca="1">OFFSET(G414,-Parameters!C$18,0)/$AG$2</f>
        <v>0.0182015446046857</v>
      </c>
      <c r="E414" t="e">
        <f>'Actual Situation'!C414</f>
        <v>#N/A</v>
      </c>
      <c r="F414" s="17">
        <f ca="1">OFFSET(L414,-Parameters!C$18,0)/$AG$2</f>
        <v>54512.5446958709</v>
      </c>
      <c r="G414" s="47">
        <f ca="1">IF(A414&lt;(A$39-Parameters!C$18),G415/(1+H415),IF(A414&gt;(A$39-Parameters!C$18),I413*$AH413*C414,$AG$2*$D$39))</f>
        <v>0.267337155475528</v>
      </c>
      <c r="H414" s="34">
        <f ca="1">Projection!$AH413*Projection!C414</f>
        <v>0.217688047400267</v>
      </c>
      <c r="I414" s="47">
        <f ca="1">IF(A414&lt;(A$39-Parameters!C$18-2),I415/(1+$AG$8-$AG$5),IF(A414&gt;(A$39-Parameters!C$18-2),I413*(1+H413-$AG$5),G416/$AG$8))</f>
        <v>1.18839309113867</v>
      </c>
      <c r="J414" s="47"/>
      <c r="K414" s="35">
        <f ca="1">I414/Parameters!$C$10</f>
        <v>1.0424500799462e-7</v>
      </c>
      <c r="L414" s="47">
        <f ca="1">IF(A414&lt;(A$39-Parameters!C$18),L415-G415,IF(A414=(A$39-Parameters!C$18),OFFSET(F414,Parameters!C$18,0)*$AG$2,$L413+G414))</f>
        <v>1187474.58683078</v>
      </c>
      <c r="M414" s="35">
        <f ca="1">L414/Parameters!$C$10</f>
        <v>0.104164437441297</v>
      </c>
      <c r="N414" s="35">
        <f ca="1" t="shared" si="72"/>
        <v>0.895835562558703</v>
      </c>
      <c r="O414" t="e">
        <f>'Actual Situation'!D414</f>
        <v>#N/A</v>
      </c>
      <c r="P414" t="e">
        <f>'Actual Situation'!E414</f>
        <v>#N/A</v>
      </c>
      <c r="Q414" s="12">
        <f ca="1">ROUND(SUM(OFFSET(D414,(Parameters!$C$9*-1),0,(Parameters!$C$8*-1),1))*Parameters!$C$6,0)</f>
        <v>0</v>
      </c>
      <c r="R414" s="12">
        <f ca="1" t="shared" si="79"/>
        <v>0</v>
      </c>
      <c r="S414" s="36" t="e">
        <f ca="1" t="shared" si="78"/>
        <v>#N/A</v>
      </c>
      <c r="T414" t="e">
        <f>'Actual Situation'!F414</f>
        <v>#N/A</v>
      </c>
      <c r="U414" s="36" t="e">
        <f>'Actual Situation'!G414</f>
        <v>#N/A</v>
      </c>
      <c r="V414" s="12">
        <f ca="1">Q414*Parameters!$C$4</f>
        <v>0</v>
      </c>
      <c r="W414" t="e">
        <f>'Actual Situation'!H414</f>
        <v>#N/A</v>
      </c>
      <c r="X414" s="36" t="e">
        <f>'Actual Situation'!I414</f>
        <v>#N/A</v>
      </c>
      <c r="Y414" s="12">
        <f ca="1">Q414*Parameters!$C$5</f>
        <v>0</v>
      </c>
      <c r="Z414" t="e">
        <f>'Actual Situation'!J414</f>
        <v>#N/A</v>
      </c>
      <c r="AA414" t="e">
        <f>'Actual Situation'!K414</f>
        <v>#N/A</v>
      </c>
      <c r="AB414" s="12">
        <f ca="1">Q414*Parameters!$C$7</f>
        <v>0</v>
      </c>
      <c r="AC414" t="e">
        <f>'Actual Situation'!L414</f>
        <v>#N/A</v>
      </c>
      <c r="AD414" s="12">
        <f ca="1" t="shared" si="81"/>
        <v>7113.58849999999</v>
      </c>
      <c r="AE414" s="61" t="e">
        <f t="shared" si="82"/>
        <v>#N/A</v>
      </c>
      <c r="AH414" s="39">
        <f ca="1">IF(ISNA((Parameters!$C$10-L414)/Parameters!$C$10),1,(Parameters!$C$10-L414)/Parameters!$C$10)</f>
        <v>0.895835562558703</v>
      </c>
      <c r="AJ414" s="66">
        <f ca="1" t="shared" si="83"/>
        <v>0</v>
      </c>
      <c r="AK414" s="66" t="e">
        <f ca="1" t="shared" si="84"/>
        <v>#N/A</v>
      </c>
      <c r="AL414" s="67">
        <f>Parameters!$C$13</f>
        <v>2200</v>
      </c>
      <c r="AM414" s="67">
        <f>Parameters!$C$14</f>
        <v>2000</v>
      </c>
    </row>
    <row r="415" spans="1:39">
      <c r="A415" s="45">
        <f t="shared" si="80"/>
        <v>44275</v>
      </c>
      <c r="B415" t="e">
        <f>'Actual Situation'!B415</f>
        <v>#N/A</v>
      </c>
      <c r="C415" s="46">
        <f>_xlfn.IFNA(VLOOKUP(A415,Measures!$D$15:$H$67,4,FALSE),C414)</f>
        <v>0.243</v>
      </c>
      <c r="D415" s="17">
        <f ca="1">OFFSET(G415,-Parameters!C$18,0)/$AG$2</f>
        <v>0.0176134181841287</v>
      </c>
      <c r="E415" t="e">
        <f>'Actual Situation'!C415</f>
        <v>#N/A</v>
      </c>
      <c r="F415" s="17">
        <f ca="1">OFFSET(L415,-Parameters!C$18,0)/$AG$2</f>
        <v>54512.5623092891</v>
      </c>
      <c r="G415" s="47">
        <f ca="1">IF(A415&lt;(A$39-Parameters!C$18),G416/(1+H416),IF(A415&gt;(A$39-Parameters!C$18),I414*$AH414*C415,$AG$2*$D$39))</f>
        <v>0.258698964781884</v>
      </c>
      <c r="H415" s="34">
        <f ca="1">Projection!$AH414*Projection!C415</f>
        <v>0.217688041701765</v>
      </c>
      <c r="I415" s="47">
        <f ca="1">IF(A415&lt;(A$39-Parameters!C$18-2),I416/(1+$AG$8-$AG$5),IF(A415&gt;(A$39-Parameters!C$18-2),I414*(1+H414-$AG$5),G417/$AG$8))</f>
        <v>1.14999378990795</v>
      </c>
      <c r="J415" s="47"/>
      <c r="K415" s="35">
        <f ca="1">I415/Parameters!$C$10</f>
        <v>1.00876648237539e-7</v>
      </c>
      <c r="L415" s="47">
        <f ca="1">IF(A415&lt;(A$39-Parameters!C$18),L416-G416,IF(A415=(A$39-Parameters!C$18),OFFSET(F415,Parameters!C$18,0)*$AG$2,$L414+G415))</f>
        <v>1187474.84552975</v>
      </c>
      <c r="M415" s="35">
        <f ca="1">L415/Parameters!$C$10</f>
        <v>0.104164460134188</v>
      </c>
      <c r="N415" s="35">
        <f ca="1" t="shared" si="72"/>
        <v>0.895835539865812</v>
      </c>
      <c r="O415" t="e">
        <f>'Actual Situation'!D415</f>
        <v>#N/A</v>
      </c>
      <c r="P415" t="e">
        <f>'Actual Situation'!E415</f>
        <v>#N/A</v>
      </c>
      <c r="Q415" s="12">
        <f ca="1">ROUND(SUM(OFFSET(D415,(Parameters!$C$9*-1),0,(Parameters!$C$8*-1),1))*Parameters!$C$6,0)</f>
        <v>0</v>
      </c>
      <c r="R415" s="12">
        <f ca="1" t="shared" si="79"/>
        <v>0</v>
      </c>
      <c r="S415" s="36" t="e">
        <f ca="1" t="shared" si="78"/>
        <v>#N/A</v>
      </c>
      <c r="T415" t="e">
        <f>'Actual Situation'!F415</f>
        <v>#N/A</v>
      </c>
      <c r="U415" s="36" t="e">
        <f>'Actual Situation'!G415</f>
        <v>#N/A</v>
      </c>
      <c r="V415" s="12">
        <f ca="1">Q415*Parameters!$C$4</f>
        <v>0</v>
      </c>
      <c r="W415" t="e">
        <f>'Actual Situation'!H415</f>
        <v>#N/A</v>
      </c>
      <c r="X415" s="36" t="e">
        <f>'Actual Situation'!I415</f>
        <v>#N/A</v>
      </c>
      <c r="Y415" s="12">
        <f ca="1">Q415*Parameters!$C$5</f>
        <v>0</v>
      </c>
      <c r="Z415" t="e">
        <f>'Actual Situation'!J415</f>
        <v>#N/A</v>
      </c>
      <c r="AA415" t="e">
        <f>'Actual Situation'!K415</f>
        <v>#N/A</v>
      </c>
      <c r="AB415" s="12">
        <f ca="1">Q415*Parameters!$C$7</f>
        <v>0</v>
      </c>
      <c r="AC415" t="e">
        <f>'Actual Situation'!L415</f>
        <v>#N/A</v>
      </c>
      <c r="AD415" s="12">
        <f ca="1" t="shared" si="81"/>
        <v>7113.58849999999</v>
      </c>
      <c r="AE415" s="61" t="e">
        <f t="shared" si="82"/>
        <v>#N/A</v>
      </c>
      <c r="AH415" s="39">
        <f ca="1">IF(ISNA((Parameters!$C$10-L415)/Parameters!$C$10),1,(Parameters!$C$10-L415)/Parameters!$C$10)</f>
        <v>0.895835539865812</v>
      </c>
      <c r="AJ415" s="66">
        <f ca="1" t="shared" si="83"/>
        <v>0</v>
      </c>
      <c r="AK415" s="66" t="e">
        <f ca="1" t="shared" si="84"/>
        <v>#N/A</v>
      </c>
      <c r="AL415" s="67">
        <f>Parameters!$C$13</f>
        <v>2200</v>
      </c>
      <c r="AM415" s="67">
        <f>Parameters!$C$14</f>
        <v>2000</v>
      </c>
    </row>
    <row r="416" spans="1:39">
      <c r="A416" s="45">
        <f t="shared" si="80"/>
        <v>44276</v>
      </c>
      <c r="B416" t="e">
        <f>'Actual Situation'!B416</f>
        <v>#N/A</v>
      </c>
      <c r="C416" s="46">
        <f>_xlfn.IFNA(VLOOKUP(A416,Measures!$D$15:$H$67,4,FALSE),C415)</f>
        <v>0.243</v>
      </c>
      <c r="D416" s="17">
        <f ca="1">OFFSET(G416,-Parameters!C$18,0)/$AG$2</f>
        <v>0.0170442951109955</v>
      </c>
      <c r="E416" t="e">
        <f>'Actual Situation'!C416</f>
        <v>#N/A</v>
      </c>
      <c r="F416" s="17">
        <f ca="1">OFFSET(L416,-Parameters!C$18,0)/$AG$2</f>
        <v>54512.5793535842</v>
      </c>
      <c r="G416" s="47">
        <f ca="1">IF(A416&lt;(A$39-Parameters!C$18),G417/(1+H417),IF(A416&gt;(A$39-Parameters!C$18),I415*$AH415*C416,$AG$2*$D$39))</f>
        <v>0.250339889752758</v>
      </c>
      <c r="H416" s="34">
        <f ca="1">Projection!$AH415*Projection!C416</f>
        <v>0.217688036187392</v>
      </c>
      <c r="I416" s="47">
        <f ca="1">IF(A416&lt;(A$39-Parameters!C$18-2),I417/(1+$AG$8-$AG$5),IF(A416&gt;(A$39-Parameters!C$18-2),I415*(1+H415-$AG$5),G418/$AG$8))</f>
        <v>1.11283523852521</v>
      </c>
      <c r="J416" s="47"/>
      <c r="K416" s="35">
        <f ca="1">I416/Parameters!$C$10</f>
        <v>9.76171261864223e-8</v>
      </c>
      <c r="L416" s="47">
        <f ca="1">IF(A416&lt;(A$39-Parameters!C$18),L417-G417,IF(A416=(A$39-Parameters!C$18),OFFSET(F416,Parameters!C$18,0)*$AG$2,$L415+G416))</f>
        <v>1187475.09586964</v>
      </c>
      <c r="M416" s="35">
        <f ca="1">L416/Parameters!$C$10</f>
        <v>0.104164482093828</v>
      </c>
      <c r="N416" s="35">
        <f ca="1" t="shared" si="72"/>
        <v>0.895835517906172</v>
      </c>
      <c r="O416" t="e">
        <f>'Actual Situation'!D416</f>
        <v>#N/A</v>
      </c>
      <c r="P416" t="e">
        <f>'Actual Situation'!E416</f>
        <v>#N/A</v>
      </c>
      <c r="Q416" s="12">
        <f ca="1">ROUND(SUM(OFFSET(D416,(Parameters!$C$9*-1),0,(Parameters!$C$8*-1),1))*Parameters!$C$6,0)</f>
        <v>0</v>
      </c>
      <c r="R416" s="12">
        <f ca="1" t="shared" si="79"/>
        <v>0</v>
      </c>
      <c r="S416" s="36" t="e">
        <f ca="1" t="shared" si="78"/>
        <v>#N/A</v>
      </c>
      <c r="T416" t="e">
        <f>'Actual Situation'!F416</f>
        <v>#N/A</v>
      </c>
      <c r="U416" s="36" t="e">
        <f>'Actual Situation'!G416</f>
        <v>#N/A</v>
      </c>
      <c r="V416" s="12">
        <f ca="1">Q416*Parameters!$C$4</f>
        <v>0</v>
      </c>
      <c r="W416" t="e">
        <f>'Actual Situation'!H416</f>
        <v>#N/A</v>
      </c>
      <c r="X416" s="36" t="e">
        <f>'Actual Situation'!I416</f>
        <v>#N/A</v>
      </c>
      <c r="Y416" s="12">
        <f ca="1">Q416*Parameters!$C$5</f>
        <v>0</v>
      </c>
      <c r="Z416" t="e">
        <f>'Actual Situation'!J416</f>
        <v>#N/A</v>
      </c>
      <c r="AA416" t="e">
        <f>'Actual Situation'!K416</f>
        <v>#N/A</v>
      </c>
      <c r="AB416" s="12">
        <f ca="1">Q416*Parameters!$C$7</f>
        <v>0</v>
      </c>
      <c r="AC416" t="e">
        <f>'Actual Situation'!L416</f>
        <v>#N/A</v>
      </c>
      <c r="AD416" s="12">
        <f ca="1" t="shared" si="81"/>
        <v>7113.58849999999</v>
      </c>
      <c r="AE416" s="61" t="e">
        <f t="shared" si="82"/>
        <v>#N/A</v>
      </c>
      <c r="AH416" s="39">
        <f ca="1">IF(ISNA((Parameters!$C$10-L416)/Parameters!$C$10),1,(Parameters!$C$10-L416)/Parameters!$C$10)</f>
        <v>0.895835517906172</v>
      </c>
      <c r="AJ416" s="66">
        <f ca="1" t="shared" si="83"/>
        <v>0</v>
      </c>
      <c r="AK416" s="66" t="e">
        <f ca="1" t="shared" si="84"/>
        <v>#N/A</v>
      </c>
      <c r="AL416" s="67">
        <f>Parameters!$C$13</f>
        <v>2200</v>
      </c>
      <c r="AM416" s="67">
        <f>Parameters!$C$14</f>
        <v>2000</v>
      </c>
    </row>
    <row r="417" spans="1:39">
      <c r="A417" s="45">
        <f t="shared" si="80"/>
        <v>44277</v>
      </c>
      <c r="B417" t="e">
        <f>'Actual Situation'!B417</f>
        <v>#N/A</v>
      </c>
      <c r="C417" s="46">
        <f>_xlfn.IFNA(VLOOKUP(A417,Measures!$D$15:$H$67,4,FALSE),C416)</f>
        <v>0.243</v>
      </c>
      <c r="D417" s="17">
        <f ca="1">OFFSET(G417,-Parameters!C$18,0)/$AG$2</f>
        <v>0.0164935613637968</v>
      </c>
      <c r="E417" t="e">
        <f>'Actual Situation'!C417</f>
        <v>#N/A</v>
      </c>
      <c r="F417" s="17">
        <f ca="1">OFFSET(L417,-Parameters!C$18,0)/$AG$2</f>
        <v>54512.5958471455</v>
      </c>
      <c r="G417" s="47">
        <f ca="1">IF(A417&lt;(A$39-Parameters!C$18),G418/(1+H418),IF(A417&gt;(A$39-Parameters!C$18),I416*$AH416*C417,$AG$2*$D$39))</f>
        <v>0.242250911736379</v>
      </c>
      <c r="H417" s="34">
        <f ca="1">Projection!$AH416*Projection!C417</f>
        <v>0.2176880308512</v>
      </c>
      <c r="I417" s="47">
        <f ca="1">IF(A417&lt;(A$39-Parameters!C$18-2),I418/(1+$AG$8-$AG$5),IF(A417&gt;(A$39-Parameters!C$18-2),I416*(1+H416-$AG$5),G419/$AG$8))</f>
        <v>1.07687734656859</v>
      </c>
      <c r="J417" s="47"/>
      <c r="K417" s="35">
        <f ca="1">I417/Parameters!$C$10</f>
        <v>9.44629251375959e-8</v>
      </c>
      <c r="L417" s="47">
        <f ca="1">IF(A417&lt;(A$39-Parameters!C$18),L418-G418,IF(A417=(A$39-Parameters!C$18),OFFSET(F417,Parameters!C$18,0)*$AG$2,$L416+G417))</f>
        <v>1187475.33812055</v>
      </c>
      <c r="M417" s="35">
        <f ca="1">L417/Parameters!$C$10</f>
        <v>0.104164503343908</v>
      </c>
      <c r="N417" s="35">
        <f ca="1" t="shared" ref="N417:N461" si="85">1-M417</f>
        <v>0.895835496656092</v>
      </c>
      <c r="O417" t="e">
        <f>'Actual Situation'!D417</f>
        <v>#N/A</v>
      </c>
      <c r="P417" t="e">
        <f>'Actual Situation'!E417</f>
        <v>#N/A</v>
      </c>
      <c r="Q417" s="12">
        <f ca="1">ROUND(SUM(OFFSET(D417,(Parameters!$C$9*-1),0,(Parameters!$C$8*-1),1))*Parameters!$C$6,0)</f>
        <v>0</v>
      </c>
      <c r="R417" s="12">
        <f ca="1" t="shared" si="79"/>
        <v>0</v>
      </c>
      <c r="S417" s="36" t="e">
        <f ca="1" t="shared" si="78"/>
        <v>#N/A</v>
      </c>
      <c r="T417" t="e">
        <f>'Actual Situation'!F417</f>
        <v>#N/A</v>
      </c>
      <c r="U417" s="36" t="e">
        <f>'Actual Situation'!G417</f>
        <v>#N/A</v>
      </c>
      <c r="V417" s="12">
        <f ca="1">Q417*Parameters!$C$4</f>
        <v>0</v>
      </c>
      <c r="W417" t="e">
        <f>'Actual Situation'!H417</f>
        <v>#N/A</v>
      </c>
      <c r="X417" s="36" t="e">
        <f>'Actual Situation'!I417</f>
        <v>#N/A</v>
      </c>
      <c r="Y417" s="12">
        <f ca="1">Q417*Parameters!$C$5</f>
        <v>0</v>
      </c>
      <c r="Z417" t="e">
        <f>'Actual Situation'!J417</f>
        <v>#N/A</v>
      </c>
      <c r="AA417" t="e">
        <f>'Actual Situation'!K417</f>
        <v>#N/A</v>
      </c>
      <c r="AB417" s="12">
        <f ca="1">Q417*Parameters!$C$7</f>
        <v>0</v>
      </c>
      <c r="AC417" t="e">
        <f>'Actual Situation'!L417</f>
        <v>#N/A</v>
      </c>
      <c r="AD417" s="12">
        <f ca="1" t="shared" si="81"/>
        <v>7113.58849999999</v>
      </c>
      <c r="AE417" s="61" t="e">
        <f t="shared" si="82"/>
        <v>#N/A</v>
      </c>
      <c r="AH417" s="39">
        <f ca="1">IF(ISNA((Parameters!$C$10-L417)/Parameters!$C$10),1,(Parameters!$C$10-L417)/Parameters!$C$10)</f>
        <v>0.895835496656092</v>
      </c>
      <c r="AJ417" s="66">
        <f ca="1" t="shared" si="83"/>
        <v>0</v>
      </c>
      <c r="AK417" s="66" t="e">
        <f ca="1" t="shared" si="84"/>
        <v>#N/A</v>
      </c>
      <c r="AL417" s="67">
        <f>Parameters!$C$13</f>
        <v>2200</v>
      </c>
      <c r="AM417" s="67">
        <f>Parameters!$C$14</f>
        <v>2000</v>
      </c>
    </row>
    <row r="418" spans="1:39">
      <c r="A418" s="45">
        <f t="shared" si="80"/>
        <v>44278</v>
      </c>
      <c r="B418" t="e">
        <f>'Actual Situation'!B418</f>
        <v>#N/A</v>
      </c>
      <c r="C418" s="46">
        <f>_xlfn.IFNA(VLOOKUP(A418,Measures!$D$15:$H$67,4,FALSE),C417)</f>
        <v>0.243</v>
      </c>
      <c r="D418" s="17">
        <f ca="1">OFFSET(G418,-Parameters!C$18,0)/$AG$2</f>
        <v>0.0159606227602963</v>
      </c>
      <c r="E418" t="e">
        <f>'Actual Situation'!C418</f>
        <v>#N/A</v>
      </c>
      <c r="F418" s="17">
        <f ca="1">OFFSET(L418,-Parameters!C$18,0)/$AG$2</f>
        <v>54512.6118077683</v>
      </c>
      <c r="G418" s="47">
        <f ca="1">IF(A418&lt;(A$39-Parameters!C$18),G419/(1+H419),IF(A418&gt;(A$39-Parameters!C$18),I417*$AH417*C418,$AG$2*$D$39))</f>
        <v>0.234423303482036</v>
      </c>
      <c r="H418" s="34">
        <f ca="1">Projection!$AH417*Projection!C418</f>
        <v>0.21768802568743</v>
      </c>
      <c r="I418" s="47">
        <f ca="1">IF(A418&lt;(A$39-Parameters!C$18-2),I419/(1+$AG$8-$AG$5),IF(A418&gt;(A$39-Parameters!C$18-2),I417*(1+H417-$AG$5),G420/$AG$8))</f>
        <v>1.04208131896923</v>
      </c>
      <c r="J418" s="47"/>
      <c r="K418" s="35">
        <f ca="1">I418/Parameters!$C$10</f>
        <v>9.14106420148444e-8</v>
      </c>
      <c r="L418" s="47">
        <f ca="1">IF(A418&lt;(A$39-Parameters!C$18),L419-G419,IF(A418=(A$39-Parameters!C$18),OFFSET(F418,Parameters!C$18,0)*$AG$2,$L417+G418))</f>
        <v>1187475.57254385</v>
      </c>
      <c r="M418" s="35">
        <f ca="1">L418/Parameters!$C$10</f>
        <v>0.104164523907356</v>
      </c>
      <c r="N418" s="35">
        <f ca="1" t="shared" si="85"/>
        <v>0.895835476092644</v>
      </c>
      <c r="O418" t="e">
        <f>'Actual Situation'!D418</f>
        <v>#N/A</v>
      </c>
      <c r="P418" t="e">
        <f>'Actual Situation'!E418</f>
        <v>#N/A</v>
      </c>
      <c r="Q418" s="12">
        <f ca="1">ROUND(SUM(OFFSET(D418,(Parameters!$C$9*-1),0,(Parameters!$C$8*-1),1))*Parameters!$C$6,0)</f>
        <v>0</v>
      </c>
      <c r="R418" s="12">
        <f ca="1" t="shared" si="79"/>
        <v>0</v>
      </c>
      <c r="S418" s="36" t="e">
        <f ca="1" t="shared" si="78"/>
        <v>#N/A</v>
      </c>
      <c r="T418" t="e">
        <f>'Actual Situation'!F418</f>
        <v>#N/A</v>
      </c>
      <c r="U418" s="36" t="e">
        <f>'Actual Situation'!G418</f>
        <v>#N/A</v>
      </c>
      <c r="V418" s="12">
        <f ca="1">Q418*Parameters!$C$4</f>
        <v>0</v>
      </c>
      <c r="W418" t="e">
        <f>'Actual Situation'!H418</f>
        <v>#N/A</v>
      </c>
      <c r="X418" s="36" t="e">
        <f>'Actual Situation'!I418</f>
        <v>#N/A</v>
      </c>
      <c r="Y418" s="12">
        <f ca="1">Q418*Parameters!$C$5</f>
        <v>0</v>
      </c>
      <c r="Z418" t="e">
        <f>'Actual Situation'!J418</f>
        <v>#N/A</v>
      </c>
      <c r="AA418" t="e">
        <f>'Actual Situation'!K418</f>
        <v>#N/A</v>
      </c>
      <c r="AB418" s="12">
        <f ca="1">Q418*Parameters!$C$7</f>
        <v>0</v>
      </c>
      <c r="AC418" t="e">
        <f>'Actual Situation'!L418</f>
        <v>#N/A</v>
      </c>
      <c r="AD418" s="12">
        <f ca="1" t="shared" si="81"/>
        <v>7113.58849999999</v>
      </c>
      <c r="AE418" s="61" t="e">
        <f t="shared" si="82"/>
        <v>#N/A</v>
      </c>
      <c r="AH418" s="39">
        <f ca="1">IF(ISNA((Parameters!$C$10-L418)/Parameters!$C$10),1,(Parameters!$C$10-L418)/Parameters!$C$10)</f>
        <v>0.895835476092645</v>
      </c>
      <c r="AJ418" s="66">
        <f ca="1" t="shared" si="83"/>
        <v>0</v>
      </c>
      <c r="AK418" s="66" t="e">
        <f ca="1" t="shared" si="84"/>
        <v>#N/A</v>
      </c>
      <c r="AL418" s="67">
        <f>Parameters!$C$13</f>
        <v>2200</v>
      </c>
      <c r="AM418" s="67">
        <f>Parameters!$C$14</f>
        <v>2000</v>
      </c>
    </row>
    <row r="419" spans="1:39">
      <c r="A419" s="45">
        <f t="shared" si="80"/>
        <v>44279</v>
      </c>
      <c r="B419" t="e">
        <f>'Actual Situation'!B419</f>
        <v>#N/A</v>
      </c>
      <c r="C419" s="46">
        <f>_xlfn.IFNA(VLOOKUP(A419,Measures!$D$15:$H$67,4,FALSE),C418)</f>
        <v>0.243</v>
      </c>
      <c r="D419" s="17">
        <f ca="1">OFFSET(G419,-Parameters!C$18,0)/$AG$2</f>
        <v>0.0154449043165311</v>
      </c>
      <c r="E419" t="e">
        <f>'Actual Situation'!C419</f>
        <v>#N/A</v>
      </c>
      <c r="F419" s="17">
        <f ca="1">OFFSET(L419,-Parameters!C$18,0)/$AG$2</f>
        <v>54512.6272526726</v>
      </c>
      <c r="G419" s="47">
        <f ca="1">IF(A419&lt;(A$39-Parameters!C$18),G420/(1+H420),IF(A419&gt;(A$39-Parameters!C$18),I418*$AH418*C419,$AG$2*$D$39))</f>
        <v>0.22684861972497</v>
      </c>
      <c r="H419" s="34">
        <f ca="1">Projection!$AH418*Projection!C419</f>
        <v>0.217688020690513</v>
      </c>
      <c r="I419" s="47">
        <f ca="1">IF(A419&lt;(A$39-Parameters!C$18-2),I420/(1+$AG$8-$AG$5),IF(A419&gt;(A$39-Parameters!C$18-2),I418*(1+H418-$AG$5),G421/$AG$8))</f>
        <v>1.00840961415908</v>
      </c>
      <c r="J419" s="47"/>
      <c r="K419" s="35">
        <f ca="1">I419/Parameters!$C$10</f>
        <v>8.84569836981653e-8</v>
      </c>
      <c r="L419" s="47">
        <f ca="1">IF(A419&lt;(A$39-Parameters!C$18),L420-G420,IF(A419=(A$39-Parameters!C$18),OFFSET(F419,Parameters!C$18,0)*$AG$2,$L418+G419))</f>
        <v>1187475.79939247</v>
      </c>
      <c r="M419" s="35">
        <f ca="1">L419/Parameters!$C$10</f>
        <v>0.104164543806357</v>
      </c>
      <c r="N419" s="35">
        <f ca="1" t="shared" si="85"/>
        <v>0.895835456193643</v>
      </c>
      <c r="O419" t="e">
        <f>'Actual Situation'!D419</f>
        <v>#N/A</v>
      </c>
      <c r="P419" t="e">
        <f>'Actual Situation'!E419</f>
        <v>#N/A</v>
      </c>
      <c r="Q419" s="12">
        <f ca="1">ROUND(SUM(OFFSET(D419,(Parameters!$C$9*-1),0,(Parameters!$C$8*-1),1))*Parameters!$C$6,0)</f>
        <v>0</v>
      </c>
      <c r="R419" s="12">
        <f ca="1" t="shared" si="79"/>
        <v>0</v>
      </c>
      <c r="S419" s="36" t="e">
        <f ca="1" t="shared" si="78"/>
        <v>#N/A</v>
      </c>
      <c r="T419" t="e">
        <f>'Actual Situation'!F419</f>
        <v>#N/A</v>
      </c>
      <c r="U419" s="36" t="e">
        <f>'Actual Situation'!G419</f>
        <v>#N/A</v>
      </c>
      <c r="V419" s="12">
        <f ca="1">Q419*Parameters!$C$4</f>
        <v>0</v>
      </c>
      <c r="W419" t="e">
        <f>'Actual Situation'!H419</f>
        <v>#N/A</v>
      </c>
      <c r="X419" s="36" t="e">
        <f>'Actual Situation'!I419</f>
        <v>#N/A</v>
      </c>
      <c r="Y419" s="12">
        <f ca="1">Q419*Parameters!$C$5</f>
        <v>0</v>
      </c>
      <c r="Z419" t="e">
        <f>'Actual Situation'!J419</f>
        <v>#N/A</v>
      </c>
      <c r="AA419" t="e">
        <f>'Actual Situation'!K419</f>
        <v>#N/A</v>
      </c>
      <c r="AB419" s="12">
        <f ca="1">Q419*Parameters!$C$7</f>
        <v>0</v>
      </c>
      <c r="AC419" t="e">
        <f>'Actual Situation'!L419</f>
        <v>#N/A</v>
      </c>
      <c r="AD419" s="12">
        <f ca="1" t="shared" si="81"/>
        <v>7113.58849999999</v>
      </c>
      <c r="AE419" s="61" t="e">
        <f t="shared" si="82"/>
        <v>#N/A</v>
      </c>
      <c r="AH419" s="39">
        <f ca="1">IF(ISNA((Parameters!$C$10-L419)/Parameters!$C$10),1,(Parameters!$C$10-L419)/Parameters!$C$10)</f>
        <v>0.895835456193643</v>
      </c>
      <c r="AJ419" s="66">
        <f ca="1" t="shared" si="83"/>
        <v>0</v>
      </c>
      <c r="AK419" s="66" t="e">
        <f ca="1" t="shared" si="84"/>
        <v>#N/A</v>
      </c>
      <c r="AL419" s="67">
        <f>Parameters!$C$13</f>
        <v>2200</v>
      </c>
      <c r="AM419" s="67">
        <f>Parameters!$C$14</f>
        <v>2000</v>
      </c>
    </row>
    <row r="420" spans="1:39">
      <c r="A420" s="45">
        <f t="shared" si="80"/>
        <v>44280</v>
      </c>
      <c r="B420" t="e">
        <f>'Actual Situation'!B420</f>
        <v>#N/A</v>
      </c>
      <c r="C420" s="46">
        <f>_xlfn.IFNA(VLOOKUP(A420,Measures!$D$15:$H$67,4,FALSE),C419)</f>
        <v>0.243</v>
      </c>
      <c r="D420" s="17">
        <f ca="1">OFFSET(G420,-Parameters!C$18,0)/$AG$2</f>
        <v>0.0149458496265396</v>
      </c>
      <c r="E420" t="e">
        <f>'Actual Situation'!C420</f>
        <v>#N/A</v>
      </c>
      <c r="F420" s="17">
        <f ca="1">OFFSET(L420,-Parameters!C$18,0)/$AG$2</f>
        <v>54512.6421985222</v>
      </c>
      <c r="G420" s="47">
        <f ca="1">IF(A420&lt;(A$39-Parameters!C$18),G421/(1+H421),IF(A420&gt;(A$39-Parameters!C$18),I419*$AH419*C420,$AG$2*$D$39))</f>
        <v>0.219518688075453</v>
      </c>
      <c r="H420" s="34">
        <f ca="1">Projection!$AH419*Projection!C420</f>
        <v>0.217688015855055</v>
      </c>
      <c r="I420" s="47">
        <f ca="1">IF(A420&lt;(A$39-Parameters!C$18-2),I421/(1+$AG$8-$AG$5),IF(A420&gt;(A$39-Parameters!C$18-2),I419*(1+H419-$AG$5),G422/$AG$8))</f>
        <v>0.975825903570888</v>
      </c>
      <c r="J420" s="47"/>
      <c r="K420" s="35">
        <f ca="1">I420/Parameters!$C$10</f>
        <v>8.55987634711305e-8</v>
      </c>
      <c r="L420" s="47">
        <f ca="1">IF(A420&lt;(A$39-Parameters!C$18),L421-G421,IF(A420=(A$39-Parameters!C$18),OFFSET(F420,Parameters!C$18,0)*$AG$2,$L419+G420))</f>
        <v>1187476.01891116</v>
      </c>
      <c r="M420" s="35">
        <f ca="1">L420/Parameters!$C$10</f>
        <v>0.104164563062383</v>
      </c>
      <c r="N420" s="35">
        <f ca="1" t="shared" si="85"/>
        <v>0.895835436937617</v>
      </c>
      <c r="O420" t="e">
        <f>'Actual Situation'!D420</f>
        <v>#N/A</v>
      </c>
      <c r="P420" t="e">
        <f>'Actual Situation'!E420</f>
        <v>#N/A</v>
      </c>
      <c r="Q420" s="12">
        <f ca="1">ROUND(SUM(OFFSET(D420,(Parameters!$C$9*-1),0,(Parameters!$C$8*-1),1))*Parameters!$C$6,0)</f>
        <v>0</v>
      </c>
      <c r="R420" s="12">
        <f ca="1" t="shared" si="79"/>
        <v>0</v>
      </c>
      <c r="S420" s="36" t="e">
        <f ca="1" t="shared" si="78"/>
        <v>#N/A</v>
      </c>
      <c r="T420" t="e">
        <f>'Actual Situation'!F420</f>
        <v>#N/A</v>
      </c>
      <c r="U420" s="36" t="e">
        <f>'Actual Situation'!G420</f>
        <v>#N/A</v>
      </c>
      <c r="V420" s="12">
        <f ca="1">Q420*Parameters!$C$4</f>
        <v>0</v>
      </c>
      <c r="W420" t="e">
        <f>'Actual Situation'!H420</f>
        <v>#N/A</v>
      </c>
      <c r="X420" s="36" t="e">
        <f>'Actual Situation'!I420</f>
        <v>#N/A</v>
      </c>
      <c r="Y420" s="12">
        <f ca="1">Q420*Parameters!$C$5</f>
        <v>0</v>
      </c>
      <c r="Z420" t="e">
        <f>'Actual Situation'!J420</f>
        <v>#N/A</v>
      </c>
      <c r="AA420" t="e">
        <f>'Actual Situation'!K420</f>
        <v>#N/A</v>
      </c>
      <c r="AB420" s="12">
        <f ca="1">Q420*Parameters!$C$7</f>
        <v>0</v>
      </c>
      <c r="AC420" t="e">
        <f>'Actual Situation'!L420</f>
        <v>#N/A</v>
      </c>
      <c r="AD420" s="12">
        <f ca="1" t="shared" si="81"/>
        <v>7113.58849999999</v>
      </c>
      <c r="AE420" s="61" t="e">
        <f t="shared" si="82"/>
        <v>#N/A</v>
      </c>
      <c r="AH420" s="39">
        <f ca="1">IF(ISNA((Parameters!$C$10-L420)/Parameters!$C$10),1,(Parameters!$C$10-L420)/Parameters!$C$10)</f>
        <v>0.895835436937617</v>
      </c>
      <c r="AJ420" s="66">
        <f ca="1" t="shared" si="83"/>
        <v>0</v>
      </c>
      <c r="AK420" s="66" t="e">
        <f ca="1" t="shared" si="84"/>
        <v>#N/A</v>
      </c>
      <c r="AL420" s="67">
        <f>Parameters!$C$13</f>
        <v>2200</v>
      </c>
      <c r="AM420" s="67">
        <f>Parameters!$C$14</f>
        <v>2000</v>
      </c>
    </row>
    <row r="421" spans="1:39">
      <c r="A421" s="45">
        <f t="shared" si="80"/>
        <v>44281</v>
      </c>
      <c r="B421" t="e">
        <f>'Actual Situation'!B421</f>
        <v>#N/A</v>
      </c>
      <c r="C421" s="46">
        <f>_xlfn.IFNA(VLOOKUP(A421,Measures!$D$15:$H$67,4,FALSE),C420)</f>
        <v>0.243</v>
      </c>
      <c r="D421" s="17">
        <f ca="1">OFFSET(G421,-Parameters!C$18,0)/$AG$2</f>
        <v>0.0144629202621277</v>
      </c>
      <c r="E421" t="e">
        <f>'Actual Situation'!C421</f>
        <v>#N/A</v>
      </c>
      <c r="F421" s="17">
        <f ca="1">OFFSET(L421,-Parameters!C$18,0)/$AG$2</f>
        <v>54512.6566614425</v>
      </c>
      <c r="G421" s="47">
        <f ca="1">IF(A421&lt;(A$39-Parameters!C$18),G422/(1+H422),IF(A421&gt;(A$39-Parameters!C$18),I420*$AH420*C421,$AG$2*$D$39))</f>
        <v>0.212425600202215</v>
      </c>
      <c r="H421" s="34">
        <f ca="1">Projection!$AH420*Projection!C421</f>
        <v>0.217688011175841</v>
      </c>
      <c r="I421" s="47">
        <f ca="1">IF(A421&lt;(A$39-Parameters!C$18-2),I422/(1+$AG$8-$AG$5),IF(A421&gt;(A$39-Parameters!C$18-2),I420*(1+H420-$AG$5),G423/$AG$8))</f>
        <v>0.944295032446479</v>
      </c>
      <c r="J421" s="47"/>
      <c r="K421" s="35">
        <f ca="1">I421/Parameters!$C$10</f>
        <v>8.28328975830244e-8</v>
      </c>
      <c r="L421" s="47">
        <f ca="1">IF(A421&lt;(A$39-Parameters!C$18),L422-G422,IF(A421=(A$39-Parameters!C$18),OFFSET(F421,Parameters!C$18,0)*$AG$2,$L420+G421))</f>
        <v>1187476.23133676</v>
      </c>
      <c r="M421" s="35">
        <f ca="1">L421/Parameters!$C$10</f>
        <v>0.104164581696207</v>
      </c>
      <c r="N421" s="35">
        <f ca="1" t="shared" si="85"/>
        <v>0.895835418303793</v>
      </c>
      <c r="O421" t="e">
        <f>'Actual Situation'!D421</f>
        <v>#N/A</v>
      </c>
      <c r="P421" t="e">
        <f>'Actual Situation'!E421</f>
        <v>#N/A</v>
      </c>
      <c r="Q421" s="12">
        <f ca="1">ROUND(SUM(OFFSET(D421,(Parameters!$C$9*-1),0,(Parameters!$C$8*-1),1))*Parameters!$C$6,0)</f>
        <v>0</v>
      </c>
      <c r="R421" s="12">
        <f ca="1" t="shared" si="79"/>
        <v>0</v>
      </c>
      <c r="S421" s="36" t="e">
        <f ca="1" t="shared" si="78"/>
        <v>#N/A</v>
      </c>
      <c r="T421" t="e">
        <f>'Actual Situation'!F421</f>
        <v>#N/A</v>
      </c>
      <c r="U421" s="36" t="e">
        <f>'Actual Situation'!G421</f>
        <v>#N/A</v>
      </c>
      <c r="V421" s="12">
        <f ca="1">Q421*Parameters!$C$4</f>
        <v>0</v>
      </c>
      <c r="W421" t="e">
        <f>'Actual Situation'!H421</f>
        <v>#N/A</v>
      </c>
      <c r="X421" s="36" t="e">
        <f>'Actual Situation'!I421</f>
        <v>#N/A</v>
      </c>
      <c r="Y421" s="12">
        <f ca="1">Q421*Parameters!$C$5</f>
        <v>0</v>
      </c>
      <c r="Z421" t="e">
        <f>'Actual Situation'!J421</f>
        <v>#N/A</v>
      </c>
      <c r="AA421" t="e">
        <f>'Actual Situation'!K421</f>
        <v>#N/A</v>
      </c>
      <c r="AB421" s="12">
        <f ca="1">Q421*Parameters!$C$7</f>
        <v>0</v>
      </c>
      <c r="AC421" t="e">
        <f>'Actual Situation'!L421</f>
        <v>#N/A</v>
      </c>
      <c r="AD421" s="12">
        <f ca="1" t="shared" si="81"/>
        <v>7113.58849999999</v>
      </c>
      <c r="AE421" s="61" t="e">
        <f t="shared" si="82"/>
        <v>#N/A</v>
      </c>
      <c r="AH421" s="39">
        <f ca="1">IF(ISNA((Parameters!$C$10-L421)/Parameters!$C$10),1,(Parameters!$C$10-L421)/Parameters!$C$10)</f>
        <v>0.895835418303793</v>
      </c>
      <c r="AJ421" s="66">
        <f ca="1" t="shared" si="83"/>
        <v>0</v>
      </c>
      <c r="AK421" s="66" t="e">
        <f ca="1" t="shared" si="84"/>
        <v>#N/A</v>
      </c>
      <c r="AL421" s="67">
        <f>Parameters!$C$13</f>
        <v>2200</v>
      </c>
      <c r="AM421" s="67">
        <f>Parameters!$C$14</f>
        <v>2000</v>
      </c>
    </row>
    <row r="422" spans="1:39">
      <c r="A422" s="45">
        <f t="shared" si="80"/>
        <v>44282</v>
      </c>
      <c r="B422" t="e">
        <f>'Actual Situation'!B422</f>
        <v>#N/A</v>
      </c>
      <c r="C422" s="46">
        <f>_xlfn.IFNA(VLOOKUP(A422,Measures!$D$15:$H$67,4,FALSE),C421)</f>
        <v>0.243</v>
      </c>
      <c r="D422" s="17">
        <f ca="1">OFFSET(G422,-Parameters!C$18,0)/$AG$2</f>
        <v>0.0139955951920251</v>
      </c>
      <c r="E422" t="e">
        <f>'Actual Situation'!C422</f>
        <v>#N/A</v>
      </c>
      <c r="F422" s="17">
        <f ca="1">OFFSET(L422,-Parameters!C$18,0)/$AG$2</f>
        <v>54512.6706570377</v>
      </c>
      <c r="G422" s="47">
        <f ca="1">IF(A422&lt;(A$39-Parameters!C$18),G423/(1+H423),IF(A422&gt;(A$39-Parameters!C$18),I421*$AH421*C422,$AG$2*$D$39))</f>
        <v>0.205561703300714</v>
      </c>
      <c r="H422" s="34">
        <f ca="1">Projection!$AH421*Projection!C422</f>
        <v>0.217688006647822</v>
      </c>
      <c r="I422" s="47">
        <f ca="1">IF(A422&lt;(A$39-Parameters!C$18-2),I423/(1+$AG$8-$AG$5),IF(A422&gt;(A$39-Parameters!C$18-2),I421*(1+H421-$AG$5),G424/$AG$8))</f>
        <v>0.913782981911359</v>
      </c>
      <c r="J422" s="47"/>
      <c r="K422" s="35">
        <f ca="1">I422/Parameters!$C$10</f>
        <v>8.0156401922049e-8</v>
      </c>
      <c r="L422" s="47">
        <f ca="1">IF(A422&lt;(A$39-Parameters!C$18),L423-G423,IF(A422=(A$39-Parameters!C$18),OFFSET(F422,Parameters!C$18,0)*$AG$2,$L421+G422))</f>
        <v>1187476.43689846</v>
      </c>
      <c r="M422" s="35">
        <f ca="1">L422/Parameters!$C$10</f>
        <v>0.104164599727935</v>
      </c>
      <c r="N422" s="35">
        <f ca="1" t="shared" si="85"/>
        <v>0.895835400272065</v>
      </c>
      <c r="O422" t="e">
        <f>'Actual Situation'!D422</f>
        <v>#N/A</v>
      </c>
      <c r="P422" t="e">
        <f>'Actual Situation'!E422</f>
        <v>#N/A</v>
      </c>
      <c r="Q422" s="12">
        <f ca="1">ROUND(SUM(OFFSET(D422,(Parameters!$C$9*-1),0,(Parameters!$C$8*-1),1))*Parameters!$C$6,0)</f>
        <v>0</v>
      </c>
      <c r="R422" s="12">
        <f ca="1" t="shared" si="79"/>
        <v>0</v>
      </c>
      <c r="S422" s="36" t="e">
        <f ca="1" t="shared" si="78"/>
        <v>#N/A</v>
      </c>
      <c r="T422" t="e">
        <f>'Actual Situation'!F422</f>
        <v>#N/A</v>
      </c>
      <c r="U422" s="36" t="e">
        <f>'Actual Situation'!G422</f>
        <v>#N/A</v>
      </c>
      <c r="V422" s="12">
        <f ca="1">Q422*Parameters!$C$4</f>
        <v>0</v>
      </c>
      <c r="W422" t="e">
        <f>'Actual Situation'!H422</f>
        <v>#N/A</v>
      </c>
      <c r="X422" s="36" t="e">
        <f>'Actual Situation'!I422</f>
        <v>#N/A</v>
      </c>
      <c r="Y422" s="12">
        <f ca="1">Q422*Parameters!$C$5</f>
        <v>0</v>
      </c>
      <c r="Z422" t="e">
        <f>'Actual Situation'!J422</f>
        <v>#N/A</v>
      </c>
      <c r="AA422" t="e">
        <f>'Actual Situation'!K422</f>
        <v>#N/A</v>
      </c>
      <c r="AB422" s="12">
        <f ca="1">Q422*Parameters!$C$7</f>
        <v>0</v>
      </c>
      <c r="AC422" t="e">
        <f>'Actual Situation'!L422</f>
        <v>#N/A</v>
      </c>
      <c r="AD422" s="12">
        <f ca="1" t="shared" si="81"/>
        <v>7113.58849999999</v>
      </c>
      <c r="AE422" s="61" t="e">
        <f t="shared" si="82"/>
        <v>#N/A</v>
      </c>
      <c r="AH422" s="39">
        <f ca="1">IF(ISNA((Parameters!$C$10-L422)/Parameters!$C$10),1,(Parameters!$C$10-L422)/Parameters!$C$10)</f>
        <v>0.895835400272065</v>
      </c>
      <c r="AJ422" s="66">
        <f ca="1" t="shared" si="83"/>
        <v>0</v>
      </c>
      <c r="AK422" s="66" t="e">
        <f ca="1" t="shared" si="84"/>
        <v>#N/A</v>
      </c>
      <c r="AL422" s="67">
        <f>Parameters!$C$13</f>
        <v>2200</v>
      </c>
      <c r="AM422" s="67">
        <f>Parameters!$C$14</f>
        <v>2000</v>
      </c>
    </row>
    <row r="423" spans="1:39">
      <c r="A423" s="45">
        <f t="shared" si="80"/>
        <v>44283</v>
      </c>
      <c r="B423" t="e">
        <f>'Actual Situation'!B423</f>
        <v>#N/A</v>
      </c>
      <c r="C423" s="46">
        <f>_xlfn.IFNA(VLOOKUP(A423,Measures!$D$15:$H$67,4,FALSE),C422)</f>
        <v>0.243</v>
      </c>
      <c r="D423" s="17">
        <f ca="1">OFFSET(G423,-Parameters!C$18,0)/$AG$2</f>
        <v>0.0135433702198073</v>
      </c>
      <c r="E423" t="e">
        <f>'Actual Situation'!C423</f>
        <v>#N/A</v>
      </c>
      <c r="F423" s="17">
        <f ca="1">OFFSET(L423,-Parameters!C$18,0)/$AG$2</f>
        <v>54512.6842004079</v>
      </c>
      <c r="G423" s="47">
        <f ca="1">IF(A423&lt;(A$39-Parameters!C$18),G424/(1+H424),IF(A423&gt;(A$39-Parameters!C$18),I422*$AH422*C423,$AG$2*$D$39))</f>
        <v>0.198919591837054</v>
      </c>
      <c r="H423" s="34">
        <f ca="1">Projection!$AH422*Projection!C423</f>
        <v>0.217688002266112</v>
      </c>
      <c r="I423" s="47">
        <f ca="1">IF(A423&lt;(A$39-Parameters!C$18-2),I424/(1+$AG$8-$AG$5),IF(A423&gt;(A$39-Parameters!C$18-2),I422*(1+H422-$AG$5),G425/$AG$8))</f>
        <v>0.884256832274506</v>
      </c>
      <c r="J423" s="47"/>
      <c r="K423" s="35">
        <f ca="1">I423/Parameters!$C$10</f>
        <v>7.75663887960093e-8</v>
      </c>
      <c r="L423" s="47">
        <f ca="1">IF(A423&lt;(A$39-Parameters!C$18),L424-G424,IF(A423=(A$39-Parameters!C$18),OFFSET(F423,Parameters!C$18,0)*$AG$2,$L422+G423))</f>
        <v>1187476.63581806</v>
      </c>
      <c r="M423" s="35">
        <f ca="1">L423/Parameters!$C$10</f>
        <v>0.104164617177022</v>
      </c>
      <c r="N423" s="35">
        <f ca="1" t="shared" si="85"/>
        <v>0.895835382822977</v>
      </c>
      <c r="O423" t="e">
        <f>'Actual Situation'!D423</f>
        <v>#N/A</v>
      </c>
      <c r="P423" t="e">
        <f>'Actual Situation'!E423</f>
        <v>#N/A</v>
      </c>
      <c r="Q423" s="12">
        <f ca="1">ROUND(SUM(OFFSET(D423,(Parameters!$C$9*-1),0,(Parameters!$C$8*-1),1))*Parameters!$C$6,0)</f>
        <v>0</v>
      </c>
      <c r="R423" s="12">
        <f ca="1" t="shared" si="79"/>
        <v>0</v>
      </c>
      <c r="S423" s="36" t="e">
        <f ca="1" t="shared" si="78"/>
        <v>#N/A</v>
      </c>
      <c r="T423" t="e">
        <f>'Actual Situation'!F423</f>
        <v>#N/A</v>
      </c>
      <c r="U423" s="36" t="e">
        <f>'Actual Situation'!G423</f>
        <v>#N/A</v>
      </c>
      <c r="V423" s="12">
        <f ca="1">Q423*Parameters!$C$4</f>
        <v>0</v>
      </c>
      <c r="W423" t="e">
        <f>'Actual Situation'!H423</f>
        <v>#N/A</v>
      </c>
      <c r="X423" s="36" t="e">
        <f>'Actual Situation'!I423</f>
        <v>#N/A</v>
      </c>
      <c r="Y423" s="12">
        <f ca="1">Q423*Parameters!$C$5</f>
        <v>0</v>
      </c>
      <c r="Z423" t="e">
        <f>'Actual Situation'!J423</f>
        <v>#N/A</v>
      </c>
      <c r="AA423" t="e">
        <f>'Actual Situation'!K423</f>
        <v>#N/A</v>
      </c>
      <c r="AB423" s="12">
        <f ca="1">Q423*Parameters!$C$7</f>
        <v>0</v>
      </c>
      <c r="AC423" t="e">
        <f>'Actual Situation'!L423</f>
        <v>#N/A</v>
      </c>
      <c r="AD423" s="12">
        <f ca="1" t="shared" si="81"/>
        <v>7113.58849999999</v>
      </c>
      <c r="AE423" s="61" t="e">
        <f t="shared" si="82"/>
        <v>#N/A</v>
      </c>
      <c r="AH423" s="39">
        <f ca="1">IF(ISNA((Parameters!$C$10-L423)/Parameters!$C$10),1,(Parameters!$C$10-L423)/Parameters!$C$10)</f>
        <v>0.895835382822977</v>
      </c>
      <c r="AJ423" s="66">
        <f ca="1" t="shared" si="83"/>
        <v>0</v>
      </c>
      <c r="AK423" s="66" t="e">
        <f ca="1" t="shared" si="84"/>
        <v>#N/A</v>
      </c>
      <c r="AL423" s="67">
        <f>Parameters!$C$13</f>
        <v>2200</v>
      </c>
      <c r="AM423" s="67">
        <f>Parameters!$C$14</f>
        <v>2000</v>
      </c>
    </row>
    <row r="424" spans="1:39">
      <c r="A424" s="45">
        <f t="shared" si="80"/>
        <v>44284</v>
      </c>
      <c r="B424" t="e">
        <f>'Actual Situation'!B424</f>
        <v>#N/A</v>
      </c>
      <c r="C424" s="46">
        <f>_xlfn.IFNA(VLOOKUP(A424,Measures!$D$15:$H$67,4,FALSE),C423)</f>
        <v>0.243</v>
      </c>
      <c r="D424" s="17">
        <f ca="1">OFFSET(G424,-Parameters!C$18,0)/$AG$2</f>
        <v>0.0131057574399756</v>
      </c>
      <c r="E424" t="e">
        <f>'Actual Situation'!C424</f>
        <v>#N/A</v>
      </c>
      <c r="F424" s="17">
        <f ca="1">OFFSET(L424,-Parameters!C$18,0)/$AG$2</f>
        <v>54512.6973061654</v>
      </c>
      <c r="G424" s="47">
        <f ca="1">IF(A424&lt;(A$39-Parameters!C$18),G425/(1+H425),IF(A424&gt;(A$39-Parameters!C$18),I423*$AH423*C424,$AG$2*$D$39))</f>
        <v>0.192492099558635</v>
      </c>
      <c r="H424" s="34">
        <f ca="1">Projection!$AH423*Projection!C424</f>
        <v>0.217687998025984</v>
      </c>
      <c r="I424" s="47">
        <f ca="1">IF(A424&lt;(A$39-Parameters!C$18-2),I425/(1+$AG$8-$AG$5),IF(A424&gt;(A$39-Parameters!C$18-2),I423*(1+H423-$AG$5),G426/$AG$8))</f>
        <v>0.855684727513877</v>
      </c>
      <c r="J424" s="47"/>
      <c r="K424" s="35">
        <f ca="1">I424/Parameters!$C$10</f>
        <v>7.50600638170067e-8</v>
      </c>
      <c r="L424" s="47">
        <f ca="1">IF(A424&lt;(A$39-Parameters!C$18),L425-G425,IF(A424=(A$39-Parameters!C$18),OFFSET(F424,Parameters!C$18,0)*$AG$2,$L423+G424))</f>
        <v>1187476.82831016</v>
      </c>
      <c r="M424" s="35">
        <f ca="1">L424/Parameters!$C$10</f>
        <v>0.104164634062294</v>
      </c>
      <c r="N424" s="35">
        <f ca="1" t="shared" si="85"/>
        <v>0.895835365937706</v>
      </c>
      <c r="O424" t="e">
        <f>'Actual Situation'!D424</f>
        <v>#N/A</v>
      </c>
      <c r="P424" t="e">
        <f>'Actual Situation'!E424</f>
        <v>#N/A</v>
      </c>
      <c r="Q424" s="12">
        <f ca="1">ROUND(SUM(OFFSET(D424,(Parameters!$C$9*-1),0,(Parameters!$C$8*-1),1))*Parameters!$C$6,0)</f>
        <v>0</v>
      </c>
      <c r="R424" s="12">
        <f ca="1" t="shared" si="79"/>
        <v>0</v>
      </c>
      <c r="S424" s="36" t="e">
        <f ca="1" t="shared" si="78"/>
        <v>#N/A</v>
      </c>
      <c r="T424" t="e">
        <f>'Actual Situation'!F424</f>
        <v>#N/A</v>
      </c>
      <c r="U424" s="36" t="e">
        <f>'Actual Situation'!G424</f>
        <v>#N/A</v>
      </c>
      <c r="V424" s="12">
        <f ca="1">Q424*Parameters!$C$4</f>
        <v>0</v>
      </c>
      <c r="W424" t="e">
        <f>'Actual Situation'!H424</f>
        <v>#N/A</v>
      </c>
      <c r="X424" s="36" t="e">
        <f>'Actual Situation'!I424</f>
        <v>#N/A</v>
      </c>
      <c r="Y424" s="12">
        <f ca="1">Q424*Parameters!$C$5</f>
        <v>0</v>
      </c>
      <c r="Z424" t="e">
        <f>'Actual Situation'!J424</f>
        <v>#N/A</v>
      </c>
      <c r="AA424" t="e">
        <f>'Actual Situation'!K424</f>
        <v>#N/A</v>
      </c>
      <c r="AB424" s="12">
        <f ca="1">Q424*Parameters!$C$7</f>
        <v>0</v>
      </c>
      <c r="AC424" t="e">
        <f>'Actual Situation'!L424</f>
        <v>#N/A</v>
      </c>
      <c r="AD424" s="12">
        <f ca="1" t="shared" si="81"/>
        <v>7113.58849999999</v>
      </c>
      <c r="AE424" s="61" t="e">
        <f t="shared" si="82"/>
        <v>#N/A</v>
      </c>
      <c r="AH424" s="39">
        <f ca="1">IF(ISNA((Parameters!$C$10-L424)/Parameters!$C$10),1,(Parameters!$C$10-L424)/Parameters!$C$10)</f>
        <v>0.895835365937706</v>
      </c>
      <c r="AJ424" s="66">
        <f ca="1" t="shared" si="83"/>
        <v>0</v>
      </c>
      <c r="AK424" s="66" t="e">
        <f ca="1" t="shared" si="84"/>
        <v>#N/A</v>
      </c>
      <c r="AL424" s="67">
        <f>Parameters!$C$13</f>
        <v>2200</v>
      </c>
      <c r="AM424" s="67">
        <f>Parameters!$C$14</f>
        <v>2000</v>
      </c>
    </row>
    <row r="425" spans="1:39">
      <c r="A425" s="45">
        <f t="shared" si="80"/>
        <v>44285</v>
      </c>
      <c r="B425" t="e">
        <f>'Actual Situation'!B425</f>
        <v>#N/A</v>
      </c>
      <c r="C425" s="46">
        <f>_xlfn.IFNA(VLOOKUP(A425,Measures!$D$15:$H$67,4,FALSE),C424)</f>
        <v>0.243</v>
      </c>
      <c r="D425" s="17">
        <f ca="1">OFFSET(G425,-Parameters!C$18,0)/$AG$2</f>
        <v>0.0126822847116095</v>
      </c>
      <c r="E425" t="e">
        <f>'Actual Situation'!C425</f>
        <v>#N/A</v>
      </c>
      <c r="F425" s="17">
        <f ca="1">OFFSET(L425,-Parameters!C$18,0)/$AG$2</f>
        <v>54512.7099884501</v>
      </c>
      <c r="G425" s="47">
        <f ca="1">IF(A425&lt;(A$39-Parameters!C$18),G426/(1+H426),IF(A425&gt;(A$39-Parameters!C$18),I424*$AH424*C425,$AG$2*$D$39))</f>
        <v>0.186272291762927</v>
      </c>
      <c r="H425" s="34">
        <f ca="1">Projection!$AH424*Projection!C425</f>
        <v>0.217687993922862</v>
      </c>
      <c r="I425" s="47">
        <f ca="1">IF(A425&lt;(A$39-Parameters!C$18-2),I426/(1+$AG$8-$AG$5),IF(A425&gt;(A$39-Parameters!C$18-2),I424*(1+H424-$AG$5),G427/$AG$8))</f>
        <v>0.828035840909312</v>
      </c>
      <c r="J425" s="47"/>
      <c r="K425" s="35">
        <f ca="1">I425/Parameters!$C$10</f>
        <v>7.26347228867818e-8</v>
      </c>
      <c r="L425" s="47">
        <f ca="1">IF(A425&lt;(A$39-Parameters!C$18),L426-G426,IF(A425=(A$39-Parameters!C$18),OFFSET(F425,Parameters!C$18,0)*$AG$2,$L424+G425))</f>
        <v>1187477.01458245</v>
      </c>
      <c r="M425" s="35">
        <f ca="1">L425/Parameters!$C$10</f>
        <v>0.104164650401969</v>
      </c>
      <c r="N425" s="35">
        <f ca="1" t="shared" si="85"/>
        <v>0.895835349598031</v>
      </c>
      <c r="O425" t="e">
        <f>'Actual Situation'!D425</f>
        <v>#N/A</v>
      </c>
      <c r="P425" t="e">
        <f>'Actual Situation'!E425</f>
        <v>#N/A</v>
      </c>
      <c r="Q425" s="12">
        <f ca="1">ROUND(SUM(OFFSET(D425,(Parameters!$C$9*-1),0,(Parameters!$C$8*-1),1))*Parameters!$C$6,0)</f>
        <v>0</v>
      </c>
      <c r="R425" s="12">
        <f ca="1" t="shared" si="79"/>
        <v>0</v>
      </c>
      <c r="S425" s="36" t="e">
        <f ca="1" t="shared" si="78"/>
        <v>#N/A</v>
      </c>
      <c r="T425" t="e">
        <f>'Actual Situation'!F425</f>
        <v>#N/A</v>
      </c>
      <c r="U425" s="36" t="e">
        <f>'Actual Situation'!G425</f>
        <v>#N/A</v>
      </c>
      <c r="V425" s="12">
        <f ca="1">Q425*Parameters!$C$4</f>
        <v>0</v>
      </c>
      <c r="W425" t="e">
        <f>'Actual Situation'!H425</f>
        <v>#N/A</v>
      </c>
      <c r="X425" s="36" t="e">
        <f>'Actual Situation'!I425</f>
        <v>#N/A</v>
      </c>
      <c r="Y425" s="12">
        <f ca="1">Q425*Parameters!$C$5</f>
        <v>0</v>
      </c>
      <c r="Z425" t="e">
        <f>'Actual Situation'!J425</f>
        <v>#N/A</v>
      </c>
      <c r="AA425" t="e">
        <f>'Actual Situation'!K425</f>
        <v>#N/A</v>
      </c>
      <c r="AB425" s="12">
        <f ca="1">Q425*Parameters!$C$7</f>
        <v>0</v>
      </c>
      <c r="AC425" t="e">
        <f>'Actual Situation'!L425</f>
        <v>#N/A</v>
      </c>
      <c r="AD425" s="12">
        <f ca="1" t="shared" si="81"/>
        <v>7113.58849999999</v>
      </c>
      <c r="AE425" s="61" t="e">
        <f t="shared" si="82"/>
        <v>#N/A</v>
      </c>
      <c r="AH425" s="39">
        <f ca="1">IF(ISNA((Parameters!$C$10-L425)/Parameters!$C$10),1,(Parameters!$C$10-L425)/Parameters!$C$10)</f>
        <v>0.895835349598031</v>
      </c>
      <c r="AJ425" s="66">
        <f ca="1" t="shared" si="83"/>
        <v>0</v>
      </c>
      <c r="AK425" s="66" t="e">
        <f ca="1" t="shared" si="84"/>
        <v>#N/A</v>
      </c>
      <c r="AL425" s="67">
        <f>Parameters!$C$13</f>
        <v>2200</v>
      </c>
      <c r="AM425" s="67">
        <f>Parameters!$C$14</f>
        <v>2000</v>
      </c>
    </row>
    <row r="426" spans="1:39">
      <c r="A426" s="45">
        <f t="shared" si="80"/>
        <v>44286</v>
      </c>
      <c r="B426" t="e">
        <f>'Actual Situation'!B426</f>
        <v>#N/A</v>
      </c>
      <c r="C426" s="46">
        <f>_xlfn.IFNA(VLOOKUP(A426,Measures!$D$15:$H$67,4,FALSE),C425)</f>
        <v>0.243</v>
      </c>
      <c r="D426" s="17">
        <f ca="1">OFFSET(G426,-Parameters!C$18,0)/$AG$2</f>
        <v>0.0122724951490228</v>
      </c>
      <c r="E426" t="e">
        <f>'Actual Situation'!C426</f>
        <v>#N/A</v>
      </c>
      <c r="F426" s="17">
        <f ca="1">OFFSET(L426,-Parameters!C$18,0)/$AG$2</f>
        <v>54512.7222609452</v>
      </c>
      <c r="G426" s="47">
        <f ca="1">IF(A426&lt;(A$39-Parameters!C$18),G427/(1+H427),IF(A426&gt;(A$39-Parameters!C$18),I425*$AH425*C426,$AG$2*$D$39))</f>
        <v>0.180253457816029</v>
      </c>
      <c r="H426" s="34">
        <f ca="1">Projection!$AH425*Projection!C426</f>
        <v>0.217687989952321</v>
      </c>
      <c r="I426" s="47">
        <f ca="1">IF(A426&lt;(A$39-Parameters!C$18-2),I427/(1+$AG$8-$AG$5),IF(A426&gt;(A$39-Parameters!C$18-2),I425*(1+H425-$AG$5),G428/$AG$8))</f>
        <v>0.801280341785763</v>
      </c>
      <c r="J426" s="47"/>
      <c r="K426" s="35">
        <f ca="1">I426/Parameters!$C$10</f>
        <v>7.02877492794529e-8</v>
      </c>
      <c r="L426" s="47">
        <f ca="1">IF(A426&lt;(A$39-Parameters!C$18),L427-G427,IF(A426=(A$39-Parameters!C$18),OFFSET(F426,Parameters!C$18,0)*$AG$2,$L425+G426))</f>
        <v>1187477.1948359</v>
      </c>
      <c r="M426" s="35">
        <f ca="1">L426/Parameters!$C$10</f>
        <v>0.104164666213676</v>
      </c>
      <c r="N426" s="35">
        <f ca="1" t="shared" si="85"/>
        <v>0.895835333786324</v>
      </c>
      <c r="O426" t="e">
        <f>'Actual Situation'!D426</f>
        <v>#N/A</v>
      </c>
      <c r="P426" t="e">
        <f>'Actual Situation'!E426</f>
        <v>#N/A</v>
      </c>
      <c r="Q426" s="12">
        <f ca="1">ROUND(SUM(OFFSET(D426,(Parameters!$C$9*-1),0,(Parameters!$C$8*-1),1))*Parameters!$C$6,0)</f>
        <v>0</v>
      </c>
      <c r="R426" s="12">
        <f ca="1" t="shared" si="79"/>
        <v>0</v>
      </c>
      <c r="S426" s="36" t="e">
        <f ca="1" t="shared" si="78"/>
        <v>#N/A</v>
      </c>
      <c r="T426" t="e">
        <f>'Actual Situation'!F426</f>
        <v>#N/A</v>
      </c>
      <c r="U426" s="36" t="e">
        <f>'Actual Situation'!G426</f>
        <v>#N/A</v>
      </c>
      <c r="V426" s="12">
        <f ca="1">Q426*Parameters!$C$4</f>
        <v>0</v>
      </c>
      <c r="W426" t="e">
        <f>'Actual Situation'!H426</f>
        <v>#N/A</v>
      </c>
      <c r="X426" s="36" t="e">
        <f>'Actual Situation'!I426</f>
        <v>#N/A</v>
      </c>
      <c r="Y426" s="12">
        <f ca="1">Q426*Parameters!$C$5</f>
        <v>0</v>
      </c>
      <c r="Z426" t="e">
        <f>'Actual Situation'!J426</f>
        <v>#N/A</v>
      </c>
      <c r="AA426" t="e">
        <f>'Actual Situation'!K426</f>
        <v>#N/A</v>
      </c>
      <c r="AB426" s="12">
        <f ca="1">Q426*Parameters!$C$7</f>
        <v>0</v>
      </c>
      <c r="AC426" t="e">
        <f>'Actual Situation'!L426</f>
        <v>#N/A</v>
      </c>
      <c r="AD426" s="12">
        <f ca="1" t="shared" si="81"/>
        <v>7113.58849999999</v>
      </c>
      <c r="AE426" s="61" t="e">
        <f t="shared" si="82"/>
        <v>#N/A</v>
      </c>
      <c r="AH426" s="39">
        <f ca="1">IF(ISNA((Parameters!$C$10-L426)/Parameters!$C$10),1,(Parameters!$C$10-L426)/Parameters!$C$10)</f>
        <v>0.895835333786324</v>
      </c>
      <c r="AJ426" s="66">
        <f ca="1" t="shared" si="83"/>
        <v>0</v>
      </c>
      <c r="AK426" s="66" t="e">
        <f ca="1" t="shared" si="84"/>
        <v>#N/A</v>
      </c>
      <c r="AL426" s="67">
        <f>Parameters!$C$13</f>
        <v>2200</v>
      </c>
      <c r="AM426" s="67">
        <f>Parameters!$C$14</f>
        <v>2000</v>
      </c>
    </row>
    <row r="427" spans="1:39">
      <c r="A427" s="45">
        <f t="shared" si="80"/>
        <v>44287</v>
      </c>
      <c r="B427" t="e">
        <f>'Actual Situation'!B427</f>
        <v>#N/A</v>
      </c>
      <c r="C427" s="46">
        <f>_xlfn.IFNA(VLOOKUP(A427,Measures!$D$15:$H$67,4,FALSE),C426)</f>
        <v>0.243</v>
      </c>
      <c r="D427" s="17">
        <f ca="1">OFFSET(G427,-Parameters!C$18,0)/$AG$2</f>
        <v>0.011875946628876</v>
      </c>
      <c r="E427" t="e">
        <f>'Actual Situation'!C427</f>
        <v>#N/A</v>
      </c>
      <c r="F427" s="17">
        <f ca="1">OFFSET(L427,-Parameters!C$18,0)/$AG$2</f>
        <v>54512.7341368918</v>
      </c>
      <c r="G427" s="47">
        <f ca="1">IF(A427&lt;(A$39-Parameters!C$18),G428/(1+H428),IF(A427&gt;(A$39-Parameters!C$18),I426*$AH426*C427,$AG$2*$D$39))</f>
        <v>0.174429103912937</v>
      </c>
      <c r="H427" s="34">
        <f ca="1">Projection!$AH426*Projection!C427</f>
        <v>0.217687986110077</v>
      </c>
      <c r="I427" s="47">
        <f ca="1">IF(A427&lt;(A$39-Parameters!C$18-2),I428/(1+$AG$8-$AG$5),IF(A427&gt;(A$39-Parameters!C$18-2),I426*(1+H426-$AG$5),G429/$AG$8))</f>
        <v>0.775389363330974</v>
      </c>
      <c r="J427" s="47"/>
      <c r="K427" s="35">
        <f ca="1">I427/Parameters!$C$10</f>
        <v>6.80166108185065e-8</v>
      </c>
      <c r="L427" s="47">
        <f ca="1">IF(A427&lt;(A$39-Parameters!C$18),L428-G428,IF(A427=(A$39-Parameters!C$18),OFFSET(F427,Parameters!C$18,0)*$AG$2,$L426+G427))</f>
        <v>1187477.36926501</v>
      </c>
      <c r="M427" s="35">
        <f ca="1">L427/Parameters!$C$10</f>
        <v>0.104164681514474</v>
      </c>
      <c r="N427" s="35">
        <f ca="1" t="shared" si="85"/>
        <v>0.895835318485526</v>
      </c>
      <c r="O427" t="e">
        <f>'Actual Situation'!D427</f>
        <v>#N/A</v>
      </c>
      <c r="P427" t="e">
        <f>'Actual Situation'!E427</f>
        <v>#N/A</v>
      </c>
      <c r="Q427" s="12">
        <f ca="1">ROUND(SUM(OFFSET(D427,(Parameters!$C$9*-1),0,(Parameters!$C$8*-1),1))*Parameters!$C$6,0)</f>
        <v>0</v>
      </c>
      <c r="R427" s="12">
        <f ca="1" t="shared" si="79"/>
        <v>0</v>
      </c>
      <c r="S427" s="36" t="e">
        <f ca="1" t="shared" si="78"/>
        <v>#N/A</v>
      </c>
      <c r="T427" t="e">
        <f>'Actual Situation'!F427</f>
        <v>#N/A</v>
      </c>
      <c r="U427" s="36" t="e">
        <f>'Actual Situation'!G427</f>
        <v>#N/A</v>
      </c>
      <c r="V427" s="12">
        <f ca="1">Q427*Parameters!$C$4</f>
        <v>0</v>
      </c>
      <c r="W427" t="e">
        <f>'Actual Situation'!H427</f>
        <v>#N/A</v>
      </c>
      <c r="X427" s="36" t="e">
        <f>'Actual Situation'!I427</f>
        <v>#N/A</v>
      </c>
      <c r="Y427" s="12">
        <f ca="1">Q427*Parameters!$C$5</f>
        <v>0</v>
      </c>
      <c r="Z427" t="e">
        <f>'Actual Situation'!J427</f>
        <v>#N/A</v>
      </c>
      <c r="AA427" t="e">
        <f>'Actual Situation'!K427</f>
        <v>#N/A</v>
      </c>
      <c r="AB427" s="12">
        <f ca="1">Q427*Parameters!$C$7</f>
        <v>0</v>
      </c>
      <c r="AC427" t="e">
        <f>'Actual Situation'!L427</f>
        <v>#N/A</v>
      </c>
      <c r="AD427" s="12">
        <f ca="1" t="shared" si="81"/>
        <v>7113.58849999999</v>
      </c>
      <c r="AE427" s="61" t="e">
        <f t="shared" si="82"/>
        <v>#N/A</v>
      </c>
      <c r="AH427" s="39">
        <f ca="1">IF(ISNA((Parameters!$C$10-L427)/Parameters!$C$10),1,(Parameters!$C$10-L427)/Parameters!$C$10)</f>
        <v>0.895835318485526</v>
      </c>
      <c r="AJ427" s="66">
        <f ca="1" t="shared" si="83"/>
        <v>0</v>
      </c>
      <c r="AK427" s="66" t="e">
        <f ca="1" t="shared" si="84"/>
        <v>#N/A</v>
      </c>
      <c r="AL427" s="67">
        <f>Parameters!$C$13</f>
        <v>2200</v>
      </c>
      <c r="AM427" s="67">
        <f>Parameters!$C$14</f>
        <v>2000</v>
      </c>
    </row>
    <row r="428" spans="1:39">
      <c r="A428" s="45">
        <f t="shared" si="80"/>
        <v>44288</v>
      </c>
      <c r="B428" t="e">
        <f>'Actual Situation'!B428</f>
        <v>#N/A</v>
      </c>
      <c r="C428" s="46">
        <f>_xlfn.IFNA(VLOOKUP(A428,Measures!$D$15:$H$67,4,FALSE),C427)</f>
        <v>0.243</v>
      </c>
      <c r="D428" s="17">
        <f ca="1">OFFSET(G428,-Parameters!C$18,0)/$AG$2</f>
        <v>0.0114922113132114</v>
      </c>
      <c r="E428" t="e">
        <f>'Actual Situation'!C428</f>
        <v>#N/A</v>
      </c>
      <c r="F428" s="17">
        <f ca="1">OFFSET(L428,-Parameters!C$18,0)/$AG$2</f>
        <v>54512.7456291032</v>
      </c>
      <c r="G428" s="47">
        <f ca="1">IF(A428&lt;(A$39-Parameters!C$18),G429/(1+H429),IF(A428&gt;(A$39-Parameters!C$18),I427*$AH427*C428,$AG$2*$D$39))</f>
        <v>0.168792946071724</v>
      </c>
      <c r="H428" s="34">
        <f ca="1">Projection!$AH427*Projection!C428</f>
        <v>0.217687982391983</v>
      </c>
      <c r="I428" s="47">
        <f ca="1">IF(A428&lt;(A$39-Parameters!C$18-2),I429/(1+$AG$8-$AG$5),IF(A428&gt;(A$39-Parameters!C$18-2),I427*(1+H427-$AG$5),G430/$AG$8))</f>
        <v>0.750334971452925</v>
      </c>
      <c r="J428" s="47"/>
      <c r="K428" s="35">
        <f ca="1">I428/Parameters!$C$10</f>
        <v>6.58188571449934e-8</v>
      </c>
      <c r="L428" s="47">
        <f ca="1">IF(A428&lt;(A$39-Parameters!C$18),L429-G429,IF(A428=(A$39-Parameters!C$18),OFFSET(F428,Parameters!C$18,0)*$AG$2,$L427+G428))</f>
        <v>1187477.53805795</v>
      </c>
      <c r="M428" s="35">
        <f ca="1">L428/Parameters!$C$10</f>
        <v>0.104164696320873</v>
      </c>
      <c r="N428" s="35">
        <f ca="1" t="shared" si="85"/>
        <v>0.895835303679127</v>
      </c>
      <c r="O428" t="e">
        <f>'Actual Situation'!D428</f>
        <v>#N/A</v>
      </c>
      <c r="P428" t="e">
        <f>'Actual Situation'!E428</f>
        <v>#N/A</v>
      </c>
      <c r="Q428" s="12">
        <f ca="1">ROUND(SUM(OFFSET(D428,(Parameters!$C$9*-1),0,(Parameters!$C$8*-1),1))*Parameters!$C$6,0)</f>
        <v>0</v>
      </c>
      <c r="R428" s="12">
        <f ca="1" t="shared" si="79"/>
        <v>0</v>
      </c>
      <c r="S428" s="36" t="e">
        <f ca="1" t="shared" si="78"/>
        <v>#N/A</v>
      </c>
      <c r="T428" t="e">
        <f>'Actual Situation'!F428</f>
        <v>#N/A</v>
      </c>
      <c r="U428" s="36" t="e">
        <f>'Actual Situation'!G428</f>
        <v>#N/A</v>
      </c>
      <c r="V428" s="12">
        <f ca="1">Q428*Parameters!$C$4</f>
        <v>0</v>
      </c>
      <c r="W428" t="e">
        <f>'Actual Situation'!H428</f>
        <v>#N/A</v>
      </c>
      <c r="X428" s="36" t="e">
        <f>'Actual Situation'!I428</f>
        <v>#N/A</v>
      </c>
      <c r="Y428" s="12">
        <f ca="1">Q428*Parameters!$C$5</f>
        <v>0</v>
      </c>
      <c r="Z428" t="e">
        <f>'Actual Situation'!J428</f>
        <v>#N/A</v>
      </c>
      <c r="AA428" t="e">
        <f>'Actual Situation'!K428</f>
        <v>#N/A</v>
      </c>
      <c r="AB428" s="12">
        <f ca="1">Q428*Parameters!$C$7</f>
        <v>0</v>
      </c>
      <c r="AC428" t="e">
        <f>'Actual Situation'!L428</f>
        <v>#N/A</v>
      </c>
      <c r="AD428" s="12">
        <f ca="1" t="shared" si="81"/>
        <v>7113.58849999999</v>
      </c>
      <c r="AE428" s="61" t="e">
        <f t="shared" si="82"/>
        <v>#N/A</v>
      </c>
      <c r="AH428" s="39">
        <f ca="1">IF(ISNA((Parameters!$C$10-L428)/Parameters!$C$10),1,(Parameters!$C$10-L428)/Parameters!$C$10)</f>
        <v>0.895835303679127</v>
      </c>
      <c r="AJ428" s="66">
        <f ca="1" t="shared" si="83"/>
        <v>0</v>
      </c>
      <c r="AK428" s="66" t="e">
        <f ca="1" t="shared" si="84"/>
        <v>#N/A</v>
      </c>
      <c r="AL428" s="67">
        <f>Parameters!$C$13</f>
        <v>2200</v>
      </c>
      <c r="AM428" s="67">
        <f>Parameters!$C$14</f>
        <v>2000</v>
      </c>
    </row>
    <row r="429" spans="1:39">
      <c r="A429" s="45">
        <f t="shared" si="80"/>
        <v>44289</v>
      </c>
      <c r="B429" t="e">
        <f>'Actual Situation'!B429</f>
        <v>#N/A</v>
      </c>
      <c r="C429" s="46">
        <f>_xlfn.IFNA(VLOOKUP(A429,Measures!$D$15:$H$67,4,FALSE),C428)</f>
        <v>0.243</v>
      </c>
      <c r="D429" s="17">
        <f ca="1">OFFSET(G429,-Parameters!C$18,0)/$AG$2</f>
        <v>0.0111208751878981</v>
      </c>
      <c r="E429" t="e">
        <f>'Actual Situation'!C429</f>
        <v>#N/A</v>
      </c>
      <c r="F429" s="17">
        <f ca="1">OFFSET(L429,-Parameters!C$18,0)/$AG$2</f>
        <v>54512.7567499783</v>
      </c>
      <c r="G429" s="47">
        <f ca="1">IF(A429&lt;(A$39-Parameters!C$18),G430/(1+H430),IF(A429&gt;(A$39-Parameters!C$18),I428*$AH428*C429,$AG$2*$D$39))</f>
        <v>0.163338903354062</v>
      </c>
      <c r="H429" s="34">
        <f ca="1">Projection!$AH428*Projection!C429</f>
        <v>0.217687978794028</v>
      </c>
      <c r="I429" s="47">
        <f ca="1">IF(A429&lt;(A$39-Parameters!C$18-2),I430/(1+$AG$8-$AG$5),IF(A429&gt;(A$39-Parameters!C$18-2),I428*(1+H428-$AG$5),G431/$AG$8))</f>
        <v>0.726090134643427</v>
      </c>
      <c r="J429" s="47"/>
      <c r="K429" s="35">
        <f ca="1">I429/Parameters!$C$10</f>
        <v>6.36921170739848e-8</v>
      </c>
      <c r="L429" s="47">
        <f ca="1">IF(A429&lt;(A$39-Parameters!C$18),L430-G430,IF(A429=(A$39-Parameters!C$18),OFFSET(F429,Parameters!C$18,0)*$AG$2,$L428+G429))</f>
        <v>1187477.70139686</v>
      </c>
      <c r="M429" s="35">
        <f ca="1">L429/Parameters!$C$10</f>
        <v>0.104164710648847</v>
      </c>
      <c r="N429" s="35">
        <f ca="1" t="shared" si="85"/>
        <v>0.895835289351153</v>
      </c>
      <c r="O429" t="e">
        <f>'Actual Situation'!D429</f>
        <v>#N/A</v>
      </c>
      <c r="P429" t="e">
        <f>'Actual Situation'!E429</f>
        <v>#N/A</v>
      </c>
      <c r="Q429" s="12">
        <f ca="1">ROUND(SUM(OFFSET(D429,(Parameters!$C$9*-1),0,(Parameters!$C$8*-1),1))*Parameters!$C$6,0)</f>
        <v>0</v>
      </c>
      <c r="R429" s="12">
        <f ca="1" t="shared" si="79"/>
        <v>0</v>
      </c>
      <c r="S429" s="36" t="e">
        <f ca="1" t="shared" si="78"/>
        <v>#N/A</v>
      </c>
      <c r="T429" t="e">
        <f>'Actual Situation'!F429</f>
        <v>#N/A</v>
      </c>
      <c r="U429" s="36" t="e">
        <f>'Actual Situation'!G429</f>
        <v>#N/A</v>
      </c>
      <c r="V429" s="12">
        <f ca="1">Q429*Parameters!$C$4</f>
        <v>0</v>
      </c>
      <c r="W429" t="e">
        <f>'Actual Situation'!H429</f>
        <v>#N/A</v>
      </c>
      <c r="X429" s="36" t="e">
        <f>'Actual Situation'!I429</f>
        <v>#N/A</v>
      </c>
      <c r="Y429" s="12">
        <f ca="1">Q429*Parameters!$C$5</f>
        <v>0</v>
      </c>
      <c r="Z429" t="e">
        <f>'Actual Situation'!J429</f>
        <v>#N/A</v>
      </c>
      <c r="AA429" t="e">
        <f>'Actual Situation'!K429</f>
        <v>#N/A</v>
      </c>
      <c r="AB429" s="12">
        <f ca="1">Q429*Parameters!$C$7</f>
        <v>0</v>
      </c>
      <c r="AC429" t="e">
        <f>'Actual Situation'!L429</f>
        <v>#N/A</v>
      </c>
      <c r="AD429" s="12">
        <f ca="1" t="shared" si="81"/>
        <v>7113.58849999999</v>
      </c>
      <c r="AE429" s="61" t="e">
        <f t="shared" si="82"/>
        <v>#N/A</v>
      </c>
      <c r="AH429" s="39">
        <f ca="1">IF(ISNA((Parameters!$C$10-L429)/Parameters!$C$10),1,(Parameters!$C$10-L429)/Parameters!$C$10)</f>
        <v>0.895835289351153</v>
      </c>
      <c r="AJ429" s="66">
        <f ca="1" t="shared" si="83"/>
        <v>0</v>
      </c>
      <c r="AK429" s="66" t="e">
        <f ca="1" t="shared" si="84"/>
        <v>#N/A</v>
      </c>
      <c r="AL429" s="67">
        <f>Parameters!$C$13</f>
        <v>2200</v>
      </c>
      <c r="AM429" s="67">
        <f>Parameters!$C$14</f>
        <v>2000</v>
      </c>
    </row>
    <row r="430" spans="1:39">
      <c r="A430" s="45">
        <f t="shared" si="80"/>
        <v>44290</v>
      </c>
      <c r="B430" t="e">
        <f>'Actual Situation'!B430</f>
        <v>#N/A</v>
      </c>
      <c r="C430" s="46">
        <f>_xlfn.IFNA(VLOOKUP(A430,Measures!$D$15:$H$67,4,FALSE),C429)</f>
        <v>0.243</v>
      </c>
      <c r="D430" s="17">
        <f ca="1">OFFSET(G430,-Parameters!C$18,0)/$AG$2</f>
        <v>0.0107615376159882</v>
      </c>
      <c r="E430" t="e">
        <f>'Actual Situation'!C430</f>
        <v>#N/A</v>
      </c>
      <c r="F430" s="17">
        <f ca="1">OFFSET(L430,-Parameters!C$18,0)/$AG$2</f>
        <v>54512.767511516</v>
      </c>
      <c r="G430" s="47">
        <f ca="1">IF(A430&lt;(A$39-Parameters!C$18),G431/(1+H431),IF(A430&gt;(A$39-Parameters!C$18),I429*$AH429*C430,$AG$2*$D$39))</f>
        <v>0.158061091304785</v>
      </c>
      <c r="H430" s="34">
        <f ca="1">Projection!$AH429*Projection!C430</f>
        <v>0.21768797531233</v>
      </c>
      <c r="I430" s="47">
        <f ca="1">IF(A430&lt;(A$39-Parameters!C$18-2),I431/(1+$AG$8-$AG$5),IF(A430&gt;(A$39-Parameters!C$18-2),I429*(1+H429-$AG$5),G432/$AG$8))</f>
        <v>0.702628694815381</v>
      </c>
      <c r="J430" s="47"/>
      <c r="K430" s="35">
        <f ca="1">I430/Parameters!$C$10</f>
        <v>6.16340960364369e-8</v>
      </c>
      <c r="L430" s="47">
        <f ca="1">IF(A430&lt;(A$39-Parameters!C$18),L431-G431,IF(A430=(A$39-Parameters!C$18),OFFSET(F430,Parameters!C$18,0)*$AG$2,$L429+G430))</f>
        <v>1187477.85945795</v>
      </c>
      <c r="M430" s="35">
        <f ca="1">L430/Parameters!$C$10</f>
        <v>0.104164724513855</v>
      </c>
      <c r="N430" s="35">
        <f ca="1" t="shared" si="85"/>
        <v>0.895835275486145</v>
      </c>
      <c r="O430" t="e">
        <f>'Actual Situation'!D430</f>
        <v>#N/A</v>
      </c>
      <c r="P430" t="e">
        <f>'Actual Situation'!E430</f>
        <v>#N/A</v>
      </c>
      <c r="Q430" s="12">
        <f ca="1">ROUND(SUM(OFFSET(D430,(Parameters!$C$9*-1),0,(Parameters!$C$8*-1),1))*Parameters!$C$6,0)</f>
        <v>0</v>
      </c>
      <c r="R430" s="12">
        <f ca="1" t="shared" si="79"/>
        <v>0</v>
      </c>
      <c r="S430" s="36" t="e">
        <f ca="1" t="shared" si="78"/>
        <v>#N/A</v>
      </c>
      <c r="T430" t="e">
        <f>'Actual Situation'!F430</f>
        <v>#N/A</v>
      </c>
      <c r="U430" s="36" t="e">
        <f>'Actual Situation'!G430</f>
        <v>#N/A</v>
      </c>
      <c r="V430" s="12">
        <f ca="1">Q430*Parameters!$C$4</f>
        <v>0</v>
      </c>
      <c r="W430" t="e">
        <f>'Actual Situation'!H430</f>
        <v>#N/A</v>
      </c>
      <c r="X430" s="36" t="e">
        <f>'Actual Situation'!I430</f>
        <v>#N/A</v>
      </c>
      <c r="Y430" s="12">
        <f ca="1">Q430*Parameters!$C$5</f>
        <v>0</v>
      </c>
      <c r="Z430" t="e">
        <f>'Actual Situation'!J430</f>
        <v>#N/A</v>
      </c>
      <c r="AA430" t="e">
        <f>'Actual Situation'!K430</f>
        <v>#N/A</v>
      </c>
      <c r="AB430" s="12">
        <f ca="1">Q430*Parameters!$C$7</f>
        <v>0</v>
      </c>
      <c r="AC430" t="e">
        <f>'Actual Situation'!L430</f>
        <v>#N/A</v>
      </c>
      <c r="AD430" s="12">
        <f ca="1" t="shared" si="81"/>
        <v>7113.58849999999</v>
      </c>
      <c r="AE430" s="61" t="e">
        <f t="shared" si="82"/>
        <v>#N/A</v>
      </c>
      <c r="AH430" s="39">
        <f ca="1">IF(ISNA((Parameters!$C$10-L430)/Parameters!$C$10),1,(Parameters!$C$10-L430)/Parameters!$C$10)</f>
        <v>0.895835275486145</v>
      </c>
      <c r="AJ430" s="66">
        <f ca="1" t="shared" si="83"/>
        <v>0</v>
      </c>
      <c r="AK430" s="66" t="e">
        <f ca="1" t="shared" si="84"/>
        <v>#N/A</v>
      </c>
      <c r="AL430" s="67">
        <f>Parameters!$C$13</f>
        <v>2200</v>
      </c>
      <c r="AM430" s="67">
        <f>Parameters!$C$14</f>
        <v>2000</v>
      </c>
    </row>
    <row r="431" spans="1:39">
      <c r="A431" s="45">
        <f t="shared" si="80"/>
        <v>44291</v>
      </c>
      <c r="B431" t="e">
        <f>'Actual Situation'!B431</f>
        <v>#N/A</v>
      </c>
      <c r="C431" s="46">
        <f>_xlfn.IFNA(VLOOKUP(A431,Measures!$D$15:$H$67,4,FALSE),C430)</f>
        <v>0.243</v>
      </c>
      <c r="D431" s="17">
        <f ca="1">OFFSET(G431,-Parameters!C$18,0)/$AG$2</f>
        <v>0.010413810905503</v>
      </c>
      <c r="E431" t="e">
        <f>'Actual Situation'!C431</f>
        <v>#N/A</v>
      </c>
      <c r="F431" s="17">
        <f ca="1">OFFSET(L431,-Parameters!C$18,0)/$AG$2</f>
        <v>54512.7779253269</v>
      </c>
      <c r="G431" s="47">
        <f ca="1">IF(A431&lt;(A$39-Parameters!C$18),G432/(1+H432),IF(A431&gt;(A$39-Parameters!C$18),I430*$AH430*C431,$AG$2*$D$39))</f>
        <v>0.152953815603411</v>
      </c>
      <c r="H431" s="34">
        <f ca="1">Projection!$AH430*Projection!C431</f>
        <v>0.217687971943133</v>
      </c>
      <c r="I431" s="47">
        <f ca="1">IF(A431&lt;(A$39-Parameters!C$18-2),I432/(1+$AG$8-$AG$5),IF(A431&gt;(A$39-Parameters!C$18-2),I430*(1+H430-$AG$5),G433/$AG$8))</f>
        <v>0.679925339082241</v>
      </c>
      <c r="J431" s="47"/>
      <c r="K431" s="35">
        <f ca="1">I431/Parameters!$C$10</f>
        <v>5.96425736037054e-8</v>
      </c>
      <c r="L431" s="47">
        <f ca="1">IF(A431&lt;(A$39-Parameters!C$18),L432-G432,IF(A431=(A$39-Parameters!C$18),OFFSET(F431,Parameters!C$18,0)*$AG$2,$L430+G431))</f>
        <v>1187478.01241177</v>
      </c>
      <c r="M431" s="35">
        <f ca="1">L431/Parameters!$C$10</f>
        <v>0.104164737930857</v>
      </c>
      <c r="N431" s="35">
        <f ca="1" t="shared" si="85"/>
        <v>0.895835262069143</v>
      </c>
      <c r="O431" t="e">
        <f>'Actual Situation'!D431</f>
        <v>#N/A</v>
      </c>
      <c r="P431" t="e">
        <f>'Actual Situation'!E431</f>
        <v>#N/A</v>
      </c>
      <c r="Q431" s="12">
        <f ca="1">ROUND(SUM(OFFSET(D431,(Parameters!$C$9*-1),0,(Parameters!$C$8*-1),1))*Parameters!$C$6,0)</f>
        <v>0</v>
      </c>
      <c r="R431" s="12">
        <f ca="1" t="shared" si="79"/>
        <v>0</v>
      </c>
      <c r="S431" s="36" t="e">
        <f ca="1" t="shared" si="78"/>
        <v>#N/A</v>
      </c>
      <c r="T431" t="e">
        <f>'Actual Situation'!F431</f>
        <v>#N/A</v>
      </c>
      <c r="U431" s="36" t="e">
        <f>'Actual Situation'!G431</f>
        <v>#N/A</v>
      </c>
      <c r="V431" s="12">
        <f ca="1">Q431*Parameters!$C$4</f>
        <v>0</v>
      </c>
      <c r="W431" t="e">
        <f>'Actual Situation'!H431</f>
        <v>#N/A</v>
      </c>
      <c r="X431" s="36" t="e">
        <f>'Actual Situation'!I431</f>
        <v>#N/A</v>
      </c>
      <c r="Y431" s="12">
        <f ca="1">Q431*Parameters!$C$5</f>
        <v>0</v>
      </c>
      <c r="Z431" t="e">
        <f>'Actual Situation'!J431</f>
        <v>#N/A</v>
      </c>
      <c r="AA431" t="e">
        <f>'Actual Situation'!K431</f>
        <v>#N/A</v>
      </c>
      <c r="AB431" s="12">
        <f ca="1">Q431*Parameters!$C$7</f>
        <v>0</v>
      </c>
      <c r="AC431" t="e">
        <f>'Actual Situation'!L431</f>
        <v>#N/A</v>
      </c>
      <c r="AD431" s="12">
        <f ca="1" t="shared" si="81"/>
        <v>7113.58849999999</v>
      </c>
      <c r="AE431" s="61" t="e">
        <f t="shared" si="82"/>
        <v>#N/A</v>
      </c>
      <c r="AH431" s="39">
        <f ca="1">IF(ISNA((Parameters!$C$10-L431)/Parameters!$C$10),1,(Parameters!$C$10-L431)/Parameters!$C$10)</f>
        <v>0.895835262069143</v>
      </c>
      <c r="AJ431" s="66">
        <f ca="1" t="shared" si="83"/>
        <v>0</v>
      </c>
      <c r="AK431" s="66" t="e">
        <f ca="1" t="shared" si="84"/>
        <v>#N/A</v>
      </c>
      <c r="AL431" s="67">
        <f>Parameters!$C$13</f>
        <v>2200</v>
      </c>
      <c r="AM431" s="67">
        <f>Parameters!$C$14</f>
        <v>2000</v>
      </c>
    </row>
    <row r="432" spans="1:39">
      <c r="A432" s="45">
        <f t="shared" si="80"/>
        <v>44292</v>
      </c>
      <c r="B432" t="e">
        <f>'Actual Situation'!B432</f>
        <v>#N/A</v>
      </c>
      <c r="C432" s="46">
        <f>_xlfn.IFNA(VLOOKUP(A432,Measures!$D$15:$H$67,4,FALSE),C431)</f>
        <v>0.243</v>
      </c>
      <c r="D432" s="17">
        <f ca="1">OFFSET(G432,-Parameters!C$18,0)/$AG$2</f>
        <v>0.010077319891183</v>
      </c>
      <c r="E432" t="e">
        <f>'Actual Situation'!C432</f>
        <v>#N/A</v>
      </c>
      <c r="F432" s="17">
        <f ca="1">OFFSET(L432,-Parameters!C$18,0)/$AG$2</f>
        <v>54512.7880026468</v>
      </c>
      <c r="G432" s="47">
        <f ca="1">IF(A432&lt;(A$39-Parameters!C$18),G433/(1+H433),IF(A432&gt;(A$39-Parameters!C$18),I431*$AH431*C432,$AG$2*$D$39))</f>
        <v>0.148011565920778</v>
      </c>
      <c r="H432" s="34">
        <f ca="1">Projection!$AH431*Projection!C432</f>
        <v>0.217687968682802</v>
      </c>
      <c r="I432" s="47">
        <f ca="1">IF(A432&lt;(A$39-Parameters!C$18-2),I433/(1+$AG$8-$AG$5),IF(A432&gt;(A$39-Parameters!C$18-2),I431*(1+H431-$AG$5),G434/$AG$8))</f>
        <v>0.657955572449241</v>
      </c>
      <c r="J432" s="47"/>
      <c r="K432" s="35">
        <f ca="1">I432/Parameters!$C$10</f>
        <v>5.77154010920387e-8</v>
      </c>
      <c r="L432" s="47">
        <f ca="1">IF(A432&lt;(A$39-Parameters!C$18),L433-G433,IF(A432=(A$39-Parameters!C$18),OFFSET(F432,Parameters!C$18,0)*$AG$2,$L431+G432))</f>
        <v>1187478.16042333</v>
      </c>
      <c r="M432" s="35">
        <f ca="1">L432/Parameters!$C$10</f>
        <v>0.104164750914327</v>
      </c>
      <c r="N432" s="35">
        <f ca="1" t="shared" si="85"/>
        <v>0.895835249085673</v>
      </c>
      <c r="O432" t="e">
        <f>'Actual Situation'!D432</f>
        <v>#N/A</v>
      </c>
      <c r="P432" t="e">
        <f>'Actual Situation'!E432</f>
        <v>#N/A</v>
      </c>
      <c r="Q432" s="12">
        <f ca="1">ROUND(SUM(OFFSET(D432,(Parameters!$C$9*-1),0,(Parameters!$C$8*-1),1))*Parameters!$C$6,0)</f>
        <v>0</v>
      </c>
      <c r="R432" s="12">
        <f ca="1" t="shared" si="79"/>
        <v>0</v>
      </c>
      <c r="S432" s="36" t="e">
        <f ca="1" t="shared" si="78"/>
        <v>#N/A</v>
      </c>
      <c r="T432" t="e">
        <f>'Actual Situation'!F432</f>
        <v>#N/A</v>
      </c>
      <c r="U432" s="36" t="e">
        <f>'Actual Situation'!G432</f>
        <v>#N/A</v>
      </c>
      <c r="V432" s="12">
        <f ca="1">Q432*Parameters!$C$4</f>
        <v>0</v>
      </c>
      <c r="W432" t="e">
        <f>'Actual Situation'!H432</f>
        <v>#N/A</v>
      </c>
      <c r="X432" s="36" t="e">
        <f>'Actual Situation'!I432</f>
        <v>#N/A</v>
      </c>
      <c r="Y432" s="12">
        <f ca="1">Q432*Parameters!$C$5</f>
        <v>0</v>
      </c>
      <c r="Z432" t="e">
        <f>'Actual Situation'!J432</f>
        <v>#N/A</v>
      </c>
      <c r="AA432" t="e">
        <f>'Actual Situation'!K432</f>
        <v>#N/A</v>
      </c>
      <c r="AB432" s="12">
        <f ca="1">Q432*Parameters!$C$7</f>
        <v>0</v>
      </c>
      <c r="AC432" t="e">
        <f>'Actual Situation'!L432</f>
        <v>#N/A</v>
      </c>
      <c r="AD432" s="12">
        <f ca="1" t="shared" si="81"/>
        <v>7113.58849999999</v>
      </c>
      <c r="AE432" s="61" t="e">
        <f t="shared" si="82"/>
        <v>#N/A</v>
      </c>
      <c r="AH432" s="39">
        <f ca="1">IF(ISNA((Parameters!$C$10-L432)/Parameters!$C$10),1,(Parameters!$C$10-L432)/Parameters!$C$10)</f>
        <v>0.895835249085673</v>
      </c>
      <c r="AJ432" s="66">
        <f ca="1" t="shared" si="83"/>
        <v>0</v>
      </c>
      <c r="AK432" s="66" t="e">
        <f ca="1" t="shared" si="84"/>
        <v>#N/A</v>
      </c>
      <c r="AL432" s="67">
        <f>Parameters!$C$13</f>
        <v>2200</v>
      </c>
      <c r="AM432" s="67">
        <f>Parameters!$C$14</f>
        <v>2000</v>
      </c>
    </row>
    <row r="433" spans="1:39">
      <c r="A433" s="45">
        <f t="shared" si="80"/>
        <v>44293</v>
      </c>
      <c r="B433" t="e">
        <f>'Actual Situation'!B433</f>
        <v>#N/A</v>
      </c>
      <c r="C433" s="46">
        <f>_xlfn.IFNA(VLOOKUP(A433,Measures!$D$15:$H$67,4,FALSE),C432)</f>
        <v>0.243</v>
      </c>
      <c r="D433" s="17">
        <f ca="1">OFFSET(G433,-Parameters!C$18,0)/$AG$2</f>
        <v>0.00975170152975077</v>
      </c>
      <c r="E433" t="e">
        <f>'Actual Situation'!C433</f>
        <v>#N/A</v>
      </c>
      <c r="F433" s="17">
        <f ca="1">OFFSET(L433,-Parameters!C$18,0)/$AG$2</f>
        <v>54512.7977543483</v>
      </c>
      <c r="G433" s="47">
        <f ca="1">IF(A433&lt;(A$39-Parameters!C$18),G434/(1+H434),IF(A433&gt;(A$39-Parameters!C$18),I432*$AH432*C433,$AG$2*$D$39))</f>
        <v>0.143229009974166</v>
      </c>
      <c r="H433" s="34">
        <f ca="1">Projection!$AH432*Projection!C433</f>
        <v>0.217687965527818</v>
      </c>
      <c r="I433" s="47">
        <f ca="1">IF(A433&lt;(A$39-Parameters!C$18-2),I434/(1+$AG$8-$AG$5),IF(A433&gt;(A$39-Parameters!C$18-2),I432*(1+H432-$AG$5),G435/$AG$8))</f>
        <v>0.636695691386936</v>
      </c>
      <c r="J433" s="47"/>
      <c r="K433" s="35">
        <f ca="1">I433/Parameters!$C$10</f>
        <v>5.58504992444681e-8</v>
      </c>
      <c r="L433" s="47">
        <f ca="1">IF(A433&lt;(A$39-Parameters!C$18),L434-G434,IF(A433=(A$39-Parameters!C$18),OFFSET(F433,Parameters!C$18,0)*$AG$2,$L432+G433))</f>
        <v>1187478.30365234</v>
      </c>
      <c r="M433" s="35">
        <f ca="1">L433/Parameters!$C$10</f>
        <v>0.104164763478276</v>
      </c>
      <c r="N433" s="35">
        <f ca="1" t="shared" si="85"/>
        <v>0.895835236521724</v>
      </c>
      <c r="O433" t="e">
        <f>'Actual Situation'!D433</f>
        <v>#N/A</v>
      </c>
      <c r="P433" t="e">
        <f>'Actual Situation'!E433</f>
        <v>#N/A</v>
      </c>
      <c r="Q433" s="12">
        <f ca="1">ROUND(SUM(OFFSET(D433,(Parameters!$C$9*-1),0,(Parameters!$C$8*-1),1))*Parameters!$C$6,0)</f>
        <v>0</v>
      </c>
      <c r="R433" s="12">
        <f ca="1" t="shared" si="79"/>
        <v>0</v>
      </c>
      <c r="S433" s="36" t="e">
        <f ca="1" t="shared" si="78"/>
        <v>#N/A</v>
      </c>
      <c r="T433" t="e">
        <f>'Actual Situation'!F433</f>
        <v>#N/A</v>
      </c>
      <c r="U433" s="36" t="e">
        <f>'Actual Situation'!G433</f>
        <v>#N/A</v>
      </c>
      <c r="V433" s="12">
        <f ca="1">Q433*Parameters!$C$4</f>
        <v>0</v>
      </c>
      <c r="W433" t="e">
        <f>'Actual Situation'!H433</f>
        <v>#N/A</v>
      </c>
      <c r="X433" s="36" t="e">
        <f>'Actual Situation'!I433</f>
        <v>#N/A</v>
      </c>
      <c r="Y433" s="12">
        <f ca="1">Q433*Parameters!$C$5</f>
        <v>0</v>
      </c>
      <c r="Z433" t="e">
        <f>'Actual Situation'!J433</f>
        <v>#N/A</v>
      </c>
      <c r="AA433" t="e">
        <f>'Actual Situation'!K433</f>
        <v>#N/A</v>
      </c>
      <c r="AB433" s="12">
        <f ca="1">Q433*Parameters!$C$7</f>
        <v>0</v>
      </c>
      <c r="AC433" t="e">
        <f>'Actual Situation'!L433</f>
        <v>#N/A</v>
      </c>
      <c r="AD433" s="12">
        <f ca="1" t="shared" si="81"/>
        <v>7113.58849999999</v>
      </c>
      <c r="AE433" s="61" t="e">
        <f t="shared" si="82"/>
        <v>#N/A</v>
      </c>
      <c r="AH433" s="39">
        <f ca="1">IF(ISNA((Parameters!$C$10-L433)/Parameters!$C$10),1,(Parameters!$C$10-L433)/Parameters!$C$10)</f>
        <v>0.895835236521724</v>
      </c>
      <c r="AJ433" s="66">
        <f ca="1" t="shared" si="83"/>
        <v>0</v>
      </c>
      <c r="AK433" s="66" t="e">
        <f ca="1" t="shared" si="84"/>
        <v>#N/A</v>
      </c>
      <c r="AL433" s="67">
        <f>Parameters!$C$13</f>
        <v>2200</v>
      </c>
      <c r="AM433" s="67">
        <f>Parameters!$C$14</f>
        <v>2000</v>
      </c>
    </row>
    <row r="434" spans="1:39">
      <c r="A434" s="45">
        <f t="shared" si="80"/>
        <v>44294</v>
      </c>
      <c r="B434" t="e">
        <f>'Actual Situation'!B434</f>
        <v>#N/A</v>
      </c>
      <c r="C434" s="46">
        <f>_xlfn.IFNA(VLOOKUP(A434,Measures!$D$15:$H$67,4,FALSE),C433)</f>
        <v>0.243</v>
      </c>
      <c r="D434" s="17">
        <f ca="1">OFFSET(G434,-Parameters!C$18,0)/$AG$2</f>
        <v>0.00943660450824913</v>
      </c>
      <c r="E434" t="e">
        <f>'Actual Situation'!C434</f>
        <v>#N/A</v>
      </c>
      <c r="F434" s="17">
        <f ca="1">OFFSET(L434,-Parameters!C$18,0)/$AG$2</f>
        <v>54512.8071909528</v>
      </c>
      <c r="G434" s="47">
        <f ca="1">IF(A434&lt;(A$39-Parameters!C$18),G435/(1+H435),IF(A434&gt;(A$39-Parameters!C$18),I433*$AH433*C434,$AG$2*$D$39))</f>
        <v>0.138600987774493</v>
      </c>
      <c r="H434" s="34">
        <f ca="1">Projection!$AH433*Projection!C434</f>
        <v>0.217687962474779</v>
      </c>
      <c r="I434" s="47">
        <f ca="1">IF(A434&lt;(A$39-Parameters!C$18-2),I435/(1+$AG$8-$AG$5),IF(A434&gt;(A$39-Parameters!C$18-2),I433*(1+H433-$AG$5),G436/$AG$8))</f>
        <v>0.616122758258552</v>
      </c>
      <c r="J434" s="47"/>
      <c r="K434" s="35">
        <f ca="1">I434/Parameters!$C$10</f>
        <v>5.40458559875923e-8</v>
      </c>
      <c r="L434" s="47">
        <f ca="1">IF(A434&lt;(A$39-Parameters!C$18),L435-G435,IF(A434=(A$39-Parameters!C$18),OFFSET(F434,Parameters!C$18,0)*$AG$2,$L433+G434))</f>
        <v>1187478.44225333</v>
      </c>
      <c r="M434" s="35">
        <f ca="1">L434/Parameters!$C$10</f>
        <v>0.104164775636257</v>
      </c>
      <c r="N434" s="35">
        <f ca="1" t="shared" si="85"/>
        <v>0.895835224363743</v>
      </c>
      <c r="O434" t="e">
        <f>'Actual Situation'!D434</f>
        <v>#N/A</v>
      </c>
      <c r="P434" t="e">
        <f>'Actual Situation'!E434</f>
        <v>#N/A</v>
      </c>
      <c r="Q434" s="12">
        <f ca="1">ROUND(SUM(OFFSET(D434,(Parameters!$C$9*-1),0,(Parameters!$C$8*-1),1))*Parameters!$C$6,0)</f>
        <v>0</v>
      </c>
      <c r="R434" s="12">
        <f ca="1" t="shared" si="79"/>
        <v>0</v>
      </c>
      <c r="S434" s="36" t="e">
        <f ca="1" t="shared" si="78"/>
        <v>#N/A</v>
      </c>
      <c r="T434" t="e">
        <f>'Actual Situation'!F434</f>
        <v>#N/A</v>
      </c>
      <c r="U434" s="36" t="e">
        <f>'Actual Situation'!G434</f>
        <v>#N/A</v>
      </c>
      <c r="V434" s="12">
        <f ca="1">Q434*Parameters!$C$4</f>
        <v>0</v>
      </c>
      <c r="W434" t="e">
        <f>'Actual Situation'!H434</f>
        <v>#N/A</v>
      </c>
      <c r="X434" s="36" t="e">
        <f>'Actual Situation'!I434</f>
        <v>#N/A</v>
      </c>
      <c r="Y434" s="12">
        <f ca="1">Q434*Parameters!$C$5</f>
        <v>0</v>
      </c>
      <c r="Z434" t="e">
        <f>'Actual Situation'!J434</f>
        <v>#N/A</v>
      </c>
      <c r="AA434" t="e">
        <f>'Actual Situation'!K434</f>
        <v>#N/A</v>
      </c>
      <c r="AB434" s="12">
        <f ca="1">Q434*Parameters!$C$7</f>
        <v>0</v>
      </c>
      <c r="AC434" t="e">
        <f>'Actual Situation'!L434</f>
        <v>#N/A</v>
      </c>
      <c r="AD434" s="12">
        <f ca="1" t="shared" si="81"/>
        <v>7113.58849999999</v>
      </c>
      <c r="AE434" s="61" t="e">
        <f t="shared" si="82"/>
        <v>#N/A</v>
      </c>
      <c r="AH434" s="39">
        <f ca="1">IF(ISNA((Parameters!$C$10-L434)/Parameters!$C$10),1,(Parameters!$C$10-L434)/Parameters!$C$10)</f>
        <v>0.895835224363743</v>
      </c>
      <c r="AJ434" s="66">
        <f ca="1" t="shared" si="83"/>
        <v>0</v>
      </c>
      <c r="AK434" s="66" t="e">
        <f ca="1" t="shared" si="84"/>
        <v>#N/A</v>
      </c>
      <c r="AL434" s="67">
        <f>Parameters!$C$13</f>
        <v>2200</v>
      </c>
      <c r="AM434" s="67">
        <f>Parameters!$C$14</f>
        <v>2000</v>
      </c>
    </row>
    <row r="435" spans="1:39">
      <c r="A435" s="45">
        <f t="shared" si="80"/>
        <v>44295</v>
      </c>
      <c r="B435" t="e">
        <f>'Actual Situation'!B435</f>
        <v>#N/A</v>
      </c>
      <c r="C435" s="46">
        <f>_xlfn.IFNA(VLOOKUP(A435,Measures!$D$15:$H$67,4,FALSE),C434)</f>
        <v>0.243</v>
      </c>
      <c r="D435" s="17">
        <f ca="1">OFFSET(G435,-Parameters!C$18,0)/$AG$2</f>
        <v>0.00913168886503434</v>
      </c>
      <c r="E435" t="e">
        <f>'Actual Situation'!C435</f>
        <v>#N/A</v>
      </c>
      <c r="F435" s="17">
        <f ca="1">OFFSET(L435,-Parameters!C$18,0)/$AG$2</f>
        <v>54512.8163226417</v>
      </c>
      <c r="G435" s="47">
        <f ca="1">IF(A435&lt;(A$39-Parameters!C$18),G436/(1+H436),IF(A435&gt;(A$39-Parameters!C$18),I434*$AH434*C435,$AG$2*$D$39))</f>
        <v>0.134122506059378</v>
      </c>
      <c r="H435" s="34">
        <f ca="1">Projection!$AH434*Projection!C435</f>
        <v>0.21768795952039</v>
      </c>
      <c r="I435" s="47">
        <f ca="1">IF(A435&lt;(A$39-Parameters!C$18-2),I436/(1+$AG$8-$AG$5),IF(A435&gt;(A$39-Parameters!C$18-2),I434*(1+H434-$AG$5),G437/$AG$8))</f>
        <v>0.596214576573559</v>
      </c>
      <c r="J435" s="47"/>
      <c r="K435" s="35">
        <f ca="1">I435/Parameters!$C$10</f>
        <v>5.22995242608385e-8</v>
      </c>
      <c r="L435" s="47">
        <f ca="1">IF(A435&lt;(A$39-Parameters!C$18),L436-G436,IF(A435=(A$39-Parameters!C$18),OFFSET(F435,Parameters!C$18,0)*$AG$2,$L434+G435))</f>
        <v>1187478.57637584</v>
      </c>
      <c r="M435" s="35">
        <f ca="1">L435/Parameters!$C$10</f>
        <v>0.104164787401389</v>
      </c>
      <c r="N435" s="35">
        <f ca="1" t="shared" si="85"/>
        <v>0.895835212598611</v>
      </c>
      <c r="O435" t="e">
        <f>'Actual Situation'!D435</f>
        <v>#N/A</v>
      </c>
      <c r="P435" t="e">
        <f>'Actual Situation'!E435</f>
        <v>#N/A</v>
      </c>
      <c r="Q435" s="12">
        <f ca="1">ROUND(SUM(OFFSET(D435,(Parameters!$C$9*-1),0,(Parameters!$C$8*-1),1))*Parameters!$C$6,0)</f>
        <v>0</v>
      </c>
      <c r="R435" s="12">
        <f ca="1" t="shared" si="79"/>
        <v>0</v>
      </c>
      <c r="S435" s="36" t="e">
        <f ca="1" t="shared" si="78"/>
        <v>#N/A</v>
      </c>
      <c r="T435" t="e">
        <f>'Actual Situation'!F435</f>
        <v>#N/A</v>
      </c>
      <c r="U435" s="36" t="e">
        <f>'Actual Situation'!G435</f>
        <v>#N/A</v>
      </c>
      <c r="V435" s="12">
        <f ca="1">Q435*Parameters!$C$4</f>
        <v>0</v>
      </c>
      <c r="W435" t="e">
        <f>'Actual Situation'!H435</f>
        <v>#N/A</v>
      </c>
      <c r="X435" s="36" t="e">
        <f>'Actual Situation'!I435</f>
        <v>#N/A</v>
      </c>
      <c r="Y435" s="12">
        <f ca="1">Q435*Parameters!$C$5</f>
        <v>0</v>
      </c>
      <c r="Z435" t="e">
        <f>'Actual Situation'!J435</f>
        <v>#N/A</v>
      </c>
      <c r="AA435" t="e">
        <f>'Actual Situation'!K435</f>
        <v>#N/A</v>
      </c>
      <c r="AB435" s="12">
        <f ca="1">Q435*Parameters!$C$7</f>
        <v>0</v>
      </c>
      <c r="AC435" t="e">
        <f>'Actual Situation'!L435</f>
        <v>#N/A</v>
      </c>
      <c r="AD435" s="12">
        <f ca="1" t="shared" si="81"/>
        <v>7113.58849999999</v>
      </c>
      <c r="AE435" s="61" t="e">
        <f t="shared" si="82"/>
        <v>#N/A</v>
      </c>
      <c r="AH435" s="39">
        <f ca="1">IF(ISNA((Parameters!$C$10-L435)/Parameters!$C$10),1,(Parameters!$C$10-L435)/Parameters!$C$10)</f>
        <v>0.895835212598611</v>
      </c>
      <c r="AJ435" s="66">
        <f ca="1" t="shared" si="83"/>
        <v>0</v>
      </c>
      <c r="AK435" s="66" t="e">
        <f ca="1" t="shared" si="84"/>
        <v>#N/A</v>
      </c>
      <c r="AL435" s="67">
        <f>Parameters!$C$13</f>
        <v>2200</v>
      </c>
      <c r="AM435" s="67">
        <f>Parameters!$C$14</f>
        <v>2000</v>
      </c>
    </row>
    <row r="436" spans="1:39">
      <c r="A436" s="45">
        <f t="shared" si="80"/>
        <v>44296</v>
      </c>
      <c r="B436" t="e">
        <f>'Actual Situation'!B436</f>
        <v>#N/A</v>
      </c>
      <c r="C436" s="46">
        <f>_xlfn.IFNA(VLOOKUP(A436,Measures!$D$15:$H$67,4,FALSE),C435)</f>
        <v>0.243</v>
      </c>
      <c r="D436" s="17">
        <f ca="1">OFFSET(G436,-Parameters!C$18,0)/$AG$2</f>
        <v>0.00883662562301335</v>
      </c>
      <c r="E436" t="e">
        <f>'Actual Situation'!C436</f>
        <v>#N/A</v>
      </c>
      <c r="F436" s="17">
        <f ca="1">OFFSET(L436,-Parameters!C$18,0)/$AG$2</f>
        <v>54512.8251592673</v>
      </c>
      <c r="G436" s="47">
        <f ca="1">IF(A436&lt;(A$39-Parameters!C$18),G437/(1+H437),IF(A436&gt;(A$39-Parameters!C$18),I435*$AH435*C436,$AG$2*$D$39))</f>
        <v>0.129788732906077</v>
      </c>
      <c r="H436" s="34">
        <f ca="1">Projection!$AH435*Projection!C436</f>
        <v>0.217687956661462</v>
      </c>
      <c r="I436" s="47">
        <f ca="1">IF(A436&lt;(A$39-Parameters!C$18-2),I437/(1+$AG$8-$AG$5),IF(A436&gt;(A$39-Parameters!C$18-2),I435*(1+H435-$AG$5),G438/$AG$8))</f>
        <v>0.576949667040781</v>
      </c>
      <c r="J436" s="47"/>
      <c r="K436" s="35">
        <f ca="1">I436/Parameters!$C$10</f>
        <v>5.06096199158579e-8</v>
      </c>
      <c r="L436" s="47">
        <f ca="1">IF(A436&lt;(A$39-Parameters!C$18),L437-G437,IF(A436=(A$39-Parameters!C$18),OFFSET(F436,Parameters!C$18,0)*$AG$2,$L435+G436))</f>
        <v>1187478.70616457</v>
      </c>
      <c r="M436" s="35">
        <f ca="1">L436/Parameters!$C$10</f>
        <v>0.104164798786366</v>
      </c>
      <c r="N436" s="35">
        <f ca="1" t="shared" si="85"/>
        <v>0.895835201213634</v>
      </c>
      <c r="O436" t="e">
        <f>'Actual Situation'!D436</f>
        <v>#N/A</v>
      </c>
      <c r="P436" t="e">
        <f>'Actual Situation'!E436</f>
        <v>#N/A</v>
      </c>
      <c r="Q436" s="12">
        <f ca="1">ROUND(SUM(OFFSET(D436,(Parameters!$C$9*-1),0,(Parameters!$C$8*-1),1))*Parameters!$C$6,0)</f>
        <v>0</v>
      </c>
      <c r="R436" s="12">
        <f ca="1" t="shared" si="79"/>
        <v>0</v>
      </c>
      <c r="S436" s="36" t="e">
        <f ca="1" t="shared" si="78"/>
        <v>#N/A</v>
      </c>
      <c r="T436" t="e">
        <f>'Actual Situation'!F436</f>
        <v>#N/A</v>
      </c>
      <c r="U436" s="36" t="e">
        <f>'Actual Situation'!G436</f>
        <v>#N/A</v>
      </c>
      <c r="V436" s="12">
        <f ca="1">Q436*Parameters!$C$4</f>
        <v>0</v>
      </c>
      <c r="W436" t="e">
        <f>'Actual Situation'!H436</f>
        <v>#N/A</v>
      </c>
      <c r="X436" s="36" t="e">
        <f>'Actual Situation'!I436</f>
        <v>#N/A</v>
      </c>
      <c r="Y436" s="12">
        <f ca="1">Q436*Parameters!$C$5</f>
        <v>0</v>
      </c>
      <c r="Z436" t="e">
        <f>'Actual Situation'!J436</f>
        <v>#N/A</v>
      </c>
      <c r="AA436" t="e">
        <f>'Actual Situation'!K436</f>
        <v>#N/A</v>
      </c>
      <c r="AB436" s="12">
        <f ca="1">Q436*Parameters!$C$7</f>
        <v>0</v>
      </c>
      <c r="AC436" t="e">
        <f>'Actual Situation'!L436</f>
        <v>#N/A</v>
      </c>
      <c r="AD436" s="12">
        <f ca="1" t="shared" si="81"/>
        <v>7113.58849999999</v>
      </c>
      <c r="AE436" s="61" t="e">
        <f t="shared" si="82"/>
        <v>#N/A</v>
      </c>
      <c r="AH436" s="39">
        <f ca="1">IF(ISNA((Parameters!$C$10-L436)/Parameters!$C$10),1,(Parameters!$C$10-L436)/Parameters!$C$10)</f>
        <v>0.895835201213634</v>
      </c>
      <c r="AJ436" s="66">
        <f ca="1" t="shared" si="83"/>
        <v>0</v>
      </c>
      <c r="AK436" s="66" t="e">
        <f ca="1" t="shared" si="84"/>
        <v>#N/A</v>
      </c>
      <c r="AL436" s="67">
        <f>Parameters!$C$13</f>
        <v>2200</v>
      </c>
      <c r="AM436" s="67">
        <f>Parameters!$C$14</f>
        <v>2000</v>
      </c>
    </row>
    <row r="437" spans="1:39">
      <c r="A437" s="45">
        <f t="shared" ref="A437:A461" si="86">A436+1</f>
        <v>44297</v>
      </c>
      <c r="B437" t="e">
        <f>'Actual Situation'!B437</f>
        <v>#N/A</v>
      </c>
      <c r="C437" s="46">
        <f>_xlfn.IFNA(VLOOKUP(A437,Measures!$D$15:$H$67,4,FALSE),C436)</f>
        <v>0.243</v>
      </c>
      <c r="D437" s="17">
        <f ca="1">OFFSET(G437,-Parameters!C$18,0)/$AG$2</f>
        <v>0.00855109643473084</v>
      </c>
      <c r="E437" t="e">
        <f>'Actual Situation'!C437</f>
        <v>#N/A</v>
      </c>
      <c r="F437" s="17">
        <f ca="1">OFFSET(L437,-Parameters!C$18,0)/$AG$2</f>
        <v>54512.8337103637</v>
      </c>
      <c r="G437" s="47">
        <f ca="1">IF(A437&lt;(A$39-Parameters!C$18),G438/(1+H438),IF(A437&gt;(A$39-Parameters!C$18),I436*$AH436*C437,$AG$2*$D$39))</f>
        <v>0.125594992518459</v>
      </c>
      <c r="H437" s="34">
        <f ca="1">Projection!$AH436*Projection!C437</f>
        <v>0.217687953894913</v>
      </c>
      <c r="I437" s="47">
        <f ca="1">IF(A437&lt;(A$39-Parameters!C$18-2),I438/(1+$AG$8-$AG$5),IF(A437&gt;(A$39-Parameters!C$18-2),I436*(1+H436-$AG$5),G439/$AG$8))</f>
        <v>0.558307244395204</v>
      </c>
      <c r="J437" s="47"/>
      <c r="K437" s="35">
        <f ca="1">I437/Parameters!$C$10</f>
        <v>4.89743196837898e-8</v>
      </c>
      <c r="L437" s="47">
        <f ca="1">IF(A437&lt;(A$39-Parameters!C$18),L438-G438,IF(A437=(A$39-Parameters!C$18),OFFSET(F437,Parameters!C$18,0)*$AG$2,$L436+G437))</f>
        <v>1187478.83175956</v>
      </c>
      <c r="M437" s="35">
        <f ca="1">L437/Parameters!$C$10</f>
        <v>0.10416480980347</v>
      </c>
      <c r="N437" s="35">
        <f ca="1" t="shared" si="85"/>
        <v>0.89583519019653</v>
      </c>
      <c r="O437" t="e">
        <f>'Actual Situation'!D437</f>
        <v>#N/A</v>
      </c>
      <c r="P437" t="e">
        <f>'Actual Situation'!E437</f>
        <v>#N/A</v>
      </c>
      <c r="Q437" s="12">
        <f ca="1">ROUND(SUM(OFFSET(D437,(Parameters!$C$9*-1),0,(Parameters!$C$8*-1),1))*Parameters!$C$6,0)</f>
        <v>0</v>
      </c>
      <c r="R437" s="12">
        <f ca="1" t="shared" si="79"/>
        <v>0</v>
      </c>
      <c r="S437" s="36" t="e">
        <f ca="1" t="shared" si="78"/>
        <v>#N/A</v>
      </c>
      <c r="T437" t="e">
        <f>'Actual Situation'!F437</f>
        <v>#N/A</v>
      </c>
      <c r="U437" s="36" t="e">
        <f>'Actual Situation'!G437</f>
        <v>#N/A</v>
      </c>
      <c r="V437" s="12">
        <f ca="1">Q437*Parameters!$C$4</f>
        <v>0</v>
      </c>
      <c r="W437" t="e">
        <f>'Actual Situation'!H437</f>
        <v>#N/A</v>
      </c>
      <c r="X437" s="36" t="e">
        <f>'Actual Situation'!I437</f>
        <v>#N/A</v>
      </c>
      <c r="Y437" s="12">
        <f ca="1">Q437*Parameters!$C$5</f>
        <v>0</v>
      </c>
      <c r="Z437" t="e">
        <f>'Actual Situation'!J437</f>
        <v>#N/A</v>
      </c>
      <c r="AA437" t="e">
        <f>'Actual Situation'!K437</f>
        <v>#N/A</v>
      </c>
      <c r="AB437" s="12">
        <f ca="1">Q437*Parameters!$C$7</f>
        <v>0</v>
      </c>
      <c r="AC437" t="e">
        <f>'Actual Situation'!L437</f>
        <v>#N/A</v>
      </c>
      <c r="AD437" s="12">
        <f ca="1" t="shared" ref="AD437:AD461" si="87">AD436+AB437</f>
        <v>7113.58849999999</v>
      </c>
      <c r="AE437" s="61" t="e">
        <f t="shared" ref="AE437:AE461" si="88">IF(E437&gt;0,AA437/E437,0)</f>
        <v>#N/A</v>
      </c>
      <c r="AH437" s="39">
        <f ca="1">IF(ISNA((Parameters!$C$10-L437)/Parameters!$C$10),1,(Parameters!$C$10-L437)/Parameters!$C$10)</f>
        <v>0.89583519019653</v>
      </c>
      <c r="AJ437" s="66">
        <f ca="1" t="shared" ref="AJ437:AJ461" si="89">IF(Q436&gt;0,Q437/Q436,0)</f>
        <v>0</v>
      </c>
      <c r="AK437" s="66" t="e">
        <f ca="1" t="shared" ref="AK437:AK461" si="90">IF(E437&gt;0,F437/E437,0)</f>
        <v>#N/A</v>
      </c>
      <c r="AL437" s="67">
        <f>Parameters!$C$13</f>
        <v>2200</v>
      </c>
      <c r="AM437" s="67">
        <f>Parameters!$C$14</f>
        <v>2000</v>
      </c>
    </row>
    <row r="438" spans="1:39">
      <c r="A438" s="45">
        <f t="shared" si="86"/>
        <v>44298</v>
      </c>
      <c r="B438" t="e">
        <f>'Actual Situation'!B438</f>
        <v>#N/A</v>
      </c>
      <c r="C438" s="46">
        <f>_xlfn.IFNA(VLOOKUP(A438,Measures!$D$15:$H$67,4,FALSE),C437)</f>
        <v>0.243</v>
      </c>
      <c r="D438" s="17">
        <f ca="1">OFFSET(G438,-Parameters!C$18,0)/$AG$2</f>
        <v>0.00827479323892293</v>
      </c>
      <c r="E438" t="e">
        <f>'Actual Situation'!C438</f>
        <v>#N/A</v>
      </c>
      <c r="F438" s="17">
        <f ca="1">OFFSET(L438,-Parameters!C$18,0)/$AG$2</f>
        <v>54512.8419851569</v>
      </c>
      <c r="G438" s="47">
        <f ca="1">IF(A438&lt;(A$39-Parameters!C$18),G439/(1+H439),IF(A438&gt;(A$39-Parameters!C$18),I437*$AH437*C438,$AG$2*$D$39))</f>
        <v>0.121536760182423</v>
      </c>
      <c r="H438" s="34">
        <f ca="1">Projection!$AH437*Projection!C438</f>
        <v>0.217687951217757</v>
      </c>
      <c r="I438" s="47">
        <f ca="1">IF(A438&lt;(A$39-Parameters!C$18-2),I439/(1+$AG$8-$AG$5),IF(A438&gt;(A$39-Parameters!C$18-2),I437*(1+H437-$AG$5),G440/$AG$8))</f>
        <v>0.540267194973502</v>
      </c>
      <c r="J438" s="47"/>
      <c r="K438" s="35">
        <f ca="1">I438/Parameters!$C$10</f>
        <v>4.73918592082019e-8</v>
      </c>
      <c r="L438" s="47">
        <f ca="1">IF(A438&lt;(A$39-Parameters!C$18),L439-G439,IF(A438=(A$39-Parameters!C$18),OFFSET(F438,Parameters!C$18,0)*$AG$2,$L437+G438))</f>
        <v>1187478.95329632</v>
      </c>
      <c r="M438" s="35">
        <f ca="1">L438/Parameters!$C$10</f>
        <v>0.10416482046459</v>
      </c>
      <c r="N438" s="35">
        <f ca="1" t="shared" si="85"/>
        <v>0.89583517953541</v>
      </c>
      <c r="O438" t="e">
        <f>'Actual Situation'!D438</f>
        <v>#N/A</v>
      </c>
      <c r="P438" t="e">
        <f>'Actual Situation'!E438</f>
        <v>#N/A</v>
      </c>
      <c r="Q438" s="12">
        <f ca="1">ROUND(SUM(OFFSET(D438,(Parameters!$C$9*-1),0,(Parameters!$C$8*-1),1))*Parameters!$C$6,0)</f>
        <v>0</v>
      </c>
      <c r="R438" s="12">
        <f ca="1" t="shared" si="79"/>
        <v>0</v>
      </c>
      <c r="S438" s="36" t="e">
        <f ca="1" t="shared" si="78"/>
        <v>#N/A</v>
      </c>
      <c r="T438" t="e">
        <f>'Actual Situation'!F438</f>
        <v>#N/A</v>
      </c>
      <c r="U438" s="36" t="e">
        <f>'Actual Situation'!G438</f>
        <v>#N/A</v>
      </c>
      <c r="V438" s="12">
        <f ca="1">Q438*Parameters!$C$4</f>
        <v>0</v>
      </c>
      <c r="W438" t="e">
        <f>'Actual Situation'!H438</f>
        <v>#N/A</v>
      </c>
      <c r="X438" s="36" t="e">
        <f>'Actual Situation'!I438</f>
        <v>#N/A</v>
      </c>
      <c r="Y438" s="12">
        <f ca="1">Q438*Parameters!$C$5</f>
        <v>0</v>
      </c>
      <c r="Z438" t="e">
        <f>'Actual Situation'!J438</f>
        <v>#N/A</v>
      </c>
      <c r="AA438" t="e">
        <f>'Actual Situation'!K438</f>
        <v>#N/A</v>
      </c>
      <c r="AB438" s="12">
        <f ca="1">Q438*Parameters!$C$7</f>
        <v>0</v>
      </c>
      <c r="AC438" t="e">
        <f>'Actual Situation'!L438</f>
        <v>#N/A</v>
      </c>
      <c r="AD438" s="12">
        <f ca="1" t="shared" si="87"/>
        <v>7113.58849999999</v>
      </c>
      <c r="AE438" s="61" t="e">
        <f t="shared" si="88"/>
        <v>#N/A</v>
      </c>
      <c r="AH438" s="39">
        <f ca="1">IF(ISNA((Parameters!$C$10-L438)/Parameters!$C$10),1,(Parameters!$C$10-L438)/Parameters!$C$10)</f>
        <v>0.89583517953541</v>
      </c>
      <c r="AJ438" s="66">
        <f ca="1" t="shared" si="89"/>
        <v>0</v>
      </c>
      <c r="AK438" s="66" t="e">
        <f ca="1" t="shared" si="90"/>
        <v>#N/A</v>
      </c>
      <c r="AL438" s="67">
        <f>Parameters!$C$13</f>
        <v>2200</v>
      </c>
      <c r="AM438" s="67">
        <f>Parameters!$C$14</f>
        <v>2000</v>
      </c>
    </row>
    <row r="439" spans="1:39">
      <c r="A439" s="45">
        <f t="shared" si="86"/>
        <v>44299</v>
      </c>
      <c r="B439">
        <f>'Actual Situation'!B439</f>
        <v>0</v>
      </c>
      <c r="C439" s="46">
        <f>_xlfn.IFNA(VLOOKUP(A439,Measures!$D$15:$H$67,4,FALSE),C438)</f>
        <v>0.243</v>
      </c>
      <c r="D439" s="17">
        <f ca="1">OFFSET(G439,-Parameters!C$18,0)/$AG$2</f>
        <v>0.00800741792816696</v>
      </c>
      <c r="E439">
        <f>'Actual Situation'!C439</f>
        <v>0</v>
      </c>
      <c r="F439" s="17">
        <f ca="1">OFFSET(L439,-Parameters!C$18,0)/$AG$2</f>
        <v>54512.8499925749</v>
      </c>
      <c r="G439" s="47">
        <f ca="1">IF(A439&lt;(A$39-Parameters!C$18),G440/(1+H440),IF(A439&gt;(A$39-Parameters!C$18),I438*$AH438*C439,$AG$2*$D$39))</f>
        <v>0.117609657384302</v>
      </c>
      <c r="H439" s="34">
        <f ca="1">Projection!$AH438*Projection!C439</f>
        <v>0.217687948627105</v>
      </c>
      <c r="I439" s="47">
        <f ca="1">IF(A439&lt;(A$39-Parameters!C$18-2),I440/(1+$AG$8-$AG$5),IF(A439&gt;(A$39-Parameters!C$18-2),I438*(1+H438-$AG$5),G441/$AG$8))</f>
        <v>0.522810055014073</v>
      </c>
      <c r="J439" s="47"/>
      <c r="K439" s="35">
        <f ca="1">I439/Parameters!$C$10</f>
        <v>4.58605311415853e-8</v>
      </c>
      <c r="L439" s="47">
        <f ca="1">IF(A439&lt;(A$39-Parameters!C$18),L440-G440,IF(A439=(A$39-Parameters!C$18),OFFSET(F439,Parameters!C$18,0)*$AG$2,$L438+G439))</f>
        <v>1187479.07090598</v>
      </c>
      <c r="M439" s="35">
        <f ca="1">L439/Parameters!$C$10</f>
        <v>0.104164830781226</v>
      </c>
      <c r="N439" s="35">
        <f ca="1" t="shared" si="85"/>
        <v>0.895835169218774</v>
      </c>
      <c r="O439">
        <f>'Actual Situation'!D439</f>
        <v>0</v>
      </c>
      <c r="P439">
        <f>'Actual Situation'!E439</f>
        <v>0</v>
      </c>
      <c r="Q439" s="12">
        <f ca="1">ROUND(SUM(OFFSET(D439,(Parameters!$C$9*-1),0,(Parameters!$C$8*-1),1))*Parameters!$C$6,0)</f>
        <v>0</v>
      </c>
      <c r="R439" s="12">
        <f ca="1" t="shared" si="79"/>
        <v>0</v>
      </c>
      <c r="S439" s="36" t="e">
        <f ca="1" t="shared" si="78"/>
        <v>#N/A</v>
      </c>
      <c r="T439">
        <f>'Actual Situation'!F439</f>
        <v>0</v>
      </c>
      <c r="U439" s="36" t="e">
        <f>'Actual Situation'!G439</f>
        <v>#N/A</v>
      </c>
      <c r="V439" s="12">
        <f ca="1">Q439*Parameters!$C$4</f>
        <v>0</v>
      </c>
      <c r="W439">
        <f>'Actual Situation'!H439</f>
        <v>0</v>
      </c>
      <c r="X439" s="36" t="e">
        <f>'Actual Situation'!I439</f>
        <v>#N/A</v>
      </c>
      <c r="Y439" s="12">
        <f ca="1">Q439*Parameters!$C$5</f>
        <v>0</v>
      </c>
      <c r="Z439">
        <f>'Actual Situation'!J439</f>
        <v>0</v>
      </c>
      <c r="AA439">
        <f>'Actual Situation'!K439</f>
        <v>0</v>
      </c>
      <c r="AB439" s="12">
        <f ca="1">Q439*Parameters!$C$7</f>
        <v>0</v>
      </c>
      <c r="AC439">
        <f>'Actual Situation'!L439</f>
        <v>0</v>
      </c>
      <c r="AD439" s="12">
        <f ca="1" t="shared" si="87"/>
        <v>7113.58849999999</v>
      </c>
      <c r="AE439" s="61">
        <f t="shared" si="88"/>
        <v>0</v>
      </c>
      <c r="AH439" s="39">
        <f ca="1">IF(ISNA((Parameters!$C$10-L439)/Parameters!$C$10),1,(Parameters!$C$10-L439)/Parameters!$C$10)</f>
        <v>0.895835169218774</v>
      </c>
      <c r="AJ439" s="66">
        <f ca="1" t="shared" si="89"/>
        <v>0</v>
      </c>
      <c r="AK439" s="66">
        <f ca="1" t="shared" si="90"/>
        <v>0</v>
      </c>
      <c r="AL439" s="67">
        <f>Parameters!$C$13</f>
        <v>2200</v>
      </c>
      <c r="AM439" s="67">
        <f>Parameters!$C$14</f>
        <v>2000</v>
      </c>
    </row>
    <row r="440" spans="1:39">
      <c r="A440" s="45">
        <f t="shared" si="86"/>
        <v>44300</v>
      </c>
      <c r="B440">
        <f>'Actual Situation'!B440</f>
        <v>0</v>
      </c>
      <c r="C440" s="46">
        <f>_xlfn.IFNA(VLOOKUP(A440,Measures!$D$15:$H$67,4,FALSE),C439)</f>
        <v>0.243</v>
      </c>
      <c r="D440" s="17">
        <f ca="1">OFFSET(G440,-Parameters!C$18,0)/$AG$2</f>
        <v>0.00774868202726918</v>
      </c>
      <c r="E440">
        <f>'Actual Situation'!C440</f>
        <v>0</v>
      </c>
      <c r="F440" s="17">
        <f ca="1">OFFSET(L440,-Parameters!C$18,0)/$AG$2</f>
        <v>54512.8577412569</v>
      </c>
      <c r="G440" s="47">
        <f ca="1">IF(A440&lt;(A$39-Parameters!C$18),G441/(1+H441),IF(A440&gt;(A$39-Parameters!C$18),I439*$AH439*C440,$AG$2*$D$39))</f>
        <v>0.113809447086982</v>
      </c>
      <c r="H440" s="34">
        <f ca="1">Projection!$AH439*Projection!C440</f>
        <v>0.217687946120162</v>
      </c>
      <c r="I440" s="47">
        <f ca="1">IF(A440&lt;(A$39-Parameters!C$18-2),I441/(1+$AG$8-$AG$5),IF(A440&gt;(A$39-Parameters!C$18-2),I439*(1+H439-$AG$5),G442/$AG$8))</f>
        <v>0.505916989658192</v>
      </c>
      <c r="J440" s="47"/>
      <c r="K440" s="35">
        <f ca="1">I440/Parameters!$C$10</f>
        <v>4.43786833033502e-8</v>
      </c>
      <c r="L440" s="47">
        <f ca="1">IF(A440&lt;(A$39-Parameters!C$18),L441-G441,IF(A440=(A$39-Parameters!C$18),OFFSET(F440,Parameters!C$18,0)*$AG$2,$L439+G440))</f>
        <v>1187479.18471542</v>
      </c>
      <c r="M440" s="35">
        <f ca="1">L440/Parameters!$C$10</f>
        <v>0.104164840764511</v>
      </c>
      <c r="N440" s="35">
        <f ca="1" t="shared" si="85"/>
        <v>0.895835159235489</v>
      </c>
      <c r="O440">
        <f>'Actual Situation'!D440</f>
        <v>0</v>
      </c>
      <c r="P440">
        <f>'Actual Situation'!E440</f>
        <v>0</v>
      </c>
      <c r="Q440" s="12">
        <f ca="1">ROUND(SUM(OFFSET(D440,(Parameters!$C$9*-1),0,(Parameters!$C$8*-1),1))*Parameters!$C$6,0)</f>
        <v>0</v>
      </c>
      <c r="R440" s="12">
        <f ca="1" t="shared" si="79"/>
        <v>0</v>
      </c>
      <c r="S440" s="36" t="e">
        <f ca="1" t="shared" si="78"/>
        <v>#N/A</v>
      </c>
      <c r="T440">
        <f>'Actual Situation'!F440</f>
        <v>0</v>
      </c>
      <c r="U440" s="36">
        <f>'Actual Situation'!G440</f>
        <v>0</v>
      </c>
      <c r="V440" s="12">
        <f ca="1">Q440*Parameters!$C$4</f>
        <v>0</v>
      </c>
      <c r="W440">
        <f>'Actual Situation'!H440</f>
        <v>0</v>
      </c>
      <c r="X440" s="36">
        <f>'Actual Situation'!I440</f>
        <v>0</v>
      </c>
      <c r="Y440" s="12">
        <f ca="1">Q440*Parameters!$C$5</f>
        <v>0</v>
      </c>
      <c r="Z440">
        <f>'Actual Situation'!J440</f>
        <v>0</v>
      </c>
      <c r="AA440">
        <f>'Actual Situation'!K440</f>
        <v>0</v>
      </c>
      <c r="AB440" s="12">
        <f ca="1">Q440*Parameters!$C$7</f>
        <v>0</v>
      </c>
      <c r="AC440">
        <f>'Actual Situation'!L440</f>
        <v>0</v>
      </c>
      <c r="AD440" s="12">
        <f ca="1" t="shared" si="87"/>
        <v>7113.58849999999</v>
      </c>
      <c r="AE440" s="61">
        <f t="shared" si="88"/>
        <v>0</v>
      </c>
      <c r="AH440" s="39">
        <f ca="1">IF(ISNA((Parameters!$C$10-L440)/Parameters!$C$10),1,(Parameters!$C$10-L440)/Parameters!$C$10)</f>
        <v>0.895835159235489</v>
      </c>
      <c r="AJ440" s="66">
        <f ca="1" t="shared" si="89"/>
        <v>0</v>
      </c>
      <c r="AK440" s="66">
        <f ca="1" t="shared" si="90"/>
        <v>0</v>
      </c>
      <c r="AL440" s="67">
        <f>Parameters!$C$13</f>
        <v>2200</v>
      </c>
      <c r="AM440" s="67">
        <f>Parameters!$C$14</f>
        <v>2000</v>
      </c>
    </row>
    <row r="441" spans="1:39">
      <c r="A441" s="45">
        <f t="shared" si="86"/>
        <v>44301</v>
      </c>
      <c r="B441">
        <f>'Actual Situation'!B441</f>
        <v>0</v>
      </c>
      <c r="C441" s="46">
        <f>_xlfn.IFNA(VLOOKUP(A441,Measures!$D$15:$H$67,4,FALSE),C440)</f>
        <v>0.243</v>
      </c>
      <c r="D441" s="17">
        <f ca="1">OFFSET(G441,-Parameters!C$18,0)/$AG$2</f>
        <v>0.00749830638204317</v>
      </c>
      <c r="E441">
        <f>'Actual Situation'!C441</f>
        <v>0</v>
      </c>
      <c r="F441" s="17">
        <f ca="1">OFFSET(L441,-Parameters!C$18,0)/$AG$2</f>
        <v>54512.8652395633</v>
      </c>
      <c r="G441" s="47">
        <f ca="1">IF(A441&lt;(A$39-Parameters!C$18),G442/(1+H442),IF(A441&gt;(A$39-Parameters!C$18),I440*$AH440*C441,$AG$2*$D$39))</f>
        <v>0.110132029158664</v>
      </c>
      <c r="H441" s="34">
        <f ca="1">Projection!$AH440*Projection!C441</f>
        <v>0.217687943694224</v>
      </c>
      <c r="I441" s="47">
        <f ca="1">IF(A441&lt;(A$39-Parameters!C$18-2),I442/(1+$AG$8-$AG$5),IF(A441&gt;(A$39-Parameters!C$18-2),I440*(1+H440-$AG$5),G443/$AG$8))</f>
        <v>0.489569772629631</v>
      </c>
      <c r="J441" s="47"/>
      <c r="K441" s="35">
        <f ca="1">I441/Parameters!$C$10</f>
        <v>4.2944716897336e-8</v>
      </c>
      <c r="L441" s="47">
        <f ca="1">IF(A441&lt;(A$39-Parameters!C$18),L442-G442,IF(A441=(A$39-Parameters!C$18),OFFSET(F441,Parameters!C$18,0)*$AG$2,$L440+G441))</f>
        <v>1187479.29484745</v>
      </c>
      <c r="M441" s="35">
        <f ca="1">L441/Parameters!$C$10</f>
        <v>0.104164850425215</v>
      </c>
      <c r="N441" s="35">
        <f ca="1" t="shared" si="85"/>
        <v>0.895835149574785</v>
      </c>
      <c r="O441">
        <f>'Actual Situation'!D441</f>
        <v>0</v>
      </c>
      <c r="P441">
        <f>'Actual Situation'!E441</f>
        <v>0</v>
      </c>
      <c r="Q441" s="12">
        <f ca="1">ROUND(SUM(OFFSET(D441,(Parameters!$C$9*-1),0,(Parameters!$C$8*-1),1))*Parameters!$C$6,0)</f>
        <v>0</v>
      </c>
      <c r="R441" s="12">
        <f ca="1" t="shared" si="79"/>
        <v>0</v>
      </c>
      <c r="S441" s="36" t="e">
        <f ca="1" t="shared" si="78"/>
        <v>#N/A</v>
      </c>
      <c r="T441">
        <f>'Actual Situation'!F441</f>
        <v>0</v>
      </c>
      <c r="U441" s="36">
        <f>'Actual Situation'!G441</f>
        <v>0</v>
      </c>
      <c r="V441" s="12">
        <f ca="1">Q441*Parameters!$C$4</f>
        <v>0</v>
      </c>
      <c r="W441">
        <f>'Actual Situation'!H441</f>
        <v>0</v>
      </c>
      <c r="X441" s="36">
        <f>'Actual Situation'!I441</f>
        <v>0</v>
      </c>
      <c r="Y441" s="12">
        <f ca="1">Q441*Parameters!$C$5</f>
        <v>0</v>
      </c>
      <c r="Z441">
        <f>'Actual Situation'!J441</f>
        <v>0</v>
      </c>
      <c r="AA441">
        <f>'Actual Situation'!K441</f>
        <v>0</v>
      </c>
      <c r="AB441" s="12">
        <f ca="1">Q441*Parameters!$C$7</f>
        <v>0</v>
      </c>
      <c r="AC441">
        <f>'Actual Situation'!L441</f>
        <v>0</v>
      </c>
      <c r="AD441" s="12">
        <f ca="1" t="shared" si="87"/>
        <v>7113.58849999999</v>
      </c>
      <c r="AE441" s="61">
        <f t="shared" si="88"/>
        <v>0</v>
      </c>
      <c r="AH441" s="39">
        <f ca="1">IF(ISNA((Parameters!$C$10-L441)/Parameters!$C$10),1,(Parameters!$C$10-L441)/Parameters!$C$10)</f>
        <v>0.895835149574785</v>
      </c>
      <c r="AJ441" s="66">
        <f ca="1" t="shared" si="89"/>
        <v>0</v>
      </c>
      <c r="AK441" s="66">
        <f ca="1" t="shared" si="90"/>
        <v>0</v>
      </c>
      <c r="AL441" s="67">
        <f>Parameters!$C$13</f>
        <v>2200</v>
      </c>
      <c r="AM441" s="67">
        <f>Parameters!$C$14</f>
        <v>2000</v>
      </c>
    </row>
    <row r="442" spans="1:39">
      <c r="A442" s="45">
        <f t="shared" si="86"/>
        <v>44302</v>
      </c>
      <c r="B442">
        <f>'Actual Situation'!B442</f>
        <v>0</v>
      </c>
      <c r="C442" s="46">
        <f>_xlfn.IFNA(VLOOKUP(A442,Measures!$D$15:$H$67,4,FALSE),C441)</f>
        <v>0.243</v>
      </c>
      <c r="D442" s="17">
        <f ca="1">OFFSET(G442,-Parameters!C$18,0)/$AG$2</f>
        <v>0.00725602085814361</v>
      </c>
      <c r="E442">
        <f>'Actual Situation'!C442</f>
        <v>0</v>
      </c>
      <c r="F442" s="17">
        <f ca="1">OFFSET(L442,-Parameters!C$18,0)/$AG$2</f>
        <v>54512.8724955841</v>
      </c>
      <c r="G442" s="47">
        <f ca="1">IF(A442&lt;(A$39-Parameters!C$18),G443/(1+H443),IF(A442&gt;(A$39-Parameters!C$18),I441*$AH441*C442,$AG$2*$D$39))</f>
        <v>0.106573435949303</v>
      </c>
      <c r="H442" s="34">
        <f ca="1">Projection!$AH441*Projection!C442</f>
        <v>0.217687941346673</v>
      </c>
      <c r="I442" s="47">
        <f ca="1">IF(A442&lt;(A$39-Parameters!C$18-2),I443/(1+$AG$8-$AG$5),IF(A442&gt;(A$39-Parameters!C$18-2),I441*(1+H441-$AG$5),G444/$AG$8))</f>
        <v>0.473750766570816</v>
      </c>
      <c r="J442" s="47"/>
      <c r="K442" s="35">
        <f ca="1">I442/Parameters!$C$10</f>
        <v>4.15570847869137e-8</v>
      </c>
      <c r="L442" s="47">
        <f ca="1">IF(A442&lt;(A$39-Parameters!C$18),L443-G443,IF(A442=(A$39-Parameters!C$18),OFFSET(F442,Parameters!C$18,0)*$AG$2,$L441+G442))</f>
        <v>1187479.40142089</v>
      </c>
      <c r="M442" s="35">
        <f ca="1">L442/Parameters!$C$10</f>
        <v>0.104164859773762</v>
      </c>
      <c r="N442" s="35">
        <f ca="1" t="shared" si="85"/>
        <v>0.895835140226238</v>
      </c>
      <c r="O442">
        <f>'Actual Situation'!D442</f>
        <v>0</v>
      </c>
      <c r="P442">
        <f>'Actual Situation'!E442</f>
        <v>0</v>
      </c>
      <c r="Q442" s="12">
        <f ca="1">ROUND(SUM(OFFSET(D442,(Parameters!$C$9*-1),0,(Parameters!$C$8*-1),1))*Parameters!$C$6,0)</f>
        <v>0</v>
      </c>
      <c r="R442" s="12">
        <f ca="1" t="shared" si="79"/>
        <v>0</v>
      </c>
      <c r="S442" s="36" t="e">
        <f ca="1" t="shared" si="78"/>
        <v>#N/A</v>
      </c>
      <c r="T442">
        <f>'Actual Situation'!F442</f>
        <v>0</v>
      </c>
      <c r="U442" s="36">
        <f>'Actual Situation'!G442</f>
        <v>0</v>
      </c>
      <c r="V442" s="12">
        <f ca="1">Q442*Parameters!$C$4</f>
        <v>0</v>
      </c>
      <c r="W442">
        <f>'Actual Situation'!H442</f>
        <v>0</v>
      </c>
      <c r="X442" s="36">
        <f>'Actual Situation'!I442</f>
        <v>0</v>
      </c>
      <c r="Y442" s="12">
        <f ca="1">Q442*Parameters!$C$5</f>
        <v>0</v>
      </c>
      <c r="Z442">
        <f>'Actual Situation'!J442</f>
        <v>0</v>
      </c>
      <c r="AA442">
        <f>'Actual Situation'!K442</f>
        <v>0</v>
      </c>
      <c r="AB442" s="12">
        <f ca="1">Q442*Parameters!$C$7</f>
        <v>0</v>
      </c>
      <c r="AC442">
        <f>'Actual Situation'!L442</f>
        <v>0</v>
      </c>
      <c r="AD442" s="12">
        <f ca="1" t="shared" si="87"/>
        <v>7113.58849999999</v>
      </c>
      <c r="AE442" s="61">
        <f t="shared" si="88"/>
        <v>0</v>
      </c>
      <c r="AH442" s="39">
        <f ca="1">IF(ISNA((Parameters!$C$10-L442)/Parameters!$C$10),1,(Parameters!$C$10-L442)/Parameters!$C$10)</f>
        <v>0.895835140226238</v>
      </c>
      <c r="AJ442" s="66">
        <f ca="1" t="shared" si="89"/>
        <v>0</v>
      </c>
      <c r="AK442" s="66">
        <f ca="1" t="shared" si="90"/>
        <v>0</v>
      </c>
      <c r="AL442" s="67">
        <f>Parameters!$C$13</f>
        <v>2200</v>
      </c>
      <c r="AM442" s="67">
        <f>Parameters!$C$14</f>
        <v>2000</v>
      </c>
    </row>
    <row r="443" spans="1:39">
      <c r="A443" s="45">
        <f t="shared" si="86"/>
        <v>44303</v>
      </c>
      <c r="B443">
        <f>'Actual Situation'!B443</f>
        <v>0</v>
      </c>
      <c r="C443" s="46">
        <f>_xlfn.IFNA(VLOOKUP(A443,Measures!$D$15:$H$67,4,FALSE),C442)</f>
        <v>0.243</v>
      </c>
      <c r="D443" s="17">
        <f ca="1">OFFSET(G443,-Parameters!C$18,0)/$AG$2</f>
        <v>0.00702156404963026</v>
      </c>
      <c r="E443">
        <f>'Actual Situation'!C443</f>
        <v>0</v>
      </c>
      <c r="F443" s="17">
        <f ca="1">OFFSET(L443,-Parameters!C$18,0)/$AG$2</f>
        <v>54512.8795171482</v>
      </c>
      <c r="G443" s="47">
        <f ca="1">IF(A443&lt;(A$39-Parameters!C$18),G444/(1+H444),IF(A443&gt;(A$39-Parameters!C$18),I442*$AH442*C443,$AG$2*$D$39))</f>
        <v>0.103129828009991</v>
      </c>
      <c r="H443" s="34">
        <f ca="1">Projection!$AH442*Projection!C443</f>
        <v>0.217687939074976</v>
      </c>
      <c r="I443" s="47">
        <f ca="1">IF(A443&lt;(A$39-Parameters!C$18-2),I444/(1+$AG$8-$AG$5),IF(A443&gt;(A$39-Parameters!C$18-2),I442*(1+H442-$AG$5),G445/$AG$8))</f>
        <v>0.458442904014321</v>
      </c>
      <c r="J443" s="47"/>
      <c r="K443" s="35">
        <f ca="1">I443/Parameters!$C$10</f>
        <v>4.02142898258176e-8</v>
      </c>
      <c r="L443" s="47">
        <f ca="1">IF(A443&lt;(A$39-Parameters!C$18),L444-G444,IF(A443=(A$39-Parameters!C$18),OFFSET(F443,Parameters!C$18,0)*$AG$2,$L442+G443))</f>
        <v>1187479.50455072</v>
      </c>
      <c r="M443" s="35">
        <f ca="1">L443/Parameters!$C$10</f>
        <v>0.104164868820238</v>
      </c>
      <c r="N443" s="35">
        <f ca="1" t="shared" si="85"/>
        <v>0.895835131179762</v>
      </c>
      <c r="O443">
        <f>'Actual Situation'!D443</f>
        <v>0</v>
      </c>
      <c r="P443">
        <f>'Actual Situation'!E443</f>
        <v>0</v>
      </c>
      <c r="Q443" s="12">
        <f ca="1">ROUND(SUM(OFFSET(D443,(Parameters!$C$9*-1),0,(Parameters!$C$8*-1),1))*Parameters!$C$6,0)</f>
        <v>0</v>
      </c>
      <c r="R443" s="12">
        <f ca="1" t="shared" si="79"/>
        <v>0</v>
      </c>
      <c r="S443" s="36" t="e">
        <f ca="1" t="shared" si="78"/>
        <v>#N/A</v>
      </c>
      <c r="T443">
        <f>'Actual Situation'!F443</f>
        <v>0</v>
      </c>
      <c r="U443" s="36">
        <f>'Actual Situation'!G443</f>
        <v>0</v>
      </c>
      <c r="V443" s="12">
        <f ca="1">Q443*Parameters!$C$4</f>
        <v>0</v>
      </c>
      <c r="W443">
        <f>'Actual Situation'!H443</f>
        <v>0</v>
      </c>
      <c r="X443" s="36">
        <f>'Actual Situation'!I443</f>
        <v>0</v>
      </c>
      <c r="Y443" s="12">
        <f ca="1">Q443*Parameters!$C$5</f>
        <v>0</v>
      </c>
      <c r="Z443">
        <f>'Actual Situation'!J443</f>
        <v>0</v>
      </c>
      <c r="AA443">
        <f>'Actual Situation'!K443</f>
        <v>0</v>
      </c>
      <c r="AB443" s="12">
        <f ca="1">Q443*Parameters!$C$7</f>
        <v>0</v>
      </c>
      <c r="AC443">
        <f>'Actual Situation'!L443</f>
        <v>0</v>
      </c>
      <c r="AD443" s="12">
        <f ca="1" t="shared" si="87"/>
        <v>7113.58849999999</v>
      </c>
      <c r="AE443" s="61">
        <f t="shared" si="88"/>
        <v>0</v>
      </c>
      <c r="AH443" s="39">
        <f ca="1">IF(ISNA((Parameters!$C$10-L443)/Parameters!$C$10),1,(Parameters!$C$10-L443)/Parameters!$C$10)</f>
        <v>0.895835131179762</v>
      </c>
      <c r="AJ443" s="66">
        <f ca="1" t="shared" si="89"/>
        <v>0</v>
      </c>
      <c r="AK443" s="66">
        <f ca="1" t="shared" si="90"/>
        <v>0</v>
      </c>
      <c r="AL443" s="67">
        <f>Parameters!$C$13</f>
        <v>2200</v>
      </c>
      <c r="AM443" s="67">
        <f>Parameters!$C$14</f>
        <v>2000</v>
      </c>
    </row>
    <row r="444" spans="1:39">
      <c r="A444" s="45">
        <f t="shared" si="86"/>
        <v>44304</v>
      </c>
      <c r="B444">
        <f>'Actual Situation'!B444</f>
        <v>0</v>
      </c>
      <c r="C444" s="46">
        <f>_xlfn.IFNA(VLOOKUP(A444,Measures!$D$15:$H$67,4,FALSE),C443)</f>
        <v>0.243</v>
      </c>
      <c r="D444" s="17">
        <f ca="1">OFFSET(G444,-Parameters!C$18,0)/$AG$2</f>
        <v>0.006794682996948</v>
      </c>
      <c r="E444">
        <f>'Actual Situation'!C444</f>
        <v>0</v>
      </c>
      <c r="F444" s="17">
        <f ca="1">OFFSET(L444,-Parameters!C$18,0)/$AG$2</f>
        <v>54512.8863118312</v>
      </c>
      <c r="G444" s="47">
        <f ca="1">IF(A444&lt;(A$39-Parameters!C$18),G445/(1+H445),IF(A444&gt;(A$39-Parameters!C$18),I443*$AH443*C444,$AG$2*$D$39))</f>
        <v>0.0997974899506324</v>
      </c>
      <c r="H444" s="34">
        <f ca="1">Projection!$AH443*Projection!C444</f>
        <v>0.217687936876682</v>
      </c>
      <c r="I444" s="47">
        <f ca="1">IF(A444&lt;(A$39-Parameters!C$18-2),I445/(1+$AG$8-$AG$5),IF(A444&gt;(A$39-Parameters!C$18-2),I443*(1+H443-$AG$5),G446/$AG$8))</f>
        <v>0.443629668969165</v>
      </c>
      <c r="J444" s="47"/>
      <c r="K444" s="35">
        <f ca="1">I444/Parameters!$C$10</f>
        <v>3.89148832429092e-8</v>
      </c>
      <c r="L444" s="47">
        <f ca="1">IF(A444&lt;(A$39-Parameters!C$18),L445-G445,IF(A444=(A$39-Parameters!C$18),OFFSET(F444,Parameters!C$18,0)*$AG$2,$L443+G444))</f>
        <v>1187479.60434821</v>
      </c>
      <c r="M444" s="35">
        <f ca="1">L444/Parameters!$C$10</f>
        <v>0.104164877574404</v>
      </c>
      <c r="N444" s="35">
        <f ca="1" t="shared" si="85"/>
        <v>0.895835122425596</v>
      </c>
      <c r="O444">
        <f>'Actual Situation'!D444</f>
        <v>0</v>
      </c>
      <c r="P444">
        <f>'Actual Situation'!E444</f>
        <v>0</v>
      </c>
      <c r="Q444" s="12">
        <f ca="1">ROUND(SUM(OFFSET(D444,(Parameters!$C$9*-1),0,(Parameters!$C$8*-1),1))*Parameters!$C$6,0)</f>
        <v>0</v>
      </c>
      <c r="R444" s="12">
        <f ca="1" t="shared" si="79"/>
        <v>0</v>
      </c>
      <c r="S444" s="36" t="e">
        <f ca="1" t="shared" si="78"/>
        <v>#N/A</v>
      </c>
      <c r="T444">
        <f>'Actual Situation'!F444</f>
        <v>0</v>
      </c>
      <c r="U444" s="36">
        <f>'Actual Situation'!G444</f>
        <v>0</v>
      </c>
      <c r="V444" s="12">
        <f ca="1">Q444*Parameters!$C$4</f>
        <v>0</v>
      </c>
      <c r="W444">
        <f>'Actual Situation'!H444</f>
        <v>0</v>
      </c>
      <c r="X444" s="36">
        <f>'Actual Situation'!I444</f>
        <v>0</v>
      </c>
      <c r="Y444" s="12">
        <f ca="1">Q444*Parameters!$C$5</f>
        <v>0</v>
      </c>
      <c r="Z444">
        <f>'Actual Situation'!J444</f>
        <v>0</v>
      </c>
      <c r="AA444">
        <f>'Actual Situation'!K444</f>
        <v>0</v>
      </c>
      <c r="AB444" s="12">
        <f ca="1">Q444*Parameters!$C$7</f>
        <v>0</v>
      </c>
      <c r="AC444">
        <f>'Actual Situation'!L444</f>
        <v>0</v>
      </c>
      <c r="AD444" s="12">
        <f ca="1" t="shared" si="87"/>
        <v>7113.58849999999</v>
      </c>
      <c r="AE444" s="61">
        <f t="shared" si="88"/>
        <v>0</v>
      </c>
      <c r="AH444" s="39">
        <f ca="1">IF(ISNA((Parameters!$C$10-L444)/Parameters!$C$10),1,(Parameters!$C$10-L444)/Parameters!$C$10)</f>
        <v>0.895835122425596</v>
      </c>
      <c r="AJ444" s="66">
        <f ca="1" t="shared" si="89"/>
        <v>0</v>
      </c>
      <c r="AK444" s="66">
        <f ca="1" t="shared" si="90"/>
        <v>0</v>
      </c>
      <c r="AL444" s="67">
        <f>Parameters!$C$13</f>
        <v>2200</v>
      </c>
      <c r="AM444" s="67">
        <f>Parameters!$C$14</f>
        <v>2000</v>
      </c>
    </row>
    <row r="445" spans="1:39">
      <c r="A445" s="45">
        <f t="shared" si="86"/>
        <v>44305</v>
      </c>
      <c r="B445">
        <f>'Actual Situation'!B445</f>
        <v>0</v>
      </c>
      <c r="C445" s="46">
        <f>_xlfn.IFNA(VLOOKUP(A445,Measures!$D$15:$H$67,4,FALSE),C444)</f>
        <v>0.243</v>
      </c>
      <c r="D445" s="17">
        <f ca="1">OFFSET(G445,-Parameters!C$18,0)/$AG$2</f>
        <v>0.00657513291401874</v>
      </c>
      <c r="E445">
        <f>'Actual Situation'!C445</f>
        <v>0</v>
      </c>
      <c r="F445" s="17">
        <f ca="1">OFFSET(L445,-Parameters!C$18,0)/$AG$2</f>
        <v>54512.8928869641</v>
      </c>
      <c r="G445" s="47">
        <f ca="1">IF(A445&lt;(A$39-Parameters!C$18),G446/(1+H446),IF(A445&gt;(A$39-Parameters!C$18),I444*$AH444*C445,$AG$2*$D$39))</f>
        <v>0.0965728264314663</v>
      </c>
      <c r="H445" s="34">
        <f ca="1">Projection!$AH444*Projection!C445</f>
        <v>0.21768793474942</v>
      </c>
      <c r="I445" s="47">
        <f ca="1">IF(A445&lt;(A$39-Parameters!C$18-2),I446/(1+$AG$8-$AG$5),IF(A445&gt;(A$39-Parameters!C$18-2),I444*(1+H444-$AG$5),G447/$AG$8))</f>
        <v>0.429295079102057</v>
      </c>
      <c r="J445" s="47"/>
      <c r="K445" s="35">
        <f ca="1">I445/Parameters!$C$10</f>
        <v>3.76574630791278e-8</v>
      </c>
      <c r="L445" s="47">
        <f ca="1">IF(A445&lt;(A$39-Parameters!C$18),L446-G446,IF(A445=(A$39-Parameters!C$18),OFFSET(F445,Parameters!C$18,0)*$AG$2,$L444+G445))</f>
        <v>1187479.70092103</v>
      </c>
      <c r="M445" s="35">
        <f ca="1">L445/Parameters!$C$10</f>
        <v>0.104164886045705</v>
      </c>
      <c r="N445" s="35">
        <f ca="1" t="shared" si="85"/>
        <v>0.895835113954295</v>
      </c>
      <c r="O445">
        <f>'Actual Situation'!D445</f>
        <v>0</v>
      </c>
      <c r="P445">
        <f>'Actual Situation'!E445</f>
        <v>0</v>
      </c>
      <c r="Q445" s="12">
        <f ca="1">ROUND(SUM(OFFSET(D445,(Parameters!$C$9*-1),0,(Parameters!$C$8*-1),1))*Parameters!$C$6,0)</f>
        <v>0</v>
      </c>
      <c r="R445" s="12">
        <f ca="1" t="shared" si="79"/>
        <v>0</v>
      </c>
      <c r="S445" s="36" t="e">
        <f ca="1" t="shared" si="78"/>
        <v>#N/A</v>
      </c>
      <c r="T445">
        <f>'Actual Situation'!F445</f>
        <v>0</v>
      </c>
      <c r="U445" s="36">
        <f>'Actual Situation'!G445</f>
        <v>0</v>
      </c>
      <c r="V445" s="12">
        <f ca="1">Q445*Parameters!$C$4</f>
        <v>0</v>
      </c>
      <c r="W445">
        <f>'Actual Situation'!H445</f>
        <v>0</v>
      </c>
      <c r="X445" s="36">
        <f>'Actual Situation'!I445</f>
        <v>0</v>
      </c>
      <c r="Y445" s="12">
        <f ca="1">Q445*Parameters!$C$5</f>
        <v>0</v>
      </c>
      <c r="Z445">
        <f>'Actual Situation'!J445</f>
        <v>0</v>
      </c>
      <c r="AA445">
        <f>'Actual Situation'!K445</f>
        <v>0</v>
      </c>
      <c r="AB445" s="12">
        <f ca="1">Q445*Parameters!$C$7</f>
        <v>0</v>
      </c>
      <c r="AC445">
        <f>'Actual Situation'!L445</f>
        <v>0</v>
      </c>
      <c r="AD445" s="12">
        <f ca="1" t="shared" si="87"/>
        <v>7113.58849999999</v>
      </c>
      <c r="AE445" s="61">
        <f t="shared" si="88"/>
        <v>0</v>
      </c>
      <c r="AH445" s="39">
        <f ca="1">IF(ISNA((Parameters!$C$10-L445)/Parameters!$C$10),1,(Parameters!$C$10-L445)/Parameters!$C$10)</f>
        <v>0.895835113954295</v>
      </c>
      <c r="AJ445" s="66">
        <f ca="1" t="shared" si="89"/>
        <v>0</v>
      </c>
      <c r="AK445" s="66">
        <f ca="1" t="shared" si="90"/>
        <v>0</v>
      </c>
      <c r="AL445" s="67">
        <f>Parameters!$C$13</f>
        <v>2200</v>
      </c>
      <c r="AM445" s="67">
        <f>Parameters!$C$14</f>
        <v>2000</v>
      </c>
    </row>
    <row r="446" spans="1:39">
      <c r="A446" s="45">
        <f t="shared" si="86"/>
        <v>44306</v>
      </c>
      <c r="B446">
        <f>'Actual Situation'!B446</f>
        <v>0</v>
      </c>
      <c r="C446" s="46">
        <f>_xlfn.IFNA(VLOOKUP(A446,Measures!$D$15:$H$67,4,FALSE),C445)</f>
        <v>0.243</v>
      </c>
      <c r="D446" s="17">
        <f ca="1">OFFSET(G446,-Parameters!C$18,0)/$AG$2</f>
        <v>0.00636267692415069</v>
      </c>
      <c r="E446">
        <f>'Actual Situation'!C446</f>
        <v>0</v>
      </c>
      <c r="F446" s="17">
        <f ca="1">OFFSET(L446,-Parameters!C$18,0)/$AG$2</f>
        <v>54512.899249641</v>
      </c>
      <c r="G446" s="47">
        <f ca="1">IF(A446&lt;(A$39-Parameters!C$18),G447/(1+H447),IF(A446&gt;(A$39-Parameters!C$18),I445*$AH445*C446,$AG$2*$D$39))</f>
        <v>0.0934523582841005</v>
      </c>
      <c r="H446" s="34">
        <f ca="1">Projection!$AH445*Projection!C446</f>
        <v>0.217687932690894</v>
      </c>
      <c r="I446" s="47">
        <f ca="1">IF(A446&lt;(A$39-Parameters!C$18-2),I447/(1+$AG$8-$AG$5),IF(A446&gt;(A$39-Parameters!C$18-2),I445*(1+H445-$AG$5),G448/$AG$8))</f>
        <v>0.415423668494358</v>
      </c>
      <c r="J446" s="47"/>
      <c r="K446" s="35">
        <f ca="1">I446/Parameters!$C$10</f>
        <v>3.64406726749437e-8</v>
      </c>
      <c r="L446" s="47">
        <f ca="1">IF(A446&lt;(A$39-Parameters!C$18),L447-G447,IF(A446=(A$39-Parameters!C$18),OFFSET(F446,Parameters!C$18,0)*$AG$2,$L445+G446))</f>
        <v>1187479.79437339</v>
      </c>
      <c r="M446" s="35">
        <f ca="1">L446/Parameters!$C$10</f>
        <v>0.10416489424328</v>
      </c>
      <c r="N446" s="35">
        <f ca="1" t="shared" si="85"/>
        <v>0.89583510575672</v>
      </c>
      <c r="O446">
        <f>'Actual Situation'!D446</f>
        <v>0</v>
      </c>
      <c r="P446">
        <f>'Actual Situation'!E446</f>
        <v>0</v>
      </c>
      <c r="Q446" s="12">
        <f ca="1">ROUND(SUM(OFFSET(D446,(Parameters!$C$9*-1),0,(Parameters!$C$8*-1),1))*Parameters!$C$6,0)</f>
        <v>0</v>
      </c>
      <c r="R446" s="12">
        <f ca="1" t="shared" si="79"/>
        <v>0</v>
      </c>
      <c r="S446" s="36" t="e">
        <f ca="1" t="shared" si="78"/>
        <v>#N/A</v>
      </c>
      <c r="T446">
        <f>'Actual Situation'!F446</f>
        <v>0</v>
      </c>
      <c r="U446" s="36">
        <f>'Actual Situation'!G446</f>
        <v>0</v>
      </c>
      <c r="V446" s="12">
        <f ca="1">Q446*Parameters!$C$4</f>
        <v>0</v>
      </c>
      <c r="W446">
        <f>'Actual Situation'!H446</f>
        <v>0</v>
      </c>
      <c r="X446" s="36">
        <f>'Actual Situation'!I446</f>
        <v>0</v>
      </c>
      <c r="Y446" s="12">
        <f ca="1">Q446*Parameters!$C$5</f>
        <v>0</v>
      </c>
      <c r="Z446">
        <f>'Actual Situation'!J446</f>
        <v>0</v>
      </c>
      <c r="AA446">
        <f>'Actual Situation'!K446</f>
        <v>0</v>
      </c>
      <c r="AB446" s="12">
        <f ca="1">Q446*Parameters!$C$7</f>
        <v>0</v>
      </c>
      <c r="AC446">
        <f>'Actual Situation'!L446</f>
        <v>0</v>
      </c>
      <c r="AD446" s="12">
        <f ca="1" t="shared" si="87"/>
        <v>7113.58849999999</v>
      </c>
      <c r="AE446" s="61">
        <f t="shared" si="88"/>
        <v>0</v>
      </c>
      <c r="AH446" s="39">
        <f ca="1">IF(ISNA((Parameters!$C$10-L446)/Parameters!$C$10),1,(Parameters!$C$10-L446)/Parameters!$C$10)</f>
        <v>0.89583510575672</v>
      </c>
      <c r="AJ446" s="66">
        <f ca="1" t="shared" si="89"/>
        <v>0</v>
      </c>
      <c r="AK446" s="66">
        <f ca="1" t="shared" si="90"/>
        <v>0</v>
      </c>
      <c r="AL446" s="67">
        <f>Parameters!$C$13</f>
        <v>2200</v>
      </c>
      <c r="AM446" s="67">
        <f>Parameters!$C$14</f>
        <v>2000</v>
      </c>
    </row>
    <row r="447" spans="1:39">
      <c r="A447" s="45">
        <f t="shared" si="86"/>
        <v>44307</v>
      </c>
      <c r="B447">
        <f>'Actual Situation'!B447</f>
        <v>0</v>
      </c>
      <c r="C447" s="46">
        <f>_xlfn.IFNA(VLOOKUP(A447,Measures!$D$15:$H$67,4,FALSE),C446)</f>
        <v>0.243</v>
      </c>
      <c r="D447" s="17">
        <f ca="1">OFFSET(G447,-Parameters!C$18,0)/$AG$2</f>
        <v>0.00615708580448023</v>
      </c>
      <c r="E447">
        <f>'Actual Situation'!C447</f>
        <v>0</v>
      </c>
      <c r="F447" s="17">
        <f ca="1">OFFSET(L447,-Parameters!C$18,0)/$AG$2</f>
        <v>54512.9054067268</v>
      </c>
      <c r="G447" s="47">
        <f ca="1">IF(A447&lt;(A$39-Parameters!C$18),G448/(1+H448),IF(A447&gt;(A$39-Parameters!C$18),I446*$AH446*C447,$AG$2*$D$39))</f>
        <v>0.0904327187578756</v>
      </c>
      <c r="H447" s="34">
        <f ca="1">Projection!$AH446*Projection!C447</f>
        <v>0.217687930698883</v>
      </c>
      <c r="I447" s="47">
        <f ca="1">IF(A447&lt;(A$39-Parameters!C$18-2),I448/(1+$AG$8-$AG$5),IF(A447&gt;(A$39-Parameters!C$18-2),I446*(1+H446-$AG$5),G449/$AG$8))</f>
        <v>0.402000470956173</v>
      </c>
      <c r="J447" s="47"/>
      <c r="K447" s="35">
        <f ca="1">I447/Parameters!$C$10</f>
        <v>3.52631992066818e-8</v>
      </c>
      <c r="L447" s="47">
        <f ca="1">IF(A447&lt;(A$39-Parameters!C$18),L448-G448,IF(A447=(A$39-Parameters!C$18),OFFSET(F447,Parameters!C$18,0)*$AG$2,$L446+G447))</f>
        <v>1187479.88480611</v>
      </c>
      <c r="M447" s="35">
        <f ca="1">L447/Parameters!$C$10</f>
        <v>0.104164902175975</v>
      </c>
      <c r="N447" s="35">
        <f ca="1" t="shared" si="85"/>
        <v>0.895835097824025</v>
      </c>
      <c r="O447">
        <f>'Actual Situation'!D447</f>
        <v>0</v>
      </c>
      <c r="P447">
        <f>'Actual Situation'!E447</f>
        <v>0</v>
      </c>
      <c r="Q447" s="12">
        <f ca="1">ROUND(SUM(OFFSET(D447,(Parameters!$C$9*-1),0,(Parameters!$C$8*-1),1))*Parameters!$C$6,0)</f>
        <v>0</v>
      </c>
      <c r="R447" s="12">
        <f ca="1" t="shared" si="79"/>
        <v>0</v>
      </c>
      <c r="S447" s="36" t="e">
        <f ca="1" t="shared" si="78"/>
        <v>#N/A</v>
      </c>
      <c r="T447">
        <f>'Actual Situation'!F447</f>
        <v>0</v>
      </c>
      <c r="U447" s="36">
        <f>'Actual Situation'!G447</f>
        <v>0</v>
      </c>
      <c r="V447" s="12">
        <f ca="1">Q447*Parameters!$C$4</f>
        <v>0</v>
      </c>
      <c r="W447">
        <f>'Actual Situation'!H447</f>
        <v>0</v>
      </c>
      <c r="X447" s="36">
        <f>'Actual Situation'!I447</f>
        <v>0</v>
      </c>
      <c r="Y447" s="12">
        <f ca="1">Q447*Parameters!$C$5</f>
        <v>0</v>
      </c>
      <c r="Z447">
        <f>'Actual Situation'!J447</f>
        <v>0</v>
      </c>
      <c r="AA447">
        <f>'Actual Situation'!K447</f>
        <v>0</v>
      </c>
      <c r="AB447" s="12">
        <f ca="1">Q447*Parameters!$C$7</f>
        <v>0</v>
      </c>
      <c r="AC447">
        <f>'Actual Situation'!L447</f>
        <v>0</v>
      </c>
      <c r="AD447" s="12">
        <f ca="1" t="shared" si="87"/>
        <v>7113.58849999999</v>
      </c>
      <c r="AE447" s="61">
        <f t="shared" si="88"/>
        <v>0</v>
      </c>
      <c r="AH447" s="39">
        <f ca="1">IF(ISNA((Parameters!$C$10-L447)/Parameters!$C$10),1,(Parameters!$C$10-L447)/Parameters!$C$10)</f>
        <v>0.895835097824025</v>
      </c>
      <c r="AJ447" s="66">
        <f ca="1" t="shared" si="89"/>
        <v>0</v>
      </c>
      <c r="AK447" s="66">
        <f ca="1" t="shared" si="90"/>
        <v>0</v>
      </c>
      <c r="AL447" s="67">
        <f>Parameters!$C$13</f>
        <v>2200</v>
      </c>
      <c r="AM447" s="67">
        <f>Parameters!$C$14</f>
        <v>2000</v>
      </c>
    </row>
    <row r="448" spans="1:39">
      <c r="A448" s="45">
        <f t="shared" si="86"/>
        <v>44308</v>
      </c>
      <c r="B448">
        <f>'Actual Situation'!B448</f>
        <v>0</v>
      </c>
      <c r="C448" s="46">
        <f>_xlfn.IFNA(VLOOKUP(A448,Measures!$D$15:$H$67,4,FALSE),C447)</f>
        <v>0.243</v>
      </c>
      <c r="D448" s="17">
        <f ca="1">OFFSET(G448,-Parameters!C$18,0)/$AG$2</f>
        <v>0.00595813773867078</v>
      </c>
      <c r="E448">
        <f>'Actual Situation'!C448</f>
        <v>0</v>
      </c>
      <c r="F448" s="17">
        <f ca="1">OFFSET(L448,-Parameters!C$18,0)/$AG$2</f>
        <v>54512.9113648646</v>
      </c>
      <c r="G448" s="47">
        <f ca="1">IF(A448&lt;(A$39-Parameters!C$18),G449/(1+H449),IF(A448&gt;(A$39-Parameters!C$18),I447*$AH447*C448,$AG$2*$D$39))</f>
        <v>0.0875106498875115</v>
      </c>
      <c r="H448" s="34">
        <f ca="1">Projection!$AH447*Projection!C448</f>
        <v>0.217687928771238</v>
      </c>
      <c r="I448" s="47">
        <f ca="1">IF(A448&lt;(A$39-Parameters!C$18-2),I449/(1+$AG$8-$AG$5),IF(A448&gt;(A$39-Parameters!C$18-2),I447*(1+H447-$AG$5),G450/$AG$8))</f>
        <v>0.389011003879555</v>
      </c>
      <c r="J448" s="47"/>
      <c r="K448" s="35">
        <f ca="1">I448/Parameters!$C$10</f>
        <v>3.41237722701364e-8</v>
      </c>
      <c r="L448" s="47">
        <f ca="1">IF(A448&lt;(A$39-Parameters!C$18),L449-G449,IF(A448=(A$39-Parameters!C$18),OFFSET(F448,Parameters!C$18,0)*$AG$2,$L447+G448))</f>
        <v>1187479.97231676</v>
      </c>
      <c r="M448" s="35">
        <f ca="1">L448/Parameters!$C$10</f>
        <v>0.104164909852347</v>
      </c>
      <c r="N448" s="35">
        <f ca="1" t="shared" si="85"/>
        <v>0.895835090147653</v>
      </c>
      <c r="O448">
        <f>'Actual Situation'!D448</f>
        <v>0</v>
      </c>
      <c r="P448">
        <f>'Actual Situation'!E448</f>
        <v>0</v>
      </c>
      <c r="Q448" s="12">
        <f ca="1">ROUND(SUM(OFFSET(D448,(Parameters!$C$9*-1),0,(Parameters!$C$8*-1),1))*Parameters!$C$6,0)</f>
        <v>0</v>
      </c>
      <c r="R448" s="12">
        <f ca="1" t="shared" si="79"/>
        <v>0</v>
      </c>
      <c r="S448" s="36" t="e">
        <f ca="1" t="shared" si="78"/>
        <v>#N/A</v>
      </c>
      <c r="T448">
        <f>'Actual Situation'!F448</f>
        <v>0</v>
      </c>
      <c r="U448" s="36">
        <f>'Actual Situation'!G448</f>
        <v>0</v>
      </c>
      <c r="V448" s="12">
        <f ca="1">Q448*Parameters!$C$4</f>
        <v>0</v>
      </c>
      <c r="W448">
        <f>'Actual Situation'!H448</f>
        <v>0</v>
      </c>
      <c r="X448" s="36">
        <f>'Actual Situation'!I448</f>
        <v>0</v>
      </c>
      <c r="Y448" s="12">
        <f ca="1">Q448*Parameters!$C$5</f>
        <v>0</v>
      </c>
      <c r="Z448">
        <f>'Actual Situation'!J448</f>
        <v>0</v>
      </c>
      <c r="AA448">
        <f>'Actual Situation'!K448</f>
        <v>0</v>
      </c>
      <c r="AB448" s="12">
        <f ca="1">Q448*Parameters!$C$7</f>
        <v>0</v>
      </c>
      <c r="AC448">
        <f>'Actual Situation'!L448</f>
        <v>0</v>
      </c>
      <c r="AD448" s="12">
        <f ca="1" t="shared" si="87"/>
        <v>7113.58849999999</v>
      </c>
      <c r="AE448" s="61">
        <f t="shared" si="88"/>
        <v>0</v>
      </c>
      <c r="AH448" s="39">
        <f ca="1">IF(ISNA((Parameters!$C$10-L448)/Parameters!$C$10),1,(Parameters!$C$10-L448)/Parameters!$C$10)</f>
        <v>0.895835090147653</v>
      </c>
      <c r="AJ448" s="66">
        <f ca="1" t="shared" si="89"/>
        <v>0</v>
      </c>
      <c r="AK448" s="66">
        <f ca="1" t="shared" si="90"/>
        <v>0</v>
      </c>
      <c r="AL448" s="67">
        <f>Parameters!$C$13</f>
        <v>2200</v>
      </c>
      <c r="AM448" s="67">
        <f>Parameters!$C$14</f>
        <v>2000</v>
      </c>
    </row>
    <row r="449" spans="1:39">
      <c r="A449" s="45">
        <f t="shared" si="86"/>
        <v>44309</v>
      </c>
      <c r="B449">
        <f>'Actual Situation'!B449</f>
        <v>0</v>
      </c>
      <c r="C449" s="46">
        <f>_xlfn.IFNA(VLOOKUP(A449,Measures!$D$15:$H$67,4,FALSE),C448)</f>
        <v>0.243</v>
      </c>
      <c r="D449" s="17">
        <f ca="1">OFFSET(G449,-Parameters!C$18,0)/$AG$2</f>
        <v>0.00576561807760176</v>
      </c>
      <c r="E449">
        <f>'Actual Situation'!C449</f>
        <v>0</v>
      </c>
      <c r="F449" s="17">
        <f ca="1">OFFSET(L449,-Parameters!C$18,0)/$AG$2</f>
        <v>54512.9171304826</v>
      </c>
      <c r="G449" s="47">
        <f ca="1">IF(A449&lt;(A$39-Parameters!C$18),G450/(1+H450),IF(A449&gt;(A$39-Parameters!C$18),I448*$AH448*C449,$AG$2*$D$39))</f>
        <v>0.0846829989781155</v>
      </c>
      <c r="H449" s="34">
        <f ca="1">Projection!$AH448*Projection!C449</f>
        <v>0.21768792690588</v>
      </c>
      <c r="I449" s="47">
        <f ca="1">IF(A449&lt;(A$39-Parameters!C$18-2),I450/(1+$AG$8-$AG$5),IF(A449&gt;(A$39-Parameters!C$18-2),I448*(1+H448-$AG$5),G451/$AG$8))</f>
        <v>0.376441252613427</v>
      </c>
      <c r="J449" s="47"/>
      <c r="K449" s="35">
        <f ca="1">I449/Parameters!$C$10</f>
        <v>3.30211625099497e-8</v>
      </c>
      <c r="L449" s="47">
        <f ca="1">IF(A449&lt;(A$39-Parameters!C$18),L450-G450,IF(A449=(A$39-Parameters!C$18),OFFSET(F449,Parameters!C$18,0)*$AG$2,$L448+G449))</f>
        <v>1187480.05699976</v>
      </c>
      <c r="M449" s="35">
        <f ca="1">L449/Parameters!$C$10</f>
        <v>0.104164917280681</v>
      </c>
      <c r="N449" s="35">
        <f ca="1" t="shared" si="85"/>
        <v>0.895835082719319</v>
      </c>
      <c r="O449">
        <f>'Actual Situation'!D449</f>
        <v>0</v>
      </c>
      <c r="P449">
        <f>'Actual Situation'!E449</f>
        <v>0</v>
      </c>
      <c r="Q449" s="12">
        <f ca="1">ROUND(SUM(OFFSET(D449,(Parameters!$C$9*-1),0,(Parameters!$C$8*-1),1))*Parameters!$C$6,0)</f>
        <v>0</v>
      </c>
      <c r="R449" s="12">
        <f ca="1" t="shared" si="79"/>
        <v>0</v>
      </c>
      <c r="S449" s="36" t="e">
        <f ca="1" t="shared" si="78"/>
        <v>#N/A</v>
      </c>
      <c r="T449">
        <f>'Actual Situation'!F449</f>
        <v>0</v>
      </c>
      <c r="U449" s="36">
        <f>'Actual Situation'!G449</f>
        <v>0</v>
      </c>
      <c r="V449" s="12">
        <f ca="1">Q449*Parameters!$C$4</f>
        <v>0</v>
      </c>
      <c r="W449">
        <f>'Actual Situation'!H449</f>
        <v>0</v>
      </c>
      <c r="X449" s="36">
        <f>'Actual Situation'!I449</f>
        <v>0</v>
      </c>
      <c r="Y449" s="12">
        <f ca="1">Q449*Parameters!$C$5</f>
        <v>0</v>
      </c>
      <c r="Z449">
        <f>'Actual Situation'!J449</f>
        <v>0</v>
      </c>
      <c r="AA449">
        <f>'Actual Situation'!K449</f>
        <v>0</v>
      </c>
      <c r="AB449" s="12">
        <f ca="1">Q449*Parameters!$C$7</f>
        <v>0</v>
      </c>
      <c r="AC449">
        <f>'Actual Situation'!L449</f>
        <v>0</v>
      </c>
      <c r="AD449" s="12">
        <f ca="1" t="shared" si="87"/>
        <v>7113.58849999999</v>
      </c>
      <c r="AE449" s="61">
        <f t="shared" si="88"/>
        <v>0</v>
      </c>
      <c r="AH449" s="39">
        <f ca="1">IF(ISNA((Parameters!$C$10-L449)/Parameters!$C$10),1,(Parameters!$C$10-L449)/Parameters!$C$10)</f>
        <v>0.895835082719319</v>
      </c>
      <c r="AJ449" s="66">
        <f ca="1" t="shared" si="89"/>
        <v>0</v>
      </c>
      <c r="AK449" s="66">
        <f ca="1" t="shared" si="90"/>
        <v>0</v>
      </c>
      <c r="AL449" s="67">
        <f>Parameters!$C$13</f>
        <v>2200</v>
      </c>
      <c r="AM449" s="67">
        <f>Parameters!$C$14</f>
        <v>2000</v>
      </c>
    </row>
    <row r="450" spans="1:39">
      <c r="A450" s="45">
        <f t="shared" si="86"/>
        <v>44310</v>
      </c>
      <c r="B450">
        <f>'Actual Situation'!B450</f>
        <v>0</v>
      </c>
      <c r="C450" s="46">
        <f>_xlfn.IFNA(VLOOKUP(A450,Measures!$D$15:$H$67,4,FALSE),C449)</f>
        <v>0.243</v>
      </c>
      <c r="D450" s="17">
        <f ca="1">OFFSET(G450,-Parameters!C$18,0)/$AG$2</f>
        <v>0.0055793191077896</v>
      </c>
      <c r="E450">
        <f>'Actual Situation'!C450</f>
        <v>0</v>
      </c>
      <c r="F450" s="17">
        <f ca="1">OFFSET(L450,-Parameters!C$18,0)/$AG$2</f>
        <v>54512.9227098017</v>
      </c>
      <c r="G450" s="47">
        <f ca="1">IF(A450&lt;(A$39-Parameters!C$18),G451/(1+H451),IF(A450&gt;(A$39-Parameters!C$18),I449*$AH449*C450,$AG$2*$D$39))</f>
        <v>0.081946715203761</v>
      </c>
      <c r="H450" s="34">
        <f ca="1">Projection!$AH449*Projection!C450</f>
        <v>0.217687925100795</v>
      </c>
      <c r="I450" s="47">
        <f ca="1">IF(A450&lt;(A$39-Parameters!C$18-2),I451/(1+$AG$8-$AG$5),IF(A450&gt;(A$39-Parameters!C$18-2),I449*(1+H449-$AG$5),G452/$AG$8))</f>
        <v>0.36427765534334</v>
      </c>
      <c r="J450" s="47"/>
      <c r="K450" s="35">
        <f ca="1">I450/Parameters!$C$10</f>
        <v>3.19541802932754e-8</v>
      </c>
      <c r="L450" s="47">
        <f ca="1">IF(A450&lt;(A$39-Parameters!C$18),L451-G451,IF(A450=(A$39-Parameters!C$18),OFFSET(F450,Parameters!C$18,0)*$AG$2,$L449+G450))</f>
        <v>1187480.13894648</v>
      </c>
      <c r="M450" s="35">
        <f ca="1">L450/Parameters!$C$10</f>
        <v>0.104164924468989</v>
      </c>
      <c r="N450" s="35">
        <f ca="1" t="shared" si="85"/>
        <v>0.895835075531011</v>
      </c>
      <c r="O450">
        <f>'Actual Situation'!D450</f>
        <v>0</v>
      </c>
      <c r="P450">
        <f>'Actual Situation'!E450</f>
        <v>0</v>
      </c>
      <c r="Q450" s="12">
        <f ca="1">ROUND(SUM(OFFSET(D450,(Parameters!$C$9*-1),0,(Parameters!$C$8*-1),1))*Parameters!$C$6,0)</f>
        <v>0</v>
      </c>
      <c r="R450" s="12">
        <f ca="1" t="shared" si="79"/>
        <v>0</v>
      </c>
      <c r="S450" s="36" t="e">
        <f ca="1" t="shared" si="78"/>
        <v>#N/A</v>
      </c>
      <c r="T450">
        <f>'Actual Situation'!F450</f>
        <v>0</v>
      </c>
      <c r="U450" s="36">
        <f>'Actual Situation'!G450</f>
        <v>0</v>
      </c>
      <c r="V450" s="12">
        <f ca="1">Q450*Parameters!$C$4</f>
        <v>0</v>
      </c>
      <c r="W450">
        <f>'Actual Situation'!H450</f>
        <v>0</v>
      </c>
      <c r="X450" s="36">
        <f>'Actual Situation'!I450</f>
        <v>0</v>
      </c>
      <c r="Y450" s="12">
        <f ca="1">Q450*Parameters!$C$5</f>
        <v>0</v>
      </c>
      <c r="Z450">
        <f>'Actual Situation'!J450</f>
        <v>0</v>
      </c>
      <c r="AA450">
        <f>'Actual Situation'!K450</f>
        <v>0</v>
      </c>
      <c r="AB450" s="12">
        <f ca="1">Q450*Parameters!$C$7</f>
        <v>0</v>
      </c>
      <c r="AC450">
        <f>'Actual Situation'!L450</f>
        <v>0</v>
      </c>
      <c r="AD450" s="12">
        <f ca="1" t="shared" si="87"/>
        <v>7113.58849999999</v>
      </c>
      <c r="AE450" s="61">
        <f t="shared" si="88"/>
        <v>0</v>
      </c>
      <c r="AH450" s="39">
        <f ca="1">IF(ISNA((Parameters!$C$10-L450)/Parameters!$C$10),1,(Parameters!$C$10-L450)/Parameters!$C$10)</f>
        <v>0.895835075531011</v>
      </c>
      <c r="AJ450" s="66">
        <f ca="1" t="shared" si="89"/>
        <v>0</v>
      </c>
      <c r="AK450" s="66">
        <f ca="1" t="shared" si="90"/>
        <v>0</v>
      </c>
      <c r="AL450" s="67">
        <f>Parameters!$C$13</f>
        <v>2200</v>
      </c>
      <c r="AM450" s="67">
        <f>Parameters!$C$14</f>
        <v>2000</v>
      </c>
    </row>
    <row r="451" spans="1:39">
      <c r="A451" s="45">
        <f t="shared" si="86"/>
        <v>44311</v>
      </c>
      <c r="B451">
        <f>'Actual Situation'!B451</f>
        <v>0</v>
      </c>
      <c r="C451" s="46">
        <f>_xlfn.IFNA(VLOOKUP(A451,Measures!$D$15:$H$67,4,FALSE),C450)</f>
        <v>0.243</v>
      </c>
      <c r="D451" s="17">
        <f ca="1">OFFSET(G451,-Parameters!C$18,0)/$AG$2</f>
        <v>0.00539903982729103</v>
      </c>
      <c r="E451">
        <f>'Actual Situation'!C451</f>
        <v>0</v>
      </c>
      <c r="F451" s="17">
        <f ca="1">OFFSET(L451,-Parameters!C$18,0)/$AG$2</f>
        <v>54512.9281088416</v>
      </c>
      <c r="G451" s="47">
        <f ca="1">IF(A451&lt;(A$39-Parameters!C$18),G452/(1+H452),IF(A451&gt;(A$39-Parameters!C$18),I450*$AH450*C451,$AG$2*$D$39))</f>
        <v>0.0792988463159687</v>
      </c>
      <c r="H451" s="34">
        <f ca="1">Projection!$AH450*Projection!C451</f>
        <v>0.217687923354036</v>
      </c>
      <c r="I451" s="47">
        <f ca="1">IF(A451&lt;(A$39-Parameters!C$18-2),I452/(1+$AG$8-$AG$5),IF(A451&gt;(A$39-Parameters!C$18-2),I450*(1+H450-$AG$5),G453/$AG$8))</f>
        <v>0.352507088459779</v>
      </c>
      <c r="J451" s="47"/>
      <c r="K451" s="35">
        <f ca="1">I451/Parameters!$C$10</f>
        <v>3.09216744262964e-8</v>
      </c>
      <c r="L451" s="47">
        <f ca="1">IF(A451&lt;(A$39-Parameters!C$18),L452-G452,IF(A451=(A$39-Parameters!C$18),OFFSET(F451,Parameters!C$18,0)*$AG$2,$L450+G451))</f>
        <v>1187480.21824532</v>
      </c>
      <c r="M451" s="35">
        <f ca="1">L451/Parameters!$C$10</f>
        <v>0.104164931425028</v>
      </c>
      <c r="N451" s="35">
        <f ca="1" t="shared" si="85"/>
        <v>0.895835068574972</v>
      </c>
      <c r="O451">
        <f>'Actual Situation'!D451</f>
        <v>0</v>
      </c>
      <c r="P451">
        <f>'Actual Situation'!E451</f>
        <v>0</v>
      </c>
      <c r="Q451" s="12">
        <f ca="1">ROUND(SUM(OFFSET(D451,(Parameters!$C$9*-1),0,(Parameters!$C$8*-1),1))*Parameters!$C$6,0)</f>
        <v>0</v>
      </c>
      <c r="R451" s="12">
        <f ca="1" t="shared" si="79"/>
        <v>0</v>
      </c>
      <c r="S451" s="36" t="e">
        <f ca="1" t="shared" si="78"/>
        <v>#N/A</v>
      </c>
      <c r="T451">
        <f>'Actual Situation'!F451</f>
        <v>0</v>
      </c>
      <c r="U451" s="36">
        <f>'Actual Situation'!G451</f>
        <v>0</v>
      </c>
      <c r="V451" s="12">
        <f ca="1">Q451*Parameters!$C$4</f>
        <v>0</v>
      </c>
      <c r="W451">
        <f>'Actual Situation'!H451</f>
        <v>0</v>
      </c>
      <c r="X451" s="36">
        <f>'Actual Situation'!I451</f>
        <v>0</v>
      </c>
      <c r="Y451" s="12">
        <f ca="1">Q451*Parameters!$C$5</f>
        <v>0</v>
      </c>
      <c r="Z451">
        <f>'Actual Situation'!J451</f>
        <v>0</v>
      </c>
      <c r="AA451">
        <f>'Actual Situation'!K451</f>
        <v>0</v>
      </c>
      <c r="AB451" s="12">
        <f ca="1">Q451*Parameters!$C$7</f>
        <v>0</v>
      </c>
      <c r="AC451">
        <f>'Actual Situation'!L451</f>
        <v>0</v>
      </c>
      <c r="AD451" s="12">
        <f ca="1" t="shared" si="87"/>
        <v>7113.58849999999</v>
      </c>
      <c r="AE451" s="61">
        <f t="shared" si="88"/>
        <v>0</v>
      </c>
      <c r="AH451" s="39">
        <f ca="1">IF(ISNA((Parameters!$C$10-L451)/Parameters!$C$10),1,(Parameters!$C$10-L451)/Parameters!$C$10)</f>
        <v>0.895835068574972</v>
      </c>
      <c r="AJ451" s="66">
        <f ca="1" t="shared" si="89"/>
        <v>0</v>
      </c>
      <c r="AK451" s="66">
        <f ca="1" t="shared" si="90"/>
        <v>0</v>
      </c>
      <c r="AL451" s="67">
        <f>Parameters!$C$13</f>
        <v>2200</v>
      </c>
      <c r="AM451" s="67">
        <f>Parameters!$C$14</f>
        <v>2000</v>
      </c>
    </row>
    <row r="452" spans="1:39">
      <c r="A452" s="45">
        <f t="shared" si="86"/>
        <v>44312</v>
      </c>
      <c r="B452">
        <f>'Actual Situation'!B452</f>
        <v>0</v>
      </c>
      <c r="C452" s="46">
        <f>_xlfn.IFNA(VLOOKUP(A452,Measures!$D$15:$H$67,4,FALSE),C451)</f>
        <v>0.243</v>
      </c>
      <c r="D452" s="17">
        <f ca="1">OFFSET(G452,-Parameters!C$18,0)/$AG$2</f>
        <v>0.00522458572884684</v>
      </c>
      <c r="E452">
        <f>'Actual Situation'!C452</f>
        <v>0</v>
      </c>
      <c r="F452" s="17">
        <f ca="1">OFFSET(L452,-Parameters!C$18,0)/$AG$2</f>
        <v>54512.9333334273</v>
      </c>
      <c r="G452" s="47">
        <f ca="1">IF(A452&lt;(A$39-Parameters!C$18),G453/(1+H453),IF(A452&gt;(A$39-Parameters!C$18),I451*$AH451*C452,$AG$2*$D$39))</f>
        <v>0.0767365354585377</v>
      </c>
      <c r="H452" s="34">
        <f ca="1">Projection!$AH451*Projection!C452</f>
        <v>0.217687921663718</v>
      </c>
      <c r="I452" s="47">
        <f ca="1">IF(A452&lt;(A$39-Parameters!C$18-2),I453/(1+$AG$8-$AG$5),IF(A452&gt;(A$39-Parameters!C$18-2),I451*(1+H451-$AG$5),G454/$AG$8))</f>
        <v>0.341116852399221</v>
      </c>
      <c r="J452" s="47"/>
      <c r="K452" s="35">
        <f ca="1">I452/Parameters!$C$10</f>
        <v>2.99225309122123e-8</v>
      </c>
      <c r="L452" s="47">
        <f ca="1">IF(A452&lt;(A$39-Parameters!C$18),L453-G453,IF(A452=(A$39-Parameters!C$18),OFFSET(F452,Parameters!C$18,0)*$AG$2,$L451+G452))</f>
        <v>1187480.29498186</v>
      </c>
      <c r="M452" s="35">
        <f ca="1">L452/Parameters!$C$10</f>
        <v>0.104164938156303</v>
      </c>
      <c r="N452" s="35">
        <f ca="1" t="shared" si="85"/>
        <v>0.895835061843697</v>
      </c>
      <c r="O452">
        <f>'Actual Situation'!D452</f>
        <v>0</v>
      </c>
      <c r="P452">
        <f>'Actual Situation'!E452</f>
        <v>0</v>
      </c>
      <c r="Q452" s="12">
        <f ca="1">ROUND(SUM(OFFSET(D452,(Parameters!$C$9*-1),0,(Parameters!$C$8*-1),1))*Parameters!$C$6,0)</f>
        <v>0</v>
      </c>
      <c r="R452" s="12">
        <f ca="1" t="shared" si="79"/>
        <v>0</v>
      </c>
      <c r="S452" s="36" t="e">
        <f ca="1" t="shared" si="78"/>
        <v>#N/A</v>
      </c>
      <c r="T452">
        <f>'Actual Situation'!F452</f>
        <v>0</v>
      </c>
      <c r="U452" s="36">
        <f>'Actual Situation'!G452</f>
        <v>0</v>
      </c>
      <c r="V452" s="12">
        <f ca="1">Q452*Parameters!$C$4</f>
        <v>0</v>
      </c>
      <c r="W452">
        <f>'Actual Situation'!H452</f>
        <v>0</v>
      </c>
      <c r="X452" s="36">
        <f>'Actual Situation'!I452</f>
        <v>0</v>
      </c>
      <c r="Y452" s="12">
        <f ca="1">Q452*Parameters!$C$5</f>
        <v>0</v>
      </c>
      <c r="Z452">
        <f>'Actual Situation'!J452</f>
        <v>0</v>
      </c>
      <c r="AA452">
        <f>'Actual Situation'!K452</f>
        <v>0</v>
      </c>
      <c r="AB452" s="12">
        <f ca="1">Q452*Parameters!$C$7</f>
        <v>0</v>
      </c>
      <c r="AC452">
        <f>'Actual Situation'!L452</f>
        <v>0</v>
      </c>
      <c r="AD452" s="12">
        <f ca="1" t="shared" si="87"/>
        <v>7113.58849999999</v>
      </c>
      <c r="AE452" s="61">
        <f t="shared" si="88"/>
        <v>0</v>
      </c>
      <c r="AH452" s="39">
        <f ca="1">IF(ISNA((Parameters!$C$10-L452)/Parameters!$C$10),1,(Parameters!$C$10-L452)/Parameters!$C$10)</f>
        <v>0.895835061843697</v>
      </c>
      <c r="AJ452" s="66">
        <f ca="1" t="shared" si="89"/>
        <v>0</v>
      </c>
      <c r="AK452" s="66">
        <f ca="1" t="shared" si="90"/>
        <v>0</v>
      </c>
      <c r="AL452" s="67">
        <f>Parameters!$C$13</f>
        <v>2200</v>
      </c>
      <c r="AM452" s="67">
        <f>Parameters!$C$14</f>
        <v>2000</v>
      </c>
    </row>
    <row r="453" spans="1:39">
      <c r="A453" s="45">
        <f t="shared" si="86"/>
        <v>44313</v>
      </c>
      <c r="B453">
        <f>'Actual Situation'!B453</f>
        <v>0</v>
      </c>
      <c r="C453" s="46">
        <f>_xlfn.IFNA(VLOOKUP(A453,Measures!$D$15:$H$67,4,FALSE),C452)</f>
        <v>0.243</v>
      </c>
      <c r="D453" s="17">
        <f ca="1">OFFSET(G453,-Parameters!C$18,0)/$AG$2</f>
        <v>0.00505576859003221</v>
      </c>
      <c r="E453">
        <f>'Actual Situation'!C453</f>
        <v>0</v>
      </c>
      <c r="F453" s="17">
        <f ca="1">OFFSET(L453,-Parameters!C$18,0)/$AG$2</f>
        <v>54512.9383891959</v>
      </c>
      <c r="G453" s="47">
        <f ca="1">IF(A453&lt;(A$39-Parameters!C$18),G454/(1+H454),IF(A453&gt;(A$39-Parameters!C$18),I452*$AH452*C453,$AG$2*$D$39))</f>
        <v>0.0742570180852909</v>
      </c>
      <c r="H453" s="34">
        <f ca="1">Projection!$AH452*Projection!C453</f>
        <v>0.217687920028018</v>
      </c>
      <c r="I453" s="47">
        <f ca="1">IF(A453&lt;(A$39-Parameters!C$18-2),I454/(1+$AG$8-$AG$5),IF(A453&gt;(A$39-Parameters!C$18-2),I452*(1+H452-$AG$5),G455/$AG$8))</f>
        <v>0.330094657942671</v>
      </c>
      <c r="J453" s="47"/>
      <c r="K453" s="35">
        <f ca="1">I453/Parameters!$C$10</f>
        <v>2.89556717493571e-8</v>
      </c>
      <c r="L453" s="47">
        <f ca="1">IF(A453&lt;(A$39-Parameters!C$18),L454-G454,IF(A453=(A$39-Parameters!C$18),OFFSET(F453,Parameters!C$18,0)*$AG$2,$L452+G453))</f>
        <v>1187480.36923888</v>
      </c>
      <c r="M453" s="35">
        <f ca="1">L453/Parameters!$C$10</f>
        <v>0.104164944670077</v>
      </c>
      <c r="N453" s="35">
        <f ca="1" t="shared" si="85"/>
        <v>0.895835055329923</v>
      </c>
      <c r="O453">
        <f>'Actual Situation'!D453</f>
        <v>0</v>
      </c>
      <c r="P453">
        <f>'Actual Situation'!E453</f>
        <v>0</v>
      </c>
      <c r="Q453" s="12">
        <f ca="1">ROUND(SUM(OFFSET(D453,(Parameters!$C$9*-1),0,(Parameters!$C$8*-1),1))*Parameters!$C$6,0)</f>
        <v>0</v>
      </c>
      <c r="R453" s="12">
        <f ca="1" t="shared" si="79"/>
        <v>0</v>
      </c>
      <c r="S453" s="36" t="e">
        <f ca="1" t="shared" si="78"/>
        <v>#N/A</v>
      </c>
      <c r="T453">
        <f>'Actual Situation'!F453</f>
        <v>0</v>
      </c>
      <c r="U453" s="36">
        <f>'Actual Situation'!G453</f>
        <v>0</v>
      </c>
      <c r="V453" s="12">
        <f ca="1">Q453*Parameters!$C$4</f>
        <v>0</v>
      </c>
      <c r="W453">
        <f>'Actual Situation'!H453</f>
        <v>0</v>
      </c>
      <c r="X453" s="36">
        <f>'Actual Situation'!I453</f>
        <v>0</v>
      </c>
      <c r="Y453" s="12">
        <f ca="1">Q453*Parameters!$C$5</f>
        <v>0</v>
      </c>
      <c r="Z453">
        <f>'Actual Situation'!J453</f>
        <v>0</v>
      </c>
      <c r="AA453">
        <f>'Actual Situation'!K453</f>
        <v>0</v>
      </c>
      <c r="AB453" s="12">
        <f ca="1">Q453*Parameters!$C$7</f>
        <v>0</v>
      </c>
      <c r="AC453">
        <f>'Actual Situation'!L453</f>
        <v>0</v>
      </c>
      <c r="AD453" s="12">
        <f ca="1" t="shared" si="87"/>
        <v>7113.58849999999</v>
      </c>
      <c r="AE453" s="61">
        <f t="shared" si="88"/>
        <v>0</v>
      </c>
      <c r="AH453" s="39">
        <f ca="1">IF(ISNA((Parameters!$C$10-L453)/Parameters!$C$10),1,(Parameters!$C$10-L453)/Parameters!$C$10)</f>
        <v>0.895835055329923</v>
      </c>
      <c r="AJ453" s="66">
        <f ca="1" t="shared" si="89"/>
        <v>0</v>
      </c>
      <c r="AK453" s="66">
        <f ca="1" t="shared" si="90"/>
        <v>0</v>
      </c>
      <c r="AL453" s="67">
        <f>Parameters!$C$13</f>
        <v>2200</v>
      </c>
      <c r="AM453" s="67">
        <f>Parameters!$C$14</f>
        <v>2000</v>
      </c>
    </row>
    <row r="454" spans="1:39">
      <c r="A454" s="45">
        <f t="shared" si="86"/>
        <v>44314</v>
      </c>
      <c r="B454">
        <f>'Actual Situation'!B454</f>
        <v>0</v>
      </c>
      <c r="C454" s="46">
        <f>_xlfn.IFNA(VLOOKUP(A454,Measures!$D$15:$H$67,4,FALSE),C453)</f>
        <v>0.243</v>
      </c>
      <c r="D454" s="17">
        <f ca="1">OFFSET(G454,-Parameters!C$18,0)/$AG$2</f>
        <v>0.00489240627018729</v>
      </c>
      <c r="E454">
        <f>'Actual Situation'!C454</f>
        <v>0</v>
      </c>
      <c r="F454" s="17">
        <f ca="1">OFFSET(L454,-Parameters!C$18,0)/$AG$2</f>
        <v>54512.9432816022</v>
      </c>
      <c r="G454" s="47">
        <f ca="1">IF(A454&lt;(A$39-Parameters!C$18),G455/(1+H455),IF(A454&gt;(A$39-Parameters!C$18),I453*$AH453*C454,$AG$2*$D$39))</f>
        <v>0.0718576189774109</v>
      </c>
      <c r="H454" s="34">
        <f ca="1">Projection!$AH453*Projection!C454</f>
        <v>0.217687918445171</v>
      </c>
      <c r="I454" s="47">
        <f ca="1">IF(A454&lt;(A$39-Parameters!C$18-2),I455/(1+$AG$8-$AG$5),IF(A454&gt;(A$39-Parameters!C$18-2),I453*(1+H453-$AG$5),G456/$AG$8))</f>
        <v>0.319428612956904</v>
      </c>
      <c r="J454" s="47"/>
      <c r="K454" s="35">
        <f ca="1">I454/Parameters!$C$10</f>
        <v>2.80200537681494e-8</v>
      </c>
      <c r="L454" s="47">
        <f ca="1">IF(A454&lt;(A$39-Parameters!C$18),L455-G455,IF(A454=(A$39-Parameters!C$18),OFFSET(F454,Parameters!C$18,0)*$AG$2,$L453+G454))</f>
        <v>1187480.44109649</v>
      </c>
      <c r="M454" s="35">
        <f ca="1">L454/Parameters!$C$10</f>
        <v>0.104164950973377</v>
      </c>
      <c r="N454" s="35">
        <f ca="1" t="shared" si="85"/>
        <v>0.895835049026623</v>
      </c>
      <c r="O454">
        <f>'Actual Situation'!D454</f>
        <v>0</v>
      </c>
      <c r="P454">
        <f>'Actual Situation'!E454</f>
        <v>0</v>
      </c>
      <c r="Q454" s="12">
        <f ca="1">ROUND(SUM(OFFSET(D454,(Parameters!$C$9*-1),0,(Parameters!$C$8*-1),1))*Parameters!$C$6,0)</f>
        <v>0</v>
      </c>
      <c r="R454" s="12">
        <f ca="1" t="shared" si="79"/>
        <v>0</v>
      </c>
      <c r="S454" s="36" t="e">
        <f ca="1" t="shared" si="78"/>
        <v>#N/A</v>
      </c>
      <c r="T454">
        <f>'Actual Situation'!F454</f>
        <v>0</v>
      </c>
      <c r="U454" s="36">
        <f>'Actual Situation'!G454</f>
        <v>0</v>
      </c>
      <c r="V454" s="12">
        <f ca="1">Q454*Parameters!$C$4</f>
        <v>0</v>
      </c>
      <c r="W454">
        <f>'Actual Situation'!H454</f>
        <v>0</v>
      </c>
      <c r="X454" s="36">
        <f>'Actual Situation'!I454</f>
        <v>0</v>
      </c>
      <c r="Y454" s="12">
        <f ca="1">Q454*Parameters!$C$5</f>
        <v>0</v>
      </c>
      <c r="Z454">
        <f>'Actual Situation'!J454</f>
        <v>0</v>
      </c>
      <c r="AA454">
        <f>'Actual Situation'!K454</f>
        <v>0</v>
      </c>
      <c r="AB454" s="12">
        <f ca="1">Q454*Parameters!$C$7</f>
        <v>0</v>
      </c>
      <c r="AC454">
        <f>'Actual Situation'!L454</f>
        <v>0</v>
      </c>
      <c r="AD454" s="12">
        <f ca="1" t="shared" si="87"/>
        <v>7113.58849999999</v>
      </c>
      <c r="AE454" s="61">
        <f t="shared" si="88"/>
        <v>0</v>
      </c>
      <c r="AH454" s="39">
        <f ca="1">IF(ISNA((Parameters!$C$10-L454)/Parameters!$C$10),1,(Parameters!$C$10-L454)/Parameters!$C$10)</f>
        <v>0.895835049026623</v>
      </c>
      <c r="AJ454" s="66">
        <f ca="1" t="shared" si="89"/>
        <v>0</v>
      </c>
      <c r="AK454" s="66">
        <f ca="1" t="shared" si="90"/>
        <v>0</v>
      </c>
      <c r="AL454" s="67">
        <f>Parameters!$C$13</f>
        <v>2200</v>
      </c>
      <c r="AM454" s="67">
        <f>Parameters!$C$14</f>
        <v>2000</v>
      </c>
    </row>
    <row r="455" spans="1:39">
      <c r="A455" s="45">
        <f t="shared" si="86"/>
        <v>44315</v>
      </c>
      <c r="B455">
        <f>'Actual Situation'!B455</f>
        <v>0</v>
      </c>
      <c r="C455" s="46">
        <f>_xlfn.IFNA(VLOOKUP(A455,Measures!$D$15:$H$67,4,FALSE),C454)</f>
        <v>0.243</v>
      </c>
      <c r="D455" s="17">
        <f ca="1">OFFSET(G455,-Parameters!C$18,0)/$AG$2</f>
        <v>0.00473432251390893</v>
      </c>
      <c r="E455">
        <f>'Actual Situation'!C455</f>
        <v>0</v>
      </c>
      <c r="F455" s="17">
        <f ca="1">OFFSET(L455,-Parameters!C$18,0)/$AG$2</f>
        <v>54512.9480159247</v>
      </c>
      <c r="G455" s="47">
        <f ca="1">IF(A455&lt;(A$39-Parameters!C$18),G456/(1+H456),IF(A455&gt;(A$39-Parameters!C$18),I454*$AH454*C455,$AG$2*$D$39))</f>
        <v>0.0695357493571472</v>
      </c>
      <c r="H455" s="34">
        <f ca="1">Projection!$AH454*Projection!C455</f>
        <v>0.217687916913469</v>
      </c>
      <c r="I455" s="47">
        <f ca="1">IF(A455&lt;(A$39-Parameters!C$18-2),I456/(1+$AG$8-$AG$5),IF(A455&gt;(A$39-Parameters!C$18-2),I454*(1+H454-$AG$5),G457/$AG$8))</f>
        <v>0.309107209564094</v>
      </c>
      <c r="J455" s="47"/>
      <c r="K455" s="35">
        <f ca="1">I455/Parameters!$C$10</f>
        <v>2.71146675056223e-8</v>
      </c>
      <c r="L455" s="47">
        <f ca="1">IF(A455&lt;(A$39-Parameters!C$18),L456-G456,IF(A455=(A$39-Parameters!C$18),OFFSET(F455,Parameters!C$18,0)*$AG$2,$L454+G455))</f>
        <v>1187480.51063224</v>
      </c>
      <c r="M455" s="35">
        <f ca="1">L455/Parameters!$C$10</f>
        <v>0.104164957073004</v>
      </c>
      <c r="N455" s="35">
        <f ca="1" t="shared" si="85"/>
        <v>0.895835042926996</v>
      </c>
      <c r="O455">
        <f>'Actual Situation'!D455</f>
        <v>0</v>
      </c>
      <c r="P455">
        <f>'Actual Situation'!E455</f>
        <v>0</v>
      </c>
      <c r="Q455" s="12">
        <f ca="1">ROUND(SUM(OFFSET(D455,(Parameters!$C$9*-1),0,(Parameters!$C$8*-1),1))*Parameters!$C$6,0)</f>
        <v>0</v>
      </c>
      <c r="R455" s="12">
        <f ca="1" t="shared" si="79"/>
        <v>0</v>
      </c>
      <c r="S455" s="36" t="e">
        <f ca="1" t="shared" si="78"/>
        <v>#N/A</v>
      </c>
      <c r="T455">
        <f>'Actual Situation'!F455</f>
        <v>0</v>
      </c>
      <c r="U455" s="36">
        <f>'Actual Situation'!G455</f>
        <v>0</v>
      </c>
      <c r="V455" s="12">
        <f ca="1">Q455*Parameters!$C$4</f>
        <v>0</v>
      </c>
      <c r="W455">
        <f>'Actual Situation'!H455</f>
        <v>0</v>
      </c>
      <c r="X455" s="36">
        <f>'Actual Situation'!I455</f>
        <v>0</v>
      </c>
      <c r="Y455" s="12">
        <f ca="1">Q455*Parameters!$C$5</f>
        <v>0</v>
      </c>
      <c r="Z455">
        <f>'Actual Situation'!J455</f>
        <v>0</v>
      </c>
      <c r="AA455">
        <f>'Actual Situation'!K455</f>
        <v>0</v>
      </c>
      <c r="AB455" s="12">
        <f ca="1">Q455*Parameters!$C$7</f>
        <v>0</v>
      </c>
      <c r="AC455">
        <f>'Actual Situation'!L455</f>
        <v>0</v>
      </c>
      <c r="AD455" s="12">
        <f ca="1" t="shared" si="87"/>
        <v>7113.58849999999</v>
      </c>
      <c r="AE455" s="61">
        <f t="shared" si="88"/>
        <v>0</v>
      </c>
      <c r="AH455" s="39">
        <f ca="1">IF(ISNA((Parameters!$C$10-L455)/Parameters!$C$10),1,(Parameters!$C$10-L455)/Parameters!$C$10)</f>
        <v>0.895835042926996</v>
      </c>
      <c r="AJ455" s="66">
        <f ca="1" t="shared" si="89"/>
        <v>0</v>
      </c>
      <c r="AK455" s="66">
        <f ca="1" t="shared" si="90"/>
        <v>0</v>
      </c>
      <c r="AL455" s="67">
        <f>Parameters!$C$13</f>
        <v>2200</v>
      </c>
      <c r="AM455" s="67">
        <f>Parameters!$C$14</f>
        <v>2000</v>
      </c>
    </row>
    <row r="456" spans="1:39">
      <c r="A456" s="45">
        <f t="shared" si="86"/>
        <v>44316</v>
      </c>
      <c r="B456">
        <f>'Actual Situation'!B456</f>
        <v>0</v>
      </c>
      <c r="C456" s="46">
        <f>_xlfn.IFNA(VLOOKUP(A456,Measures!$D$15:$H$67,4,FALSE),C455)</f>
        <v>0.243</v>
      </c>
      <c r="D456" s="17">
        <f ca="1">OFFSET(G456,-Parameters!C$18,0)/$AG$2</f>
        <v>0.00458134676089159</v>
      </c>
      <c r="E456">
        <f>'Actual Situation'!C456</f>
        <v>0</v>
      </c>
      <c r="F456" s="17">
        <f ca="1">OFFSET(L456,-Parameters!C$18,0)/$AG$2</f>
        <v>54512.9525972714</v>
      </c>
      <c r="G456" s="47">
        <f ca="1">IF(A456&lt;(A$39-Parameters!C$18),G457/(1+H457),IF(A456&gt;(A$39-Parameters!C$18),I455*$AH455*C456,$AG$2*$D$39))</f>
        <v>0.0672889040947813</v>
      </c>
      <c r="H456" s="34">
        <f ca="1">Projection!$AH455*Projection!C456</f>
        <v>0.21768791543126</v>
      </c>
      <c r="I456" s="47">
        <f ca="1">IF(A456&lt;(A$39-Parameters!C$18-2),I457/(1+$AG$8-$AG$5),IF(A456&gt;(A$39-Parameters!C$18-2),I455*(1+H455-$AG$5),G458/$AG$8))</f>
        <v>0.299119311726014</v>
      </c>
      <c r="J456" s="47"/>
      <c r="K456" s="35">
        <f ca="1">I456/Parameters!$C$10</f>
        <v>2.6238536116317e-8</v>
      </c>
      <c r="L456" s="47">
        <f ca="1">IF(A456&lt;(A$39-Parameters!C$18),L457-G457,IF(A456=(A$39-Parameters!C$18),OFFSET(F456,Parameters!C$18,0)*$AG$2,$L455+G456))</f>
        <v>1187480.57792115</v>
      </c>
      <c r="M456" s="35">
        <f ca="1">L456/Parameters!$C$10</f>
        <v>0.104164962975539</v>
      </c>
      <c r="N456" s="35">
        <f ca="1" t="shared" si="85"/>
        <v>0.895835037024461</v>
      </c>
      <c r="O456">
        <f>'Actual Situation'!D456</f>
        <v>0</v>
      </c>
      <c r="P456">
        <f>'Actual Situation'!E456</f>
        <v>0</v>
      </c>
      <c r="Q456" s="12">
        <f ca="1">ROUND(SUM(OFFSET(D456,(Parameters!$C$9*-1),0,(Parameters!$C$8*-1),1))*Parameters!$C$6,0)</f>
        <v>0</v>
      </c>
      <c r="R456" s="12">
        <f ca="1" t="shared" si="79"/>
        <v>0</v>
      </c>
      <c r="S456" s="36" t="e">
        <f ca="1" t="shared" si="78"/>
        <v>#N/A</v>
      </c>
      <c r="T456">
        <f>'Actual Situation'!F456</f>
        <v>0</v>
      </c>
      <c r="U456" s="36">
        <f>'Actual Situation'!G456</f>
        <v>0</v>
      </c>
      <c r="V456" s="12">
        <f ca="1">Q456*Parameters!$C$4</f>
        <v>0</v>
      </c>
      <c r="W456">
        <f>'Actual Situation'!H456</f>
        <v>0</v>
      </c>
      <c r="X456" s="36">
        <f>'Actual Situation'!I456</f>
        <v>0</v>
      </c>
      <c r="Y456" s="12">
        <f ca="1">Q456*Parameters!$C$5</f>
        <v>0</v>
      </c>
      <c r="Z456">
        <f>'Actual Situation'!J456</f>
        <v>0</v>
      </c>
      <c r="AA456">
        <f>'Actual Situation'!K456</f>
        <v>0</v>
      </c>
      <c r="AB456" s="12">
        <f ca="1">Q456*Parameters!$C$7</f>
        <v>0</v>
      </c>
      <c r="AC456">
        <f>'Actual Situation'!L456</f>
        <v>0</v>
      </c>
      <c r="AD456" s="12">
        <f ca="1" t="shared" si="87"/>
        <v>7113.58849999999</v>
      </c>
      <c r="AE456" s="61">
        <f t="shared" si="88"/>
        <v>0</v>
      </c>
      <c r="AH456" s="39">
        <f ca="1">IF(ISNA((Parameters!$C$10-L456)/Parameters!$C$10),1,(Parameters!$C$10-L456)/Parameters!$C$10)</f>
        <v>0.895835037024461</v>
      </c>
      <c r="AJ456" s="66">
        <f ca="1" t="shared" si="89"/>
        <v>0</v>
      </c>
      <c r="AK456" s="66">
        <f ca="1" t="shared" si="90"/>
        <v>0</v>
      </c>
      <c r="AL456" s="67">
        <f>Parameters!$C$13</f>
        <v>2200</v>
      </c>
      <c r="AM456" s="67">
        <f>Parameters!$C$14</f>
        <v>2000</v>
      </c>
    </row>
    <row r="457" spans="1:39">
      <c r="A457" s="45">
        <f t="shared" si="86"/>
        <v>44317</v>
      </c>
      <c r="B457">
        <f>'Actual Situation'!B457</f>
        <v>0</v>
      </c>
      <c r="C457" s="46">
        <f>_xlfn.IFNA(VLOOKUP(A457,Measures!$D$15:$H$67,4,FALSE),C456)</f>
        <v>0.243</v>
      </c>
      <c r="D457" s="17">
        <f ca="1">OFFSET(G457,-Parameters!C$18,0)/$AG$2</f>
        <v>0.00443331396191234</v>
      </c>
      <c r="E457">
        <f>'Actual Situation'!C457</f>
        <v>0</v>
      </c>
      <c r="F457" s="17">
        <f ca="1">OFFSET(L457,-Parameters!C$18,0)/$AG$2</f>
        <v>54512.9570305854</v>
      </c>
      <c r="G457" s="47">
        <f ca="1">IF(A457&lt;(A$39-Parameters!C$18),G458/(1+H458),IF(A457&gt;(A$39-Parameters!C$18),I456*$AH456*C457,$AG$2*$D$39))</f>
        <v>0.0651146590058375</v>
      </c>
      <c r="H457" s="34">
        <f ca="1">Projection!$AH456*Projection!C457</f>
        <v>0.217687913996944</v>
      </c>
      <c r="I457" s="47">
        <f ca="1">IF(A457&lt;(A$39-Parameters!C$18-2),I458/(1+$AG$8-$AG$5),IF(A457&gt;(A$39-Parameters!C$18-2),I456*(1+H456-$AG$5),G459/$AG$8))</f>
        <v>0.28945414322938</v>
      </c>
      <c r="J457" s="47"/>
      <c r="K457" s="35">
        <f ca="1">I457/Parameters!$C$10</f>
        <v>2.53907143183666e-8</v>
      </c>
      <c r="L457" s="47">
        <f ca="1">IF(A457&lt;(A$39-Parameters!C$18),L458-G458,IF(A457=(A$39-Parameters!C$18),OFFSET(F457,Parameters!C$18,0)*$AG$2,$L456+G457))</f>
        <v>1187480.64303581</v>
      </c>
      <c r="M457" s="35">
        <f ca="1">L457/Parameters!$C$10</f>
        <v>0.104164968687351</v>
      </c>
      <c r="N457" s="35">
        <f ca="1" t="shared" si="85"/>
        <v>0.895835031312649</v>
      </c>
      <c r="O457">
        <f>'Actual Situation'!D457</f>
        <v>0</v>
      </c>
      <c r="P457">
        <f>'Actual Situation'!E457</f>
        <v>0</v>
      </c>
      <c r="Q457" s="12">
        <f ca="1">ROUND(SUM(OFFSET(D457,(Parameters!$C$9*-1),0,(Parameters!$C$8*-1),1))*Parameters!$C$6,0)</f>
        <v>0</v>
      </c>
      <c r="R457" s="12">
        <f ca="1" t="shared" si="79"/>
        <v>0</v>
      </c>
      <c r="S457" s="36" t="e">
        <f ca="1" t="shared" si="78"/>
        <v>#N/A</v>
      </c>
      <c r="T457">
        <f>'Actual Situation'!F457</f>
        <v>0</v>
      </c>
      <c r="U457" s="36">
        <f>'Actual Situation'!G457</f>
        <v>0</v>
      </c>
      <c r="V457" s="12">
        <f ca="1">Q457*Parameters!$C$4</f>
        <v>0</v>
      </c>
      <c r="W457">
        <f>'Actual Situation'!H457</f>
        <v>0</v>
      </c>
      <c r="X457" s="36">
        <f>'Actual Situation'!I457</f>
        <v>0</v>
      </c>
      <c r="Y457" s="12">
        <f ca="1">Q457*Parameters!$C$5</f>
        <v>0</v>
      </c>
      <c r="Z457">
        <f>'Actual Situation'!J457</f>
        <v>0</v>
      </c>
      <c r="AA457">
        <f>'Actual Situation'!K457</f>
        <v>0</v>
      </c>
      <c r="AB457" s="12">
        <f ca="1">Q457*Parameters!$C$7</f>
        <v>0</v>
      </c>
      <c r="AC457">
        <f>'Actual Situation'!L457</f>
        <v>0</v>
      </c>
      <c r="AD457" s="12">
        <f ca="1" t="shared" si="87"/>
        <v>7113.58849999999</v>
      </c>
      <c r="AE457" s="61">
        <f t="shared" si="88"/>
        <v>0</v>
      </c>
      <c r="AH457" s="39">
        <f ca="1">IF(ISNA((Parameters!$C$10-L457)/Parameters!$C$10),1,(Parameters!$C$10-L457)/Parameters!$C$10)</f>
        <v>0.895835031312649</v>
      </c>
      <c r="AJ457" s="66">
        <f ca="1" t="shared" si="89"/>
        <v>0</v>
      </c>
      <c r="AK457" s="66">
        <f ca="1" t="shared" si="90"/>
        <v>0</v>
      </c>
      <c r="AL457" s="67">
        <f>Parameters!$C$13</f>
        <v>2200</v>
      </c>
      <c r="AM457" s="67">
        <f>Parameters!$C$14</f>
        <v>2000</v>
      </c>
    </row>
    <row r="458" spans="1:39">
      <c r="A458" s="45">
        <f t="shared" si="86"/>
        <v>44318</v>
      </c>
      <c r="B458">
        <f>'Actual Situation'!B458</f>
        <v>0</v>
      </c>
      <c r="C458" s="46">
        <f>_xlfn.IFNA(VLOOKUP(A458,Measures!$D$15:$H$67,4,FALSE),C457)</f>
        <v>0.243</v>
      </c>
      <c r="D458" s="17">
        <f ca="1">OFFSET(G458,-Parameters!C$18,0)/$AG$2</f>
        <v>0.00429006440076133</v>
      </c>
      <c r="E458">
        <f>'Actual Situation'!C458</f>
        <v>0</v>
      </c>
      <c r="F458" s="17">
        <f ca="1">OFFSET(L458,-Parameters!C$18,0)/$AG$2</f>
        <v>54512.9613206498</v>
      </c>
      <c r="G458" s="47">
        <f ca="1">IF(A458&lt;(A$39-Parameters!C$18),G459/(1+H459),IF(A458&gt;(A$39-Parameters!C$18),I457*$AH457*C458,$AG$2*$D$39))</f>
        <v>0.0630106682356225</v>
      </c>
      <c r="H458" s="34">
        <f ca="1">Projection!$AH457*Projection!C458</f>
        <v>0.217687912608974</v>
      </c>
      <c r="I458" s="47">
        <f ca="1">IF(A458&lt;(A$39-Parameters!C$18-2),I459/(1+$AG$8-$AG$5),IF(A458&gt;(A$39-Parameters!C$18-2),I457*(1+H457-$AG$5),G460/$AG$8))</f>
        <v>0.280101276059411</v>
      </c>
      <c r="J458" s="47"/>
      <c r="K458" s="35">
        <f ca="1">I458/Parameters!$C$10</f>
        <v>2.45702873736325e-8</v>
      </c>
      <c r="L458" s="47">
        <f ca="1">IF(A458&lt;(A$39-Parameters!C$18),L459-G459,IF(A458=(A$39-Parameters!C$18),OFFSET(F458,Parameters!C$18,0)*$AG$2,$L457+G458))</f>
        <v>1187480.70604647</v>
      </c>
      <c r="M458" s="35">
        <f ca="1">L458/Parameters!$C$10</f>
        <v>0.104164974214603</v>
      </c>
      <c r="N458" s="35">
        <f ca="1" t="shared" si="85"/>
        <v>0.895835025785397</v>
      </c>
      <c r="O458">
        <f>'Actual Situation'!D458</f>
        <v>0</v>
      </c>
      <c r="P458">
        <f>'Actual Situation'!E458</f>
        <v>0</v>
      </c>
      <c r="Q458" s="12">
        <f ca="1">ROUND(SUM(OFFSET(D458,(Parameters!$C$9*-1),0,(Parameters!$C$8*-1),1))*Parameters!$C$6,0)</f>
        <v>0</v>
      </c>
      <c r="R458" s="12">
        <f ca="1" t="shared" si="79"/>
        <v>0</v>
      </c>
      <c r="S458" s="36" t="e">
        <f ca="1">IF(P458=0,NA(),ABS(Q458-P458)/Q458*100)</f>
        <v>#N/A</v>
      </c>
      <c r="T458">
        <f>'Actual Situation'!F458</f>
        <v>0</v>
      </c>
      <c r="U458" s="36">
        <f>'Actual Situation'!G458</f>
        <v>0</v>
      </c>
      <c r="V458" s="12">
        <f ca="1">Q458*Parameters!$C$4</f>
        <v>0</v>
      </c>
      <c r="W458">
        <f>'Actual Situation'!H458</f>
        <v>0</v>
      </c>
      <c r="X458" s="36">
        <f>'Actual Situation'!I458</f>
        <v>0</v>
      </c>
      <c r="Y458" s="12">
        <f ca="1">Q458*Parameters!$C$5</f>
        <v>0</v>
      </c>
      <c r="Z458">
        <f>'Actual Situation'!J458</f>
        <v>0</v>
      </c>
      <c r="AA458">
        <f>'Actual Situation'!K458</f>
        <v>0</v>
      </c>
      <c r="AB458" s="12">
        <f ca="1">Q458*Parameters!$C$7</f>
        <v>0</v>
      </c>
      <c r="AC458">
        <f>'Actual Situation'!L458</f>
        <v>0</v>
      </c>
      <c r="AD458" s="12">
        <f ca="1" t="shared" si="87"/>
        <v>7113.58849999999</v>
      </c>
      <c r="AE458" s="61">
        <f t="shared" si="88"/>
        <v>0</v>
      </c>
      <c r="AH458" s="39">
        <f ca="1">IF(ISNA((Parameters!$C$10-L458)/Parameters!$C$10),1,(Parameters!$C$10-L458)/Parameters!$C$10)</f>
        <v>0.895835025785397</v>
      </c>
      <c r="AJ458" s="66">
        <f ca="1" t="shared" si="89"/>
        <v>0</v>
      </c>
      <c r="AK458" s="66">
        <f ca="1" t="shared" si="90"/>
        <v>0</v>
      </c>
      <c r="AL458" s="67">
        <f>Parameters!$C$13</f>
        <v>2200</v>
      </c>
      <c r="AM458" s="67">
        <f>Parameters!$C$14</f>
        <v>2000</v>
      </c>
    </row>
    <row r="459" spans="1:39">
      <c r="A459" s="45">
        <f t="shared" si="86"/>
        <v>44319</v>
      </c>
      <c r="B459">
        <f>'Actual Situation'!B459</f>
        <v>0</v>
      </c>
      <c r="C459" s="46">
        <f>_xlfn.IFNA(VLOOKUP(A459,Measures!$D$15:$H$67,4,FALSE),C458)</f>
        <v>0.243</v>
      </c>
      <c r="D459" s="17">
        <f ca="1">OFFSET(G459,-Parameters!C$18,0)/$AG$2</f>
        <v>0.00415144352192586</v>
      </c>
      <c r="E459">
        <f>'Actual Situation'!C459</f>
        <v>0</v>
      </c>
      <c r="F459" s="17">
        <f ca="1">OFFSET(L459,-Parameters!C$18,0)/$AG$2</f>
        <v>54512.9654720933</v>
      </c>
      <c r="G459" s="47">
        <f ca="1">IF(A459&lt;(A$39-Parameters!C$18),G460/(1+H460),IF(A459&gt;(A$39-Parameters!C$18),I458*$AH458*C459,$AG$2*$D$39))</f>
        <v>0.0609746617282728</v>
      </c>
      <c r="H459" s="34">
        <f ca="1">Projection!$AH458*Projection!C459</f>
        <v>0.217687911265851</v>
      </c>
      <c r="I459" s="47">
        <f ca="1">IF(A459&lt;(A$39-Parameters!C$18-2),I460/(1+$AG$8-$AG$5),IF(A459&gt;(A$39-Parameters!C$18-2),I458*(1+H458-$AG$5),G461/$AG$8))</f>
        <v>0.271050619149041</v>
      </c>
      <c r="J459" s="47"/>
      <c r="K459" s="35">
        <f ca="1">I459/Parameters!$C$10</f>
        <v>2.37763701007931e-8</v>
      </c>
      <c r="L459" s="47">
        <f ca="1">IF(A459&lt;(A$39-Parameters!C$18),L460-G460,IF(A459=(A$39-Parameters!C$18),OFFSET(F459,Parameters!C$18,0)*$AG$2,$L458+G459))</f>
        <v>1187480.76702114</v>
      </c>
      <c r="M459" s="35">
        <f ca="1">L459/Parameters!$C$10</f>
        <v>0.104164979563258</v>
      </c>
      <c r="N459" s="35">
        <f ca="1" t="shared" si="85"/>
        <v>0.895835020436742</v>
      </c>
      <c r="O459">
        <f>'Actual Situation'!D459</f>
        <v>0</v>
      </c>
      <c r="P459">
        <f>'Actual Situation'!E459</f>
        <v>0</v>
      </c>
      <c r="Q459" s="12">
        <f ca="1">ROUND(SUM(OFFSET(D459,(Parameters!$C$9*-1),0,(Parameters!$C$8*-1),1))*Parameters!$C$6,0)</f>
        <v>0</v>
      </c>
      <c r="R459" s="12">
        <f ca="1" t="shared" si="79"/>
        <v>0</v>
      </c>
      <c r="S459" s="36" t="e">
        <f ca="1">IF(P459=0,NA(),ABS(Q459-P459)/Q459*100)</f>
        <v>#N/A</v>
      </c>
      <c r="T459">
        <f>'Actual Situation'!F459</f>
        <v>0</v>
      </c>
      <c r="U459" s="36">
        <f>'Actual Situation'!G459</f>
        <v>0</v>
      </c>
      <c r="V459" s="12">
        <f ca="1">Q459*Parameters!$C$4</f>
        <v>0</v>
      </c>
      <c r="W459">
        <f>'Actual Situation'!H459</f>
        <v>0</v>
      </c>
      <c r="X459" s="36">
        <f>'Actual Situation'!I459</f>
        <v>0</v>
      </c>
      <c r="Y459" s="12">
        <f ca="1">Q459*Parameters!$C$5</f>
        <v>0</v>
      </c>
      <c r="Z459">
        <f>'Actual Situation'!J459</f>
        <v>0</v>
      </c>
      <c r="AA459">
        <f>'Actual Situation'!K459</f>
        <v>0</v>
      </c>
      <c r="AB459" s="12">
        <f ca="1">Q459*Parameters!$C$7</f>
        <v>0</v>
      </c>
      <c r="AC459">
        <f>'Actual Situation'!L459</f>
        <v>0</v>
      </c>
      <c r="AD459" s="12">
        <f ca="1" t="shared" si="87"/>
        <v>7113.58849999999</v>
      </c>
      <c r="AE459" s="61">
        <f t="shared" si="88"/>
        <v>0</v>
      </c>
      <c r="AH459" s="39">
        <f ca="1">IF(ISNA((Parameters!$C$10-L459)/Parameters!$C$10),1,(Parameters!$C$10-L459)/Parameters!$C$10)</f>
        <v>0.895835020436742</v>
      </c>
      <c r="AJ459" s="66">
        <f ca="1" t="shared" si="89"/>
        <v>0</v>
      </c>
      <c r="AK459" s="66">
        <f ca="1" t="shared" si="90"/>
        <v>0</v>
      </c>
      <c r="AL459" s="67">
        <f>Parameters!$C$13</f>
        <v>2200</v>
      </c>
      <c r="AM459" s="67">
        <f>Parameters!$C$14</f>
        <v>2000</v>
      </c>
    </row>
    <row r="460" spans="1:39">
      <c r="A460" s="45">
        <f t="shared" si="86"/>
        <v>44320</v>
      </c>
      <c r="B460">
        <f>'Actual Situation'!B460</f>
        <v>0</v>
      </c>
      <c r="C460" s="46">
        <f>_xlfn.IFNA(VLOOKUP(A460,Measures!$D$15:$H$67,4,FALSE),C459)</f>
        <v>0.243</v>
      </c>
      <c r="D460" s="17">
        <f ca="1">OFFSET(G460,-Parameters!C$18,0)/$AG$2</f>
        <v>0.0040173017638419</v>
      </c>
      <c r="E460">
        <f>'Actual Situation'!C460</f>
        <v>0</v>
      </c>
      <c r="F460" s="17">
        <f ca="1">OFFSET(L460,-Parameters!C$18,0)/$AG$2</f>
        <v>54512.9694893951</v>
      </c>
      <c r="G460" s="47">
        <f ca="1">IF(A460&lt;(A$39-Parameters!C$18),G461/(1+H461),IF(A460&gt;(A$39-Parameters!C$18),I459*$AH459*C460,$AG$2*$D$39))</f>
        <v>0.0590044427775798</v>
      </c>
      <c r="H460" s="34">
        <f ca="1">Projection!$AH459*Projection!C460</f>
        <v>0.217687909966128</v>
      </c>
      <c r="I460" s="47">
        <f ca="1">IF(A460&lt;(A$39-Parameters!C$18-2),I461/(1+$AG$8-$AG$5),IF(A460&gt;(A$39-Parameters!C$18-2),I459*(1+H459-$AG$5),G462/$AG$8))</f>
        <v>0.262292407491651</v>
      </c>
      <c r="J460" s="47"/>
      <c r="K460" s="35">
        <f ca="1">I460/Parameters!$C$10</f>
        <v>2.30081059203203e-8</v>
      </c>
      <c r="L460" s="47">
        <f ca="1">IF(A460&lt;(A$39-Parameters!C$18),L461-G461,IF(A460=(A$39-Parameters!C$18),OFFSET(F460,Parameters!C$18,0)*$AG$2,$L459+G460))</f>
        <v>1187480.82602558</v>
      </c>
      <c r="M460" s="35">
        <f ca="1">L460/Parameters!$C$10</f>
        <v>0.104164984739086</v>
      </c>
      <c r="N460" s="35">
        <f ca="1" t="shared" si="85"/>
        <v>0.895835015260914</v>
      </c>
      <c r="O460">
        <f>'Actual Situation'!D460</f>
        <v>0</v>
      </c>
      <c r="P460">
        <f>'Actual Situation'!E460</f>
        <v>0</v>
      </c>
      <c r="Q460" s="12">
        <f ca="1">ROUND(SUM(OFFSET(D460,(Parameters!$C$9*-1),0,(Parameters!$C$8*-1),1))*Parameters!$C$6,0)</f>
        <v>0</v>
      </c>
      <c r="R460" s="12">
        <f ca="1" t="shared" si="79"/>
        <v>0</v>
      </c>
      <c r="S460" s="36" t="e">
        <f ca="1">IF(P460=0,NA(),ABS(Q460-P460)/Q460*100)</f>
        <v>#N/A</v>
      </c>
      <c r="T460">
        <f>'Actual Situation'!F460</f>
        <v>0</v>
      </c>
      <c r="U460" s="36">
        <f>'Actual Situation'!G460</f>
        <v>0</v>
      </c>
      <c r="V460" s="12">
        <f ca="1">Q460*Parameters!$C$4</f>
        <v>0</v>
      </c>
      <c r="W460">
        <f>'Actual Situation'!H460</f>
        <v>0</v>
      </c>
      <c r="X460" s="36">
        <f>'Actual Situation'!I460</f>
        <v>0</v>
      </c>
      <c r="Y460" s="12">
        <f ca="1">Q460*Parameters!$C$5</f>
        <v>0</v>
      </c>
      <c r="Z460">
        <f>'Actual Situation'!J460</f>
        <v>0</v>
      </c>
      <c r="AA460">
        <f>'Actual Situation'!K460</f>
        <v>0</v>
      </c>
      <c r="AB460" s="12">
        <f ca="1">Q460*Parameters!$C$7</f>
        <v>0</v>
      </c>
      <c r="AC460">
        <f>'Actual Situation'!L460</f>
        <v>0</v>
      </c>
      <c r="AD460" s="12">
        <f ca="1" t="shared" si="87"/>
        <v>7113.58849999999</v>
      </c>
      <c r="AE460" s="61">
        <f t="shared" si="88"/>
        <v>0</v>
      </c>
      <c r="AH460" s="39">
        <f ca="1">IF(ISNA((Parameters!$C$10-L460)/Parameters!$C$10),1,(Parameters!$C$10-L460)/Parameters!$C$10)</f>
        <v>0.895835015260914</v>
      </c>
      <c r="AJ460" s="66">
        <f ca="1" t="shared" si="89"/>
        <v>0</v>
      </c>
      <c r="AK460" s="66">
        <f ca="1" t="shared" si="90"/>
        <v>0</v>
      </c>
      <c r="AL460" s="67">
        <f>Parameters!$C$13</f>
        <v>2200</v>
      </c>
      <c r="AM460" s="67">
        <f>Parameters!$C$14</f>
        <v>2000</v>
      </c>
    </row>
    <row r="461" spans="1:39">
      <c r="A461" s="45">
        <f t="shared" si="86"/>
        <v>44321</v>
      </c>
      <c r="B461">
        <f>'Actual Situation'!B461</f>
        <v>0</v>
      </c>
      <c r="C461" s="46">
        <f>_xlfn.IFNA(VLOOKUP(A461,Measures!$D$15:$H$67,4,FALSE),C460)</f>
        <v>0.243</v>
      </c>
      <c r="D461" s="17">
        <f ca="1">OFFSET(G461,-Parameters!C$18,0)/$AG$2</f>
        <v>0.00388749439753336</v>
      </c>
      <c r="E461">
        <f>'Actual Situation'!C461</f>
        <v>0</v>
      </c>
      <c r="F461" s="17">
        <f ca="1">OFFSET(L461,-Parameters!C$18,0)/$AG$2</f>
        <v>54512.9733768895</v>
      </c>
      <c r="G461" s="47">
        <f ca="1">IF(A461&lt;(A$39-Parameters!C$18),G462/(1+H462),IF(A461&gt;(A$39-Parameters!C$18),I460*$AH460*C461,$AG$2*$D$39))</f>
        <v>0.0570978856569496</v>
      </c>
      <c r="H461" s="34">
        <f ca="1">Projection!$AH460*Projection!C461</f>
        <v>0.217687908708402</v>
      </c>
      <c r="I461" s="47">
        <f ca="1">IF(A461&lt;(A$39-Parameters!C$18-2),I462/(1+$AG$8-$AG$5),IF(A461&gt;(A$39-Parameters!C$18-2),I460*(1+H460-$AG$5),G463/$AG$8))</f>
        <v>0.25381719160558</v>
      </c>
      <c r="J461" s="47"/>
      <c r="K461" s="35">
        <f ca="1">I461/Parameters!$C$10</f>
        <v>2.22646659303141e-8</v>
      </c>
      <c r="L461" s="47">
        <f ca="1">IF(A461&lt;(A$39-Parameters!C$18),L462-G462,IF(A461=(A$39-Parameters!C$18),OFFSET(F461,Parameters!C$18,0)*$AG$2,$L460+G461))</f>
        <v>1187480.88312347</v>
      </c>
      <c r="M461" s="35">
        <f ca="1">L461/Parameters!$C$10</f>
        <v>0.104164989747672</v>
      </c>
      <c r="N461" s="35">
        <f ca="1" t="shared" si="85"/>
        <v>0.895835010252328</v>
      </c>
      <c r="O461">
        <f>'Actual Situation'!D461</f>
        <v>0</v>
      </c>
      <c r="P461">
        <f>'Actual Situation'!E461</f>
        <v>0</v>
      </c>
      <c r="Q461" s="12">
        <f ca="1">ROUND(SUM(OFFSET(D461,(Parameters!$C$9*-1),0,(Parameters!$C$8*-1),1))*Parameters!$C$6,0)</f>
        <v>0</v>
      </c>
      <c r="R461" s="12">
        <f ca="1" t="shared" si="79"/>
        <v>0</v>
      </c>
      <c r="S461" s="36" t="e">
        <f ca="1">IF(P461=0,NA(),ABS(Q461-P461)/Q461*100)</f>
        <v>#N/A</v>
      </c>
      <c r="T461">
        <f>'Actual Situation'!F461</f>
        <v>0</v>
      </c>
      <c r="U461" s="36">
        <f>'Actual Situation'!G461</f>
        <v>0</v>
      </c>
      <c r="V461" s="12">
        <f ca="1">Q461*Parameters!$C$4</f>
        <v>0</v>
      </c>
      <c r="W461">
        <f>'Actual Situation'!H461</f>
        <v>0</v>
      </c>
      <c r="X461" s="36">
        <f>'Actual Situation'!I461</f>
        <v>0</v>
      </c>
      <c r="Y461" s="12">
        <f ca="1">Q461*Parameters!$C$5</f>
        <v>0</v>
      </c>
      <c r="Z461">
        <f>'Actual Situation'!J461</f>
        <v>0</v>
      </c>
      <c r="AA461">
        <f>'Actual Situation'!K461</f>
        <v>0</v>
      </c>
      <c r="AB461" s="12">
        <f ca="1">Q461*Parameters!$C$7</f>
        <v>0</v>
      </c>
      <c r="AC461">
        <f>'Actual Situation'!L461</f>
        <v>0</v>
      </c>
      <c r="AD461" s="12">
        <f ca="1" t="shared" si="87"/>
        <v>7113.58849999999</v>
      </c>
      <c r="AE461" s="61">
        <f t="shared" si="88"/>
        <v>0</v>
      </c>
      <c r="AH461" s="39">
        <f ca="1">IF(ISNA((Parameters!$C$10-L461)/Parameters!$C$10),1,(Parameters!$C$10-L461)/Parameters!$C$10)</f>
        <v>0.895835010252328</v>
      </c>
      <c r="AJ461" s="66">
        <f ca="1" t="shared" si="89"/>
        <v>0</v>
      </c>
      <c r="AK461" s="66">
        <f ca="1" t="shared" si="90"/>
        <v>0</v>
      </c>
      <c r="AL461" s="67">
        <f>Parameters!$C$13</f>
        <v>2200</v>
      </c>
      <c r="AM461" s="67">
        <f>Parameters!$C$14</f>
        <v>2000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31" workbookViewId="0">
      <selection activeCell="J6" sqref="J6"/>
    </sheetView>
  </sheetViews>
  <sheetFormatPr defaultColWidth="9.14545454545454" defaultRowHeight="12.5"/>
  <cols>
    <col min="1" max="1" width="31.5454545454545" customWidth="1"/>
    <col min="2" max="3" width="12.8181818181818"/>
    <col min="12" max="12" width="16.1818181818182" customWidth="1"/>
  </cols>
  <sheetData>
    <row r="1" spans="1:3">
      <c r="A1" t="s">
        <v>103</v>
      </c>
      <c r="B1" s="26">
        <f ca="1">SUMIF(Projection!S:S,"&lt;&gt;#N/A")/COUNTIF(Projection!S1:S429,"&lt;&gt;#N/A")</f>
        <v>6.21253785112373</v>
      </c>
      <c r="C1" t="s">
        <v>104</v>
      </c>
    </row>
    <row r="2" ht="13" customHeight="1" spans="1:1">
      <c r="A2" s="27"/>
    </row>
    <row r="3" ht="13" spans="1:1">
      <c r="A3" s="23" t="s">
        <v>105</v>
      </c>
    </row>
    <row r="4" spans="1:2">
      <c r="A4" s="24" t="s">
        <v>106</v>
      </c>
      <c r="B4" s="25">
        <v>43900</v>
      </c>
    </row>
    <row r="5" spans="1:2">
      <c r="A5" s="24" t="s">
        <v>107</v>
      </c>
      <c r="B5" s="25">
        <v>43931</v>
      </c>
    </row>
    <row r="32" spans="11:12">
      <c r="K32" s="28"/>
      <c r="L32" s="28"/>
    </row>
    <row r="33" spans="11:12">
      <c r="K33" s="29"/>
      <c r="L33" s="28"/>
    </row>
    <row r="34" spans="11:12">
      <c r="K34" s="29"/>
      <c r="L34" s="28"/>
    </row>
    <row r="35" spans="11:12">
      <c r="K35" s="29"/>
      <c r="L35" s="28"/>
    </row>
    <row r="36" spans="11:12">
      <c r="K36" s="29"/>
      <c r="L36" s="28"/>
    </row>
    <row r="37" spans="11:12">
      <c r="K37" s="29"/>
      <c r="L37" s="28"/>
    </row>
    <row r="38" spans="11:14">
      <c r="K38" s="28"/>
      <c r="L38" s="28"/>
      <c r="M38" s="30"/>
      <c r="N38" s="30"/>
    </row>
    <row r="39" spans="11:14">
      <c r="K39" s="30"/>
      <c r="L39" s="30"/>
      <c r="M39" s="28"/>
      <c r="N39" s="30"/>
    </row>
    <row r="40" spans="11:14">
      <c r="K40" s="30"/>
      <c r="L40" s="30"/>
      <c r="M40" s="28"/>
      <c r="N40" s="30"/>
    </row>
    <row r="41" spans="11:14">
      <c r="K41" s="30"/>
      <c r="L41" s="30"/>
      <c r="M41" s="31"/>
      <c r="N41" s="30"/>
    </row>
    <row r="42" spans="11:14">
      <c r="K42" s="30"/>
      <c r="L42" s="30"/>
      <c r="M42" s="31"/>
      <c r="N42" s="30"/>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18"/>
  <sheetViews>
    <sheetView topLeftCell="A44" workbookViewId="0">
      <selection activeCell="G5" sqref="G5"/>
    </sheetView>
  </sheetViews>
  <sheetFormatPr defaultColWidth="9.14545454545454" defaultRowHeight="12.5" outlineLevelCol="6"/>
  <cols>
    <col min="2" max="2" width="33.9090909090909" customWidth="1"/>
    <col min="3" max="3" width="12.8181818181818"/>
    <col min="5" max="5" width="10.7272727272727"/>
    <col min="6" max="6" width="9.63636363636364"/>
    <col min="7" max="7" width="24" customWidth="1"/>
    <col min="8" max="8" width="9.63636363636364"/>
  </cols>
  <sheetData>
    <row r="2" ht="13" spans="2:3">
      <c r="B2" s="15" t="s">
        <v>108</v>
      </c>
      <c r="C2" s="16">
        <f ca="1">Projection!$AD$461/Projection!$L$461</f>
        <v>0.00599048675317527</v>
      </c>
    </row>
    <row r="3" ht="13" spans="2:3">
      <c r="B3" s="15" t="s">
        <v>109</v>
      </c>
      <c r="C3" s="16">
        <f ca="1">Projection!$AD$429/Projection!$F$429</f>
        <v>0.13049401505461</v>
      </c>
    </row>
    <row r="5" ht="13" spans="2:3">
      <c r="B5" s="15" t="s">
        <v>110</v>
      </c>
      <c r="C5" s="17">
        <f ca="1">Projection!AD461</f>
        <v>7113.58849999999</v>
      </c>
    </row>
    <row r="6" ht="13" spans="2:5">
      <c r="B6" s="15" t="s">
        <v>111</v>
      </c>
      <c r="C6" s="18">
        <f ca="1">C5/Parameters!C10</f>
        <v>0.000623998991228069</v>
      </c>
      <c r="E6" s="19"/>
    </row>
    <row r="7" ht="15.5" spans="2:7">
      <c r="B7" s="15" t="s">
        <v>112</v>
      </c>
      <c r="C7" s="17">
        <f ca="1">VALUE(MAX(Projection!Q:Q))</f>
        <v>5801</v>
      </c>
      <c r="D7" t="s">
        <v>113</v>
      </c>
      <c r="E7" s="20">
        <f ca="1">OFFSET(Projection!$A$1,MATCH(C7,Projection!Q:Q,0)-1,0,1,1)</f>
        <v>43928</v>
      </c>
      <c r="F7" s="9"/>
      <c r="G7" s="21"/>
    </row>
    <row r="8" ht="13" spans="2:5">
      <c r="B8" s="15" t="s">
        <v>114</v>
      </c>
      <c r="C8" s="17">
        <f ca="1">VALUE(MAX(Projection!V:V))</f>
        <v>1276.22</v>
      </c>
      <c r="D8" t="s">
        <v>113</v>
      </c>
      <c r="E8" s="20">
        <f ca="1">OFFSET(Projection!$A$1,MATCH(C8,Projection!V:V,0)-1,0,1,1)</f>
        <v>43928</v>
      </c>
    </row>
    <row r="9" ht="13" spans="2:5">
      <c r="B9" s="15" t="s">
        <v>115</v>
      </c>
      <c r="C9" s="17">
        <f ca="1">VALUE(MAX(Projection!Y:Y))</f>
        <v>928.16</v>
      </c>
      <c r="D9" t="s">
        <v>113</v>
      </c>
      <c r="E9" s="20">
        <f ca="1">OFFSET(Projection!$A$1,MATCH(C9,Projection!Y:Y,0)-1,0,1,1)</f>
        <v>43928</v>
      </c>
    </row>
    <row r="10" ht="13" spans="2:5">
      <c r="B10" s="15" t="s">
        <v>116</v>
      </c>
      <c r="C10" s="17">
        <f ca="1">VALUE(MAX(Projection!D:D))</f>
        <v>1158.82074648556</v>
      </c>
      <c r="D10" t="s">
        <v>113</v>
      </c>
      <c r="E10" s="20">
        <f ca="1">OFFSET(Projection!$A$1,MATCH(C10,Projection!D:D,0)-1,0,1,1)</f>
        <v>43919</v>
      </c>
    </row>
    <row r="11" ht="13" spans="2:3">
      <c r="B11" s="15" t="s">
        <v>117</v>
      </c>
      <c r="C11" s="17">
        <f ca="1">Projection!F461</f>
        <v>54512.9733768895</v>
      </c>
    </row>
    <row r="12" ht="13" spans="2:2">
      <c r="B12" s="15"/>
    </row>
    <row r="13" ht="13" spans="2:3">
      <c r="B13" s="22" t="s">
        <v>118</v>
      </c>
      <c r="C13" s="17">
        <f ca="1">Projection!L461</f>
        <v>1187480.88312347</v>
      </c>
    </row>
    <row r="14" ht="13" spans="2:3">
      <c r="B14" s="15" t="s">
        <v>119</v>
      </c>
      <c r="C14" s="18">
        <f ca="1">C13/Parameters!C10</f>
        <v>0.104164989747672</v>
      </c>
    </row>
    <row r="15" ht="13" spans="2:3">
      <c r="B15" s="15"/>
      <c r="C15" s="18"/>
    </row>
    <row r="16" ht="13" spans="2:2">
      <c r="B16" s="23" t="s">
        <v>120</v>
      </c>
    </row>
    <row r="17" spans="2:3">
      <c r="B17" s="24" t="s">
        <v>106</v>
      </c>
      <c r="C17" s="25">
        <v>43890</v>
      </c>
    </row>
    <row r="18" spans="2:3">
      <c r="B18" s="24" t="s">
        <v>107</v>
      </c>
      <c r="C18" s="25">
        <v>44013</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29"/>
  <sheetViews>
    <sheetView topLeftCell="A22" workbookViewId="0">
      <selection activeCell="F36" sqref="F36"/>
    </sheetView>
  </sheetViews>
  <sheetFormatPr defaultColWidth="9.14545454545454" defaultRowHeight="12.5"/>
  <cols>
    <col min="2" max="2" width="13.1454545454545" customWidth="1"/>
    <col min="3" max="3" width="9.63636363636364"/>
    <col min="4" max="4" width="9.14545454545454" style="1"/>
    <col min="5" max="5" width="9.14545454545454" style="2"/>
    <col min="7" max="7" width="9.14545454545454" style="2"/>
    <col min="10" max="10" width="9.14545454545454" style="2"/>
    <col min="12" max="12" width="9.14545454545454" style="1"/>
    <col min="13" max="13" width="9.14545454545454" style="2"/>
    <col min="15" max="15" width="9.14545454545454" style="1"/>
    <col min="16" max="16" width="9.14545454545454" style="2"/>
    <col min="19" max="19" width="9.14545454545454" style="2"/>
    <col min="21" max="21" width="9.14545454545454" style="2"/>
    <col min="22" max="22" width="9.14545454545454" style="1"/>
    <col min="24" max="26" width="9.14545454545454" style="1"/>
  </cols>
  <sheetData>
    <row r="1" ht="69" spans="1:29">
      <c r="A1" s="4" t="s">
        <v>121</v>
      </c>
      <c r="B1" s="5" t="str">
        <f>Projection!A1</f>
        <v>Date</v>
      </c>
      <c r="C1" s="5" t="str">
        <f>Projection!B1</f>
        <v>Confirmed Cases Today</v>
      </c>
      <c r="D1" s="6" t="str">
        <f>Projection!C1</f>
        <v>Growth factor</v>
      </c>
      <c r="E1" s="7" t="str">
        <f>Projection!D1</f>
        <v>Projection Confirmed Cases Today</v>
      </c>
      <c r="F1" s="5" t="str">
        <f>Projection!E1</f>
        <v>Cumul. Confirmed Cases</v>
      </c>
      <c r="G1" s="7" t="str">
        <f>Projection!F1</f>
        <v>Projection Cumul. Confirmed Cases</v>
      </c>
      <c r="H1" s="5" t="str">
        <f>Projection!O1</f>
        <v>Admitted Today</v>
      </c>
      <c r="I1" s="5" t="str">
        <f>Projection!P1</f>
        <v>Total Hospitalized Today</v>
      </c>
      <c r="J1" s="7" t="str">
        <f>Projection!Q1</f>
        <v>Projection Total Hospitalized Today</v>
      </c>
      <c r="K1" s="5" t="str">
        <f>Projection!T1</f>
        <v>Total in ICU Today</v>
      </c>
      <c r="L1" s="6" t="str">
        <f>Projection!U1</f>
        <v>ICU over Hospitalized Today</v>
      </c>
      <c r="M1" s="7" t="str">
        <f>Projection!V1</f>
        <v>Projection Total in ICU Today</v>
      </c>
      <c r="N1" s="5" t="str">
        <f>Projection!W1</f>
        <v>Total Ventilated Today</v>
      </c>
      <c r="O1" s="6" t="str">
        <f>Projection!X1</f>
        <v>Ventilated over Hospitalized Today</v>
      </c>
      <c r="P1" s="7" t="str">
        <f>Projection!Y1</f>
        <v>Projection Total Ventilated Today</v>
      </c>
      <c r="Q1" s="5" t="str">
        <f>Projection!Z1</f>
        <v>Discharged Today</v>
      </c>
      <c r="R1" s="5" t="str">
        <f>Projection!AA1</f>
        <v>Death Today</v>
      </c>
      <c r="S1" s="7" t="str">
        <f>Projection!AB1</f>
        <v>Projection Death Today</v>
      </c>
      <c r="T1" s="5" t="str">
        <f>Projection!AC1</f>
        <v>Cumul. Death</v>
      </c>
      <c r="U1" s="7" t="str">
        <f>Projection!AD1</f>
        <v>Projection Cumul. Death</v>
      </c>
      <c r="V1" s="6" t="str">
        <f>Projection!AE1</f>
        <v>Daily Death over Hospitalized</v>
      </c>
      <c r="W1" s="5">
        <f>Projection!AI1</f>
        <v>0</v>
      </c>
      <c r="X1" s="6" t="str">
        <f>Projection!AJ1</f>
        <v>Projection Total Hospitalized Today Growth Factor</v>
      </c>
      <c r="Y1" s="6" t="e">
        <f>Projection!#REF!</f>
        <v>#REF!</v>
      </c>
      <c r="Z1" s="6" t="str">
        <f>Projection!AK1</f>
        <v>Real over Forecast Total Hopsitalized Today</v>
      </c>
      <c r="AA1" s="5" t="str">
        <f>Projection!AL1</f>
        <v>ICU Capacity</v>
      </c>
      <c r="AB1" s="5" t="str">
        <f>Projection!AM1</f>
        <v>Ventilator Capacity</v>
      </c>
      <c r="AC1" s="5"/>
    </row>
    <row r="2" spans="1:28">
      <c r="A2" s="8">
        <f>'Visualization - Fit'!B4-Projection!A2</f>
        <v>38</v>
      </c>
      <c r="B2" s="9">
        <f ca="1">OFFSET(Projection!A2,$A$2,0)</f>
        <v>43900</v>
      </c>
      <c r="C2" s="10">
        <f ca="1">OFFSET(Projection!B2,$A$2,0)</f>
        <v>28</v>
      </c>
      <c r="D2" s="11">
        <f ca="1">OFFSET(Projection!C2,$A$2,0)</f>
        <v>0.33</v>
      </c>
      <c r="E2" s="12">
        <f ca="1">OFFSET(Projection!D2,$A$2,0)</f>
        <v>18.3716906441011</v>
      </c>
      <c r="F2" s="10">
        <f ca="1">OFFSET(Projection!E2,$A$2,0)</f>
        <v>267</v>
      </c>
      <c r="G2" s="12">
        <f ca="1">OFFSET(Projection!F2,$A$2,0)</f>
        <v>318.371690644101</v>
      </c>
      <c r="H2" s="10">
        <f ca="1">OFFSET(Projection!O2,$A$2,0)</f>
        <v>0</v>
      </c>
      <c r="I2" s="10">
        <f ca="1">OFFSET(Projection!P2,$A$2,0)</f>
        <v>0</v>
      </c>
      <c r="J2" s="12">
        <f ca="1">OFFSET(Projection!Q2,$A$2,0)</f>
        <v>46</v>
      </c>
      <c r="K2" s="10">
        <f ca="1">OFFSET(Projection!T2,$A$2,0)</f>
        <v>0</v>
      </c>
      <c r="L2" s="11" t="e">
        <f ca="1">OFFSET(Projection!U2,$A$2,0)</f>
        <v>#N/A</v>
      </c>
      <c r="M2" s="12">
        <f ca="1">OFFSET(Projection!V2,$A$2,0)</f>
        <v>10.12</v>
      </c>
      <c r="N2" s="10">
        <f ca="1">OFFSET(Projection!W2,$A$2,0)</f>
        <v>0</v>
      </c>
      <c r="O2" s="11" t="e">
        <f ca="1">OFFSET(Projection!X2,$A$2,0)</f>
        <v>#N/A</v>
      </c>
      <c r="P2" s="12">
        <f ca="1">OFFSET(Projection!Y2,$A$2,0)</f>
        <v>7.36</v>
      </c>
      <c r="Q2" s="10">
        <f ca="1">OFFSET(Projection!Z2,$A$2,0)</f>
        <v>0</v>
      </c>
      <c r="R2" s="10">
        <f ca="1">OFFSET(Projection!AA2,$A$2,0)</f>
        <v>0</v>
      </c>
      <c r="S2" s="12">
        <f ca="1">OFFSET(Projection!AB2,$A$2,0)</f>
        <v>0</v>
      </c>
      <c r="T2" s="10">
        <f ca="1">OFFSET(Projection!AC2,$A$2,0)</f>
        <v>1</v>
      </c>
      <c r="U2" s="12">
        <f ca="1">OFFSET(Projection!AD2,$A$2,0)</f>
        <v>0</v>
      </c>
      <c r="V2" s="11">
        <f ca="1">OFFSET(Projection!AE2,$A$2,0)</f>
        <v>0</v>
      </c>
      <c r="W2" s="10">
        <f ca="1">OFFSET(Projection!AI2,$A$2,0)</f>
        <v>0</v>
      </c>
      <c r="X2" s="11">
        <f ca="1">OFFSET(Projection!AJ2,$A$2,0)</f>
        <v>1.7037037037037</v>
      </c>
      <c r="Y2" s="11" t="e">
        <f ca="1">OFFSET(Projection!#REF!,$A$2,0)</f>
        <v>#REF!</v>
      </c>
      <c r="Z2" s="11">
        <f ca="1">OFFSET(Projection!AK2,$A$2,0)</f>
        <v>1.1924033357457</v>
      </c>
      <c r="AA2" s="10">
        <f ca="1">OFFSET(Projection!AL2,$A$2,0)</f>
        <v>2200</v>
      </c>
      <c r="AB2" s="10">
        <f ca="1">OFFSET(Projection!AM2,$A$2,0)</f>
        <v>2000</v>
      </c>
    </row>
    <row r="3" spans="2:28">
      <c r="B3" s="9">
        <f ca="1">IF(B2&lt;'Visualization - Fit'!$B$5,OFFSET(Projection!A3,$A$2,0),NA())</f>
        <v>43901</v>
      </c>
      <c r="C3" s="10">
        <f ca="1">IF($B3&lt;='Visualization - Fit'!$B$5,OFFSET(Projection!B3,$A$2,0),NA())</f>
        <v>47</v>
      </c>
      <c r="D3" s="10">
        <f ca="1">IF($B3&lt;='Visualization - Fit'!$B$5,OFFSET(Projection!C3,$A$2,0),NA())</f>
        <v>0.33</v>
      </c>
      <c r="E3" s="10">
        <f ca="1">IF($B3&lt;='Visualization - Fit'!$B$5,OFFSET(Projection!D3,$A$2,0),NA())</f>
        <v>25.8970805836674</v>
      </c>
      <c r="F3" s="10">
        <f ca="1">IF($B3&lt;='Visualization - Fit'!$B$5,OFFSET(Projection!E3,$A$2,0),NA())</f>
        <v>314</v>
      </c>
      <c r="G3" s="10">
        <f ca="1">IF($B3&lt;='Visualization - Fit'!$B$5,OFFSET(Projection!F3,$A$2,0),NA())</f>
        <v>344.268771227769</v>
      </c>
      <c r="H3" s="10">
        <f ca="1">IF($B3&lt;='Visualization - Fit'!$B$5,OFFSET(Projection!O3,$A$2,0),NA())</f>
        <v>0</v>
      </c>
      <c r="I3" s="10">
        <f ca="1">IF($B3&lt;='Visualization - Fit'!$B$5,OFFSET(Projection!P3,$A$2,0),NA())</f>
        <v>0</v>
      </c>
      <c r="J3" s="10">
        <f ca="1">IF($B3&lt;='Visualization - Fit'!$B$5,OFFSET(Projection!Q3,$A$2,0),NA())</f>
        <v>54</v>
      </c>
      <c r="K3" s="10">
        <f ca="1">IF($B3&lt;='Visualization - Fit'!$B$5,OFFSET(Projection!T3,$A$2,0),NA())</f>
        <v>0</v>
      </c>
      <c r="L3" s="10" t="e">
        <f ca="1">IF($B3&lt;='Visualization - Fit'!$B$5,OFFSET(Projection!U3,$A$2,0),NA())</f>
        <v>#N/A</v>
      </c>
      <c r="M3" s="10">
        <f ca="1">IF($B3&lt;='Visualization - Fit'!$B$5,OFFSET(Projection!V3,$A$2,0),NA())</f>
        <v>11.88</v>
      </c>
      <c r="N3" s="10">
        <f ca="1">IF($B3&lt;='Visualization - Fit'!$B$5,OFFSET(Projection!W3,$A$2,0),NA())</f>
        <v>0</v>
      </c>
      <c r="O3" s="10" t="e">
        <f ca="1">IF($B3&lt;='Visualization - Fit'!$B$5,OFFSET(Projection!X3,$A$2,0),NA())</f>
        <v>#N/A</v>
      </c>
      <c r="P3" s="10">
        <f ca="1">IF($B3&lt;='Visualization - Fit'!$B$5,OFFSET(Projection!Y3,$A$2,0),NA())</f>
        <v>8.64</v>
      </c>
      <c r="Q3" s="10">
        <f ca="1">IF($B3&lt;='Visualization - Fit'!$B$5,OFFSET(Projection!Z3,$A$2,0),NA())</f>
        <v>0</v>
      </c>
      <c r="R3" s="10">
        <f ca="1">IF($B3&lt;='Visualization - Fit'!$B$5,OFFSET(Projection!AA3,$A$2,0),NA())</f>
        <v>2</v>
      </c>
      <c r="S3" s="10">
        <f ca="1">IF($B3&lt;='Visualization - Fit'!$B$5,OFFSET(Projection!AB3,$A$2,0),NA())</f>
        <v>0</v>
      </c>
      <c r="T3" s="10">
        <f ca="1">IF($B3&lt;='Visualization - Fit'!$B$5,OFFSET(Projection!AC3,$A$2,0),NA())</f>
        <v>3</v>
      </c>
      <c r="U3" s="10">
        <f ca="1">IF($B3&lt;='Visualization - Fit'!$B$5,OFFSET(Projection!AD3,$A$2,0),NA())</f>
        <v>0</v>
      </c>
      <c r="V3" s="10">
        <f ca="1">IF($B3&lt;='Visualization - Fit'!$B$5,OFFSET(Projection!AE3,$A$2,0),NA())</f>
        <v>0.00636942675159236</v>
      </c>
      <c r="W3" s="10">
        <f ca="1">IF($B3&lt;='Visualization - Fit'!$B$5,OFFSET(Projection!AI3,$A$2,0),NA())</f>
        <v>0</v>
      </c>
      <c r="X3" s="10">
        <f ca="1">IF($B3&lt;='Visualization - Fit'!$B$5,OFFSET(Projection!AJ3,$A$2,0),NA())</f>
        <v>1.17391304347826</v>
      </c>
      <c r="Y3" s="10" t="e">
        <f ca="1">IF($B3&lt;='Visualization - Fit'!$B$5,OFFSET(Projection!#REF!,$A$2,0),NA())</f>
        <v>#REF!</v>
      </c>
      <c r="Z3" s="10">
        <f ca="1">IF($B3&lt;='Visualization - Fit'!$B$5,OFFSET(Projection!AK3,$A$2,0),NA())</f>
        <v>1.09639736059799</v>
      </c>
      <c r="AA3" s="10">
        <f ca="1">IF($B3&lt;='Visualization - Fit'!$B$5,OFFSET(Projection!AL3,$A$2,0),NA())</f>
        <v>2200</v>
      </c>
      <c r="AB3" s="10">
        <f ca="1">IF($B3&lt;='Visualization - Fit'!$B$5,OFFSET(Projection!AM3,$A$2,0),NA())</f>
        <v>2000</v>
      </c>
    </row>
    <row r="4" spans="2:28">
      <c r="B4" s="9">
        <f ca="1">IF(B3&lt;'Visualization - Fit'!$B$5,OFFSET(Projection!A4,$A$2,0),NA())</f>
        <v>43902</v>
      </c>
      <c r="C4" s="10">
        <f ca="1">IF($B4&lt;='Visualization - Fit'!$B$5,OFFSET(Projection!B4,$A$2,0),NA())</f>
        <v>85</v>
      </c>
      <c r="D4" s="10">
        <f ca="1">IF($B4&lt;='Visualization - Fit'!$B$5,OFFSET(Projection!C4,$A$2,0),NA())</f>
        <v>0.345</v>
      </c>
      <c r="E4" s="10">
        <f ca="1">IF($B4&lt;='Visualization - Fit'!$B$5,OFFSET(Projection!D4,$A$2,0),NA())</f>
        <v>36.5032780702858</v>
      </c>
      <c r="F4" s="10">
        <f ca="1">IF($B4&lt;='Visualization - Fit'!$B$5,OFFSET(Projection!E4,$A$2,0),NA())</f>
        <v>399</v>
      </c>
      <c r="G4" s="10">
        <f ca="1">IF($B4&lt;='Visualization - Fit'!$B$5,OFFSET(Projection!F4,$A$2,0),NA())</f>
        <v>380.772049298054</v>
      </c>
      <c r="H4" s="10">
        <f ca="1">IF($B4&lt;='Visualization - Fit'!$B$5,OFFSET(Projection!O4,$A$2,0),NA())</f>
        <v>0</v>
      </c>
      <c r="I4" s="10">
        <f ca="1">IF($B4&lt;='Visualization - Fit'!$B$5,OFFSET(Projection!P4,$A$2,0),NA())</f>
        <v>0</v>
      </c>
      <c r="J4" s="10">
        <f ca="1">IF($B4&lt;='Visualization - Fit'!$B$5,OFFSET(Projection!Q4,$A$2,0),NA())</f>
        <v>67</v>
      </c>
      <c r="K4" s="10">
        <f ca="1">IF($B4&lt;='Visualization - Fit'!$B$5,OFFSET(Projection!T4,$A$2,0),NA())</f>
        <v>0</v>
      </c>
      <c r="L4" s="10" t="e">
        <f ca="1">IF($B4&lt;='Visualization - Fit'!$B$5,OFFSET(Projection!U4,$A$2,0),NA())</f>
        <v>#N/A</v>
      </c>
      <c r="M4" s="10">
        <f ca="1">IF($B4&lt;='Visualization - Fit'!$B$5,OFFSET(Projection!V4,$A$2,0),NA())</f>
        <v>14.74</v>
      </c>
      <c r="N4" s="10">
        <f ca="1">IF($B4&lt;='Visualization - Fit'!$B$5,OFFSET(Projection!W4,$A$2,0),NA())</f>
        <v>0</v>
      </c>
      <c r="O4" s="10" t="e">
        <f ca="1">IF($B4&lt;='Visualization - Fit'!$B$5,OFFSET(Projection!X4,$A$2,0),NA())</f>
        <v>#N/A</v>
      </c>
      <c r="P4" s="10">
        <f ca="1">IF($B4&lt;='Visualization - Fit'!$B$5,OFFSET(Projection!Y4,$A$2,0),NA())</f>
        <v>10.72</v>
      </c>
      <c r="Q4" s="10">
        <f ca="1">IF($B4&lt;='Visualization - Fit'!$B$5,OFFSET(Projection!Z4,$A$2,0),NA())</f>
        <v>0</v>
      </c>
      <c r="R4" s="10">
        <f ca="1">IF($B4&lt;='Visualization - Fit'!$B$5,OFFSET(Projection!AA4,$A$2,0),NA())</f>
        <v>0</v>
      </c>
      <c r="S4" s="10">
        <f ca="1">IF($B4&lt;='Visualization - Fit'!$B$5,OFFSET(Projection!AB4,$A$2,0),NA())</f>
        <v>0</v>
      </c>
      <c r="T4" s="10">
        <f ca="1">IF($B4&lt;='Visualization - Fit'!$B$5,OFFSET(Projection!AC4,$A$2,0),NA())</f>
        <v>3</v>
      </c>
      <c r="U4" s="10">
        <f ca="1">IF($B4&lt;='Visualization - Fit'!$B$5,OFFSET(Projection!AD4,$A$2,0),NA())</f>
        <v>0</v>
      </c>
      <c r="V4" s="10">
        <f ca="1">IF($B4&lt;='Visualization - Fit'!$B$5,OFFSET(Projection!AE4,$A$2,0),NA())</f>
        <v>0</v>
      </c>
      <c r="W4" s="10">
        <f ca="1">IF($B4&lt;='Visualization - Fit'!$B$5,OFFSET(Projection!AI4,$A$2,0),NA())</f>
        <v>0</v>
      </c>
      <c r="X4" s="10">
        <f ca="1">IF($B4&lt;='Visualization - Fit'!$B$5,OFFSET(Projection!AJ4,$A$2,0),NA())</f>
        <v>1.24074074074074</v>
      </c>
      <c r="Y4" s="10" t="e">
        <f ca="1">IF($B4&lt;='Visualization - Fit'!$B$5,OFFSET(Projection!#REF!,$A$2,0),NA())</f>
        <v>#REF!</v>
      </c>
      <c r="Z4" s="10">
        <f ca="1">IF($B4&lt;='Visualization - Fit'!$B$5,OFFSET(Projection!AK4,$A$2,0),NA())</f>
        <v>0.954315913027705</v>
      </c>
      <c r="AA4" s="10">
        <f ca="1">IF($B4&lt;='Visualization - Fit'!$B$5,OFFSET(Projection!AL4,$A$2,0),NA())</f>
        <v>2200</v>
      </c>
      <c r="AB4" s="10">
        <f ca="1">IF($B4&lt;='Visualization - Fit'!$B$5,OFFSET(Projection!AM4,$A$2,0),NA())</f>
        <v>2000</v>
      </c>
    </row>
    <row r="5" spans="2:28">
      <c r="B5" s="9">
        <f ca="1">IF(B4&lt;'Visualization - Fit'!$B$5,OFFSET(Projection!A5,$A$2,0),NA())</f>
        <v>43903</v>
      </c>
      <c r="C5" s="10">
        <f ca="1">IF($B5&lt;='Visualization - Fit'!$B$5,OFFSET(Projection!B5,$A$2,0),NA())</f>
        <v>160</v>
      </c>
      <c r="D5" s="10">
        <f ca="1">IF($B5&lt;='Visualization - Fit'!$B$5,OFFSET(Projection!C5,$A$2,0),NA())</f>
        <v>0.3195</v>
      </c>
      <c r="E5" s="10">
        <f ca="1">IF($B5&lt;='Visualization - Fit'!$B$5,OFFSET(Projection!D5,$A$2,0),NA())</f>
        <v>51.451374102996</v>
      </c>
      <c r="F5" s="10">
        <f ca="1">IF($B5&lt;='Visualization - Fit'!$B$5,OFFSET(Projection!E5,$A$2,0),NA())</f>
        <v>559</v>
      </c>
      <c r="G5" s="10">
        <f ca="1">IF($B5&lt;='Visualization - Fit'!$B$5,OFFSET(Projection!F5,$A$2,0),NA())</f>
        <v>432.22342340105</v>
      </c>
      <c r="H5" s="10">
        <f ca="1">IF($B5&lt;='Visualization - Fit'!$B$5,OFFSET(Projection!O5,$A$2,0),NA())</f>
        <v>0</v>
      </c>
      <c r="I5" s="10">
        <f ca="1">IF($B5&lt;='Visualization - Fit'!$B$5,OFFSET(Projection!P5,$A$2,0),NA())</f>
        <v>0</v>
      </c>
      <c r="J5" s="10">
        <f ca="1">IF($B5&lt;='Visualization - Fit'!$B$5,OFFSET(Projection!Q5,$A$2,0),NA())</f>
        <v>85</v>
      </c>
      <c r="K5" s="10">
        <f ca="1">IF($B5&lt;='Visualization - Fit'!$B$5,OFFSET(Projection!T5,$A$2,0),NA())</f>
        <v>0</v>
      </c>
      <c r="L5" s="10" t="e">
        <f ca="1">IF($B5&lt;='Visualization - Fit'!$B$5,OFFSET(Projection!U5,$A$2,0),NA())</f>
        <v>#N/A</v>
      </c>
      <c r="M5" s="10">
        <f ca="1">IF($B5&lt;='Visualization - Fit'!$B$5,OFFSET(Projection!V5,$A$2,0),NA())</f>
        <v>18.7</v>
      </c>
      <c r="N5" s="10">
        <f ca="1">IF($B5&lt;='Visualization - Fit'!$B$5,OFFSET(Projection!W5,$A$2,0),NA())</f>
        <v>0</v>
      </c>
      <c r="O5" s="10" t="e">
        <f ca="1">IF($B5&lt;='Visualization - Fit'!$B$5,OFFSET(Projection!X5,$A$2,0),NA())</f>
        <v>#N/A</v>
      </c>
      <c r="P5" s="10">
        <f ca="1">IF($B5&lt;='Visualization - Fit'!$B$5,OFFSET(Projection!Y5,$A$2,0),NA())</f>
        <v>13.6</v>
      </c>
      <c r="Q5" s="10">
        <f ca="1">IF($B5&lt;='Visualization - Fit'!$B$5,OFFSET(Projection!Z5,$A$2,0),NA())</f>
        <v>0</v>
      </c>
      <c r="R5" s="10">
        <f ca="1">IF($B5&lt;='Visualization - Fit'!$B$5,OFFSET(Projection!AA5,$A$2,0),NA())</f>
        <v>0</v>
      </c>
      <c r="S5" s="10">
        <f ca="1">IF($B5&lt;='Visualization - Fit'!$B$5,OFFSET(Projection!AB5,$A$2,0),NA())</f>
        <v>0</v>
      </c>
      <c r="T5" s="10">
        <f ca="1">IF($B5&lt;='Visualization - Fit'!$B$5,OFFSET(Projection!AC5,$A$2,0),NA())</f>
        <v>3</v>
      </c>
      <c r="U5" s="10">
        <f ca="1">IF($B5&lt;='Visualization - Fit'!$B$5,OFFSET(Projection!AD5,$A$2,0),NA())</f>
        <v>0</v>
      </c>
      <c r="V5" s="10">
        <f ca="1">IF($B5&lt;='Visualization - Fit'!$B$5,OFFSET(Projection!AE5,$A$2,0),NA())</f>
        <v>0</v>
      </c>
      <c r="W5" s="10">
        <f ca="1">IF($B5&lt;='Visualization - Fit'!$B$5,OFFSET(Projection!AI5,$A$2,0),NA())</f>
        <v>0</v>
      </c>
      <c r="X5" s="10">
        <f ca="1">IF($B5&lt;='Visualization - Fit'!$B$5,OFFSET(Projection!AJ5,$A$2,0),NA())</f>
        <v>1.26865671641791</v>
      </c>
      <c r="Y5" s="10" t="e">
        <f ca="1">IF($B5&lt;='Visualization - Fit'!$B$5,OFFSET(Projection!#REF!,$A$2,0),NA())</f>
        <v>#REF!</v>
      </c>
      <c r="Z5" s="10">
        <f ca="1">IF($B5&lt;='Visualization - Fit'!$B$5,OFFSET(Projection!AK5,$A$2,0),NA())</f>
        <v>0.773208270842666</v>
      </c>
      <c r="AA5" s="10">
        <f ca="1">IF($B5&lt;='Visualization - Fit'!$B$5,OFFSET(Projection!AL5,$A$2,0),NA())</f>
        <v>2200</v>
      </c>
      <c r="AB5" s="10">
        <f ca="1">IF($B5&lt;='Visualization - Fit'!$B$5,OFFSET(Projection!AM5,$A$2,0),NA())</f>
        <v>2000</v>
      </c>
    </row>
    <row r="6" spans="2:28">
      <c r="B6" s="9">
        <f ca="1">IF(B5&lt;'Visualization - Fit'!$B$5,OFFSET(Projection!A6,$A$2,0),NA())</f>
        <v>43904</v>
      </c>
      <c r="C6" s="10">
        <f ca="1">IF($B6&lt;='Visualization - Fit'!$B$5,OFFSET(Projection!B6,$A$2,0),NA())</f>
        <v>133</v>
      </c>
      <c r="D6" s="10">
        <f ca="1">IF($B6&lt;='Visualization - Fit'!$B$5,OFFSET(Projection!C6,$A$2,0),NA())</f>
        <v>0.3195</v>
      </c>
      <c r="E6" s="10">
        <f ca="1">IF($B6&lt;='Visualization - Fit'!$B$5,OFFSET(Projection!D6,$A$2,0),NA())</f>
        <v>72.5169632908877</v>
      </c>
      <c r="F6" s="10">
        <f ca="1">IF($B6&lt;='Visualization - Fit'!$B$5,OFFSET(Projection!E6,$A$2,0),NA())</f>
        <v>689</v>
      </c>
      <c r="G6" s="10">
        <f ca="1">IF($B6&lt;='Visualization - Fit'!$B$5,OFFSET(Projection!F6,$A$2,0),NA())</f>
        <v>504.740386691938</v>
      </c>
      <c r="H6" s="10">
        <f ca="1">IF($B6&lt;='Visualization - Fit'!$B$5,OFFSET(Projection!O6,$A$2,0),NA())</f>
        <v>70</v>
      </c>
      <c r="I6" s="10">
        <f ca="1">IF($B6&lt;='Visualization - Fit'!$B$5,OFFSET(Projection!P6,$A$2,0),NA())</f>
        <v>97</v>
      </c>
      <c r="J6" s="10">
        <f ca="1">IF($B6&lt;='Visualization - Fit'!$B$5,OFFSET(Projection!Q6,$A$2,0),NA())</f>
        <v>110</v>
      </c>
      <c r="K6" s="10">
        <f ca="1">IF($B6&lt;='Visualization - Fit'!$B$5,OFFSET(Projection!T6,$A$2,0),NA())</f>
        <v>24</v>
      </c>
      <c r="L6" s="10">
        <f ca="1">IF($B6&lt;='Visualization - Fit'!$B$5,OFFSET(Projection!U6,$A$2,0),NA())</f>
        <v>0.247422680412371</v>
      </c>
      <c r="M6" s="10">
        <f ca="1">IF($B6&lt;='Visualization - Fit'!$B$5,OFFSET(Projection!V6,$A$2,0),NA())</f>
        <v>24.2</v>
      </c>
      <c r="N6" s="10">
        <f ca="1">IF($B6&lt;='Visualization - Fit'!$B$5,OFFSET(Projection!W6,$A$2,0),NA())</f>
        <v>0</v>
      </c>
      <c r="O6" s="10">
        <f ca="1">IF($B6&lt;='Visualization - Fit'!$B$5,OFFSET(Projection!X6,$A$2,0),NA())</f>
        <v>0</v>
      </c>
      <c r="P6" s="10">
        <f ca="1">IF($B6&lt;='Visualization - Fit'!$B$5,OFFSET(Projection!Y6,$A$2,0),NA())</f>
        <v>17.6</v>
      </c>
      <c r="Q6" s="10">
        <f ca="1">IF($B6&lt;='Visualization - Fit'!$B$5,OFFSET(Projection!Z6,$A$2,0),NA())</f>
        <v>0</v>
      </c>
      <c r="R6" s="10">
        <f ca="1">IF($B6&lt;='Visualization - Fit'!$B$5,OFFSET(Projection!AA6,$A$2,0),NA())</f>
        <v>1</v>
      </c>
      <c r="S6" s="10">
        <f ca="1">IF($B6&lt;='Visualization - Fit'!$B$5,OFFSET(Projection!AB6,$A$2,0),NA())</f>
        <v>2.453</v>
      </c>
      <c r="T6" s="10">
        <f ca="1">IF($B6&lt;='Visualization - Fit'!$B$5,OFFSET(Projection!AC6,$A$2,0),NA())</f>
        <v>4</v>
      </c>
      <c r="U6" s="10">
        <f ca="1">IF($B6&lt;='Visualization - Fit'!$B$5,OFFSET(Projection!AD6,$A$2,0),NA())</f>
        <v>2.453</v>
      </c>
      <c r="V6" s="10">
        <f ca="1">IF($B6&lt;='Visualization - Fit'!$B$5,OFFSET(Projection!AE6,$A$2,0),NA())</f>
        <v>0.00145137880986938</v>
      </c>
      <c r="W6" s="10">
        <f ca="1">IF($B6&lt;='Visualization - Fit'!$B$5,OFFSET(Projection!AI6,$A$2,0),NA())</f>
        <v>0</v>
      </c>
      <c r="X6" s="10">
        <f ca="1">IF($B6&lt;='Visualization - Fit'!$B$5,OFFSET(Projection!AJ6,$A$2,0),NA())</f>
        <v>1.29411764705882</v>
      </c>
      <c r="Y6" s="10" t="e">
        <f ca="1">IF($B6&lt;='Visualization - Fit'!$B$5,OFFSET(Projection!#REF!,$A$2,0),NA())</f>
        <v>#REF!</v>
      </c>
      <c r="Z6" s="10">
        <f ca="1">IF($B6&lt;='Visualization - Fit'!$B$5,OFFSET(Projection!AK6,$A$2,0),NA())</f>
        <v>0.732569501729954</v>
      </c>
      <c r="AA6" s="10">
        <f ca="1">IF($B6&lt;='Visualization - Fit'!$B$5,OFFSET(Projection!AL6,$A$2,0),NA())</f>
        <v>2200</v>
      </c>
      <c r="AB6" s="10">
        <f ca="1">IF($B6&lt;='Visualization - Fit'!$B$5,OFFSET(Projection!AM6,$A$2,0),NA())</f>
        <v>2000</v>
      </c>
    </row>
    <row r="7" spans="2:28">
      <c r="B7" s="9">
        <f ca="1">IF(B6&lt;'Visualization - Fit'!$B$5,OFFSET(Projection!A7,$A$2,0),NA())</f>
        <v>43905</v>
      </c>
      <c r="C7" s="10">
        <f ca="1">IF($B7&lt;='Visualization - Fit'!$B$5,OFFSET(Projection!B7,$A$2,0),NA())</f>
        <v>197</v>
      </c>
      <c r="D7" s="10">
        <f ca="1">IF($B7&lt;='Visualization - Fit'!$B$5,OFFSET(Projection!C7,$A$2,0),NA())</f>
        <v>0.3195</v>
      </c>
      <c r="E7" s="10">
        <f ca="1">IF($B7&lt;='Visualization - Fit'!$B$5,OFFSET(Projection!D7,$A$2,0),NA())</f>
        <v>102.199919663894</v>
      </c>
      <c r="F7" s="10">
        <f ca="1">IF($B7&lt;='Visualization - Fit'!$B$5,OFFSET(Projection!E7,$A$2,0),NA())</f>
        <v>886</v>
      </c>
      <c r="G7" s="10">
        <f ca="1">IF($B7&lt;='Visualization - Fit'!$B$5,OFFSET(Projection!F7,$A$2,0),NA())</f>
        <v>606.940306355832</v>
      </c>
      <c r="H7" s="10">
        <f ca="1">IF($B7&lt;='Visualization - Fit'!$B$5,OFFSET(Projection!O7,$A$2,0),NA())</f>
        <v>66</v>
      </c>
      <c r="I7" s="10">
        <f ca="1">IF($B7&lt;='Visualization - Fit'!$B$5,OFFSET(Projection!P7,$A$2,0),NA())</f>
        <v>163</v>
      </c>
      <c r="J7" s="10">
        <f ca="1">IF($B7&lt;='Visualization - Fit'!$B$5,OFFSET(Projection!Q7,$A$2,0),NA())</f>
        <v>145</v>
      </c>
      <c r="K7" s="10">
        <f ca="1">IF($B7&lt;='Visualization - Fit'!$B$5,OFFSET(Projection!T7,$A$2,0),NA())</f>
        <v>33</v>
      </c>
      <c r="L7" s="10">
        <f ca="1">IF($B7&lt;='Visualization - Fit'!$B$5,OFFSET(Projection!U7,$A$2,0),NA())</f>
        <v>0.202453987730061</v>
      </c>
      <c r="M7" s="10">
        <f ca="1">IF($B7&lt;='Visualization - Fit'!$B$5,OFFSET(Projection!V7,$A$2,0),NA())</f>
        <v>31.9</v>
      </c>
      <c r="N7" s="10">
        <f ca="1">IF($B7&lt;='Visualization - Fit'!$B$5,OFFSET(Projection!W7,$A$2,0),NA())</f>
        <v>23</v>
      </c>
      <c r="O7" s="10">
        <f ca="1">IF($B7&lt;='Visualization - Fit'!$B$5,OFFSET(Projection!X7,$A$2,0),NA())</f>
        <v>0.141104294478528</v>
      </c>
      <c r="P7" s="10">
        <f ca="1">IF($B7&lt;='Visualization - Fit'!$B$5,OFFSET(Projection!Y7,$A$2,0),NA())</f>
        <v>23.2</v>
      </c>
      <c r="Q7" s="10">
        <f ca="1">IF($B7&lt;='Visualization - Fit'!$B$5,OFFSET(Projection!Z7,$A$2,0),NA())</f>
        <v>0</v>
      </c>
      <c r="R7" s="10">
        <f ca="1">IF($B7&lt;='Visualization - Fit'!$B$5,OFFSET(Projection!AA7,$A$2,0),NA())</f>
        <v>0</v>
      </c>
      <c r="S7" s="10">
        <f ca="1">IF($B7&lt;='Visualization - Fit'!$B$5,OFFSET(Projection!AB7,$A$2,0),NA())</f>
        <v>3.2335</v>
      </c>
      <c r="T7" s="10">
        <f ca="1">IF($B7&lt;='Visualization - Fit'!$B$5,OFFSET(Projection!AC7,$A$2,0),NA())</f>
        <v>4</v>
      </c>
      <c r="U7" s="10">
        <f ca="1">IF($B7&lt;='Visualization - Fit'!$B$5,OFFSET(Projection!AD7,$A$2,0),NA())</f>
        <v>5.6865</v>
      </c>
      <c r="V7" s="10">
        <f ca="1">IF($B7&lt;='Visualization - Fit'!$B$5,OFFSET(Projection!AE7,$A$2,0),NA())</f>
        <v>0</v>
      </c>
      <c r="W7" s="10">
        <f ca="1">IF($B7&lt;='Visualization - Fit'!$B$5,OFFSET(Projection!AI7,$A$2,0),NA())</f>
        <v>0</v>
      </c>
      <c r="X7" s="10">
        <f ca="1">IF($B7&lt;='Visualization - Fit'!$B$5,OFFSET(Projection!AJ7,$A$2,0),NA())</f>
        <v>1.31818181818182</v>
      </c>
      <c r="Y7" s="10" t="e">
        <f ca="1">IF($B7&lt;='Visualization - Fit'!$B$5,OFFSET(Projection!#REF!,$A$2,0),NA())</f>
        <v>#REF!</v>
      </c>
      <c r="Z7" s="10">
        <f ca="1">IF($B7&lt;='Visualization - Fit'!$B$5,OFFSET(Projection!AK7,$A$2,0),NA())</f>
        <v>0.685034205819224</v>
      </c>
      <c r="AA7" s="10">
        <f ca="1">IF($B7&lt;='Visualization - Fit'!$B$5,OFFSET(Projection!AL7,$A$2,0),NA())</f>
        <v>2200</v>
      </c>
      <c r="AB7" s="10">
        <f ca="1">IF($B7&lt;='Visualization - Fit'!$B$5,OFFSET(Projection!AM7,$A$2,0),NA())</f>
        <v>2000</v>
      </c>
    </row>
    <row r="8" spans="2:28">
      <c r="B8" s="9">
        <f ca="1">IF(B7&lt;'Visualization - Fit'!$B$5,OFFSET(Projection!A8,$A$2,0),NA())</f>
        <v>43906</v>
      </c>
      <c r="C8" s="10">
        <f ca="1">IF($B8&lt;='Visualization - Fit'!$B$5,OFFSET(Projection!B8,$A$2,0),NA())</f>
        <v>172</v>
      </c>
      <c r="D8" s="10">
        <f ca="1">IF($B8&lt;='Visualization - Fit'!$B$5,OFFSET(Projection!C8,$A$2,0),NA())</f>
        <v>0.3195</v>
      </c>
      <c r="E8" s="10">
        <f ca="1">IF($B8&lt;='Visualization - Fit'!$B$5,OFFSET(Projection!D8,$A$2,0),NA())</f>
        <v>144.01802042399</v>
      </c>
      <c r="F8" s="10">
        <f ca="1">IF($B8&lt;='Visualization - Fit'!$B$5,OFFSET(Projection!E8,$A$2,0),NA())</f>
        <v>1058</v>
      </c>
      <c r="G8" s="10">
        <f ca="1">IF($B8&lt;='Visualization - Fit'!$B$5,OFFSET(Projection!F8,$A$2,0),NA())</f>
        <v>750.958326779822</v>
      </c>
      <c r="H8" s="10">
        <f ca="1">IF($B8&lt;='Visualization - Fit'!$B$5,OFFSET(Projection!O8,$A$2,0),NA())</f>
        <v>89</v>
      </c>
      <c r="I8" s="10">
        <f ca="1">IF($B8&lt;='Visualization - Fit'!$B$5,OFFSET(Projection!P8,$A$2,0),NA())</f>
        <v>252</v>
      </c>
      <c r="J8" s="10">
        <f ca="1">IF($B8&lt;='Visualization - Fit'!$B$5,OFFSET(Projection!Q8,$A$2,0),NA())</f>
        <v>194</v>
      </c>
      <c r="K8" s="10">
        <f ca="1">IF($B8&lt;='Visualization - Fit'!$B$5,OFFSET(Projection!T8,$A$2,0),NA())</f>
        <v>54</v>
      </c>
      <c r="L8" s="10">
        <f ca="1">IF($B8&lt;='Visualization - Fit'!$B$5,OFFSET(Projection!U8,$A$2,0),NA())</f>
        <v>0.214285714285714</v>
      </c>
      <c r="M8" s="10">
        <f ca="1">IF($B8&lt;='Visualization - Fit'!$B$5,OFFSET(Projection!V8,$A$2,0),NA())</f>
        <v>42.68</v>
      </c>
      <c r="N8" s="10">
        <f ca="1">IF($B8&lt;='Visualization - Fit'!$B$5,OFFSET(Projection!W8,$A$2,0),NA())</f>
        <v>0</v>
      </c>
      <c r="O8" s="10">
        <f ca="1">IF($B8&lt;='Visualization - Fit'!$B$5,OFFSET(Projection!X8,$A$2,0),NA())</f>
        <v>0</v>
      </c>
      <c r="P8" s="10">
        <f ca="1">IF($B8&lt;='Visualization - Fit'!$B$5,OFFSET(Projection!Y8,$A$2,0),NA())</f>
        <v>31.04</v>
      </c>
      <c r="Q8" s="10">
        <f ca="1">IF($B8&lt;='Visualization - Fit'!$B$5,OFFSET(Projection!Z8,$A$2,0),NA())</f>
        <v>0</v>
      </c>
      <c r="R8" s="10">
        <f ca="1">IF($B8&lt;='Visualization - Fit'!$B$5,OFFSET(Projection!AA8,$A$2,0),NA())</f>
        <v>6</v>
      </c>
      <c r="S8" s="10">
        <f ca="1">IF($B8&lt;='Visualization - Fit'!$B$5,OFFSET(Projection!AB8,$A$2,0),NA())</f>
        <v>4.3262</v>
      </c>
      <c r="T8" s="10">
        <f ca="1">IF($B8&lt;='Visualization - Fit'!$B$5,OFFSET(Projection!AC8,$A$2,0),NA())</f>
        <v>10</v>
      </c>
      <c r="U8" s="10">
        <f ca="1">IF($B8&lt;='Visualization - Fit'!$B$5,OFFSET(Projection!AD8,$A$2,0),NA())</f>
        <v>10.0127</v>
      </c>
      <c r="V8" s="10">
        <f ca="1">IF($B8&lt;='Visualization - Fit'!$B$5,OFFSET(Projection!AE8,$A$2,0),NA())</f>
        <v>0.0056710775047259</v>
      </c>
      <c r="W8" s="10">
        <f ca="1">IF($B8&lt;='Visualization - Fit'!$B$5,OFFSET(Projection!AI8,$A$2,0),NA())</f>
        <v>0</v>
      </c>
      <c r="X8" s="10">
        <f ca="1">IF($B8&lt;='Visualization - Fit'!$B$5,OFFSET(Projection!AJ8,$A$2,0),NA())</f>
        <v>1.33793103448276</v>
      </c>
      <c r="Y8" s="10" t="e">
        <f ca="1">IF($B8&lt;='Visualization - Fit'!$B$5,OFFSET(Projection!#REF!,$A$2,0),NA())</f>
        <v>#REF!</v>
      </c>
      <c r="Z8" s="10">
        <f ca="1">IF($B8&lt;='Visualization - Fit'!$B$5,OFFSET(Projection!AK8,$A$2,0),NA())</f>
        <v>0.709790478997942</v>
      </c>
      <c r="AA8" s="10">
        <f ca="1">IF($B8&lt;='Visualization - Fit'!$B$5,OFFSET(Projection!AL8,$A$2,0),NA())</f>
        <v>2200</v>
      </c>
      <c r="AB8" s="10">
        <f ca="1">IF($B8&lt;='Visualization - Fit'!$B$5,OFFSET(Projection!AM8,$A$2,0),NA())</f>
        <v>2000</v>
      </c>
    </row>
    <row r="9" spans="2:28">
      <c r="B9" s="9">
        <f ca="1">IF(B8&lt;'Visualization - Fit'!$B$5,OFFSET(Projection!A9,$A$2,0),NA())</f>
        <v>43907</v>
      </c>
      <c r="C9" s="10">
        <f ca="1">IF($B9&lt;='Visualization - Fit'!$B$5,OFFSET(Projection!B9,$A$2,0),NA())</f>
        <v>185</v>
      </c>
      <c r="D9" s="10">
        <f ca="1">IF($B9&lt;='Visualization - Fit'!$B$5,OFFSET(Projection!C9,$A$2,0),NA())</f>
        <v>0.3195</v>
      </c>
      <c r="E9" s="10">
        <f ca="1">IF($B9&lt;='Visualization - Fit'!$B$5,OFFSET(Projection!D9,$A$2,0),NA())</f>
        <v>202.917811958132</v>
      </c>
      <c r="F9" s="10">
        <f ca="1">IF($B9&lt;='Visualization - Fit'!$B$5,OFFSET(Projection!E9,$A$2,0),NA())</f>
        <v>1243</v>
      </c>
      <c r="G9" s="10">
        <f ca="1">IF($B9&lt;='Visualization - Fit'!$B$5,OFFSET(Projection!F9,$A$2,0),NA())</f>
        <v>953.876138737955</v>
      </c>
      <c r="H9" s="10">
        <f ca="1">IF($B9&lt;='Visualization - Fit'!$B$5,OFFSET(Projection!O9,$A$2,0),NA())</f>
        <v>109</v>
      </c>
      <c r="I9" s="10">
        <f ca="1">IF($B9&lt;='Visualization - Fit'!$B$5,OFFSET(Projection!P9,$A$2,0),NA())</f>
        <v>361</v>
      </c>
      <c r="J9" s="10">
        <f ca="1">IF($B9&lt;='Visualization - Fit'!$B$5,OFFSET(Projection!Q9,$A$2,0),NA())</f>
        <v>263</v>
      </c>
      <c r="K9" s="10">
        <f ca="1">IF($B9&lt;='Visualization - Fit'!$B$5,OFFSET(Projection!T9,$A$2,0),NA())</f>
        <v>79</v>
      </c>
      <c r="L9" s="10">
        <f ca="1">IF($B9&lt;='Visualization - Fit'!$B$5,OFFSET(Projection!U9,$A$2,0),NA())</f>
        <v>0.218836565096953</v>
      </c>
      <c r="M9" s="10">
        <f ca="1">IF($B9&lt;='Visualization - Fit'!$B$5,OFFSET(Projection!V9,$A$2,0),NA())</f>
        <v>57.86</v>
      </c>
      <c r="N9" s="10">
        <f ca="1">IF($B9&lt;='Visualization - Fit'!$B$5,OFFSET(Projection!W9,$A$2,0),NA())</f>
        <v>51</v>
      </c>
      <c r="O9" s="10">
        <f ca="1">IF($B9&lt;='Visualization - Fit'!$B$5,OFFSET(Projection!X9,$A$2,0),NA())</f>
        <v>0.141274238227147</v>
      </c>
      <c r="P9" s="10">
        <f ca="1">IF($B9&lt;='Visualization - Fit'!$B$5,OFFSET(Projection!Y9,$A$2,0),NA())</f>
        <v>42.08</v>
      </c>
      <c r="Q9" s="10">
        <f ca="1">IF($B9&lt;='Visualization - Fit'!$B$5,OFFSET(Projection!Z9,$A$2,0),NA())</f>
        <v>0</v>
      </c>
      <c r="R9" s="10">
        <f ca="1">IF($B9&lt;='Visualization - Fit'!$B$5,OFFSET(Projection!AA9,$A$2,0),NA())</f>
        <v>0</v>
      </c>
      <c r="S9" s="10">
        <f ca="1">IF($B9&lt;='Visualization - Fit'!$B$5,OFFSET(Projection!AB9,$A$2,0),NA())</f>
        <v>5.8649</v>
      </c>
      <c r="T9" s="10">
        <f ca="1">IF($B9&lt;='Visualization - Fit'!$B$5,OFFSET(Projection!AC9,$A$2,0),NA())</f>
        <v>10</v>
      </c>
      <c r="U9" s="10">
        <f ca="1">IF($B9&lt;='Visualization - Fit'!$B$5,OFFSET(Projection!AD9,$A$2,0),NA())</f>
        <v>15.8776</v>
      </c>
      <c r="V9" s="10">
        <f ca="1">IF($B9&lt;='Visualization - Fit'!$B$5,OFFSET(Projection!AE9,$A$2,0),NA())</f>
        <v>0</v>
      </c>
      <c r="W9" s="10">
        <f ca="1">IF($B9&lt;='Visualization - Fit'!$B$5,OFFSET(Projection!AI9,$A$2,0),NA())</f>
        <v>0</v>
      </c>
      <c r="X9" s="10">
        <f ca="1">IF($B9&lt;='Visualization - Fit'!$B$5,OFFSET(Projection!AJ9,$A$2,0),NA())</f>
        <v>1.35567010309278</v>
      </c>
      <c r="Y9" s="10" t="e">
        <f ca="1">IF($B9&lt;='Visualization - Fit'!$B$5,OFFSET(Projection!#REF!,$A$2,0),NA())</f>
        <v>#REF!</v>
      </c>
      <c r="Z9" s="10">
        <f ca="1">IF($B9&lt;='Visualization - Fit'!$B$5,OFFSET(Projection!AK9,$A$2,0),NA())</f>
        <v>0.767398341703906</v>
      </c>
      <c r="AA9" s="10">
        <f ca="1">IF($B9&lt;='Visualization - Fit'!$B$5,OFFSET(Projection!AL9,$A$2,0),NA())</f>
        <v>2200</v>
      </c>
      <c r="AB9" s="10">
        <f ca="1">IF($B9&lt;='Visualization - Fit'!$B$5,OFFSET(Projection!AM9,$A$2,0),NA())</f>
        <v>2000</v>
      </c>
    </row>
    <row r="10" spans="2:28">
      <c r="B10" s="9">
        <f ca="1">IF(B9&lt;'Visualization - Fit'!$B$5,OFFSET(Projection!A10,$A$2,0),NA())</f>
        <v>43908</v>
      </c>
      <c r="C10" s="10">
        <f ca="1">IF($B10&lt;='Visualization - Fit'!$B$5,OFFSET(Projection!B10,$A$2,0),NA())</f>
        <v>243</v>
      </c>
      <c r="D10" s="10">
        <f ca="1">IF($B10&lt;='Visualization - Fit'!$B$5,OFFSET(Projection!C10,$A$2,0),NA())</f>
        <v>0.243</v>
      </c>
      <c r="E10" s="10">
        <f ca="1">IF($B10&lt;='Visualization - Fit'!$B$5,OFFSET(Projection!D10,$A$2,0),NA())</f>
        <v>285.847756027193</v>
      </c>
      <c r="F10" s="10">
        <f ca="1">IF($B10&lt;='Visualization - Fit'!$B$5,OFFSET(Projection!E10,$A$2,0),NA())</f>
        <v>1486</v>
      </c>
      <c r="G10" s="10">
        <f ca="1">IF($B10&lt;='Visualization - Fit'!$B$5,OFFSET(Projection!F10,$A$2,0),NA())</f>
        <v>1239.72389476515</v>
      </c>
      <c r="H10" s="10">
        <f ca="1">IF($B10&lt;='Visualization - Fit'!$B$5,OFFSET(Projection!O10,$A$2,0),NA())</f>
        <v>135</v>
      </c>
      <c r="I10" s="10">
        <f ca="1">IF($B10&lt;='Visualization - Fit'!$B$5,OFFSET(Projection!P10,$A$2,0),NA())</f>
        <v>496</v>
      </c>
      <c r="J10" s="10">
        <f ca="1">IF($B10&lt;='Visualization - Fit'!$B$5,OFFSET(Projection!Q10,$A$2,0),NA())</f>
        <v>360</v>
      </c>
      <c r="K10" s="10">
        <f ca="1">IF($B10&lt;='Visualization - Fit'!$B$5,OFFSET(Projection!T10,$A$2,0),NA())</f>
        <v>100</v>
      </c>
      <c r="L10" s="10">
        <f ca="1">IF($B10&lt;='Visualization - Fit'!$B$5,OFFSET(Projection!U10,$A$2,0),NA())</f>
        <v>0.201612903225806</v>
      </c>
      <c r="M10" s="10">
        <f ca="1">IF($B10&lt;='Visualization - Fit'!$B$5,OFFSET(Projection!V10,$A$2,0),NA())</f>
        <v>79.2</v>
      </c>
      <c r="N10" s="10">
        <f ca="1">IF($B10&lt;='Visualization - Fit'!$B$5,OFFSET(Projection!W10,$A$2,0),NA())</f>
        <v>66</v>
      </c>
      <c r="O10" s="10">
        <f ca="1">IF($B10&lt;='Visualization - Fit'!$B$5,OFFSET(Projection!X10,$A$2,0),NA())</f>
        <v>0.133064516129032</v>
      </c>
      <c r="P10" s="10">
        <f ca="1">IF($B10&lt;='Visualization - Fit'!$B$5,OFFSET(Projection!Y10,$A$2,0),NA())</f>
        <v>57.6</v>
      </c>
      <c r="Q10" s="10">
        <f ca="1">IF($B10&lt;='Visualization - Fit'!$B$5,OFFSET(Projection!Z10,$A$2,0),NA())</f>
        <v>0</v>
      </c>
      <c r="R10" s="10">
        <f ca="1">IF($B10&lt;='Visualization - Fit'!$B$5,OFFSET(Projection!AA10,$A$2,0),NA())</f>
        <v>4</v>
      </c>
      <c r="S10" s="10">
        <f ca="1">IF($B10&lt;='Visualization - Fit'!$B$5,OFFSET(Projection!AB10,$A$2,0),NA())</f>
        <v>8.028</v>
      </c>
      <c r="T10" s="10">
        <f ca="1">IF($B10&lt;='Visualization - Fit'!$B$5,OFFSET(Projection!AC10,$A$2,0),NA())</f>
        <v>14</v>
      </c>
      <c r="U10" s="10">
        <f ca="1">IF($B10&lt;='Visualization - Fit'!$B$5,OFFSET(Projection!AD10,$A$2,0),NA())</f>
        <v>23.9056</v>
      </c>
      <c r="V10" s="10">
        <f ca="1">IF($B10&lt;='Visualization - Fit'!$B$5,OFFSET(Projection!AE10,$A$2,0),NA())</f>
        <v>0.00269179004037685</v>
      </c>
      <c r="W10" s="10">
        <f ca="1">IF($B10&lt;='Visualization - Fit'!$B$5,OFFSET(Projection!AI10,$A$2,0),NA())</f>
        <v>0</v>
      </c>
      <c r="X10" s="10">
        <f ca="1">IF($B10&lt;='Visualization - Fit'!$B$5,OFFSET(Projection!AJ10,$A$2,0),NA())</f>
        <v>1.36882129277567</v>
      </c>
      <c r="Y10" s="10" t="e">
        <f ca="1">IF($B10&lt;='Visualization - Fit'!$B$5,OFFSET(Projection!#REF!,$A$2,0),NA())</f>
        <v>#REF!</v>
      </c>
      <c r="Z10" s="10">
        <f ca="1">IF($B10&lt;='Visualization - Fit'!$B$5,OFFSET(Projection!AK10,$A$2,0),NA())</f>
        <v>0.834269108186506</v>
      </c>
      <c r="AA10" s="10">
        <f ca="1">IF($B10&lt;='Visualization - Fit'!$B$5,OFFSET(Projection!AL10,$A$2,0),NA())</f>
        <v>2200</v>
      </c>
      <c r="AB10" s="10">
        <f ca="1">IF($B10&lt;='Visualization - Fit'!$B$5,OFFSET(Projection!AM10,$A$2,0),NA())</f>
        <v>2000</v>
      </c>
    </row>
    <row r="11" spans="2:28">
      <c r="B11" s="9">
        <f ca="1">IF(B10&lt;'Visualization - Fit'!$B$5,OFFSET(Projection!A11,$A$2,0),NA())</f>
        <v>43909</v>
      </c>
      <c r="C11" s="10">
        <f ca="1">IF($B11&lt;='Visualization - Fit'!$B$5,OFFSET(Projection!B11,$A$2,0),NA())</f>
        <v>309</v>
      </c>
      <c r="D11" s="10">
        <f ca="1">IF($B11&lt;='Visualization - Fit'!$B$5,OFFSET(Projection!C11,$A$2,0),NA())</f>
        <v>0.243</v>
      </c>
      <c r="E11" s="10">
        <f ca="1">IF($B11&lt;='Visualization - Fit'!$B$5,OFFSET(Projection!D11,$A$2,0),NA())</f>
        <v>402.554219008158</v>
      </c>
      <c r="F11" s="10">
        <f ca="1">IF($B11&lt;='Visualization - Fit'!$B$5,OFFSET(Projection!E11,$A$2,0),NA())</f>
        <v>1795</v>
      </c>
      <c r="G11" s="10">
        <f ca="1">IF($B11&lt;='Visualization - Fit'!$B$5,OFFSET(Projection!F11,$A$2,0),NA())</f>
        <v>1642.27811377331</v>
      </c>
      <c r="H11" s="10">
        <f ca="1">IF($B11&lt;='Visualization - Fit'!$B$5,OFFSET(Projection!O11,$A$2,0),NA())</f>
        <v>187</v>
      </c>
      <c r="I11" s="10">
        <f ca="1">IF($B11&lt;='Visualization - Fit'!$B$5,OFFSET(Projection!P11,$A$2,0),NA())</f>
        <v>634</v>
      </c>
      <c r="J11" s="10">
        <f ca="1">IF($B11&lt;='Visualization - Fit'!$B$5,OFFSET(Projection!Q11,$A$2,0),NA())</f>
        <v>496</v>
      </c>
      <c r="K11" s="10">
        <f ca="1">IF($B11&lt;='Visualization - Fit'!$B$5,OFFSET(Projection!T11,$A$2,0),NA())</f>
        <v>130</v>
      </c>
      <c r="L11" s="10">
        <f ca="1">IF($B11&lt;='Visualization - Fit'!$B$5,OFFSET(Projection!U11,$A$2,0),NA())</f>
        <v>0.205047318611987</v>
      </c>
      <c r="M11" s="10">
        <f ca="1">IF($B11&lt;='Visualization - Fit'!$B$5,OFFSET(Projection!V11,$A$2,0),NA())</f>
        <v>109.12</v>
      </c>
      <c r="N11" s="10">
        <f ca="1">IF($B11&lt;='Visualization - Fit'!$B$5,OFFSET(Projection!W11,$A$2,0),NA())</f>
        <v>88</v>
      </c>
      <c r="O11" s="10">
        <f ca="1">IF($B11&lt;='Visualization - Fit'!$B$5,OFFSET(Projection!X11,$A$2,0),NA())</f>
        <v>0.138801261829653</v>
      </c>
      <c r="P11" s="10">
        <f ca="1">IF($B11&lt;='Visualization - Fit'!$B$5,OFFSET(Projection!Y11,$A$2,0),NA())</f>
        <v>79.36</v>
      </c>
      <c r="Q11" s="10">
        <f ca="1">IF($B11&lt;='Visualization - Fit'!$B$5,OFFSET(Projection!Z11,$A$2,0),NA())</f>
        <v>0</v>
      </c>
      <c r="R11" s="10">
        <f ca="1">IF($B11&lt;='Visualization - Fit'!$B$5,OFFSET(Projection!AA11,$A$2,0),NA())</f>
        <v>7</v>
      </c>
      <c r="S11" s="10">
        <f ca="1">IF($B11&lt;='Visualization - Fit'!$B$5,OFFSET(Projection!AB11,$A$2,0),NA())</f>
        <v>11.0608</v>
      </c>
      <c r="T11" s="10">
        <f ca="1">IF($B11&lt;='Visualization - Fit'!$B$5,OFFSET(Projection!AC11,$A$2,0),NA())</f>
        <v>21</v>
      </c>
      <c r="U11" s="10">
        <f ca="1">IF($B11&lt;='Visualization - Fit'!$B$5,OFFSET(Projection!AD11,$A$2,0),NA())</f>
        <v>34.9664</v>
      </c>
      <c r="V11" s="10">
        <f ca="1">IF($B11&lt;='Visualization - Fit'!$B$5,OFFSET(Projection!AE11,$A$2,0),NA())</f>
        <v>0.00389972144846797</v>
      </c>
      <c r="W11" s="10">
        <f ca="1">IF($B11&lt;='Visualization - Fit'!$B$5,OFFSET(Projection!AI11,$A$2,0),NA())</f>
        <v>0</v>
      </c>
      <c r="X11" s="10">
        <f ca="1">IF($B11&lt;='Visualization - Fit'!$B$5,OFFSET(Projection!AJ11,$A$2,0),NA())</f>
        <v>1.37777777777778</v>
      </c>
      <c r="Y11" s="10" t="e">
        <f ca="1">IF($B11&lt;='Visualization - Fit'!$B$5,OFFSET(Projection!#REF!,$A$2,0),NA())</f>
        <v>#REF!</v>
      </c>
      <c r="Z11" s="10">
        <f ca="1">IF($B11&lt;='Visualization - Fit'!$B$5,OFFSET(Projection!AK11,$A$2,0),NA())</f>
        <v>0.914918169233039</v>
      </c>
      <c r="AA11" s="10">
        <f ca="1">IF($B11&lt;='Visualization - Fit'!$B$5,OFFSET(Projection!AL11,$A$2,0),NA())</f>
        <v>2200</v>
      </c>
      <c r="AB11" s="10">
        <f ca="1">IF($B11&lt;='Visualization - Fit'!$B$5,OFFSET(Projection!AM11,$A$2,0),NA())</f>
        <v>2000</v>
      </c>
    </row>
    <row r="12" spans="2:28">
      <c r="B12" s="9">
        <f ca="1">IF(B11&lt;'Visualization - Fit'!$B$5,OFFSET(Projection!A12,$A$2,0),NA())</f>
        <v>43910</v>
      </c>
      <c r="C12" s="10">
        <f ca="1">IF($B12&lt;='Visualization - Fit'!$B$5,OFFSET(Projection!B12,$A$2,0),NA())</f>
        <v>462</v>
      </c>
      <c r="D12" s="10">
        <f ca="1">IF($B12&lt;='Visualization - Fit'!$B$5,OFFSET(Projection!C12,$A$2,0),NA())</f>
        <v>0.243</v>
      </c>
      <c r="E12" s="10">
        <f ca="1">IF($B12&lt;='Visualization - Fit'!$B$5,OFFSET(Projection!D12,$A$2,0),NA())</f>
        <v>566.679915988507</v>
      </c>
      <c r="F12" s="10">
        <f ca="1">IF($B12&lt;='Visualization - Fit'!$B$5,OFFSET(Projection!E12,$A$2,0),NA())</f>
        <v>2257</v>
      </c>
      <c r="G12" s="10">
        <f ca="1">IF($B12&lt;='Visualization - Fit'!$B$5,OFFSET(Projection!F12,$A$2,0),NA())</f>
        <v>2208.95802976181</v>
      </c>
      <c r="H12" s="10">
        <f ca="1">IF($B12&lt;='Visualization - Fit'!$B$5,OFFSET(Projection!O12,$A$2,0),NA())</f>
        <v>203</v>
      </c>
      <c r="I12" s="10">
        <f ca="1">IF($B12&lt;='Visualization - Fit'!$B$5,OFFSET(Projection!P12,$A$2,0),NA())</f>
        <v>837</v>
      </c>
      <c r="J12" s="10">
        <f ca="1">IF($B12&lt;='Visualization - Fit'!$B$5,OFFSET(Projection!Q12,$A$2,0),NA())</f>
        <v>687</v>
      </c>
      <c r="K12" s="10">
        <f ca="1">IF($B12&lt;='Visualization - Fit'!$B$5,OFFSET(Projection!T12,$A$2,0),NA())</f>
        <v>164</v>
      </c>
      <c r="L12" s="10">
        <f ca="1">IF($B12&lt;='Visualization - Fit'!$B$5,OFFSET(Projection!U12,$A$2,0),NA())</f>
        <v>0.195937873357228</v>
      </c>
      <c r="M12" s="10">
        <f ca="1">IF($B12&lt;='Visualization - Fit'!$B$5,OFFSET(Projection!V12,$A$2,0),NA())</f>
        <v>151.14</v>
      </c>
      <c r="N12" s="10">
        <f ca="1">IF($B12&lt;='Visualization - Fit'!$B$5,OFFSET(Projection!W12,$A$2,0),NA())</f>
        <v>114</v>
      </c>
      <c r="O12" s="10">
        <f ca="1">IF($B12&lt;='Visualization - Fit'!$B$5,OFFSET(Projection!X12,$A$2,0),NA())</f>
        <v>0.136200716845878</v>
      </c>
      <c r="P12" s="10">
        <f ca="1">IF($B12&lt;='Visualization - Fit'!$B$5,OFFSET(Projection!Y12,$A$2,0),NA())</f>
        <v>109.92</v>
      </c>
      <c r="Q12" s="10">
        <f ca="1">IF($B12&lt;='Visualization - Fit'!$B$5,OFFSET(Projection!Z12,$A$2,0),NA())</f>
        <v>48</v>
      </c>
      <c r="R12" s="10">
        <f ca="1">IF($B12&lt;='Visualization - Fit'!$B$5,OFFSET(Projection!AA12,$A$2,0),NA())</f>
        <v>16</v>
      </c>
      <c r="S12" s="10">
        <f ca="1">IF($B12&lt;='Visualization - Fit'!$B$5,OFFSET(Projection!AB12,$A$2,0),NA())</f>
        <v>15.3201</v>
      </c>
      <c r="T12" s="10">
        <f ca="1">IF($B12&lt;='Visualization - Fit'!$B$5,OFFSET(Projection!AC12,$A$2,0),NA())</f>
        <v>37</v>
      </c>
      <c r="U12" s="10">
        <f ca="1">IF($B12&lt;='Visualization - Fit'!$B$5,OFFSET(Projection!AD12,$A$2,0),NA())</f>
        <v>50.2865</v>
      </c>
      <c r="V12" s="10">
        <f ca="1">IF($B12&lt;='Visualization - Fit'!$B$5,OFFSET(Projection!AE12,$A$2,0),NA())</f>
        <v>0.00708905626938414</v>
      </c>
      <c r="W12" s="10">
        <f ca="1">IF($B12&lt;='Visualization - Fit'!$B$5,OFFSET(Projection!AI12,$A$2,0),NA())</f>
        <v>0</v>
      </c>
      <c r="X12" s="10">
        <f ca="1">IF($B12&lt;='Visualization - Fit'!$B$5,OFFSET(Projection!AJ12,$A$2,0),NA())</f>
        <v>1.38508064516129</v>
      </c>
      <c r="Y12" s="10" t="e">
        <f ca="1">IF($B12&lt;='Visualization - Fit'!$B$5,OFFSET(Projection!#REF!,$A$2,0),NA())</f>
        <v>#REF!</v>
      </c>
      <c r="Z12" s="10">
        <f ca="1">IF($B12&lt;='Visualization - Fit'!$B$5,OFFSET(Projection!AK12,$A$2,0),NA())</f>
        <v>0.978714235605588</v>
      </c>
      <c r="AA12" s="10">
        <f ca="1">IF($B12&lt;='Visualization - Fit'!$B$5,OFFSET(Projection!AL12,$A$2,0),NA())</f>
        <v>2200</v>
      </c>
      <c r="AB12" s="10">
        <f ca="1">IF($B12&lt;='Visualization - Fit'!$B$5,OFFSET(Projection!AM12,$A$2,0),NA())</f>
        <v>2000</v>
      </c>
    </row>
    <row r="13" spans="2:28">
      <c r="B13" s="9">
        <f ca="1">IF(B12&lt;'Visualization - Fit'!$B$5,OFFSET(Projection!A13,$A$2,0),NA())</f>
        <v>43911</v>
      </c>
      <c r="C13" s="10">
        <f ca="1">IF($B13&lt;='Visualization - Fit'!$B$5,OFFSET(Projection!B13,$A$2,0),NA())</f>
        <v>558</v>
      </c>
      <c r="D13" s="10">
        <f ca="1">IF($B13&lt;='Visualization - Fit'!$B$5,OFFSET(Projection!C13,$A$2,0),NA())</f>
        <v>0.243</v>
      </c>
      <c r="E13" s="10">
        <f ca="1">IF($B13&lt;='Visualization - Fit'!$B$5,OFFSET(Projection!D13,$A$2,0),NA())</f>
        <v>797.265731603146</v>
      </c>
      <c r="F13" s="10">
        <f ca="1">IF($B13&lt;='Visualization - Fit'!$B$5,OFFSET(Projection!E13,$A$2,0),NA())</f>
        <v>2815</v>
      </c>
      <c r="G13" s="10">
        <f ca="1">IF($B13&lt;='Visualization - Fit'!$B$5,OFFSET(Projection!F13,$A$2,0),NA())</f>
        <v>3006.22376136496</v>
      </c>
      <c r="H13" s="10">
        <f ca="1">IF($B13&lt;='Visualization - Fit'!$B$5,OFFSET(Projection!O13,$A$2,0),NA())</f>
        <v>299</v>
      </c>
      <c r="I13" s="10">
        <f ca="1">IF($B13&lt;='Visualization - Fit'!$B$5,OFFSET(Projection!P13,$A$2,0),NA())</f>
        <v>1089</v>
      </c>
      <c r="J13" s="10">
        <f ca="1">IF($B13&lt;='Visualization - Fit'!$B$5,OFFSET(Projection!Q13,$A$2,0),NA())</f>
        <v>954</v>
      </c>
      <c r="K13" s="10">
        <f ca="1">IF($B13&lt;='Visualization - Fit'!$B$5,OFFSET(Projection!T13,$A$2,0),NA())</f>
        <v>238</v>
      </c>
      <c r="L13" s="10">
        <f ca="1">IF($B13&lt;='Visualization - Fit'!$B$5,OFFSET(Projection!U13,$A$2,0),NA())</f>
        <v>0.218549127640037</v>
      </c>
      <c r="M13" s="10">
        <f ca="1">IF($B13&lt;='Visualization - Fit'!$B$5,OFFSET(Projection!V13,$A$2,0),NA())</f>
        <v>209.88</v>
      </c>
      <c r="N13" s="10">
        <f ca="1">IF($B13&lt;='Visualization - Fit'!$B$5,OFFSET(Projection!W13,$A$2,0),NA())</f>
        <v>167</v>
      </c>
      <c r="O13" s="10">
        <f ca="1">IF($B13&lt;='Visualization - Fit'!$B$5,OFFSET(Projection!X13,$A$2,0),NA())</f>
        <v>0.153351698806244</v>
      </c>
      <c r="P13" s="10">
        <f ca="1">IF($B13&lt;='Visualization - Fit'!$B$5,OFFSET(Projection!Y13,$A$2,0),NA())</f>
        <v>152.64</v>
      </c>
      <c r="Q13" s="10">
        <f ca="1">IF($B13&lt;='Visualization - Fit'!$B$5,OFFSET(Projection!Z13,$A$2,0),NA())</f>
        <v>58</v>
      </c>
      <c r="R13" s="10">
        <f ca="1">IF($B13&lt;='Visualization - Fit'!$B$5,OFFSET(Projection!AA13,$A$2,0),NA())</f>
        <v>30</v>
      </c>
      <c r="S13" s="10">
        <f ca="1">IF($B13&lt;='Visualization - Fit'!$B$5,OFFSET(Projection!AB13,$A$2,0),NA())</f>
        <v>21.2742</v>
      </c>
      <c r="T13" s="10">
        <f ca="1">IF($B13&lt;='Visualization - Fit'!$B$5,OFFSET(Projection!AC13,$A$2,0),NA())</f>
        <v>67</v>
      </c>
      <c r="U13" s="10">
        <f ca="1">IF($B13&lt;='Visualization - Fit'!$B$5,OFFSET(Projection!AD13,$A$2,0),NA())</f>
        <v>71.5607</v>
      </c>
      <c r="V13" s="10">
        <f ca="1">IF($B13&lt;='Visualization - Fit'!$B$5,OFFSET(Projection!AE13,$A$2,0),NA())</f>
        <v>0.0106571936056838</v>
      </c>
      <c r="W13" s="10">
        <f ca="1">IF($B13&lt;='Visualization - Fit'!$B$5,OFFSET(Projection!AI13,$A$2,0),NA())</f>
        <v>0</v>
      </c>
      <c r="X13" s="10">
        <f ca="1">IF($B13&lt;='Visualization - Fit'!$B$5,OFFSET(Projection!AJ13,$A$2,0),NA())</f>
        <v>1.38864628820961</v>
      </c>
      <c r="Y13" s="10" t="e">
        <f ca="1">IF($B13&lt;='Visualization - Fit'!$B$5,OFFSET(Projection!#REF!,$A$2,0),NA())</f>
        <v>#REF!</v>
      </c>
      <c r="Z13" s="10">
        <f ca="1">IF($B13&lt;='Visualization - Fit'!$B$5,OFFSET(Projection!AK13,$A$2,0),NA())</f>
        <v>1.06793028822911</v>
      </c>
      <c r="AA13" s="10">
        <f ca="1">IF($B13&lt;='Visualization - Fit'!$B$5,OFFSET(Projection!AL13,$A$2,0),NA())</f>
        <v>2200</v>
      </c>
      <c r="AB13" s="10">
        <f ca="1">IF($B13&lt;='Visualization - Fit'!$B$5,OFFSET(Projection!AM13,$A$2,0),NA())</f>
        <v>2000</v>
      </c>
    </row>
    <row r="14" spans="2:28">
      <c r="B14" s="9">
        <f ca="1">IF(B13&lt;'Visualization - Fit'!$B$5,OFFSET(Projection!A14,$A$2,0),NA())</f>
        <v>43912</v>
      </c>
      <c r="C14" s="10">
        <f ca="1">IF($B14&lt;='Visualization - Fit'!$B$5,OFFSET(Projection!B14,$A$2,0),NA())</f>
        <v>586</v>
      </c>
      <c r="D14" s="10">
        <f ca="1">IF($B14&lt;='Visualization - Fit'!$B$5,OFFSET(Projection!C14,$A$2,0),NA())</f>
        <v>0.243</v>
      </c>
      <c r="E14" s="10">
        <f ca="1">IF($B14&lt;='Visualization - Fit'!$B$5,OFFSET(Projection!D14,$A$2,0),NA())</f>
        <v>560.388062304363</v>
      </c>
      <c r="F14" s="10">
        <f ca="1">IF($B14&lt;='Visualization - Fit'!$B$5,OFFSET(Projection!E14,$A$2,0),NA())</f>
        <v>3401</v>
      </c>
      <c r="G14" s="10">
        <f ca="1">IF($B14&lt;='Visualization - Fit'!$B$5,OFFSET(Projection!F14,$A$2,0),NA())</f>
        <v>3566.61182366932</v>
      </c>
      <c r="H14" s="10">
        <f ca="1">IF($B14&lt;='Visualization - Fit'!$B$5,OFFSET(Projection!O14,$A$2,0),NA())</f>
        <v>335</v>
      </c>
      <c r="I14" s="10">
        <f ca="1">IF($B14&lt;='Visualization - Fit'!$B$5,OFFSET(Projection!P14,$A$2,0),NA())</f>
        <v>1380</v>
      </c>
      <c r="J14" s="10">
        <f ca="1">IF($B14&lt;='Visualization - Fit'!$B$5,OFFSET(Projection!Q14,$A$2,0),NA())</f>
        <v>1326</v>
      </c>
      <c r="K14" s="10">
        <f ca="1">IF($B14&lt;='Visualization - Fit'!$B$5,OFFSET(Projection!T14,$A$2,0),NA())</f>
        <v>290</v>
      </c>
      <c r="L14" s="10">
        <f ca="1">IF($B14&lt;='Visualization - Fit'!$B$5,OFFSET(Projection!U14,$A$2,0),NA())</f>
        <v>0.210144927536232</v>
      </c>
      <c r="M14" s="10">
        <f ca="1">IF($B14&lt;='Visualization - Fit'!$B$5,OFFSET(Projection!V14,$A$2,0),NA())</f>
        <v>291.72</v>
      </c>
      <c r="N14" s="10">
        <f ca="1">IF($B14&lt;='Visualization - Fit'!$B$5,OFFSET(Projection!W14,$A$2,0),NA())</f>
        <v>200</v>
      </c>
      <c r="O14" s="10">
        <f ca="1">IF($B14&lt;='Visualization - Fit'!$B$5,OFFSET(Projection!X14,$A$2,0),NA())</f>
        <v>0.144927536231884</v>
      </c>
      <c r="P14" s="10">
        <f ca="1">IF($B14&lt;='Visualization - Fit'!$B$5,OFFSET(Projection!Y14,$A$2,0),NA())</f>
        <v>212.16</v>
      </c>
      <c r="Q14" s="10">
        <f ca="1">IF($B14&lt;='Visualization - Fit'!$B$5,OFFSET(Projection!Z14,$A$2,0),NA())</f>
        <v>0</v>
      </c>
      <c r="R14" s="10">
        <f ca="1">IF($B14&lt;='Visualization - Fit'!$B$5,OFFSET(Projection!AA14,$A$2,0),NA())</f>
        <v>8</v>
      </c>
      <c r="S14" s="10">
        <f ca="1">IF($B14&lt;='Visualization - Fit'!$B$5,OFFSET(Projection!AB14,$A$2,0),NA())</f>
        <v>29.5698</v>
      </c>
      <c r="T14" s="10">
        <f ca="1">IF($B14&lt;='Visualization - Fit'!$B$5,OFFSET(Projection!AC14,$A$2,0),NA())</f>
        <v>75</v>
      </c>
      <c r="U14" s="10">
        <f ca="1">IF($B14&lt;='Visualization - Fit'!$B$5,OFFSET(Projection!AD14,$A$2,0),NA())</f>
        <v>101.1305</v>
      </c>
      <c r="V14" s="10">
        <f ca="1">IF($B14&lt;='Visualization - Fit'!$B$5,OFFSET(Projection!AE14,$A$2,0),NA())</f>
        <v>0.00235224933842987</v>
      </c>
      <c r="W14" s="10">
        <f ca="1">IF($B14&lt;='Visualization - Fit'!$B$5,OFFSET(Projection!AI14,$A$2,0),NA())</f>
        <v>0</v>
      </c>
      <c r="X14" s="10">
        <f ca="1">IF($B14&lt;='Visualization - Fit'!$B$5,OFFSET(Projection!AJ14,$A$2,0),NA())</f>
        <v>1.38993710691824</v>
      </c>
      <c r="Y14" s="10" t="e">
        <f ca="1">IF($B14&lt;='Visualization - Fit'!$B$5,OFFSET(Projection!#REF!,$A$2,0),NA())</f>
        <v>#REF!</v>
      </c>
      <c r="Z14" s="10">
        <f ca="1">IF($B14&lt;='Visualization - Fit'!$B$5,OFFSET(Projection!AK14,$A$2,0),NA())</f>
        <v>1.04869503783279</v>
      </c>
      <c r="AA14" s="10">
        <f ca="1">IF($B14&lt;='Visualization - Fit'!$B$5,OFFSET(Projection!AL14,$A$2,0),NA())</f>
        <v>2200</v>
      </c>
      <c r="AB14" s="10">
        <f ca="1">IF($B14&lt;='Visualization - Fit'!$B$5,OFFSET(Projection!AM14,$A$2,0),NA())</f>
        <v>2000</v>
      </c>
    </row>
    <row r="15" spans="2:28">
      <c r="B15" s="9">
        <f ca="1">IF(B14&lt;'Visualization - Fit'!$B$5,OFFSET(Projection!A15,$A$2,0),NA())</f>
        <v>43913</v>
      </c>
      <c r="C15" s="10">
        <f ca="1">IF($B15&lt;='Visualization - Fit'!$B$5,OFFSET(Projection!B15,$A$2,0),NA())</f>
        <v>342</v>
      </c>
      <c r="D15" s="10">
        <f ca="1">IF($B15&lt;='Visualization - Fit'!$B$5,OFFSET(Projection!C15,$A$2,0),NA())</f>
        <v>0.243</v>
      </c>
      <c r="E15" s="10">
        <f ca="1">IF($B15&lt;='Visualization - Fit'!$B$5,OFFSET(Projection!D15,$A$2,0),NA())</f>
        <v>787.736727022321</v>
      </c>
      <c r="F15" s="10">
        <f ca="1">IF($B15&lt;='Visualization - Fit'!$B$5,OFFSET(Projection!E15,$A$2,0),NA())</f>
        <v>3743</v>
      </c>
      <c r="G15" s="10">
        <f ca="1">IF($B15&lt;='Visualization - Fit'!$B$5,OFFSET(Projection!F15,$A$2,0),NA())</f>
        <v>4354.34855069164</v>
      </c>
      <c r="H15" s="10">
        <f ca="1">IF($B15&lt;='Visualization - Fit'!$B$5,OFFSET(Projection!O15,$A$2,0),NA())</f>
        <v>290</v>
      </c>
      <c r="I15" s="10">
        <f ca="1">IF($B15&lt;='Visualization - Fit'!$B$5,OFFSET(Projection!P15,$A$2,0),NA())</f>
        <v>1643</v>
      </c>
      <c r="J15" s="10">
        <f ca="1">IF($B15&lt;='Visualization - Fit'!$B$5,OFFSET(Projection!Q15,$A$2,0),NA())</f>
        <v>1592</v>
      </c>
      <c r="K15" s="10">
        <f ca="1">IF($B15&lt;='Visualization - Fit'!$B$5,OFFSET(Projection!T15,$A$2,0),NA())</f>
        <v>322</v>
      </c>
      <c r="L15" s="10">
        <f ca="1">IF($B15&lt;='Visualization - Fit'!$B$5,OFFSET(Projection!U15,$A$2,0),NA())</f>
        <v>0.195982958003652</v>
      </c>
      <c r="M15" s="10">
        <f ca="1">IF($B15&lt;='Visualization - Fit'!$B$5,OFFSET(Projection!V15,$A$2,0),NA())</f>
        <v>350.24</v>
      </c>
      <c r="N15" s="10">
        <f ca="1">IF($B15&lt;='Visualization - Fit'!$B$5,OFFSET(Projection!W15,$A$2,0),NA())</f>
        <v>239</v>
      </c>
      <c r="O15" s="10">
        <f ca="1">IF($B15&lt;='Visualization - Fit'!$B$5,OFFSET(Projection!X15,$A$2,0),NA())</f>
        <v>0.14546561168594</v>
      </c>
      <c r="P15" s="10">
        <f ca="1">IF($B15&lt;='Visualization - Fit'!$B$5,OFFSET(Projection!Y15,$A$2,0),NA())</f>
        <v>254.72</v>
      </c>
      <c r="Q15" s="10">
        <f ca="1">IF($B15&lt;='Visualization - Fit'!$B$5,OFFSET(Projection!Z15,$A$2,0),NA())</f>
        <v>0</v>
      </c>
      <c r="R15" s="10">
        <f ca="1">IF($B15&lt;='Visualization - Fit'!$B$5,OFFSET(Projection!AA15,$A$2,0),NA())</f>
        <v>13</v>
      </c>
      <c r="S15" s="10">
        <f ca="1">IF($B15&lt;='Visualization - Fit'!$B$5,OFFSET(Projection!AB15,$A$2,0),NA())</f>
        <v>35.5016</v>
      </c>
      <c r="T15" s="10">
        <f ca="1">IF($B15&lt;='Visualization - Fit'!$B$5,OFFSET(Projection!AC15,$A$2,0),NA())</f>
        <v>88</v>
      </c>
      <c r="U15" s="10">
        <f ca="1">IF($B15&lt;='Visualization - Fit'!$B$5,OFFSET(Projection!AD15,$A$2,0),NA())</f>
        <v>136.6321</v>
      </c>
      <c r="V15" s="10">
        <f ca="1">IF($B15&lt;='Visualization - Fit'!$B$5,OFFSET(Projection!AE15,$A$2,0),NA())</f>
        <v>0.00347314987977558</v>
      </c>
      <c r="W15" s="10">
        <f ca="1">IF($B15&lt;='Visualization - Fit'!$B$5,OFFSET(Projection!AI15,$A$2,0),NA())</f>
        <v>0</v>
      </c>
      <c r="X15" s="10">
        <f ca="1">IF($B15&lt;='Visualization - Fit'!$B$5,OFFSET(Projection!AJ15,$A$2,0),NA())</f>
        <v>1.20060331825038</v>
      </c>
      <c r="Y15" s="10" t="e">
        <f ca="1">IF($B15&lt;='Visualization - Fit'!$B$5,OFFSET(Projection!#REF!,$A$2,0),NA())</f>
        <v>#REF!</v>
      </c>
      <c r="Z15" s="10">
        <f ca="1">IF($B15&lt;='Visualization - Fit'!$B$5,OFFSET(Projection!AK15,$A$2,0),NA())</f>
        <v>1.16333116502582</v>
      </c>
      <c r="AA15" s="10">
        <f ca="1">IF($B15&lt;='Visualization - Fit'!$B$5,OFFSET(Projection!AL15,$A$2,0),NA())</f>
        <v>2200</v>
      </c>
      <c r="AB15" s="10">
        <f ca="1">IF($B15&lt;='Visualization - Fit'!$B$5,OFFSET(Projection!AM15,$A$2,0),NA())</f>
        <v>2000</v>
      </c>
    </row>
    <row r="16" spans="2:28">
      <c r="B16" s="9">
        <f ca="1">IF(B15&lt;'Visualization - Fit'!$B$5,OFFSET(Projection!A16,$A$2,0),NA())</f>
        <v>43914</v>
      </c>
      <c r="C16" s="10">
        <f ca="1">IF($B16&lt;='Visualization - Fit'!$B$5,OFFSET(Projection!B16,$A$2,0),NA())</f>
        <v>526</v>
      </c>
      <c r="D16" s="10">
        <f ca="1">IF($B16&lt;='Visualization - Fit'!$B$5,OFFSET(Projection!C16,$A$2,0),NA())</f>
        <v>0.243</v>
      </c>
      <c r="E16" s="10">
        <f ca="1">IF($B16&lt;='Visualization - Fit'!$B$5,OFFSET(Projection!D16,$A$2,0),NA())</f>
        <v>886.519621317272</v>
      </c>
      <c r="F16" s="10">
        <f ca="1">IF($B16&lt;='Visualization - Fit'!$B$5,OFFSET(Projection!E16,$A$2,0),NA())</f>
        <v>4269</v>
      </c>
      <c r="G16" s="10">
        <f ca="1">IF($B16&lt;='Visualization - Fit'!$B$5,OFFSET(Projection!F16,$A$2,0),NA())</f>
        <v>5240.86817200891</v>
      </c>
      <c r="H16" s="10">
        <f ca="1">IF($B16&lt;='Visualization - Fit'!$B$5,OFFSET(Projection!O16,$A$2,0),NA())</f>
        <v>256</v>
      </c>
      <c r="I16" s="10">
        <f ca="1">IF($B16&lt;='Visualization - Fit'!$B$5,OFFSET(Projection!P16,$A$2,0),NA())</f>
        <v>1859</v>
      </c>
      <c r="J16" s="10">
        <f ca="1">IF($B16&lt;='Visualization - Fit'!$B$5,OFFSET(Projection!Q16,$A$2,0),NA())</f>
        <v>1965</v>
      </c>
      <c r="K16" s="10">
        <f ca="1">IF($B16&lt;='Visualization - Fit'!$B$5,OFFSET(Projection!T16,$A$2,0),NA())</f>
        <v>385</v>
      </c>
      <c r="L16" s="10">
        <f ca="1">IF($B16&lt;='Visualization - Fit'!$B$5,OFFSET(Projection!U16,$A$2,0),NA())</f>
        <v>0.207100591715976</v>
      </c>
      <c r="M16" s="10">
        <f ca="1">IF($B16&lt;='Visualization - Fit'!$B$5,OFFSET(Projection!V16,$A$2,0),NA())</f>
        <v>432.3</v>
      </c>
      <c r="N16" s="10">
        <f ca="1">IF($B16&lt;='Visualization - Fit'!$B$5,OFFSET(Projection!W16,$A$2,0),NA())</f>
        <v>286</v>
      </c>
      <c r="O16" s="10">
        <f ca="1">IF($B16&lt;='Visualization - Fit'!$B$5,OFFSET(Projection!X16,$A$2,0),NA())</f>
        <v>0.153846153846154</v>
      </c>
      <c r="P16" s="10">
        <f ca="1">IF($B16&lt;='Visualization - Fit'!$B$5,OFFSET(Projection!Y16,$A$2,0),NA())</f>
        <v>314.4</v>
      </c>
      <c r="Q16" s="10">
        <f ca="1">IF($B16&lt;='Visualization - Fit'!$B$5,OFFSET(Projection!Z16,$A$2,0),NA())</f>
        <v>0</v>
      </c>
      <c r="R16" s="10">
        <f ca="1">IF($B16&lt;='Visualization - Fit'!$B$5,OFFSET(Projection!AA16,$A$2,0),NA())</f>
        <v>34</v>
      </c>
      <c r="S16" s="10">
        <f ca="1">IF($B16&lt;='Visualization - Fit'!$B$5,OFFSET(Projection!AB16,$A$2,0),NA())</f>
        <v>43.8195</v>
      </c>
      <c r="T16" s="10">
        <f ca="1">IF($B16&lt;='Visualization - Fit'!$B$5,OFFSET(Projection!AC16,$A$2,0),NA())</f>
        <v>122</v>
      </c>
      <c r="U16" s="10">
        <f ca="1">IF($B16&lt;='Visualization - Fit'!$B$5,OFFSET(Projection!AD16,$A$2,0),NA())</f>
        <v>180.4516</v>
      </c>
      <c r="V16" s="10">
        <f ca="1">IF($B16&lt;='Visualization - Fit'!$B$5,OFFSET(Projection!AE16,$A$2,0),NA())</f>
        <v>0.00796439447177325</v>
      </c>
      <c r="W16" s="10">
        <f ca="1">IF($B16&lt;='Visualization - Fit'!$B$5,OFFSET(Projection!AI16,$A$2,0),NA())</f>
        <v>0</v>
      </c>
      <c r="X16" s="10">
        <f ca="1">IF($B16&lt;='Visualization - Fit'!$B$5,OFFSET(Projection!AJ16,$A$2,0),NA())</f>
        <v>1.23429648241206</v>
      </c>
      <c r="Y16" s="10" t="e">
        <f ca="1">IF($B16&lt;='Visualization - Fit'!$B$5,OFFSET(Projection!#REF!,$A$2,0),NA())</f>
        <v>#REF!</v>
      </c>
      <c r="Z16" s="10">
        <f ca="1">IF($B16&lt;='Visualization - Fit'!$B$5,OFFSET(Projection!AK16,$A$2,0),NA())</f>
        <v>1.22765710283648</v>
      </c>
      <c r="AA16" s="10">
        <f ca="1">IF($B16&lt;='Visualization - Fit'!$B$5,OFFSET(Projection!AL16,$A$2,0),NA())</f>
        <v>2200</v>
      </c>
      <c r="AB16" s="10">
        <f ca="1">IF($B16&lt;='Visualization - Fit'!$B$5,OFFSET(Projection!AM16,$A$2,0),NA())</f>
        <v>2000</v>
      </c>
    </row>
    <row r="17" spans="2:28">
      <c r="B17" s="9">
        <f ca="1">IF(B16&lt;'Visualization - Fit'!$B$5,OFFSET(Projection!A17,$A$2,0),NA())</f>
        <v>43915</v>
      </c>
      <c r="C17" s="10">
        <f ca="1">IF($B17&lt;='Visualization - Fit'!$B$5,OFFSET(Projection!B17,$A$2,0),NA())</f>
        <v>668</v>
      </c>
      <c r="D17" s="10">
        <f ca="1">IF($B17&lt;='Visualization - Fit'!$B$5,OFFSET(Projection!C17,$A$2,0),NA())</f>
        <v>0.243</v>
      </c>
      <c r="E17" s="10">
        <f ca="1">IF($B17&lt;='Visualization - Fit'!$B$5,OFFSET(Projection!D17,$A$2,0),NA())</f>
        <v>883.31591270105</v>
      </c>
      <c r="F17" s="10">
        <f ca="1">IF($B17&lt;='Visualization - Fit'!$B$5,OFFSET(Projection!E17,$A$2,0),NA())</f>
        <v>4937</v>
      </c>
      <c r="G17" s="10">
        <f ca="1">IF($B17&lt;='Visualization - Fit'!$B$5,OFFSET(Projection!F17,$A$2,0),NA())</f>
        <v>6124.18408470996</v>
      </c>
      <c r="H17" s="10">
        <f ca="1">IF($B17&lt;='Visualization - Fit'!$B$5,OFFSET(Projection!O17,$A$2,0),NA())</f>
        <v>443</v>
      </c>
      <c r="I17" s="10">
        <f ca="1">IF($B17&lt;='Visualization - Fit'!$B$5,OFFSET(Projection!P17,$A$2,0),NA())</f>
        <v>2152</v>
      </c>
      <c r="J17" s="10">
        <f ca="1">IF($B17&lt;='Visualization - Fit'!$B$5,OFFSET(Projection!Q17,$A$2,0),NA())</f>
        <v>2381</v>
      </c>
      <c r="K17" s="10">
        <f ca="1">IF($B17&lt;='Visualization - Fit'!$B$5,OFFSET(Projection!T17,$A$2,0),NA())</f>
        <v>474</v>
      </c>
      <c r="L17" s="10">
        <f ca="1">IF($B17&lt;='Visualization - Fit'!$B$5,OFFSET(Projection!U17,$A$2,0),NA())</f>
        <v>0.220260223048327</v>
      </c>
      <c r="M17" s="10">
        <f ca="1">IF($B17&lt;='Visualization - Fit'!$B$5,OFFSET(Projection!V17,$A$2,0),NA())</f>
        <v>523.82</v>
      </c>
      <c r="N17" s="10">
        <f ca="1">IF($B17&lt;='Visualization - Fit'!$B$5,OFFSET(Projection!W17,$A$2,0),NA())</f>
        <v>322</v>
      </c>
      <c r="O17" s="10">
        <f ca="1">IF($B17&lt;='Visualization - Fit'!$B$5,OFFSET(Projection!X17,$A$2,0),NA())</f>
        <v>0.149628252788104</v>
      </c>
      <c r="P17" s="10">
        <f ca="1">IF($B17&lt;='Visualization - Fit'!$B$5,OFFSET(Projection!Y17,$A$2,0),NA())</f>
        <v>380.96</v>
      </c>
      <c r="Q17" s="10">
        <f ca="1">IF($B17&lt;='Visualization - Fit'!$B$5,OFFSET(Projection!Z17,$A$2,0),NA())</f>
        <v>115</v>
      </c>
      <c r="R17" s="10">
        <f ca="1">IF($B17&lt;='Visualization - Fit'!$B$5,OFFSET(Projection!AA17,$A$2,0),NA())</f>
        <v>56</v>
      </c>
      <c r="S17" s="10">
        <f ca="1">IF($B17&lt;='Visualization - Fit'!$B$5,OFFSET(Projection!AB17,$A$2,0),NA())</f>
        <v>53.0963</v>
      </c>
      <c r="T17" s="10">
        <f ca="1">IF($B17&lt;='Visualization - Fit'!$B$5,OFFSET(Projection!AC17,$A$2,0),NA())</f>
        <v>178</v>
      </c>
      <c r="U17" s="10">
        <f ca="1">IF($B17&lt;='Visualization - Fit'!$B$5,OFFSET(Projection!AD17,$A$2,0),NA())</f>
        <v>233.5479</v>
      </c>
      <c r="V17" s="10">
        <f ca="1">IF($B17&lt;='Visualization - Fit'!$B$5,OFFSET(Projection!AE17,$A$2,0),NA())</f>
        <v>0.0113429208021065</v>
      </c>
      <c r="W17" s="10">
        <f ca="1">IF($B17&lt;='Visualization - Fit'!$B$5,OFFSET(Projection!AI17,$A$2,0),NA())</f>
        <v>0</v>
      </c>
      <c r="X17" s="10">
        <f ca="1">IF($B17&lt;='Visualization - Fit'!$B$5,OFFSET(Projection!AJ17,$A$2,0),NA())</f>
        <v>1.2117048346056</v>
      </c>
      <c r="Y17" s="10" t="e">
        <f ca="1">IF($B17&lt;='Visualization - Fit'!$B$5,OFFSET(Projection!#REF!,$A$2,0),NA())</f>
        <v>#REF!</v>
      </c>
      <c r="Z17" s="10">
        <f ca="1">IF($B17&lt;='Visualization - Fit'!$B$5,OFFSET(Projection!AK17,$A$2,0),NA())</f>
        <v>1.24046669732833</v>
      </c>
      <c r="AA17" s="10">
        <f ca="1">IF($B17&lt;='Visualization - Fit'!$B$5,OFFSET(Projection!AL17,$A$2,0),NA())</f>
        <v>2200</v>
      </c>
      <c r="AB17" s="10">
        <f ca="1">IF($B17&lt;='Visualization - Fit'!$B$5,OFFSET(Projection!AM17,$A$2,0),NA())</f>
        <v>2000</v>
      </c>
    </row>
    <row r="18" spans="2:28">
      <c r="B18" s="9">
        <f ca="1">IF(B17&lt;'Visualization - Fit'!$B$5,OFFSET(Projection!A18,$A$2,0),NA())</f>
        <v>43916</v>
      </c>
      <c r="C18" s="10">
        <f ca="1">IF($B18&lt;='Visualization - Fit'!$B$5,OFFSET(Projection!B18,$A$2,0),NA())</f>
        <v>1298</v>
      </c>
      <c r="D18" s="10">
        <f ca="1">IF($B18&lt;='Visualization - Fit'!$B$5,OFFSET(Projection!C18,$A$2,0),NA())</f>
        <v>0.243</v>
      </c>
      <c r="E18" s="10">
        <f ca="1">IF($B18&lt;='Visualization - Fit'!$B$5,OFFSET(Projection!D18,$A$2,0),NA())</f>
        <v>963.050582652857</v>
      </c>
      <c r="F18" s="10">
        <f ca="1">IF($B18&lt;='Visualization - Fit'!$B$5,OFFSET(Projection!E18,$A$2,0),NA())</f>
        <v>6235</v>
      </c>
      <c r="G18" s="10">
        <f ca="1">IF($B18&lt;='Visualization - Fit'!$B$5,OFFSET(Projection!F18,$A$2,0),NA())</f>
        <v>7087.23466736282</v>
      </c>
      <c r="H18" s="10">
        <f ca="1">IF($B18&lt;='Visualization - Fit'!$B$5,OFFSET(Projection!O18,$A$2,0),NA())</f>
        <v>536</v>
      </c>
      <c r="I18" s="10">
        <f ca="1">IF($B18&lt;='Visualization - Fit'!$B$5,OFFSET(Projection!P18,$A$2,0),NA())</f>
        <v>2652</v>
      </c>
      <c r="J18" s="10">
        <f ca="1">IF($B18&lt;='Visualization - Fit'!$B$5,OFFSET(Projection!Q18,$A$2,0),NA())</f>
        <v>2789</v>
      </c>
      <c r="K18" s="10">
        <f ca="1">IF($B18&lt;='Visualization - Fit'!$B$5,OFFSET(Projection!T18,$A$2,0),NA())</f>
        <v>605</v>
      </c>
      <c r="L18" s="10">
        <f ca="1">IF($B18&lt;='Visualization - Fit'!$B$5,OFFSET(Projection!U18,$A$2,0),NA())</f>
        <v>0.228129713423831</v>
      </c>
      <c r="M18" s="10">
        <f ca="1">IF($B18&lt;='Visualization - Fit'!$B$5,OFFSET(Projection!V18,$A$2,0),NA())</f>
        <v>613.58</v>
      </c>
      <c r="N18" s="10">
        <f ca="1">IF($B18&lt;='Visualization - Fit'!$B$5,OFFSET(Projection!W18,$A$2,0),NA())</f>
        <v>420</v>
      </c>
      <c r="O18" s="10">
        <f ca="1">IF($B18&lt;='Visualization - Fit'!$B$5,OFFSET(Projection!X18,$A$2,0),NA())</f>
        <v>0.158371040723982</v>
      </c>
      <c r="P18" s="10">
        <f ca="1">IF($B18&lt;='Visualization - Fit'!$B$5,OFFSET(Projection!Y18,$A$2,0),NA())</f>
        <v>446.24</v>
      </c>
      <c r="Q18" s="10">
        <f ca="1">IF($B18&lt;='Visualization - Fit'!$B$5,OFFSET(Projection!Z18,$A$2,0),NA())</f>
        <v>0</v>
      </c>
      <c r="R18" s="10">
        <f ca="1">IF($B18&lt;='Visualization - Fit'!$B$5,OFFSET(Projection!AA18,$A$2,0),NA())</f>
        <v>42</v>
      </c>
      <c r="S18" s="10">
        <f ca="1">IF($B18&lt;='Visualization - Fit'!$B$5,OFFSET(Projection!AB18,$A$2,0),NA())</f>
        <v>62.1947</v>
      </c>
      <c r="T18" s="10">
        <f ca="1">IF($B18&lt;='Visualization - Fit'!$B$5,OFFSET(Projection!AC18,$A$2,0),NA())</f>
        <v>220</v>
      </c>
      <c r="U18" s="10">
        <f ca="1">IF($B18&lt;='Visualization - Fit'!$B$5,OFFSET(Projection!AD18,$A$2,0),NA())</f>
        <v>295.7426</v>
      </c>
      <c r="V18" s="10">
        <f ca="1">IF($B18&lt;='Visualization - Fit'!$B$5,OFFSET(Projection!AE18,$A$2,0),NA())</f>
        <v>0.00673616680032077</v>
      </c>
      <c r="W18" s="10">
        <f ca="1">IF($B18&lt;='Visualization - Fit'!$B$5,OFFSET(Projection!AI18,$A$2,0),NA())</f>
        <v>0</v>
      </c>
      <c r="X18" s="10">
        <f ca="1">IF($B18&lt;='Visualization - Fit'!$B$5,OFFSET(Projection!AJ18,$A$2,0),NA())</f>
        <v>1.17135657286854</v>
      </c>
      <c r="Y18" s="10" t="e">
        <f ca="1">IF($B18&lt;='Visualization - Fit'!$B$5,OFFSET(Projection!#REF!,$A$2,0),NA())</f>
        <v>#REF!</v>
      </c>
      <c r="Z18" s="10">
        <f ca="1">IF($B18&lt;='Visualization - Fit'!$B$5,OFFSET(Projection!AK18,$A$2,0),NA())</f>
        <v>1.13668559219933</v>
      </c>
      <c r="AA18" s="10">
        <f ca="1">IF($B18&lt;='Visualization - Fit'!$B$5,OFFSET(Projection!AL18,$A$2,0),NA())</f>
        <v>2200</v>
      </c>
      <c r="AB18" s="10">
        <f ca="1">IF($B18&lt;='Visualization - Fit'!$B$5,OFFSET(Projection!AM18,$A$2,0),NA())</f>
        <v>2000</v>
      </c>
    </row>
    <row r="19" spans="2:28">
      <c r="B19" s="9">
        <f ca="1">IF(B18&lt;'Visualization - Fit'!$B$5,OFFSET(Projection!A19,$A$2,0),NA())</f>
        <v>43917</v>
      </c>
      <c r="C19" s="10">
        <f ca="1">IF($B19&lt;='Visualization - Fit'!$B$5,OFFSET(Projection!B19,$A$2,0),NA())</f>
        <v>1049</v>
      </c>
      <c r="D19" s="10">
        <f ca="1">IF($B19&lt;='Visualization - Fit'!$B$5,OFFSET(Projection!C19,$A$2,0),NA())</f>
        <v>0.243</v>
      </c>
      <c r="E19" s="10">
        <f ca="1">IF($B19&lt;='Visualization - Fit'!$B$5,OFFSET(Projection!D19,$A$2,0),NA())</f>
        <v>1024.98911715143</v>
      </c>
      <c r="F19" s="10">
        <f ca="1">IF($B19&lt;='Visualization - Fit'!$B$5,OFFSET(Projection!E19,$A$2,0),NA())</f>
        <v>7284</v>
      </c>
      <c r="G19" s="10">
        <f ca="1">IF($B19&lt;='Visualization - Fit'!$B$5,OFFSET(Projection!F19,$A$2,0),NA())</f>
        <v>8112.22378451425</v>
      </c>
      <c r="H19" s="10">
        <f ca="1">IF($B19&lt;='Visualization - Fit'!$B$5,OFFSET(Projection!O19,$A$2,0),NA())</f>
        <v>490</v>
      </c>
      <c r="I19" s="10">
        <f ca="1">IF($B19&lt;='Visualization - Fit'!$B$5,OFFSET(Projection!P19,$A$2,0),NA())</f>
        <v>3042</v>
      </c>
      <c r="J19" s="10">
        <f ca="1">IF($B19&lt;='Visualization - Fit'!$B$5,OFFSET(Projection!Q19,$A$2,0),NA())</f>
        <v>3225</v>
      </c>
      <c r="K19" s="10">
        <f ca="1">IF($B19&lt;='Visualization - Fit'!$B$5,OFFSET(Projection!T19,$A$2,0),NA())</f>
        <v>690</v>
      </c>
      <c r="L19" s="10">
        <f ca="1">IF($B19&lt;='Visualization - Fit'!$B$5,OFFSET(Projection!U19,$A$2,0),NA())</f>
        <v>0.226824457593688</v>
      </c>
      <c r="M19" s="10">
        <f ca="1">IF($B19&lt;='Visualization - Fit'!$B$5,OFFSET(Projection!V19,$A$2,0),NA())</f>
        <v>709.5</v>
      </c>
      <c r="N19" s="10">
        <f ca="1">IF($B19&lt;='Visualization - Fit'!$B$5,OFFSET(Projection!W19,$A$2,0),NA())</f>
        <v>489</v>
      </c>
      <c r="O19" s="10">
        <f ca="1">IF($B19&lt;='Visualization - Fit'!$B$5,OFFSET(Projection!X19,$A$2,0),NA())</f>
        <v>0.160749506903353</v>
      </c>
      <c r="P19" s="10">
        <f ca="1">IF($B19&lt;='Visualization - Fit'!$B$5,OFFSET(Projection!Y19,$A$2,0),NA())</f>
        <v>516</v>
      </c>
      <c r="Q19" s="10">
        <f ca="1">IF($B19&lt;='Visualization - Fit'!$B$5,OFFSET(Projection!Z19,$A$2,0),NA())</f>
        <v>183</v>
      </c>
      <c r="R19" s="10">
        <f ca="1">IF($B19&lt;='Visualization - Fit'!$B$5,OFFSET(Projection!AA19,$A$2,0),NA())</f>
        <v>69</v>
      </c>
      <c r="S19" s="10">
        <f ca="1">IF($B19&lt;='Visualization - Fit'!$B$5,OFFSET(Projection!AB19,$A$2,0),NA())</f>
        <v>71.9175</v>
      </c>
      <c r="T19" s="10">
        <f ca="1">IF($B19&lt;='Visualization - Fit'!$B$5,OFFSET(Projection!AC19,$A$2,0),NA())</f>
        <v>289</v>
      </c>
      <c r="U19" s="10">
        <f ca="1">IF($B19&lt;='Visualization - Fit'!$B$5,OFFSET(Projection!AD19,$A$2,0),NA())</f>
        <v>367.6601</v>
      </c>
      <c r="V19" s="10">
        <f ca="1">IF($B19&lt;='Visualization - Fit'!$B$5,OFFSET(Projection!AE19,$A$2,0),NA())</f>
        <v>0.00947281713344316</v>
      </c>
      <c r="W19" s="10">
        <f ca="1">IF($B19&lt;='Visualization - Fit'!$B$5,OFFSET(Projection!AI19,$A$2,0),NA())</f>
        <v>0</v>
      </c>
      <c r="X19" s="10">
        <f ca="1">IF($B19&lt;='Visualization - Fit'!$B$5,OFFSET(Projection!AJ19,$A$2,0),NA())</f>
        <v>1.15632843313015</v>
      </c>
      <c r="Y19" s="10" t="e">
        <f ca="1">IF($B19&lt;='Visualization - Fit'!$B$5,OFFSET(Projection!#REF!,$A$2,0),NA())</f>
        <v>#REF!</v>
      </c>
      <c r="Z19" s="10">
        <f ca="1">IF($B19&lt;='Visualization - Fit'!$B$5,OFFSET(Projection!AK19,$A$2,0),NA())</f>
        <v>1.11370452835176</v>
      </c>
      <c r="AA19" s="10">
        <f ca="1">IF($B19&lt;='Visualization - Fit'!$B$5,OFFSET(Projection!AL19,$A$2,0),NA())</f>
        <v>2200</v>
      </c>
      <c r="AB19" s="10">
        <f ca="1">IF($B19&lt;='Visualization - Fit'!$B$5,OFFSET(Projection!AM19,$A$2,0),NA())</f>
        <v>2000</v>
      </c>
    </row>
    <row r="20" spans="2:28">
      <c r="B20" s="9">
        <f ca="1">IF(B19&lt;'Visualization - Fit'!$B$5,OFFSET(Projection!A20,$A$2,0),NA())</f>
        <v>43918</v>
      </c>
      <c r="C20" s="10">
        <f ca="1">IF($B20&lt;='Visualization - Fit'!$B$5,OFFSET(Projection!B20,$A$2,0),NA())</f>
        <v>1850</v>
      </c>
      <c r="D20" s="10">
        <f ca="1">IF($B20&lt;='Visualization - Fit'!$B$5,OFFSET(Projection!C20,$A$2,0),NA())</f>
        <v>0.243</v>
      </c>
      <c r="E20" s="10">
        <f ca="1">IF($B20&lt;='Visualization - Fit'!$B$5,OFFSET(Projection!D20,$A$2,0),NA())</f>
        <v>1090.22464641411</v>
      </c>
      <c r="F20" s="10">
        <f ca="1">IF($B20&lt;='Visualization - Fit'!$B$5,OFFSET(Projection!E20,$A$2,0),NA())</f>
        <v>9134</v>
      </c>
      <c r="G20" s="10">
        <f ca="1">IF($B20&lt;='Visualization - Fit'!$B$5,OFFSET(Projection!F20,$A$2,0),NA())</f>
        <v>9202.44843092836</v>
      </c>
      <c r="H20" s="10">
        <f ca="1">IF($B20&lt;='Visualization - Fit'!$B$5,OFFSET(Projection!O20,$A$2,0),NA())</f>
        <v>575</v>
      </c>
      <c r="I20" s="10">
        <f ca="1">IF($B20&lt;='Visualization - Fit'!$B$5,OFFSET(Projection!P20,$A$2,0),NA())</f>
        <v>3717</v>
      </c>
      <c r="J20" s="10">
        <f ca="1">IF($B20&lt;='Visualization - Fit'!$B$5,OFFSET(Projection!Q20,$A$2,0),NA())</f>
        <v>3678</v>
      </c>
      <c r="K20" s="10">
        <f ca="1">IF($B20&lt;='Visualization - Fit'!$B$5,OFFSET(Projection!T20,$A$2,0),NA())</f>
        <v>789</v>
      </c>
      <c r="L20" s="10">
        <f ca="1">IF($B20&lt;='Visualization - Fit'!$B$5,OFFSET(Projection!U20,$A$2,0),NA())</f>
        <v>0.21226795803067</v>
      </c>
      <c r="M20" s="10">
        <f ca="1">IF($B20&lt;='Visualization - Fit'!$B$5,OFFSET(Projection!V20,$A$2,0),NA())</f>
        <v>809.16</v>
      </c>
      <c r="N20" s="10">
        <f ca="1">IF($B20&lt;='Visualization - Fit'!$B$5,OFFSET(Projection!W20,$A$2,0),NA())</f>
        <v>579</v>
      </c>
      <c r="O20" s="10">
        <f ca="1">IF($B20&lt;='Visualization - Fit'!$B$5,OFFSET(Projection!X20,$A$2,0),NA())</f>
        <v>0.155770782889427</v>
      </c>
      <c r="P20" s="10">
        <f ca="1">IF($B20&lt;='Visualization - Fit'!$B$5,OFFSET(Projection!Y20,$A$2,0),NA())</f>
        <v>588.48</v>
      </c>
      <c r="Q20" s="10">
        <f ca="1">IF($B20&lt;='Visualization - Fit'!$B$5,OFFSET(Projection!Z20,$A$2,0),NA())</f>
        <v>255</v>
      </c>
      <c r="R20" s="10">
        <f ca="1">IF($B20&lt;='Visualization - Fit'!$B$5,OFFSET(Projection!AA20,$A$2,0),NA())</f>
        <v>64</v>
      </c>
      <c r="S20" s="10">
        <f ca="1">IF($B20&lt;='Visualization - Fit'!$B$5,OFFSET(Projection!AB20,$A$2,0),NA())</f>
        <v>82.0194</v>
      </c>
      <c r="T20" s="10">
        <f ca="1">IF($B20&lt;='Visualization - Fit'!$B$5,OFFSET(Projection!AC20,$A$2,0),NA())</f>
        <v>353</v>
      </c>
      <c r="U20" s="10">
        <f ca="1">IF($B20&lt;='Visualization - Fit'!$B$5,OFFSET(Projection!AD20,$A$2,0),NA())</f>
        <v>449.6795</v>
      </c>
      <c r="V20" s="10">
        <f ca="1">IF($B20&lt;='Visualization - Fit'!$B$5,OFFSET(Projection!AE20,$A$2,0),NA())</f>
        <v>0.00700678782570615</v>
      </c>
      <c r="W20" s="10">
        <f ca="1">IF($B20&lt;='Visualization - Fit'!$B$5,OFFSET(Projection!AI20,$A$2,0),NA())</f>
        <v>0</v>
      </c>
      <c r="X20" s="10">
        <f ca="1">IF($B20&lt;='Visualization - Fit'!$B$5,OFFSET(Projection!AJ20,$A$2,0),NA())</f>
        <v>1.14046511627907</v>
      </c>
      <c r="Y20" s="10" t="e">
        <f ca="1">IF($B20&lt;='Visualization - Fit'!$B$5,OFFSET(Projection!#REF!,$A$2,0),NA())</f>
        <v>#REF!</v>
      </c>
      <c r="Z20" s="10">
        <f ca="1">IF($B20&lt;='Visualization - Fit'!$B$5,OFFSET(Projection!AK20,$A$2,0),NA())</f>
        <v>1.00749380675809</v>
      </c>
      <c r="AA20" s="10">
        <f ca="1">IF($B20&lt;='Visualization - Fit'!$B$5,OFFSET(Projection!AL20,$A$2,0),NA())</f>
        <v>2200</v>
      </c>
      <c r="AB20" s="10">
        <f ca="1">IF($B20&lt;='Visualization - Fit'!$B$5,OFFSET(Projection!AM20,$A$2,0),NA())</f>
        <v>2000</v>
      </c>
    </row>
    <row r="21" spans="2:28">
      <c r="B21" s="9">
        <f ca="1">IF(B20&lt;'Visualization - Fit'!$B$5,OFFSET(Projection!A21,$A$2,0),NA())</f>
        <v>43919</v>
      </c>
      <c r="C21" s="10">
        <f ca="1">IF($B21&lt;='Visualization - Fit'!$B$5,OFFSET(Projection!B21,$A$2,0),NA())</f>
        <v>1702</v>
      </c>
      <c r="D21" s="10">
        <f ca="1">IF($B21&lt;='Visualization - Fit'!$B$5,OFFSET(Projection!C21,$A$2,0),NA())</f>
        <v>0.243</v>
      </c>
      <c r="E21" s="10">
        <f ca="1">IF($B21&lt;='Visualization - Fit'!$B$5,OFFSET(Projection!D21,$A$2,0),NA())</f>
        <v>1158.82074648556</v>
      </c>
      <c r="F21" s="10">
        <f ca="1">IF($B21&lt;='Visualization - Fit'!$B$5,OFFSET(Projection!E21,$A$2,0),NA())</f>
        <v>10836</v>
      </c>
      <c r="G21" s="10">
        <f ca="1">IF($B21&lt;='Visualization - Fit'!$B$5,OFFSET(Projection!F21,$A$2,0),NA())</f>
        <v>10361.2691774139</v>
      </c>
      <c r="H21" s="10">
        <f ca="1">IF($B21&lt;='Visualization - Fit'!$B$5,OFFSET(Projection!O21,$A$2,0),NA())</f>
        <v>629</v>
      </c>
      <c r="I21" s="10">
        <f ca="1">IF($B21&lt;='Visualization - Fit'!$B$5,OFFSET(Projection!P21,$A$2,0),NA())</f>
        <v>4138</v>
      </c>
      <c r="J21" s="10">
        <f ca="1">IF($B21&lt;='Visualization - Fit'!$B$5,OFFSET(Projection!Q21,$A$2,0),NA())</f>
        <v>4141</v>
      </c>
      <c r="K21" s="10">
        <f ca="1">IF($B21&lt;='Visualization - Fit'!$B$5,OFFSET(Projection!T21,$A$2,0),NA())</f>
        <v>876</v>
      </c>
      <c r="L21" s="10">
        <f ca="1">IF($B21&lt;='Visualization - Fit'!$B$5,OFFSET(Projection!U21,$A$2,0),NA())</f>
        <v>0.211696471725471</v>
      </c>
      <c r="M21" s="10">
        <f ca="1">IF($B21&lt;='Visualization - Fit'!$B$5,OFFSET(Projection!V21,$A$2,0),NA())</f>
        <v>911.02</v>
      </c>
      <c r="N21" s="10">
        <f ca="1">IF($B21&lt;='Visualization - Fit'!$B$5,OFFSET(Projection!W21,$A$2,0),NA())</f>
        <v>0</v>
      </c>
      <c r="O21" s="10">
        <f ca="1">IF($B21&lt;='Visualization - Fit'!$B$5,OFFSET(Projection!X21,$A$2,0),NA())</f>
        <v>0</v>
      </c>
      <c r="P21" s="10">
        <f ca="1">IF($B21&lt;='Visualization - Fit'!$B$5,OFFSET(Projection!Y21,$A$2,0),NA())</f>
        <v>662.56</v>
      </c>
      <c r="Q21" s="10">
        <f ca="1">IF($B21&lt;='Visualization - Fit'!$B$5,OFFSET(Projection!Z21,$A$2,0),NA())</f>
        <v>296</v>
      </c>
      <c r="R21" s="10">
        <f ca="1">IF($B21&lt;='Visualization - Fit'!$B$5,OFFSET(Projection!AA21,$A$2,0),NA())</f>
        <v>78</v>
      </c>
      <c r="S21" s="10">
        <f ca="1">IF($B21&lt;='Visualization - Fit'!$B$5,OFFSET(Projection!AB21,$A$2,0),NA())</f>
        <v>92.3443</v>
      </c>
      <c r="T21" s="10">
        <f ca="1">IF($B21&lt;='Visualization - Fit'!$B$5,OFFSET(Projection!AC21,$A$2,0),NA())</f>
        <v>431</v>
      </c>
      <c r="U21" s="10">
        <f ca="1">IF($B21&lt;='Visualization - Fit'!$B$5,OFFSET(Projection!AD21,$A$2,0),NA())</f>
        <v>542.0238</v>
      </c>
      <c r="V21" s="10">
        <f ca="1">IF($B21&lt;='Visualization - Fit'!$B$5,OFFSET(Projection!AE21,$A$2,0),NA())</f>
        <v>0.00719822812846069</v>
      </c>
      <c r="W21" s="10">
        <f ca="1">IF($B21&lt;='Visualization - Fit'!$B$5,OFFSET(Projection!AI21,$A$2,0),NA())</f>
        <v>0</v>
      </c>
      <c r="X21" s="10">
        <f ca="1">IF($B21&lt;='Visualization - Fit'!$B$5,OFFSET(Projection!AJ21,$A$2,0),NA())</f>
        <v>1.12588363240892</v>
      </c>
      <c r="Y21" s="10" t="e">
        <f ca="1">IF($B21&lt;='Visualization - Fit'!$B$5,OFFSET(Projection!#REF!,$A$2,0),NA())</f>
        <v>#REF!</v>
      </c>
      <c r="Z21" s="10">
        <f ca="1">IF($B21&lt;='Visualization - Fit'!$B$5,OFFSET(Projection!AK21,$A$2,0),NA())</f>
        <v>0.956189477428379</v>
      </c>
      <c r="AA21" s="10">
        <f ca="1">IF($B21&lt;='Visualization - Fit'!$B$5,OFFSET(Projection!AL21,$A$2,0),NA())</f>
        <v>2200</v>
      </c>
      <c r="AB21" s="10">
        <f ca="1">IF($B21&lt;='Visualization - Fit'!$B$5,OFFSET(Projection!AM21,$A$2,0),NA())</f>
        <v>2000</v>
      </c>
    </row>
    <row r="22" spans="2:28">
      <c r="B22" s="9">
        <f ca="1">IF(B21&lt;'Visualization - Fit'!$B$5,OFFSET(Projection!A22,$A$2,0),NA())</f>
        <v>43920</v>
      </c>
      <c r="C22" s="10">
        <f ca="1">IF($B22&lt;='Visualization - Fit'!$B$5,OFFSET(Projection!B22,$A$2,0),NA())</f>
        <v>1063</v>
      </c>
      <c r="D22" s="10">
        <f ca="1">IF($B22&lt;='Visualization - Fit'!$B$5,OFFSET(Projection!C22,$A$2,0),NA())</f>
        <v>0.243</v>
      </c>
      <c r="E22" s="10">
        <f ca="1">IF($B22&lt;='Visualization - Fit'!$B$5,OFFSET(Projection!D22,$A$2,0),NA())</f>
        <v>936.131160300509</v>
      </c>
      <c r="F22" s="10">
        <f ca="1">IF($B22&lt;='Visualization - Fit'!$B$5,OFFSET(Projection!E22,$A$2,0),NA())</f>
        <v>11899</v>
      </c>
      <c r="G22" s="10">
        <f ca="1">IF($B22&lt;='Visualization - Fit'!$B$5,OFFSET(Projection!F22,$A$2,0),NA())</f>
        <v>11297.4003377144</v>
      </c>
      <c r="H22" s="10">
        <f ca="1">IF($B22&lt;='Visualization - Fit'!$B$5,OFFSET(Projection!O22,$A$2,0),NA())</f>
        <v>536</v>
      </c>
      <c r="I22" s="10">
        <f ca="1">IF($B22&lt;='Visualization - Fit'!$B$5,OFFSET(Projection!P22,$A$2,0),NA())</f>
        <v>4524</v>
      </c>
      <c r="J22" s="10">
        <f ca="1">IF($B22&lt;='Visualization - Fit'!$B$5,OFFSET(Projection!Q22,$A$2,0),NA())</f>
        <v>4610</v>
      </c>
      <c r="K22" s="10">
        <f ca="1">IF($B22&lt;='Visualization - Fit'!$B$5,OFFSET(Projection!T22,$A$2,0),NA())</f>
        <v>927</v>
      </c>
      <c r="L22" s="10">
        <f ca="1">IF($B22&lt;='Visualization - Fit'!$B$5,OFFSET(Projection!U22,$A$2,0),NA())</f>
        <v>0.204907161803714</v>
      </c>
      <c r="M22" s="10">
        <f ca="1">IF($B22&lt;='Visualization - Fit'!$B$5,OFFSET(Projection!V22,$A$2,0),NA())</f>
        <v>1014.2</v>
      </c>
      <c r="N22" s="10">
        <f ca="1">IF($B22&lt;='Visualization - Fit'!$B$5,OFFSET(Projection!W22,$A$2,0),NA())</f>
        <v>696</v>
      </c>
      <c r="O22" s="10">
        <f ca="1">IF($B22&lt;='Visualization - Fit'!$B$5,OFFSET(Projection!X22,$A$2,0),NA())</f>
        <v>0.153846153846154</v>
      </c>
      <c r="P22" s="10">
        <f ca="1">IF($B22&lt;='Visualization - Fit'!$B$5,OFFSET(Projection!Y22,$A$2,0),NA())</f>
        <v>737.6</v>
      </c>
      <c r="Q22" s="10">
        <f ca="1">IF($B22&lt;='Visualization - Fit'!$B$5,OFFSET(Projection!Z22,$A$2,0),NA())</f>
        <v>168</v>
      </c>
      <c r="R22" s="10">
        <f ca="1">IF($B22&lt;='Visualization - Fit'!$B$5,OFFSET(Projection!AA22,$A$2,0),NA())</f>
        <v>82</v>
      </c>
      <c r="S22" s="10">
        <f ca="1">IF($B22&lt;='Visualization - Fit'!$B$5,OFFSET(Projection!AB22,$A$2,0),NA())</f>
        <v>102.803</v>
      </c>
      <c r="T22" s="10">
        <f ca="1">IF($B22&lt;='Visualization - Fit'!$B$5,OFFSET(Projection!AC22,$A$2,0),NA())</f>
        <v>513</v>
      </c>
      <c r="U22" s="10">
        <f ca="1">IF($B22&lt;='Visualization - Fit'!$B$5,OFFSET(Projection!AD22,$A$2,0),NA())</f>
        <v>644.8268</v>
      </c>
      <c r="V22" s="10">
        <f ca="1">IF($B22&lt;='Visualization - Fit'!$B$5,OFFSET(Projection!AE22,$A$2,0),NA())</f>
        <v>0.00689133540633667</v>
      </c>
      <c r="W22" s="10">
        <f ca="1">IF($B22&lt;='Visualization - Fit'!$B$5,OFFSET(Projection!AI22,$A$2,0),NA())</f>
        <v>0</v>
      </c>
      <c r="X22" s="10">
        <f ca="1">IF($B22&lt;='Visualization - Fit'!$B$5,OFFSET(Projection!AJ22,$A$2,0),NA())</f>
        <v>1.11325766723014</v>
      </c>
      <c r="Y22" s="10" t="e">
        <f ca="1">IF($B22&lt;='Visualization - Fit'!$B$5,OFFSET(Projection!#REF!,$A$2,0),NA())</f>
        <v>#REF!</v>
      </c>
      <c r="Z22" s="10">
        <f ca="1">IF($B22&lt;='Visualization - Fit'!$B$5,OFFSET(Projection!AK22,$A$2,0),NA())</f>
        <v>0.94944115788843</v>
      </c>
      <c r="AA22" s="10">
        <f ca="1">IF($B22&lt;='Visualization - Fit'!$B$5,OFFSET(Projection!AL22,$A$2,0),NA())</f>
        <v>2200</v>
      </c>
      <c r="AB22" s="10">
        <f ca="1">IF($B22&lt;='Visualization - Fit'!$B$5,OFFSET(Projection!AM22,$A$2,0),NA())</f>
        <v>2000</v>
      </c>
    </row>
    <row r="23" spans="2:28">
      <c r="B23" s="9">
        <f ca="1">IF(B22&lt;'Visualization - Fit'!$B$5,OFFSET(Projection!A23,$A$2,0),NA())</f>
        <v>43921</v>
      </c>
      <c r="C23" s="10">
        <f ca="1">IF($B23&lt;='Visualization - Fit'!$B$5,OFFSET(Projection!B23,$A$2,0),NA())</f>
        <v>876</v>
      </c>
      <c r="D23" s="10">
        <f ca="1">IF($B23&lt;='Visualization - Fit'!$B$5,OFFSET(Projection!C23,$A$2,0),NA())</f>
        <v>0.243</v>
      </c>
      <c r="E23" s="10">
        <f ca="1">IF($B23&lt;='Visualization - Fit'!$B$5,OFFSET(Projection!D23,$A$2,0),NA())</f>
        <v>994.115425689506</v>
      </c>
      <c r="F23" s="10">
        <f ca="1">IF($B23&lt;='Visualization - Fit'!$B$5,OFFSET(Projection!E23,$A$2,0),NA())</f>
        <v>12775</v>
      </c>
      <c r="G23" s="10">
        <f ca="1">IF($B23&lt;='Visualization - Fit'!$B$5,OFFSET(Projection!F23,$A$2,0),NA())</f>
        <v>12291.5157634039</v>
      </c>
      <c r="H23" s="10">
        <f ca="1">IF($B23&lt;='Visualization - Fit'!$B$5,OFFSET(Projection!O23,$A$2,0),NA())</f>
        <v>485</v>
      </c>
      <c r="I23" s="10">
        <f ca="1">IF($B23&lt;='Visualization - Fit'!$B$5,OFFSET(Projection!P23,$A$2,0),NA())</f>
        <v>4920</v>
      </c>
      <c r="J23" s="10">
        <f ca="1">IF($B23&lt;='Visualization - Fit'!$B$5,OFFSET(Projection!Q23,$A$2,0),NA())</f>
        <v>4928</v>
      </c>
      <c r="K23" s="10">
        <f ca="1">IF($B23&lt;='Visualization - Fit'!$B$5,OFFSET(Projection!T23,$A$2,0),NA())</f>
        <v>1021</v>
      </c>
      <c r="L23" s="10">
        <f ca="1">IF($B23&lt;='Visualization - Fit'!$B$5,OFFSET(Projection!U23,$A$2,0),NA())</f>
        <v>0.207520325203252</v>
      </c>
      <c r="M23" s="10">
        <f ca="1">IF($B23&lt;='Visualization - Fit'!$B$5,OFFSET(Projection!V23,$A$2,0),NA())</f>
        <v>1084.16</v>
      </c>
      <c r="N23" s="10">
        <f ca="1">IF($B23&lt;='Visualization - Fit'!$B$5,OFFSET(Projection!W23,$A$2,0),NA())</f>
        <v>786</v>
      </c>
      <c r="O23" s="10">
        <f ca="1">IF($B23&lt;='Visualization - Fit'!$B$5,OFFSET(Projection!X23,$A$2,0),NA())</f>
        <v>0.159756097560976</v>
      </c>
      <c r="P23" s="10">
        <f ca="1">IF($B23&lt;='Visualization - Fit'!$B$5,OFFSET(Projection!Y23,$A$2,0),NA())</f>
        <v>788.48</v>
      </c>
      <c r="Q23" s="10">
        <f ca="1">IF($B23&lt;='Visualization - Fit'!$B$5,OFFSET(Projection!Z23,$A$2,0),NA())</f>
        <v>0</v>
      </c>
      <c r="R23" s="10">
        <f ca="1">IF($B23&lt;='Visualization - Fit'!$B$5,OFFSET(Projection!AA23,$A$2,0),NA())</f>
        <v>192</v>
      </c>
      <c r="S23" s="10">
        <f ca="1">IF($B23&lt;='Visualization - Fit'!$B$5,OFFSET(Projection!AB23,$A$2,0),NA())</f>
        <v>109.8944</v>
      </c>
      <c r="T23" s="10">
        <f ca="1">IF($B23&lt;='Visualization - Fit'!$B$5,OFFSET(Projection!AC23,$A$2,0),NA())</f>
        <v>705</v>
      </c>
      <c r="U23" s="10">
        <f ca="1">IF($B23&lt;='Visualization - Fit'!$B$5,OFFSET(Projection!AD23,$A$2,0),NA())</f>
        <v>754.7212</v>
      </c>
      <c r="V23" s="10">
        <f ca="1">IF($B23&lt;='Visualization - Fit'!$B$5,OFFSET(Projection!AE23,$A$2,0),NA())</f>
        <v>0.0150293542074364</v>
      </c>
      <c r="W23" s="10">
        <f ca="1">IF($B23&lt;='Visualization - Fit'!$B$5,OFFSET(Projection!AI23,$A$2,0),NA())</f>
        <v>0</v>
      </c>
      <c r="X23" s="10">
        <f ca="1">IF($B23&lt;='Visualization - Fit'!$B$5,OFFSET(Projection!AJ23,$A$2,0),NA())</f>
        <v>1.06898047722343</v>
      </c>
      <c r="Y23" s="10" t="e">
        <f ca="1">IF($B23&lt;='Visualization - Fit'!$B$5,OFFSET(Projection!#REF!,$A$2,0),NA())</f>
        <v>#REF!</v>
      </c>
      <c r="Z23" s="10">
        <f ca="1">IF($B23&lt;='Visualization - Fit'!$B$5,OFFSET(Projection!AK23,$A$2,0),NA())</f>
        <v>0.962153875804613</v>
      </c>
      <c r="AA23" s="10">
        <f ca="1">IF($B23&lt;='Visualization - Fit'!$B$5,OFFSET(Projection!AL23,$A$2,0),NA())</f>
        <v>2200</v>
      </c>
      <c r="AB23" s="10">
        <f ca="1">IF($B23&lt;='Visualization - Fit'!$B$5,OFFSET(Projection!AM23,$A$2,0),NA())</f>
        <v>2000</v>
      </c>
    </row>
    <row r="24" spans="2:28">
      <c r="B24" s="9">
        <f ca="1">IF(B23&lt;'Visualization - Fit'!$B$5,OFFSET(Projection!A24,$A$2,0),NA())</f>
        <v>43922</v>
      </c>
      <c r="C24" s="10">
        <f ca="1">IF($B24&lt;='Visualization - Fit'!$B$5,OFFSET(Projection!B24,$A$2,0),NA())</f>
        <v>1189</v>
      </c>
      <c r="D24" s="10">
        <f ca="1">IF($B24&lt;='Visualization - Fit'!$B$5,OFFSET(Projection!C24,$A$2,0),NA())</f>
        <v>0.243</v>
      </c>
      <c r="E24" s="10">
        <f ca="1">IF($B24&lt;='Visualization - Fit'!$B$5,OFFSET(Projection!D24,$A$2,0),NA())</f>
        <v>980.466593718477</v>
      </c>
      <c r="F24" s="10">
        <f ca="1">IF($B24&lt;='Visualization - Fit'!$B$5,OFFSET(Projection!E24,$A$2,0),NA())</f>
        <v>13964</v>
      </c>
      <c r="G24" s="10">
        <f ca="1">IF($B24&lt;='Visualization - Fit'!$B$5,OFFSET(Projection!F24,$A$2,0),NA())</f>
        <v>13271.9823571224</v>
      </c>
      <c r="H24" s="10">
        <f ca="1">IF($B24&lt;='Visualization - Fit'!$B$5,OFFSET(Projection!O24,$A$2,0),NA())</f>
        <v>578</v>
      </c>
      <c r="I24" s="10">
        <f ca="1">IF($B24&lt;='Visualization - Fit'!$B$5,OFFSET(Projection!P24,$A$2,0),NA())</f>
        <v>4995</v>
      </c>
      <c r="J24" s="10">
        <f ca="1">IF($B24&lt;='Visualization - Fit'!$B$5,OFFSET(Projection!Q24,$A$2,0),NA())</f>
        <v>5218</v>
      </c>
      <c r="K24" s="10">
        <f ca="1">IF($B24&lt;='Visualization - Fit'!$B$5,OFFSET(Projection!T24,$A$2,0),NA())</f>
        <v>1088</v>
      </c>
      <c r="L24" s="10">
        <f ca="1">IF($B24&lt;='Visualization - Fit'!$B$5,OFFSET(Projection!U24,$A$2,0),NA())</f>
        <v>0.217817817817818</v>
      </c>
      <c r="M24" s="10">
        <f ca="1">IF($B24&lt;='Visualization - Fit'!$B$5,OFFSET(Projection!V24,$A$2,0),NA())</f>
        <v>1147.96</v>
      </c>
      <c r="N24" s="10">
        <f ca="1">IF($B24&lt;='Visualization - Fit'!$B$5,OFFSET(Projection!W24,$A$2,0),NA())</f>
        <v>834</v>
      </c>
      <c r="O24" s="10">
        <f ca="1">IF($B24&lt;='Visualization - Fit'!$B$5,OFFSET(Projection!X24,$A$2,0),NA())</f>
        <v>0.166966966966967</v>
      </c>
      <c r="P24" s="10">
        <f ca="1">IF($B24&lt;='Visualization - Fit'!$B$5,OFFSET(Projection!Y24,$A$2,0),NA())</f>
        <v>834.88</v>
      </c>
      <c r="Q24" s="10">
        <f ca="1">IF($B24&lt;='Visualization - Fit'!$B$5,OFFSET(Projection!Z24,$A$2,0),NA())</f>
        <v>0</v>
      </c>
      <c r="R24" s="10">
        <f ca="1">IF($B24&lt;='Visualization - Fit'!$B$5,OFFSET(Projection!AA24,$A$2,0),NA())</f>
        <v>123</v>
      </c>
      <c r="S24" s="10">
        <f ca="1">IF($B24&lt;='Visualization - Fit'!$B$5,OFFSET(Projection!AB24,$A$2,0),NA())</f>
        <v>116.3614</v>
      </c>
      <c r="T24" s="10">
        <f ca="1">IF($B24&lt;='Visualization - Fit'!$B$5,OFFSET(Projection!AC24,$A$2,0),NA())</f>
        <v>828</v>
      </c>
      <c r="U24" s="10">
        <f ca="1">IF($B24&lt;='Visualization - Fit'!$B$5,OFFSET(Projection!AD24,$A$2,0),NA())</f>
        <v>871.0826</v>
      </c>
      <c r="V24" s="10">
        <f ca="1">IF($B24&lt;='Visualization - Fit'!$B$5,OFFSET(Projection!AE24,$A$2,0),NA())</f>
        <v>0.00880836436551131</v>
      </c>
      <c r="W24" s="10">
        <f ca="1">IF($B24&lt;='Visualization - Fit'!$B$5,OFFSET(Projection!AI24,$A$2,0),NA())</f>
        <v>0</v>
      </c>
      <c r="X24" s="10">
        <f ca="1">IF($B24&lt;='Visualization - Fit'!$B$5,OFFSET(Projection!AJ24,$A$2,0),NA())</f>
        <v>1.0588474025974</v>
      </c>
      <c r="Y24" s="10" t="e">
        <f ca="1">IF($B24&lt;='Visualization - Fit'!$B$5,OFFSET(Projection!#REF!,$A$2,0),NA())</f>
        <v>#REF!</v>
      </c>
      <c r="Z24" s="10">
        <f ca="1">IF($B24&lt;='Visualization - Fit'!$B$5,OFFSET(Projection!AK24,$A$2,0),NA())</f>
        <v>0.950442735399772</v>
      </c>
      <c r="AA24" s="10">
        <f ca="1">IF($B24&lt;='Visualization - Fit'!$B$5,OFFSET(Projection!AL24,$A$2,0),NA())</f>
        <v>2200</v>
      </c>
      <c r="AB24" s="10">
        <f ca="1">IF($B24&lt;='Visualization - Fit'!$B$5,OFFSET(Projection!AM24,$A$2,0),NA())</f>
        <v>2000</v>
      </c>
    </row>
    <row r="25" spans="2:28">
      <c r="B25" s="9">
        <f ca="1">IF(B24&lt;'Visualization - Fit'!$B$5,OFFSET(Projection!A25,$A$2,0),NA())</f>
        <v>43923</v>
      </c>
      <c r="C25" s="10">
        <f ca="1">IF($B25&lt;='Visualization - Fit'!$B$5,OFFSET(Projection!B25,$A$2,0),NA())</f>
        <v>1384</v>
      </c>
      <c r="D25" s="10">
        <f ca="1">IF($B25&lt;='Visualization - Fit'!$B$5,OFFSET(Projection!C25,$A$2,0),NA())</f>
        <v>0.243</v>
      </c>
      <c r="E25" s="10">
        <f ca="1">IF($B25&lt;='Visualization - Fit'!$B$5,OFFSET(Projection!D25,$A$2,0),NA())</f>
        <v>966.602006167717</v>
      </c>
      <c r="F25" s="10">
        <f ca="1">IF($B25&lt;='Visualization - Fit'!$B$5,OFFSET(Projection!E25,$A$2,0),NA())</f>
        <v>15348</v>
      </c>
      <c r="G25" s="10">
        <f ca="1">IF($B25&lt;='Visualization - Fit'!$B$5,OFFSET(Projection!F25,$A$2,0),NA())</f>
        <v>14238.5843632901</v>
      </c>
      <c r="H25" s="10">
        <f ca="1">IF($B25&lt;='Visualization - Fit'!$B$5,OFFSET(Projection!O25,$A$2,0),NA())</f>
        <v>503</v>
      </c>
      <c r="I25" s="10">
        <f ca="1">IF($B25&lt;='Visualization - Fit'!$B$5,OFFSET(Projection!P25,$A$2,0),NA())</f>
        <v>5367</v>
      </c>
      <c r="J25" s="10">
        <f ca="1">IF($B25&lt;='Visualization - Fit'!$B$5,OFFSET(Projection!Q25,$A$2,0),NA())</f>
        <v>5421</v>
      </c>
      <c r="K25" s="10">
        <f ca="1">IF($B25&lt;='Visualization - Fit'!$B$5,OFFSET(Projection!T25,$A$2,0),NA())</f>
        <v>1144</v>
      </c>
      <c r="L25" s="10">
        <f ca="1">IF($B25&lt;='Visualization - Fit'!$B$5,OFFSET(Projection!U25,$A$2,0),NA())</f>
        <v>0.213154462455748</v>
      </c>
      <c r="M25" s="10">
        <f ca="1">IF($B25&lt;='Visualization - Fit'!$B$5,OFFSET(Projection!V25,$A$2,0),NA())</f>
        <v>1192.62</v>
      </c>
      <c r="N25" s="10">
        <f ca="1">IF($B25&lt;='Visualization - Fit'!$B$5,OFFSET(Projection!W25,$A$2,0),NA())</f>
        <v>906</v>
      </c>
      <c r="O25" s="10">
        <f ca="1">IF($B25&lt;='Visualization - Fit'!$B$5,OFFSET(Projection!X25,$A$2,0),NA())</f>
        <v>0.168809390721073</v>
      </c>
      <c r="P25" s="10">
        <f ca="1">IF($B25&lt;='Visualization - Fit'!$B$5,OFFSET(Projection!Y25,$A$2,0),NA())</f>
        <v>867.36</v>
      </c>
      <c r="Q25" s="10">
        <f ca="1">IF($B25&lt;='Visualization - Fit'!$B$5,OFFSET(Projection!Z25,$A$2,0),NA())</f>
        <v>0</v>
      </c>
      <c r="R25" s="10">
        <f ca="1">IF($B25&lt;='Visualization - Fit'!$B$5,OFFSET(Projection!AA25,$A$2,0),NA())</f>
        <v>183</v>
      </c>
      <c r="S25" s="10">
        <f ca="1">IF($B25&lt;='Visualization - Fit'!$B$5,OFFSET(Projection!AB25,$A$2,0),NA())</f>
        <v>120.8883</v>
      </c>
      <c r="T25" s="10">
        <f ca="1">IF($B25&lt;='Visualization - Fit'!$B$5,OFFSET(Projection!AC25,$A$2,0),NA())</f>
        <v>1011</v>
      </c>
      <c r="U25" s="10">
        <f ca="1">IF($B25&lt;='Visualization - Fit'!$B$5,OFFSET(Projection!AD25,$A$2,0),NA())</f>
        <v>991.9709</v>
      </c>
      <c r="V25" s="10">
        <f ca="1">IF($B25&lt;='Visualization - Fit'!$B$5,OFFSET(Projection!AE25,$A$2,0),NA())</f>
        <v>0.0119233776387803</v>
      </c>
      <c r="W25" s="10">
        <f ca="1">IF($B25&lt;='Visualization - Fit'!$B$5,OFFSET(Projection!AI25,$A$2,0),NA())</f>
        <v>0</v>
      </c>
      <c r="X25" s="10">
        <f ca="1">IF($B25&lt;='Visualization - Fit'!$B$5,OFFSET(Projection!AJ25,$A$2,0),NA())</f>
        <v>1.0389037945573</v>
      </c>
      <c r="Y25" s="10" t="e">
        <f ca="1">IF($B25&lt;='Visualization - Fit'!$B$5,OFFSET(Projection!#REF!,$A$2,0),NA())</f>
        <v>#REF!</v>
      </c>
      <c r="Z25" s="10">
        <f ca="1">IF($B25&lt;='Visualization - Fit'!$B$5,OFFSET(Projection!AK25,$A$2,0),NA())</f>
        <v>0.927715947569073</v>
      </c>
      <c r="AA25" s="10">
        <f ca="1">IF($B25&lt;='Visualization - Fit'!$B$5,OFFSET(Projection!AL25,$A$2,0),NA())</f>
        <v>2200</v>
      </c>
      <c r="AB25" s="10">
        <f ca="1">IF($B25&lt;='Visualization - Fit'!$B$5,OFFSET(Projection!AM25,$A$2,0),NA())</f>
        <v>2000</v>
      </c>
    </row>
    <row r="26" spans="2:28">
      <c r="B26" s="9">
        <f ca="1">IF(B25&lt;'Visualization - Fit'!$B$5,OFFSET(Projection!A26,$A$2,0),NA())</f>
        <v>43924</v>
      </c>
      <c r="C26" s="10">
        <f ca="1">IF($B26&lt;='Visualization - Fit'!$B$5,OFFSET(Projection!B26,$A$2,0),NA())</f>
        <v>1422</v>
      </c>
      <c r="D26" s="10">
        <f ca="1">IF($B26&lt;='Visualization - Fit'!$B$5,OFFSET(Projection!C26,$A$2,0),NA())</f>
        <v>0.243</v>
      </c>
      <c r="E26" s="10">
        <f ca="1">IF($B26&lt;='Visualization - Fit'!$B$5,OFFSET(Projection!D26,$A$2,0),NA())</f>
        <v>952.51056973326</v>
      </c>
      <c r="F26" s="10">
        <f ca="1">IF($B26&lt;='Visualization - Fit'!$B$5,OFFSET(Projection!E26,$A$2,0),NA())</f>
        <v>16770</v>
      </c>
      <c r="G26" s="10">
        <f ca="1">IF($B26&lt;='Visualization - Fit'!$B$5,OFFSET(Projection!F26,$A$2,0),NA())</f>
        <v>15191.0949330234</v>
      </c>
      <c r="H26" s="10">
        <f ca="1">IF($B26&lt;='Visualization - Fit'!$B$5,OFFSET(Projection!O26,$A$2,0),NA())</f>
        <v>499</v>
      </c>
      <c r="I26" s="10">
        <f ca="1">IF($B26&lt;='Visualization - Fit'!$B$5,OFFSET(Projection!P26,$A$2,0),NA())</f>
        <v>5552</v>
      </c>
      <c r="J26" s="10">
        <f ca="1">IF($B26&lt;='Visualization - Fit'!$B$5,OFFSET(Projection!Q26,$A$2,0),NA())</f>
        <v>5504</v>
      </c>
      <c r="K26" s="10">
        <f ca="1">IF($B26&lt;='Visualization - Fit'!$B$5,OFFSET(Projection!T26,$A$2,0),NA())</f>
        <v>1205</v>
      </c>
      <c r="L26" s="10">
        <f ca="1">IF($B26&lt;='Visualization - Fit'!$B$5,OFFSET(Projection!U26,$A$2,0),NA())</f>
        <v>0.217038904899135</v>
      </c>
      <c r="M26" s="10">
        <f ca="1">IF($B26&lt;='Visualization - Fit'!$B$5,OFFSET(Projection!V26,$A$2,0),NA())</f>
        <v>1210.88</v>
      </c>
      <c r="N26" s="10">
        <f ca="1">IF($B26&lt;='Visualization - Fit'!$B$5,OFFSET(Projection!W26,$A$2,0),NA())</f>
        <v>916</v>
      </c>
      <c r="O26" s="10">
        <f ca="1">IF($B26&lt;='Visualization - Fit'!$B$5,OFFSET(Projection!X26,$A$2,0),NA())</f>
        <v>0.164985590778098</v>
      </c>
      <c r="P26" s="10">
        <f ca="1">IF($B26&lt;='Visualization - Fit'!$B$5,OFFSET(Projection!Y26,$A$2,0),NA())</f>
        <v>880.64</v>
      </c>
      <c r="Q26" s="10">
        <f ca="1">IF($B26&lt;='Visualization - Fit'!$B$5,OFFSET(Projection!Z26,$A$2,0),NA())</f>
        <v>0</v>
      </c>
      <c r="R26" s="10">
        <f ca="1">IF($B26&lt;='Visualization - Fit'!$B$5,OFFSET(Projection!AA26,$A$2,0),NA())</f>
        <v>132</v>
      </c>
      <c r="S26" s="10">
        <f ca="1">IF($B26&lt;='Visualization - Fit'!$B$5,OFFSET(Projection!AB26,$A$2,0),NA())</f>
        <v>122.7392</v>
      </c>
      <c r="T26" s="10">
        <f ca="1">IF($B26&lt;='Visualization - Fit'!$B$5,OFFSET(Projection!AC26,$A$2,0),NA())</f>
        <v>1143</v>
      </c>
      <c r="U26" s="10">
        <f ca="1">IF($B26&lt;='Visualization - Fit'!$B$5,OFFSET(Projection!AD26,$A$2,0),NA())</f>
        <v>1114.7101</v>
      </c>
      <c r="V26" s="10">
        <f ca="1">IF($B26&lt;='Visualization - Fit'!$B$5,OFFSET(Projection!AE26,$A$2,0),NA())</f>
        <v>0.00787119856887299</v>
      </c>
      <c r="W26" s="10">
        <f ca="1">IF($B26&lt;='Visualization - Fit'!$B$5,OFFSET(Projection!AI26,$A$2,0),NA())</f>
        <v>0</v>
      </c>
      <c r="X26" s="10">
        <f ca="1">IF($B26&lt;='Visualization - Fit'!$B$5,OFFSET(Projection!AJ26,$A$2,0),NA())</f>
        <v>1.01531082826047</v>
      </c>
      <c r="Y26" s="10" t="e">
        <f ca="1">IF($B26&lt;='Visualization - Fit'!$B$5,OFFSET(Projection!#REF!,$A$2,0),NA())</f>
        <v>#REF!</v>
      </c>
      <c r="Z26" s="10">
        <f ca="1">IF($B26&lt;='Visualization - Fit'!$B$5,OFFSET(Projection!AK26,$A$2,0),NA())</f>
        <v>0.905849429518389</v>
      </c>
      <c r="AA26" s="10">
        <f ca="1">IF($B26&lt;='Visualization - Fit'!$B$5,OFFSET(Projection!AL26,$A$2,0),NA())</f>
        <v>2200</v>
      </c>
      <c r="AB26" s="10">
        <f ca="1">IF($B26&lt;='Visualization - Fit'!$B$5,OFFSET(Projection!AM26,$A$2,0),NA())</f>
        <v>2000</v>
      </c>
    </row>
    <row r="27" spans="2:28">
      <c r="B27" s="9">
        <f ca="1">IF(B26&lt;'Visualization - Fit'!$B$5,OFFSET(Projection!A27,$A$2,0),NA())</f>
        <v>43925</v>
      </c>
      <c r="C27" s="10">
        <f ca="1">IF($B27&lt;='Visualization - Fit'!$B$5,OFFSET(Projection!B27,$A$2,0),NA())</f>
        <v>1661</v>
      </c>
      <c r="D27" s="10">
        <f ca="1">IF($B27&lt;='Visualization - Fit'!$B$5,OFFSET(Projection!C27,$A$2,0),NA())</f>
        <v>0.243</v>
      </c>
      <c r="E27" s="10">
        <f ca="1">IF($B27&lt;='Visualization - Fit'!$B$5,OFFSET(Projection!D27,$A$2,0),NA())</f>
        <v>938.214379213577</v>
      </c>
      <c r="F27" s="10">
        <f ca="1">IF($B27&lt;='Visualization - Fit'!$B$5,OFFSET(Projection!E27,$A$2,0),NA())</f>
        <v>18431</v>
      </c>
      <c r="G27" s="10">
        <f ca="1">IF($B27&lt;='Visualization - Fit'!$B$5,OFFSET(Projection!F27,$A$2,0),NA())</f>
        <v>16129.309312237</v>
      </c>
      <c r="H27" s="10">
        <f ca="1">IF($B27&lt;='Visualization - Fit'!$B$5,OFFSET(Projection!O27,$A$2,0),NA())</f>
        <v>0</v>
      </c>
      <c r="I27" s="10">
        <f ca="1">IF($B27&lt;='Visualization - Fit'!$B$5,OFFSET(Projection!P27,$A$2,0),NA())</f>
        <v>5678</v>
      </c>
      <c r="J27" s="10">
        <f ca="1">IF($B27&lt;='Visualization - Fit'!$B$5,OFFSET(Projection!Q27,$A$2,0),NA())</f>
        <v>5696</v>
      </c>
      <c r="K27" s="10">
        <f ca="1">IF($B27&lt;='Visualization - Fit'!$B$5,OFFSET(Projection!T27,$A$2,0),NA())</f>
        <v>1245</v>
      </c>
      <c r="L27" s="10">
        <f ca="1">IF($B27&lt;='Visualization - Fit'!$B$5,OFFSET(Projection!U27,$A$2,0),NA())</f>
        <v>0.219267347657626</v>
      </c>
      <c r="M27" s="10">
        <f ca="1">IF($B27&lt;='Visualization - Fit'!$B$5,OFFSET(Projection!V27,$A$2,0),NA())</f>
        <v>1253.12</v>
      </c>
      <c r="N27" s="10">
        <f ca="1">IF($B27&lt;='Visualization - Fit'!$B$5,OFFSET(Projection!W27,$A$2,0),NA())</f>
        <v>0</v>
      </c>
      <c r="O27" s="10">
        <f ca="1">IF($B27&lt;='Visualization - Fit'!$B$5,OFFSET(Projection!X27,$A$2,0),NA())</f>
        <v>0</v>
      </c>
      <c r="P27" s="10">
        <f ca="1">IF($B27&lt;='Visualization - Fit'!$B$5,OFFSET(Projection!Y27,$A$2,0),NA())</f>
        <v>911.36</v>
      </c>
      <c r="Q27" s="10">
        <f ca="1">IF($B27&lt;='Visualization - Fit'!$B$5,OFFSET(Projection!Z27,$A$2,0),NA())</f>
        <v>0</v>
      </c>
      <c r="R27" s="10">
        <f ca="1">IF($B27&lt;='Visualization - Fit'!$B$5,OFFSET(Projection!AA27,$A$2,0),NA())</f>
        <v>140</v>
      </c>
      <c r="S27" s="10">
        <f ca="1">IF($B27&lt;='Visualization - Fit'!$B$5,OFFSET(Projection!AB27,$A$2,0),NA())</f>
        <v>127.0208</v>
      </c>
      <c r="T27" s="10">
        <f ca="1">IF($B27&lt;='Visualization - Fit'!$B$5,OFFSET(Projection!AC27,$A$2,0),NA())</f>
        <v>1283</v>
      </c>
      <c r="U27" s="10">
        <f ca="1">IF($B27&lt;='Visualization - Fit'!$B$5,OFFSET(Projection!AD27,$A$2,0),NA())</f>
        <v>1241.7309</v>
      </c>
      <c r="V27" s="10">
        <f ca="1">IF($B27&lt;='Visualization - Fit'!$B$5,OFFSET(Projection!AE27,$A$2,0),NA())</f>
        <v>0.00759589821496392</v>
      </c>
      <c r="W27" s="10">
        <f ca="1">IF($B27&lt;='Visualization - Fit'!$B$5,OFFSET(Projection!AI27,$A$2,0),NA())</f>
        <v>0</v>
      </c>
      <c r="X27" s="10">
        <f ca="1">IF($B27&lt;='Visualization - Fit'!$B$5,OFFSET(Projection!AJ27,$A$2,0),NA())</f>
        <v>1.03488372093023</v>
      </c>
      <c r="Y27" s="10" t="e">
        <f ca="1">IF($B27&lt;='Visualization - Fit'!$B$5,OFFSET(Projection!#REF!,$A$2,0),NA())</f>
        <v>#REF!</v>
      </c>
      <c r="Z27" s="10">
        <f ca="1">IF($B27&lt;='Visualization - Fit'!$B$5,OFFSET(Projection!AK27,$A$2,0),NA())</f>
        <v>0.875118512953012</v>
      </c>
      <c r="AA27" s="10">
        <f ca="1">IF($B27&lt;='Visualization - Fit'!$B$5,OFFSET(Projection!AL27,$A$2,0),NA())</f>
        <v>2200</v>
      </c>
      <c r="AB27" s="10">
        <f ca="1">IF($B27&lt;='Visualization - Fit'!$B$5,OFFSET(Projection!AM27,$A$2,0),NA())</f>
        <v>2000</v>
      </c>
    </row>
    <row r="28" spans="2:28">
      <c r="B28" s="9">
        <f ca="1">IF(B27&lt;'Visualization - Fit'!$B$5,OFFSET(Projection!A28,$A$2,0),NA())</f>
        <v>43926</v>
      </c>
      <c r="C28" s="10">
        <f ca="1">IF($B28&lt;='Visualization - Fit'!$B$5,OFFSET(Projection!B28,$A$2,0),NA())</f>
        <v>1260</v>
      </c>
      <c r="D28" s="10">
        <f ca="1">IF($B28&lt;='Visualization - Fit'!$B$5,OFFSET(Projection!C28,$A$2,0),NA())</f>
        <v>0.243</v>
      </c>
      <c r="E28" s="10">
        <f ca="1">IF($B28&lt;='Visualization - Fit'!$B$5,OFFSET(Projection!D28,$A$2,0),NA())</f>
        <v>923.735245797254</v>
      </c>
      <c r="F28" s="10">
        <f ca="1">IF($B28&lt;='Visualization - Fit'!$B$5,OFFSET(Projection!E28,$A$2,0),NA())</f>
        <v>19691</v>
      </c>
      <c r="G28" s="10">
        <f ca="1">IF($B28&lt;='Visualization - Fit'!$B$5,OFFSET(Projection!F28,$A$2,0),NA())</f>
        <v>17053.0445580342</v>
      </c>
      <c r="H28" s="10">
        <f ca="1">IF($B28&lt;='Visualization - Fit'!$B$5,OFFSET(Projection!O28,$A$2,0),NA())</f>
        <v>0</v>
      </c>
      <c r="I28" s="10">
        <f ca="1">IF($B28&lt;='Visualization - Fit'!$B$5,OFFSET(Projection!P28,$A$2,0),NA())</f>
        <v>5735</v>
      </c>
      <c r="J28" s="10">
        <f ca="1">IF($B28&lt;='Visualization - Fit'!$B$5,OFFSET(Projection!Q28,$A$2,0),NA())</f>
        <v>5770</v>
      </c>
      <c r="K28" s="10">
        <f ca="1">IF($B28&lt;='Visualization - Fit'!$B$5,OFFSET(Projection!T28,$A$2,0),NA())</f>
        <v>1261</v>
      </c>
      <c r="L28" s="10">
        <f ca="1">IF($B28&lt;='Visualization - Fit'!$B$5,OFFSET(Projection!U28,$A$2,0),NA())</f>
        <v>0.219877942458588</v>
      </c>
      <c r="M28" s="10">
        <f ca="1">IF($B28&lt;='Visualization - Fit'!$B$5,OFFSET(Projection!V28,$A$2,0),NA())</f>
        <v>1269.4</v>
      </c>
      <c r="N28" s="10">
        <f ca="1">IF($B28&lt;='Visualization - Fit'!$B$5,OFFSET(Projection!W28,$A$2,0),NA())</f>
        <v>995</v>
      </c>
      <c r="O28" s="10">
        <f ca="1">IF($B28&lt;='Visualization - Fit'!$B$5,OFFSET(Projection!X28,$A$2,0),NA())</f>
        <v>0.173496076721883</v>
      </c>
      <c r="P28" s="10">
        <f ca="1">IF($B28&lt;='Visualization - Fit'!$B$5,OFFSET(Projection!Y28,$A$2,0),NA())</f>
        <v>923.2</v>
      </c>
      <c r="Q28" s="10">
        <f ca="1">IF($B28&lt;='Visualization - Fit'!$B$5,OFFSET(Projection!Z28,$A$2,0),NA())</f>
        <v>0</v>
      </c>
      <c r="R28" s="10">
        <f ca="1">IF($B28&lt;='Visualization - Fit'!$B$5,OFFSET(Projection!AA28,$A$2,0),NA())</f>
        <v>164</v>
      </c>
      <c r="S28" s="10">
        <f ca="1">IF($B28&lt;='Visualization - Fit'!$B$5,OFFSET(Projection!AB28,$A$2,0),NA())</f>
        <v>128.671</v>
      </c>
      <c r="T28" s="10">
        <f ca="1">IF($B28&lt;='Visualization - Fit'!$B$5,OFFSET(Projection!AC28,$A$2,0),NA())</f>
        <v>1447</v>
      </c>
      <c r="U28" s="10">
        <f ca="1">IF($B28&lt;='Visualization - Fit'!$B$5,OFFSET(Projection!AD28,$A$2,0),NA())</f>
        <v>1370.4019</v>
      </c>
      <c r="V28" s="10">
        <f ca="1">IF($B28&lt;='Visualization - Fit'!$B$5,OFFSET(Projection!AE28,$A$2,0),NA())</f>
        <v>0.0083286780762785</v>
      </c>
      <c r="W28" s="10">
        <f ca="1">IF($B28&lt;='Visualization - Fit'!$B$5,OFFSET(Projection!AI28,$A$2,0),NA())</f>
        <v>0</v>
      </c>
      <c r="X28" s="10">
        <f ca="1">IF($B28&lt;='Visualization - Fit'!$B$5,OFFSET(Projection!AJ28,$A$2,0),NA())</f>
        <v>1.01299157303371</v>
      </c>
      <c r="Y28" s="10" t="e">
        <f ca="1">IF($B28&lt;='Visualization - Fit'!$B$5,OFFSET(Projection!#REF!,$A$2,0),NA())</f>
        <v>#REF!</v>
      </c>
      <c r="Z28" s="10">
        <f ca="1">IF($B28&lt;='Visualization - Fit'!$B$5,OFFSET(Projection!AK28,$A$2,0),NA())</f>
        <v>0.866032428928659</v>
      </c>
      <c r="AA28" s="10">
        <f ca="1">IF($B28&lt;='Visualization - Fit'!$B$5,OFFSET(Projection!AL28,$A$2,0),NA())</f>
        <v>2200</v>
      </c>
      <c r="AB28" s="10">
        <f ca="1">IF($B28&lt;='Visualization - Fit'!$B$5,OFFSET(Projection!AM28,$A$2,0),NA())</f>
        <v>2000</v>
      </c>
    </row>
    <row r="29" spans="2:28">
      <c r="B29" s="9">
        <f ca="1">IF(B28&lt;'Visualization - Fit'!$B$5,OFFSET(Projection!A29,$A$2,0),NA())</f>
        <v>43927</v>
      </c>
      <c r="C29" s="10" t="e">
        <f ca="1">IF($B29&lt;='Visualization - Fit'!$B$5,OFFSET(Projection!B29,$A$2,0),NA())</f>
        <v>#N/A</v>
      </c>
      <c r="D29" s="10">
        <f ca="1">IF($B29&lt;='Visualization - Fit'!$B$5,OFFSET(Projection!C29,$A$2,0),NA())</f>
        <v>0.243</v>
      </c>
      <c r="E29" s="10">
        <f ca="1">IF($B29&lt;='Visualization - Fit'!$B$5,OFFSET(Projection!D29,$A$2,0),NA())</f>
        <v>909.094656810272</v>
      </c>
      <c r="F29" s="10" t="e">
        <f ca="1">IF($B29&lt;='Visualization - Fit'!$B$5,OFFSET(Projection!E29,$A$2,0),NA())</f>
        <v>#N/A</v>
      </c>
      <c r="G29" s="10">
        <f ca="1">IF($B29&lt;='Visualization - Fit'!$B$5,OFFSET(Projection!F29,$A$2,0),NA())</f>
        <v>17962.1392148445</v>
      </c>
      <c r="H29" s="10" t="e">
        <f ca="1">IF($B29&lt;='Visualization - Fit'!$B$5,OFFSET(Projection!O29,$A$2,0),NA())</f>
        <v>#N/A</v>
      </c>
      <c r="I29" s="10" t="e">
        <f ca="1">IF($B29&lt;='Visualization - Fit'!$B$5,OFFSET(Projection!P29,$A$2,0),NA())</f>
        <v>#N/A</v>
      </c>
      <c r="J29" s="10">
        <f ca="1">IF($B29&lt;='Visualization - Fit'!$B$5,OFFSET(Projection!Q29,$A$2,0),NA())</f>
        <v>5788</v>
      </c>
      <c r="K29" s="10" t="e">
        <f ca="1">IF($B29&lt;='Visualization - Fit'!$B$5,OFFSET(Projection!T29,$A$2,0),NA())</f>
        <v>#N/A</v>
      </c>
      <c r="L29" s="10" t="e">
        <f ca="1">IF($B29&lt;='Visualization - Fit'!$B$5,OFFSET(Projection!U29,$A$2,0),NA())</f>
        <v>#N/A</v>
      </c>
      <c r="M29" s="10">
        <f ca="1">IF($B29&lt;='Visualization - Fit'!$B$5,OFFSET(Projection!V29,$A$2,0),NA())</f>
        <v>1273.36</v>
      </c>
      <c r="N29" s="10" t="e">
        <f ca="1">IF($B29&lt;='Visualization - Fit'!$B$5,OFFSET(Projection!W29,$A$2,0),NA())</f>
        <v>#N/A</v>
      </c>
      <c r="O29" s="10" t="e">
        <f ca="1">IF($B29&lt;='Visualization - Fit'!$B$5,OFFSET(Projection!X29,$A$2,0),NA())</f>
        <v>#N/A</v>
      </c>
      <c r="P29" s="10">
        <f ca="1">IF($B29&lt;='Visualization - Fit'!$B$5,OFFSET(Projection!Y29,$A$2,0),NA())</f>
        <v>926.08</v>
      </c>
      <c r="Q29" s="10" t="e">
        <f ca="1">IF($B29&lt;='Visualization - Fit'!$B$5,OFFSET(Projection!Z29,$A$2,0),NA())</f>
        <v>#N/A</v>
      </c>
      <c r="R29" s="10" t="e">
        <f ca="1">IF($B29&lt;='Visualization - Fit'!$B$5,OFFSET(Projection!AA29,$A$2,0),NA())</f>
        <v>#N/A</v>
      </c>
      <c r="S29" s="10">
        <f ca="1">IF($B29&lt;='Visualization - Fit'!$B$5,OFFSET(Projection!AB29,$A$2,0),NA())</f>
        <v>129.0724</v>
      </c>
      <c r="T29" s="10" t="e">
        <f ca="1">IF($B29&lt;='Visualization - Fit'!$B$5,OFFSET(Projection!AC29,$A$2,0),NA())</f>
        <v>#N/A</v>
      </c>
      <c r="U29" s="10">
        <f ca="1">IF($B29&lt;='Visualization - Fit'!$B$5,OFFSET(Projection!AD29,$A$2,0),NA())</f>
        <v>1499.4743</v>
      </c>
      <c r="V29" s="10" t="e">
        <f ca="1">IF($B29&lt;='Visualization - Fit'!$B$5,OFFSET(Projection!AE29,$A$2,0),NA())</f>
        <v>#N/A</v>
      </c>
      <c r="W29" s="10">
        <f ca="1">IF($B29&lt;='Visualization - Fit'!$B$5,OFFSET(Projection!AI29,$A$2,0),NA())</f>
        <v>0</v>
      </c>
      <c r="X29" s="10">
        <f ca="1">IF($B29&lt;='Visualization - Fit'!$B$5,OFFSET(Projection!AJ29,$A$2,0),NA())</f>
        <v>1.00311958405546</v>
      </c>
      <c r="Y29" s="10" t="e">
        <f ca="1">IF($B29&lt;='Visualization - Fit'!$B$5,OFFSET(Projection!#REF!,$A$2,0),NA())</f>
        <v>#REF!</v>
      </c>
      <c r="Z29" s="10" t="e">
        <f ca="1">IF($B29&lt;='Visualization - Fit'!$B$5,OFFSET(Projection!AK29,$A$2,0),NA())</f>
        <v>#N/A</v>
      </c>
      <c r="AA29" s="10">
        <f ca="1">IF($B29&lt;='Visualization - Fit'!$B$5,OFFSET(Projection!AL29,$A$2,0),NA())</f>
        <v>2200</v>
      </c>
      <c r="AB29" s="10">
        <f ca="1">IF($B29&lt;='Visualization - Fit'!$B$5,OFFSET(Projection!AM29,$A$2,0),NA())</f>
        <v>2000</v>
      </c>
    </row>
    <row r="30" spans="2:28">
      <c r="B30" s="9">
        <f ca="1">IF(B29&lt;'Visualization - Fit'!$B$5,OFFSET(Projection!A30,$A$2,0),NA())</f>
        <v>43928</v>
      </c>
      <c r="C30" s="10" t="e">
        <f ca="1">IF($B30&lt;='Visualization - Fit'!$B$5,OFFSET(Projection!B30,$A$2,0),NA())</f>
        <v>#N/A</v>
      </c>
      <c r="D30" s="10">
        <f ca="1">IF($B30&lt;='Visualization - Fit'!$B$5,OFFSET(Projection!C30,$A$2,0),NA())</f>
        <v>0.243</v>
      </c>
      <c r="E30" s="10">
        <f ca="1">IF($B30&lt;='Visualization - Fit'!$B$5,OFFSET(Projection!D30,$A$2,0),NA())</f>
        <v>894.313723838397</v>
      </c>
      <c r="F30" s="10" t="e">
        <f ca="1">IF($B30&lt;='Visualization - Fit'!$B$5,OFFSET(Projection!E30,$A$2,0),NA())</f>
        <v>#N/A</v>
      </c>
      <c r="G30" s="10">
        <f ca="1">IF($B30&lt;='Visualization - Fit'!$B$5,OFFSET(Projection!F30,$A$2,0),NA())</f>
        <v>18856.4529386829</v>
      </c>
      <c r="H30" s="10" t="e">
        <f ca="1">IF($B30&lt;='Visualization - Fit'!$B$5,OFFSET(Projection!O30,$A$2,0),NA())</f>
        <v>#N/A</v>
      </c>
      <c r="I30" s="10" t="e">
        <f ca="1">IF($B30&lt;='Visualization - Fit'!$B$5,OFFSET(Projection!P30,$A$2,0),NA())</f>
        <v>#N/A</v>
      </c>
      <c r="J30" s="10">
        <f ca="1">IF($B30&lt;='Visualization - Fit'!$B$5,OFFSET(Projection!Q30,$A$2,0),NA())</f>
        <v>5801</v>
      </c>
      <c r="K30" s="10" t="e">
        <f ca="1">IF($B30&lt;='Visualization - Fit'!$B$5,OFFSET(Projection!T30,$A$2,0),NA())</f>
        <v>#N/A</v>
      </c>
      <c r="L30" s="10" t="e">
        <f ca="1">IF($B30&lt;='Visualization - Fit'!$B$5,OFFSET(Projection!U30,$A$2,0),NA())</f>
        <v>#N/A</v>
      </c>
      <c r="M30" s="10">
        <f ca="1">IF($B30&lt;='Visualization - Fit'!$B$5,OFFSET(Projection!V30,$A$2,0),NA())</f>
        <v>1276.22</v>
      </c>
      <c r="N30" s="10" t="e">
        <f ca="1">IF($B30&lt;='Visualization - Fit'!$B$5,OFFSET(Projection!W30,$A$2,0),NA())</f>
        <v>#N/A</v>
      </c>
      <c r="O30" s="10" t="e">
        <f ca="1">IF($B30&lt;='Visualization - Fit'!$B$5,OFFSET(Projection!X30,$A$2,0),NA())</f>
        <v>#N/A</v>
      </c>
      <c r="P30" s="10">
        <f ca="1">IF($B30&lt;='Visualization - Fit'!$B$5,OFFSET(Projection!Y30,$A$2,0),NA())</f>
        <v>928.16</v>
      </c>
      <c r="Q30" s="10" t="e">
        <f ca="1">IF($B30&lt;='Visualization - Fit'!$B$5,OFFSET(Projection!Z30,$A$2,0),NA())</f>
        <v>#N/A</v>
      </c>
      <c r="R30" s="10" t="e">
        <f ca="1">IF($B30&lt;='Visualization - Fit'!$B$5,OFFSET(Projection!AA30,$A$2,0),NA())</f>
        <v>#N/A</v>
      </c>
      <c r="S30" s="10">
        <f ca="1">IF($B30&lt;='Visualization - Fit'!$B$5,OFFSET(Projection!AB30,$A$2,0),NA())</f>
        <v>129.3623</v>
      </c>
      <c r="T30" s="10" t="e">
        <f ca="1">IF($B30&lt;='Visualization - Fit'!$B$5,OFFSET(Projection!AC30,$A$2,0),NA())</f>
        <v>#N/A</v>
      </c>
      <c r="U30" s="10">
        <f ca="1">IF($B30&lt;='Visualization - Fit'!$B$5,OFFSET(Projection!AD30,$A$2,0),NA())</f>
        <v>1628.8366</v>
      </c>
      <c r="V30" s="10" t="e">
        <f ca="1">IF($B30&lt;='Visualization - Fit'!$B$5,OFFSET(Projection!AE30,$A$2,0),NA())</f>
        <v>#N/A</v>
      </c>
      <c r="W30" s="10">
        <f ca="1">IF($B30&lt;='Visualization - Fit'!$B$5,OFFSET(Projection!AI30,$A$2,0),NA())</f>
        <v>0</v>
      </c>
      <c r="X30" s="10">
        <f ca="1">IF($B30&lt;='Visualization - Fit'!$B$5,OFFSET(Projection!AJ30,$A$2,0),NA())</f>
        <v>1.00224602626123</v>
      </c>
      <c r="Y30" s="10" t="e">
        <f ca="1">IF($B30&lt;='Visualization - Fit'!$B$5,OFFSET(Projection!#REF!,$A$2,0),NA())</f>
        <v>#REF!</v>
      </c>
      <c r="Z30" s="10" t="e">
        <f ca="1">IF($B30&lt;='Visualization - Fit'!$B$5,OFFSET(Projection!AK30,$A$2,0),NA())</f>
        <v>#N/A</v>
      </c>
      <c r="AA30" s="10">
        <f ca="1">IF($B30&lt;='Visualization - Fit'!$B$5,OFFSET(Projection!AL30,$A$2,0),NA())</f>
        <v>2200</v>
      </c>
      <c r="AB30" s="10">
        <f ca="1">IF($B30&lt;='Visualization - Fit'!$B$5,OFFSET(Projection!AM30,$A$2,0),NA())</f>
        <v>2000</v>
      </c>
    </row>
    <row r="31" spans="2:28">
      <c r="B31" s="9">
        <f ca="1">IF(B30&lt;'Visualization - Fit'!$B$5,OFFSET(Projection!A31,$A$2,0),NA())</f>
        <v>43929</v>
      </c>
      <c r="C31" s="10" t="e">
        <f ca="1">IF($B31&lt;='Visualization - Fit'!$B$5,OFFSET(Projection!B31,$A$2,0),NA())</f>
        <v>#N/A</v>
      </c>
      <c r="D31" s="10">
        <f ca="1">IF($B31&lt;='Visualization - Fit'!$B$5,OFFSET(Projection!C31,$A$2,0),NA())</f>
        <v>0.243</v>
      </c>
      <c r="E31" s="10">
        <f ca="1">IF($B31&lt;='Visualization - Fit'!$B$5,OFFSET(Projection!D31,$A$2,0),NA())</f>
        <v>879.41313475038</v>
      </c>
      <c r="F31" s="10" t="e">
        <f ca="1">IF($B31&lt;='Visualization - Fit'!$B$5,OFFSET(Projection!E31,$A$2,0),NA())</f>
        <v>#N/A</v>
      </c>
      <c r="G31" s="10">
        <f ca="1">IF($B31&lt;='Visualization - Fit'!$B$5,OFFSET(Projection!F31,$A$2,0),NA())</f>
        <v>19735.8660734333</v>
      </c>
      <c r="H31" s="10" t="e">
        <f ca="1">IF($B31&lt;='Visualization - Fit'!$B$5,OFFSET(Projection!O31,$A$2,0),NA())</f>
        <v>#N/A</v>
      </c>
      <c r="I31" s="10" t="e">
        <f ca="1">IF($B31&lt;='Visualization - Fit'!$B$5,OFFSET(Projection!P31,$A$2,0),NA())</f>
        <v>#N/A</v>
      </c>
      <c r="J31" s="10">
        <f ca="1">IF($B31&lt;='Visualization - Fit'!$B$5,OFFSET(Projection!Q31,$A$2,0),NA())</f>
        <v>5767</v>
      </c>
      <c r="K31" s="10" t="e">
        <f ca="1">IF($B31&lt;='Visualization - Fit'!$B$5,OFFSET(Projection!T31,$A$2,0),NA())</f>
        <v>#N/A</v>
      </c>
      <c r="L31" s="10" t="e">
        <f ca="1">IF($B31&lt;='Visualization - Fit'!$B$5,OFFSET(Projection!U31,$A$2,0),NA())</f>
        <v>#N/A</v>
      </c>
      <c r="M31" s="10">
        <f ca="1">IF($B31&lt;='Visualization - Fit'!$B$5,OFFSET(Projection!V31,$A$2,0),NA())</f>
        <v>1268.74</v>
      </c>
      <c r="N31" s="10" t="e">
        <f ca="1">IF($B31&lt;='Visualization - Fit'!$B$5,OFFSET(Projection!W31,$A$2,0),NA())</f>
        <v>#N/A</v>
      </c>
      <c r="O31" s="10" t="e">
        <f ca="1">IF($B31&lt;='Visualization - Fit'!$B$5,OFFSET(Projection!X31,$A$2,0),NA())</f>
        <v>#N/A</v>
      </c>
      <c r="P31" s="10">
        <f ca="1">IF($B31&lt;='Visualization - Fit'!$B$5,OFFSET(Projection!Y31,$A$2,0),NA())</f>
        <v>922.72</v>
      </c>
      <c r="Q31" s="10" t="e">
        <f ca="1">IF($B31&lt;='Visualization - Fit'!$B$5,OFFSET(Projection!Z31,$A$2,0),NA())</f>
        <v>#N/A</v>
      </c>
      <c r="R31" s="10" t="e">
        <f ca="1">IF($B31&lt;='Visualization - Fit'!$B$5,OFFSET(Projection!AA31,$A$2,0),NA())</f>
        <v>#N/A</v>
      </c>
      <c r="S31" s="10">
        <f ca="1">IF($B31&lt;='Visualization - Fit'!$B$5,OFFSET(Projection!AB31,$A$2,0),NA())</f>
        <v>128.6041</v>
      </c>
      <c r="T31" s="10" t="e">
        <f ca="1">IF($B31&lt;='Visualization - Fit'!$B$5,OFFSET(Projection!AC31,$A$2,0),NA())</f>
        <v>#N/A</v>
      </c>
      <c r="U31" s="10">
        <f ca="1">IF($B31&lt;='Visualization - Fit'!$B$5,OFFSET(Projection!AD31,$A$2,0),NA())</f>
        <v>1757.4407</v>
      </c>
      <c r="V31" s="10" t="e">
        <f ca="1">IF($B31&lt;='Visualization - Fit'!$B$5,OFFSET(Projection!AE31,$A$2,0),NA())</f>
        <v>#N/A</v>
      </c>
      <c r="W31" s="10">
        <f ca="1">IF($B31&lt;='Visualization - Fit'!$B$5,OFFSET(Projection!AI31,$A$2,0),NA())</f>
        <v>0</v>
      </c>
      <c r="X31" s="10">
        <f ca="1">IF($B31&lt;='Visualization - Fit'!$B$5,OFFSET(Projection!AJ31,$A$2,0),NA())</f>
        <v>0.9941389415618</v>
      </c>
      <c r="Y31" s="10" t="e">
        <f ca="1">IF($B31&lt;='Visualization - Fit'!$B$5,OFFSET(Projection!#REF!,$A$2,0),NA())</f>
        <v>#REF!</v>
      </c>
      <c r="Z31" s="10" t="e">
        <f ca="1">IF($B31&lt;='Visualization - Fit'!$B$5,OFFSET(Projection!AK31,$A$2,0),NA())</f>
        <v>#N/A</v>
      </c>
      <c r="AA31" s="10">
        <f ca="1">IF($B31&lt;='Visualization - Fit'!$B$5,OFFSET(Projection!AL31,$A$2,0),NA())</f>
        <v>2200</v>
      </c>
      <c r="AB31" s="10">
        <f ca="1">IF($B31&lt;='Visualization - Fit'!$B$5,OFFSET(Projection!AM31,$A$2,0),NA())</f>
        <v>2000</v>
      </c>
    </row>
    <row r="32" spans="2:28">
      <c r="B32" s="9">
        <f ca="1">IF(B31&lt;'Visualization - Fit'!$B$5,OFFSET(Projection!A32,$A$2,0),NA())</f>
        <v>43930</v>
      </c>
      <c r="C32" s="10" t="e">
        <f ca="1">IF($B32&lt;='Visualization - Fit'!$B$5,OFFSET(Projection!B32,$A$2,0),NA())</f>
        <v>#N/A</v>
      </c>
      <c r="D32" s="10">
        <f ca="1">IF($B32&lt;='Visualization - Fit'!$B$5,OFFSET(Projection!C32,$A$2,0),NA())</f>
        <v>0.243</v>
      </c>
      <c r="E32" s="10">
        <f ca="1">IF($B32&lt;='Visualization - Fit'!$B$5,OFFSET(Projection!D32,$A$2,0),NA())</f>
        <v>864.413109678445</v>
      </c>
      <c r="F32" s="10" t="e">
        <f ca="1">IF($B32&lt;='Visualization - Fit'!$B$5,OFFSET(Projection!E32,$A$2,0),NA())</f>
        <v>#N/A</v>
      </c>
      <c r="G32" s="10">
        <f ca="1">IF($B32&lt;='Visualization - Fit'!$B$5,OFFSET(Projection!F32,$A$2,0),NA())</f>
        <v>20600.2791831117</v>
      </c>
      <c r="H32" s="10" t="e">
        <f ca="1">IF($B32&lt;='Visualization - Fit'!$B$5,OFFSET(Projection!O32,$A$2,0),NA())</f>
        <v>#N/A</v>
      </c>
      <c r="I32" s="10" t="e">
        <f ca="1">IF($B32&lt;='Visualization - Fit'!$B$5,OFFSET(Projection!P32,$A$2,0),NA())</f>
        <v>#N/A</v>
      </c>
      <c r="J32" s="10">
        <f ca="1">IF($B32&lt;='Visualization - Fit'!$B$5,OFFSET(Projection!Q32,$A$2,0),NA())</f>
        <v>5696</v>
      </c>
      <c r="K32" s="10" t="e">
        <f ca="1">IF($B32&lt;='Visualization - Fit'!$B$5,OFFSET(Projection!T32,$A$2,0),NA())</f>
        <v>#N/A</v>
      </c>
      <c r="L32" s="10" t="e">
        <f ca="1">IF($B32&lt;='Visualization - Fit'!$B$5,OFFSET(Projection!U32,$A$2,0),NA())</f>
        <v>#N/A</v>
      </c>
      <c r="M32" s="10">
        <f ca="1">IF($B32&lt;='Visualization - Fit'!$B$5,OFFSET(Projection!V32,$A$2,0),NA())</f>
        <v>1253.12</v>
      </c>
      <c r="N32" s="10" t="e">
        <f ca="1">IF($B32&lt;='Visualization - Fit'!$B$5,OFFSET(Projection!W32,$A$2,0),NA())</f>
        <v>#N/A</v>
      </c>
      <c r="O32" s="10" t="e">
        <f ca="1">IF($B32&lt;='Visualization - Fit'!$B$5,OFFSET(Projection!X32,$A$2,0),NA())</f>
        <v>#N/A</v>
      </c>
      <c r="P32" s="10">
        <f ca="1">IF($B32&lt;='Visualization - Fit'!$B$5,OFFSET(Projection!Y32,$A$2,0),NA())</f>
        <v>911.36</v>
      </c>
      <c r="Q32" s="10" t="e">
        <f ca="1">IF($B32&lt;='Visualization - Fit'!$B$5,OFFSET(Projection!Z32,$A$2,0),NA())</f>
        <v>#N/A</v>
      </c>
      <c r="R32" s="10" t="e">
        <f ca="1">IF($B32&lt;='Visualization - Fit'!$B$5,OFFSET(Projection!AA32,$A$2,0),NA())</f>
        <v>#N/A</v>
      </c>
      <c r="S32" s="10">
        <f ca="1">IF($B32&lt;='Visualization - Fit'!$B$5,OFFSET(Projection!AB32,$A$2,0),NA())</f>
        <v>127.0208</v>
      </c>
      <c r="T32" s="10" t="e">
        <f ca="1">IF($B32&lt;='Visualization - Fit'!$B$5,OFFSET(Projection!AC32,$A$2,0),NA())</f>
        <v>#N/A</v>
      </c>
      <c r="U32" s="10">
        <f ca="1">IF($B32&lt;='Visualization - Fit'!$B$5,OFFSET(Projection!AD32,$A$2,0),NA())</f>
        <v>1884.4615</v>
      </c>
      <c r="V32" s="10" t="e">
        <f ca="1">IF($B32&lt;='Visualization - Fit'!$B$5,OFFSET(Projection!AE32,$A$2,0),NA())</f>
        <v>#N/A</v>
      </c>
      <c r="W32" s="10">
        <f ca="1">IF($B32&lt;='Visualization - Fit'!$B$5,OFFSET(Projection!AI32,$A$2,0),NA())</f>
        <v>0</v>
      </c>
      <c r="X32" s="10">
        <f ca="1">IF($B32&lt;='Visualization - Fit'!$B$5,OFFSET(Projection!AJ32,$A$2,0),NA())</f>
        <v>0.98768857291486</v>
      </c>
      <c r="Y32" s="10" t="e">
        <f ca="1">IF($B32&lt;='Visualization - Fit'!$B$5,OFFSET(Projection!#REF!,$A$2,0),NA())</f>
        <v>#REF!</v>
      </c>
      <c r="Z32" s="10" t="e">
        <f ca="1">IF($B32&lt;='Visualization - Fit'!$B$5,OFFSET(Projection!AK32,$A$2,0),NA())</f>
        <v>#N/A</v>
      </c>
      <c r="AA32" s="10">
        <f ca="1">IF($B32&lt;='Visualization - Fit'!$B$5,OFFSET(Projection!AL32,$A$2,0),NA())</f>
        <v>2200</v>
      </c>
      <c r="AB32" s="10">
        <f ca="1">IF($B32&lt;='Visualization - Fit'!$B$5,OFFSET(Projection!AM32,$A$2,0),NA())</f>
        <v>2000</v>
      </c>
    </row>
    <row r="33" spans="2:28">
      <c r="B33" s="9">
        <f ca="1">IF(B32&lt;'Visualization - Fit'!$B$5,OFFSET(Projection!A33,$A$2,0),NA())</f>
        <v>43931</v>
      </c>
      <c r="C33" s="10" t="e">
        <f ca="1">IF($B33&lt;='Visualization - Fit'!$B$5,OFFSET(Projection!B33,$A$2,0),NA())</f>
        <v>#N/A</v>
      </c>
      <c r="D33" s="10">
        <f ca="1">IF($B33&lt;='Visualization - Fit'!$B$5,OFFSET(Projection!C33,$A$2,0),NA())</f>
        <v>0.243</v>
      </c>
      <c r="E33" s="10">
        <f ca="1">IF($B33&lt;='Visualization - Fit'!$B$5,OFFSET(Projection!D33,$A$2,0),NA())</f>
        <v>849.333360987799</v>
      </c>
      <c r="F33" s="10" t="e">
        <f ca="1">IF($B33&lt;='Visualization - Fit'!$B$5,OFFSET(Projection!E33,$A$2,0),NA())</f>
        <v>#N/A</v>
      </c>
      <c r="G33" s="10">
        <f ca="1">IF($B33&lt;='Visualization - Fit'!$B$5,OFFSET(Projection!F33,$A$2,0),NA())</f>
        <v>21449.6125440995</v>
      </c>
      <c r="H33" s="10" t="e">
        <f ca="1">IF($B33&lt;='Visualization - Fit'!$B$5,OFFSET(Projection!O33,$A$2,0),NA())</f>
        <v>#N/A</v>
      </c>
      <c r="I33" s="10" t="e">
        <f ca="1">IF($B33&lt;='Visualization - Fit'!$B$5,OFFSET(Projection!P33,$A$2,0),NA())</f>
        <v>#N/A</v>
      </c>
      <c r="J33" s="10">
        <f ca="1">IF($B33&lt;='Visualization - Fit'!$B$5,OFFSET(Projection!Q33,$A$2,0),NA())</f>
        <v>5585</v>
      </c>
      <c r="K33" s="10" t="e">
        <f ca="1">IF($B33&lt;='Visualization - Fit'!$B$5,OFFSET(Projection!T33,$A$2,0),NA())</f>
        <v>#N/A</v>
      </c>
      <c r="L33" s="10" t="e">
        <f ca="1">IF($B33&lt;='Visualization - Fit'!$B$5,OFFSET(Projection!U33,$A$2,0),NA())</f>
        <v>#N/A</v>
      </c>
      <c r="M33" s="10">
        <f ca="1">IF($B33&lt;='Visualization - Fit'!$B$5,OFFSET(Projection!V33,$A$2,0),NA())</f>
        <v>1228.7</v>
      </c>
      <c r="N33" s="10" t="e">
        <f ca="1">IF($B33&lt;='Visualization - Fit'!$B$5,OFFSET(Projection!W33,$A$2,0),NA())</f>
        <v>#N/A</v>
      </c>
      <c r="O33" s="10" t="e">
        <f ca="1">IF($B33&lt;='Visualization - Fit'!$B$5,OFFSET(Projection!X33,$A$2,0),NA())</f>
        <v>#N/A</v>
      </c>
      <c r="P33" s="10">
        <f ca="1">IF($B33&lt;='Visualization - Fit'!$B$5,OFFSET(Projection!Y33,$A$2,0),NA())</f>
        <v>893.6</v>
      </c>
      <c r="Q33" s="10" t="e">
        <f ca="1">IF($B33&lt;='Visualization - Fit'!$B$5,OFFSET(Projection!Z33,$A$2,0),NA())</f>
        <v>#N/A</v>
      </c>
      <c r="R33" s="10" t="e">
        <f ca="1">IF($B33&lt;='Visualization - Fit'!$B$5,OFFSET(Projection!AA33,$A$2,0),NA())</f>
        <v>#N/A</v>
      </c>
      <c r="S33" s="10">
        <f ca="1">IF($B33&lt;='Visualization - Fit'!$B$5,OFFSET(Projection!AB33,$A$2,0),NA())</f>
        <v>124.5455</v>
      </c>
      <c r="T33" s="10" t="e">
        <f ca="1">IF($B33&lt;='Visualization - Fit'!$B$5,OFFSET(Projection!AC33,$A$2,0),NA())</f>
        <v>#N/A</v>
      </c>
      <c r="U33" s="10">
        <f ca="1">IF($B33&lt;='Visualization - Fit'!$B$5,OFFSET(Projection!AD33,$A$2,0),NA())</f>
        <v>2009.007</v>
      </c>
      <c r="V33" s="10" t="e">
        <f ca="1">IF($B33&lt;='Visualization - Fit'!$B$5,OFFSET(Projection!AE33,$A$2,0),NA())</f>
        <v>#N/A</v>
      </c>
      <c r="W33" s="10">
        <f ca="1">IF($B33&lt;='Visualization - Fit'!$B$5,OFFSET(Projection!AI33,$A$2,0),NA())</f>
        <v>0</v>
      </c>
      <c r="X33" s="10">
        <f ca="1">IF($B33&lt;='Visualization - Fit'!$B$5,OFFSET(Projection!AJ33,$A$2,0),NA())</f>
        <v>0.980512640449438</v>
      </c>
      <c r="Y33" s="10" t="e">
        <f ca="1">IF($B33&lt;='Visualization - Fit'!$B$5,OFFSET(Projection!#REF!,$A$2,0),NA())</f>
        <v>#REF!</v>
      </c>
      <c r="Z33" s="10" t="e">
        <f ca="1">IF($B33&lt;='Visualization - Fit'!$B$5,OFFSET(Projection!AK33,$A$2,0),NA())</f>
        <v>#N/A</v>
      </c>
      <c r="AA33" s="10">
        <f ca="1">IF($B33&lt;='Visualization - Fit'!$B$5,OFFSET(Projection!AL33,$A$2,0),NA())</f>
        <v>2200</v>
      </c>
      <c r="AB33" s="10">
        <f ca="1">IF($B33&lt;='Visualization - Fit'!$B$5,OFFSET(Projection!AM33,$A$2,0),NA())</f>
        <v>2000</v>
      </c>
    </row>
    <row r="34" spans="2:28">
      <c r="B34" s="9" t="e">
        <f ca="1">IF(B33&lt;'Visualization - Fit'!$B$5,OFFSET(Projection!A34,$A$2,0),NA())</f>
        <v>#N/A</v>
      </c>
      <c r="C34" s="10" t="e">
        <f ca="1">IF($B34&lt;='Visualization - Fit'!$B$5,OFFSET(Projection!B34,$A$2,0),NA())</f>
        <v>#N/A</v>
      </c>
      <c r="D34" s="10" t="e">
        <f ca="1">IF($B34&lt;='Visualization - Fit'!$B$5,OFFSET(Projection!C34,$A$2,0),NA())</f>
        <v>#N/A</v>
      </c>
      <c r="E34" s="10" t="e">
        <f ca="1">IF($B34&lt;='Visualization - Fit'!$B$5,OFFSET(Projection!D34,$A$2,0),NA())</f>
        <v>#N/A</v>
      </c>
      <c r="F34" s="10" t="e">
        <f ca="1">IF($B34&lt;='Visualization - Fit'!$B$5,OFFSET(Projection!E34,$A$2,0),NA())</f>
        <v>#N/A</v>
      </c>
      <c r="G34" s="10" t="e">
        <f ca="1">IF($B34&lt;='Visualization - Fit'!$B$5,OFFSET(Projection!F34,$A$2,0),NA())</f>
        <v>#N/A</v>
      </c>
      <c r="H34" s="10" t="e">
        <f ca="1">IF($B34&lt;='Visualization - Fit'!$B$5,OFFSET(Projection!O34,$A$2,0),NA())</f>
        <v>#N/A</v>
      </c>
      <c r="I34" s="10" t="e">
        <f ca="1">IF($B34&lt;='Visualization - Fit'!$B$5,OFFSET(Projection!P34,$A$2,0),NA())</f>
        <v>#N/A</v>
      </c>
      <c r="J34" s="10" t="e">
        <f ca="1">IF($B34&lt;='Visualization - Fit'!$B$5,OFFSET(Projection!Q34,$A$2,0),NA())</f>
        <v>#N/A</v>
      </c>
      <c r="K34" s="10" t="e">
        <f ca="1">IF($B34&lt;='Visualization - Fit'!$B$5,OFFSET(Projection!T34,$A$2,0),NA())</f>
        <v>#N/A</v>
      </c>
      <c r="L34" s="10" t="e">
        <f ca="1">IF($B34&lt;='Visualization - Fit'!$B$5,OFFSET(Projection!U34,$A$2,0),NA())</f>
        <v>#N/A</v>
      </c>
      <c r="M34" s="10" t="e">
        <f ca="1">IF($B34&lt;='Visualization - Fit'!$B$5,OFFSET(Projection!V34,$A$2,0),NA())</f>
        <v>#N/A</v>
      </c>
      <c r="N34" s="10" t="e">
        <f ca="1">IF($B34&lt;='Visualization - Fit'!$B$5,OFFSET(Projection!W34,$A$2,0),NA())</f>
        <v>#N/A</v>
      </c>
      <c r="O34" s="10" t="e">
        <f ca="1">IF($B34&lt;='Visualization - Fit'!$B$5,OFFSET(Projection!X34,$A$2,0),NA())</f>
        <v>#N/A</v>
      </c>
      <c r="P34" s="10" t="e">
        <f ca="1">IF($B34&lt;='Visualization - Fit'!$B$5,OFFSET(Projection!Y34,$A$2,0),NA())</f>
        <v>#N/A</v>
      </c>
      <c r="Q34" s="10" t="e">
        <f ca="1">IF($B34&lt;='Visualization - Fit'!$B$5,OFFSET(Projection!Z34,$A$2,0),NA())</f>
        <v>#N/A</v>
      </c>
      <c r="R34" s="10" t="e">
        <f ca="1">IF($B34&lt;='Visualization - Fit'!$B$5,OFFSET(Projection!AA34,$A$2,0),NA())</f>
        <v>#N/A</v>
      </c>
      <c r="S34" s="10" t="e">
        <f ca="1">IF($B34&lt;='Visualization - Fit'!$B$5,OFFSET(Projection!AB34,$A$2,0),NA())</f>
        <v>#N/A</v>
      </c>
      <c r="T34" s="10" t="e">
        <f ca="1">IF($B34&lt;='Visualization - Fit'!$B$5,OFFSET(Projection!AC34,$A$2,0),NA())</f>
        <v>#N/A</v>
      </c>
      <c r="U34" s="10" t="e">
        <f ca="1">IF($B34&lt;='Visualization - Fit'!$B$5,OFFSET(Projection!AD34,$A$2,0),NA())</f>
        <v>#N/A</v>
      </c>
      <c r="V34" s="10" t="e">
        <f ca="1">IF($B34&lt;='Visualization - Fit'!$B$5,OFFSET(Projection!AE34,$A$2,0),NA())</f>
        <v>#N/A</v>
      </c>
      <c r="W34" s="10" t="e">
        <f ca="1">IF($B34&lt;='Visualization - Fit'!$B$5,OFFSET(Projection!AI34,$A$2,0),NA())</f>
        <v>#N/A</v>
      </c>
      <c r="X34" s="10" t="e">
        <f ca="1">IF($B34&lt;='Visualization - Fit'!$B$5,OFFSET(Projection!AJ34,$A$2,0),NA())</f>
        <v>#N/A</v>
      </c>
      <c r="Y34" s="10" t="e">
        <f ca="1">IF($B34&lt;='Visualization - Fit'!$B$5,OFFSET(Projection!#REF!,$A$2,0),NA())</f>
        <v>#N/A</v>
      </c>
      <c r="Z34" s="10" t="e">
        <f ca="1">IF($B34&lt;='Visualization - Fit'!$B$5,OFFSET(Projection!AK34,$A$2,0),NA())</f>
        <v>#N/A</v>
      </c>
      <c r="AA34" s="10" t="e">
        <f ca="1">IF($B34&lt;='Visualization - Fit'!$B$5,OFFSET(Projection!AL34,$A$2,0),NA())</f>
        <v>#N/A</v>
      </c>
      <c r="AB34" s="10" t="e">
        <f ca="1">IF($B34&lt;='Visualization - Fit'!$B$5,OFFSET(Projection!AM34,$A$2,0),NA())</f>
        <v>#N/A</v>
      </c>
    </row>
    <row r="35" spans="2:28">
      <c r="B35" s="9" t="e">
        <f ca="1">IF(B34&lt;'Visualization - Fit'!$B$5,OFFSET(Projection!A35,$A$2,0),NA())</f>
        <v>#N/A</v>
      </c>
      <c r="C35" s="10" t="e">
        <f ca="1">IF($B35&lt;='Visualization - Fit'!$B$5,OFFSET(Projection!B35,$A$2,0),NA())</f>
        <v>#N/A</v>
      </c>
      <c r="D35" s="10" t="e">
        <f ca="1">IF($B35&lt;='Visualization - Fit'!$B$5,OFFSET(Projection!C35,$A$2,0),NA())</f>
        <v>#N/A</v>
      </c>
      <c r="E35" s="10" t="e">
        <f ca="1">IF($B35&lt;='Visualization - Fit'!$B$5,OFFSET(Projection!D35,$A$2,0),NA())</f>
        <v>#N/A</v>
      </c>
      <c r="F35" s="10" t="e">
        <f ca="1">IF($B35&lt;='Visualization - Fit'!$B$5,OFFSET(Projection!E35,$A$2,0),NA())</f>
        <v>#N/A</v>
      </c>
      <c r="G35" s="10" t="e">
        <f ca="1">IF($B35&lt;='Visualization - Fit'!$B$5,OFFSET(Projection!F35,$A$2,0),NA())</f>
        <v>#N/A</v>
      </c>
      <c r="H35" s="10" t="e">
        <f ca="1">IF($B35&lt;='Visualization - Fit'!$B$5,OFFSET(Projection!O35,$A$2,0),NA())</f>
        <v>#N/A</v>
      </c>
      <c r="I35" s="10" t="e">
        <f ca="1">IF($B35&lt;='Visualization - Fit'!$B$5,OFFSET(Projection!P35,$A$2,0),NA())</f>
        <v>#N/A</v>
      </c>
      <c r="J35" s="10" t="e">
        <f ca="1">IF($B35&lt;='Visualization - Fit'!$B$5,OFFSET(Projection!Q35,$A$2,0),NA())</f>
        <v>#N/A</v>
      </c>
      <c r="K35" s="10" t="e">
        <f ca="1">IF($B35&lt;='Visualization - Fit'!$B$5,OFFSET(Projection!T35,$A$2,0),NA())</f>
        <v>#N/A</v>
      </c>
      <c r="L35" s="10" t="e">
        <f ca="1">IF($B35&lt;='Visualization - Fit'!$B$5,OFFSET(Projection!U35,$A$2,0),NA())</f>
        <v>#N/A</v>
      </c>
      <c r="M35" s="10" t="e">
        <f ca="1">IF($B35&lt;='Visualization - Fit'!$B$5,OFFSET(Projection!V35,$A$2,0),NA())</f>
        <v>#N/A</v>
      </c>
      <c r="N35" s="10" t="e">
        <f ca="1">IF($B35&lt;='Visualization - Fit'!$B$5,OFFSET(Projection!W35,$A$2,0),NA())</f>
        <v>#N/A</v>
      </c>
      <c r="O35" s="10" t="e">
        <f ca="1">IF($B35&lt;='Visualization - Fit'!$B$5,OFFSET(Projection!X35,$A$2,0),NA())</f>
        <v>#N/A</v>
      </c>
      <c r="P35" s="10" t="e">
        <f ca="1">IF($B35&lt;='Visualization - Fit'!$B$5,OFFSET(Projection!Y35,$A$2,0),NA())</f>
        <v>#N/A</v>
      </c>
      <c r="Q35" s="10" t="e">
        <f ca="1">IF($B35&lt;='Visualization - Fit'!$B$5,OFFSET(Projection!Z35,$A$2,0),NA())</f>
        <v>#N/A</v>
      </c>
      <c r="R35" s="10" t="e">
        <f ca="1">IF($B35&lt;='Visualization - Fit'!$B$5,OFFSET(Projection!AA35,$A$2,0),NA())</f>
        <v>#N/A</v>
      </c>
      <c r="S35" s="10" t="e">
        <f ca="1">IF($B35&lt;='Visualization - Fit'!$B$5,OFFSET(Projection!AB35,$A$2,0),NA())</f>
        <v>#N/A</v>
      </c>
      <c r="T35" s="10" t="e">
        <f ca="1">IF($B35&lt;='Visualization - Fit'!$B$5,OFFSET(Projection!AC35,$A$2,0),NA())</f>
        <v>#N/A</v>
      </c>
      <c r="U35" s="10" t="e">
        <f ca="1">IF($B35&lt;='Visualization - Fit'!$B$5,OFFSET(Projection!AD35,$A$2,0),NA())</f>
        <v>#N/A</v>
      </c>
      <c r="V35" s="10" t="e">
        <f ca="1">IF($B35&lt;='Visualization - Fit'!$B$5,OFFSET(Projection!AE35,$A$2,0),NA())</f>
        <v>#N/A</v>
      </c>
      <c r="W35" s="10" t="e">
        <f ca="1">IF($B35&lt;='Visualization - Fit'!$B$5,OFFSET(Projection!AI35,$A$2,0),NA())</f>
        <v>#N/A</v>
      </c>
      <c r="X35" s="10" t="e">
        <f ca="1">IF($B35&lt;='Visualization - Fit'!$B$5,OFFSET(Projection!AJ35,$A$2,0),NA())</f>
        <v>#N/A</v>
      </c>
      <c r="Y35" s="10" t="e">
        <f ca="1">IF($B35&lt;='Visualization - Fit'!$B$5,OFFSET(Projection!#REF!,$A$2,0),NA())</f>
        <v>#N/A</v>
      </c>
      <c r="Z35" s="10" t="e">
        <f ca="1">IF($B35&lt;='Visualization - Fit'!$B$5,OFFSET(Projection!AK35,$A$2,0),NA())</f>
        <v>#N/A</v>
      </c>
      <c r="AA35" s="10" t="e">
        <f ca="1">IF($B35&lt;='Visualization - Fit'!$B$5,OFFSET(Projection!AL35,$A$2,0),NA())</f>
        <v>#N/A</v>
      </c>
      <c r="AB35" s="10" t="e">
        <f ca="1">IF($B35&lt;='Visualization - Fit'!$B$5,OFFSET(Projection!AM35,$A$2,0),NA())</f>
        <v>#N/A</v>
      </c>
    </row>
    <row r="36" spans="2:28">
      <c r="B36" s="9" t="e">
        <f ca="1">IF(B35&lt;'Visualization - Fit'!$B$5,OFFSET(Projection!A36,$A$2,0),NA())</f>
        <v>#N/A</v>
      </c>
      <c r="C36" s="10" t="e">
        <f ca="1">IF($B36&lt;='Visualization - Fit'!$B$5,OFFSET(Projection!B36,$A$2,0),NA())</f>
        <v>#N/A</v>
      </c>
      <c r="D36" s="10" t="e">
        <f ca="1">IF($B36&lt;='Visualization - Fit'!$B$5,OFFSET(Projection!C36,$A$2,0),NA())</f>
        <v>#N/A</v>
      </c>
      <c r="E36" s="10" t="e">
        <f ca="1">IF($B36&lt;='Visualization - Fit'!$B$5,OFFSET(Projection!D36,$A$2,0),NA())</f>
        <v>#N/A</v>
      </c>
      <c r="F36" s="10" t="e">
        <f ca="1">IF($B36&lt;='Visualization - Fit'!$B$5,OFFSET(Projection!E36,$A$2,0),NA())</f>
        <v>#N/A</v>
      </c>
      <c r="G36" s="10" t="e">
        <f ca="1">IF($B36&lt;='Visualization - Fit'!$B$5,OFFSET(Projection!F36,$A$2,0),NA())</f>
        <v>#N/A</v>
      </c>
      <c r="H36" s="10" t="e">
        <f ca="1">IF($B36&lt;='Visualization - Fit'!$B$5,OFFSET(Projection!O36,$A$2,0),NA())</f>
        <v>#N/A</v>
      </c>
      <c r="I36" s="10" t="e">
        <f ca="1">IF($B36&lt;='Visualization - Fit'!$B$5,OFFSET(Projection!P36,$A$2,0),NA())</f>
        <v>#N/A</v>
      </c>
      <c r="J36" s="10" t="e">
        <f ca="1">IF($B36&lt;='Visualization - Fit'!$B$5,OFFSET(Projection!Q36,$A$2,0),NA())</f>
        <v>#N/A</v>
      </c>
      <c r="K36" s="10" t="e">
        <f ca="1">IF($B36&lt;='Visualization - Fit'!$B$5,OFFSET(Projection!T36,$A$2,0),NA())</f>
        <v>#N/A</v>
      </c>
      <c r="L36" s="10" t="e">
        <f ca="1">IF($B36&lt;='Visualization - Fit'!$B$5,OFFSET(Projection!U36,$A$2,0),NA())</f>
        <v>#N/A</v>
      </c>
      <c r="M36" s="10" t="e">
        <f ca="1">IF($B36&lt;='Visualization - Fit'!$B$5,OFFSET(Projection!V36,$A$2,0),NA())</f>
        <v>#N/A</v>
      </c>
      <c r="N36" s="10" t="e">
        <f ca="1">IF($B36&lt;='Visualization - Fit'!$B$5,OFFSET(Projection!W36,$A$2,0),NA())</f>
        <v>#N/A</v>
      </c>
      <c r="O36" s="10" t="e">
        <f ca="1">IF($B36&lt;='Visualization - Fit'!$B$5,OFFSET(Projection!X36,$A$2,0),NA())</f>
        <v>#N/A</v>
      </c>
      <c r="P36" s="10" t="e">
        <f ca="1">IF($B36&lt;='Visualization - Fit'!$B$5,OFFSET(Projection!Y36,$A$2,0),NA())</f>
        <v>#N/A</v>
      </c>
      <c r="Q36" s="10" t="e">
        <f ca="1">IF($B36&lt;='Visualization - Fit'!$B$5,OFFSET(Projection!Z36,$A$2,0),NA())</f>
        <v>#N/A</v>
      </c>
      <c r="R36" s="10" t="e">
        <f ca="1">IF($B36&lt;='Visualization - Fit'!$B$5,OFFSET(Projection!AA36,$A$2,0),NA())</f>
        <v>#N/A</v>
      </c>
      <c r="S36" s="10" t="e">
        <f ca="1">IF($B36&lt;='Visualization - Fit'!$B$5,OFFSET(Projection!AB36,$A$2,0),NA())</f>
        <v>#N/A</v>
      </c>
      <c r="T36" s="10" t="e">
        <f ca="1">IF($B36&lt;='Visualization - Fit'!$B$5,OFFSET(Projection!AC36,$A$2,0),NA())</f>
        <v>#N/A</v>
      </c>
      <c r="U36" s="10" t="e">
        <f ca="1">IF($B36&lt;='Visualization - Fit'!$B$5,OFFSET(Projection!AD36,$A$2,0),NA())</f>
        <v>#N/A</v>
      </c>
      <c r="V36" s="10" t="e">
        <f ca="1">IF($B36&lt;='Visualization - Fit'!$B$5,OFFSET(Projection!AE36,$A$2,0),NA())</f>
        <v>#N/A</v>
      </c>
      <c r="W36" s="10" t="e">
        <f ca="1">IF($B36&lt;='Visualization - Fit'!$B$5,OFFSET(Projection!AI36,$A$2,0),NA())</f>
        <v>#N/A</v>
      </c>
      <c r="X36" s="10" t="e">
        <f ca="1">IF($B36&lt;='Visualization - Fit'!$B$5,OFFSET(Projection!AJ36,$A$2,0),NA())</f>
        <v>#N/A</v>
      </c>
      <c r="Y36" s="10" t="e">
        <f ca="1">IF($B36&lt;='Visualization - Fit'!$B$5,OFFSET(Projection!#REF!,$A$2,0),NA())</f>
        <v>#N/A</v>
      </c>
      <c r="Z36" s="10" t="e">
        <f ca="1">IF($B36&lt;='Visualization - Fit'!$B$5,OFFSET(Projection!AK36,$A$2,0),NA())</f>
        <v>#N/A</v>
      </c>
      <c r="AA36" s="10" t="e">
        <f ca="1">IF($B36&lt;='Visualization - Fit'!$B$5,OFFSET(Projection!AL36,$A$2,0),NA())</f>
        <v>#N/A</v>
      </c>
      <c r="AB36" s="10" t="e">
        <f ca="1">IF($B36&lt;='Visualization - Fit'!$B$5,OFFSET(Projection!AM36,$A$2,0),NA())</f>
        <v>#N/A</v>
      </c>
    </row>
    <row r="37" spans="2:28">
      <c r="B37" s="9" t="e">
        <f ca="1">IF(B36&lt;'Visualization - Fit'!$B$5,OFFSET(Projection!A37,$A$2,0),NA())</f>
        <v>#N/A</v>
      </c>
      <c r="C37" s="10" t="e">
        <f ca="1">IF($B37&lt;='Visualization - Fit'!$B$5,OFFSET(Projection!B37,$A$2,0),NA())</f>
        <v>#N/A</v>
      </c>
      <c r="D37" s="10" t="e">
        <f ca="1">IF($B37&lt;='Visualization - Fit'!$B$5,OFFSET(Projection!C37,$A$2,0),NA())</f>
        <v>#N/A</v>
      </c>
      <c r="E37" s="10" t="e">
        <f ca="1">IF($B37&lt;='Visualization - Fit'!$B$5,OFFSET(Projection!D37,$A$2,0),NA())</f>
        <v>#N/A</v>
      </c>
      <c r="F37" s="10" t="e">
        <f ca="1">IF($B37&lt;='Visualization - Fit'!$B$5,OFFSET(Projection!E37,$A$2,0),NA())</f>
        <v>#N/A</v>
      </c>
      <c r="G37" s="10" t="e">
        <f ca="1">IF($B37&lt;='Visualization - Fit'!$B$5,OFFSET(Projection!F37,$A$2,0),NA())</f>
        <v>#N/A</v>
      </c>
      <c r="H37" s="10" t="e">
        <f ca="1">IF($B37&lt;='Visualization - Fit'!$B$5,OFFSET(Projection!O37,$A$2,0),NA())</f>
        <v>#N/A</v>
      </c>
      <c r="I37" s="10" t="e">
        <f ca="1">IF($B37&lt;='Visualization - Fit'!$B$5,OFFSET(Projection!P37,$A$2,0),NA())</f>
        <v>#N/A</v>
      </c>
      <c r="J37" s="10" t="e">
        <f ca="1">IF($B37&lt;='Visualization - Fit'!$B$5,OFFSET(Projection!Q37,$A$2,0),NA())</f>
        <v>#N/A</v>
      </c>
      <c r="K37" s="10" t="e">
        <f ca="1">IF($B37&lt;='Visualization - Fit'!$B$5,OFFSET(Projection!T37,$A$2,0),NA())</f>
        <v>#N/A</v>
      </c>
      <c r="L37" s="10" t="e">
        <f ca="1">IF($B37&lt;='Visualization - Fit'!$B$5,OFFSET(Projection!U37,$A$2,0),NA())</f>
        <v>#N/A</v>
      </c>
      <c r="M37" s="10" t="e">
        <f ca="1">IF($B37&lt;='Visualization - Fit'!$B$5,OFFSET(Projection!V37,$A$2,0),NA())</f>
        <v>#N/A</v>
      </c>
      <c r="N37" s="10" t="e">
        <f ca="1">IF($B37&lt;='Visualization - Fit'!$B$5,OFFSET(Projection!W37,$A$2,0),NA())</f>
        <v>#N/A</v>
      </c>
      <c r="O37" s="10" t="e">
        <f ca="1">IF($B37&lt;='Visualization - Fit'!$B$5,OFFSET(Projection!X37,$A$2,0),NA())</f>
        <v>#N/A</v>
      </c>
      <c r="P37" s="10" t="e">
        <f ca="1">IF($B37&lt;='Visualization - Fit'!$B$5,OFFSET(Projection!Y37,$A$2,0),NA())</f>
        <v>#N/A</v>
      </c>
      <c r="Q37" s="10" t="e">
        <f ca="1">IF($B37&lt;='Visualization - Fit'!$B$5,OFFSET(Projection!Z37,$A$2,0),NA())</f>
        <v>#N/A</v>
      </c>
      <c r="R37" s="10" t="e">
        <f ca="1">IF($B37&lt;='Visualization - Fit'!$B$5,OFFSET(Projection!AA37,$A$2,0),NA())</f>
        <v>#N/A</v>
      </c>
      <c r="S37" s="10" t="e">
        <f ca="1">IF($B37&lt;='Visualization - Fit'!$B$5,OFFSET(Projection!AB37,$A$2,0),NA())</f>
        <v>#N/A</v>
      </c>
      <c r="T37" s="10" t="e">
        <f ca="1">IF($B37&lt;='Visualization - Fit'!$B$5,OFFSET(Projection!AC37,$A$2,0),NA())</f>
        <v>#N/A</v>
      </c>
      <c r="U37" s="10" t="e">
        <f ca="1">IF($B37&lt;='Visualization - Fit'!$B$5,OFFSET(Projection!AD37,$A$2,0),NA())</f>
        <v>#N/A</v>
      </c>
      <c r="V37" s="10" t="e">
        <f ca="1">IF($B37&lt;='Visualization - Fit'!$B$5,OFFSET(Projection!AE37,$A$2,0),NA())</f>
        <v>#N/A</v>
      </c>
      <c r="W37" s="10" t="e">
        <f ca="1">IF($B37&lt;='Visualization - Fit'!$B$5,OFFSET(Projection!AI37,$A$2,0),NA())</f>
        <v>#N/A</v>
      </c>
      <c r="X37" s="10" t="e">
        <f ca="1">IF($B37&lt;='Visualization - Fit'!$B$5,OFFSET(Projection!AJ37,$A$2,0),NA())</f>
        <v>#N/A</v>
      </c>
      <c r="Y37" s="10" t="e">
        <f ca="1">IF($B37&lt;='Visualization - Fit'!$B$5,OFFSET(Projection!#REF!,$A$2,0),NA())</f>
        <v>#N/A</v>
      </c>
      <c r="Z37" s="10" t="e">
        <f ca="1">IF($B37&lt;='Visualization - Fit'!$B$5,OFFSET(Projection!AK37,$A$2,0),NA())</f>
        <v>#N/A</v>
      </c>
      <c r="AA37" s="10" t="e">
        <f ca="1">IF($B37&lt;='Visualization - Fit'!$B$5,OFFSET(Projection!AL37,$A$2,0),NA())</f>
        <v>#N/A</v>
      </c>
      <c r="AB37" s="10" t="e">
        <f ca="1">IF($B37&lt;='Visualization - Fit'!$B$5,OFFSET(Projection!AM37,$A$2,0),NA())</f>
        <v>#N/A</v>
      </c>
    </row>
    <row r="38" spans="2:28">
      <c r="B38" s="9" t="e">
        <f ca="1">IF(B37&lt;'Visualization - Fit'!$B$5,OFFSET(Projection!A38,$A$2,0),NA())</f>
        <v>#N/A</v>
      </c>
      <c r="C38" s="10" t="e">
        <f ca="1">IF($B38&lt;='Visualization - Fit'!$B$5,OFFSET(Projection!B38,$A$2,0),NA())</f>
        <v>#N/A</v>
      </c>
      <c r="D38" s="10" t="e">
        <f ca="1">IF($B38&lt;='Visualization - Fit'!$B$5,OFFSET(Projection!C38,$A$2,0),NA())</f>
        <v>#N/A</v>
      </c>
      <c r="E38" s="10" t="e">
        <f ca="1">IF($B38&lt;='Visualization - Fit'!$B$5,OFFSET(Projection!D38,$A$2,0),NA())</f>
        <v>#N/A</v>
      </c>
      <c r="F38" s="10" t="e">
        <f ca="1">IF($B38&lt;='Visualization - Fit'!$B$5,OFFSET(Projection!E38,$A$2,0),NA())</f>
        <v>#N/A</v>
      </c>
      <c r="G38" s="10" t="e">
        <f ca="1">IF($B38&lt;='Visualization - Fit'!$B$5,OFFSET(Projection!F38,$A$2,0),NA())</f>
        <v>#N/A</v>
      </c>
      <c r="H38" s="10" t="e">
        <f ca="1">IF($B38&lt;='Visualization - Fit'!$B$5,OFFSET(Projection!O38,$A$2,0),NA())</f>
        <v>#N/A</v>
      </c>
      <c r="I38" s="10" t="e">
        <f ca="1">IF($B38&lt;='Visualization - Fit'!$B$5,OFFSET(Projection!P38,$A$2,0),NA())</f>
        <v>#N/A</v>
      </c>
      <c r="J38" s="10" t="e">
        <f ca="1">IF($B38&lt;='Visualization - Fit'!$B$5,OFFSET(Projection!Q38,$A$2,0),NA())</f>
        <v>#N/A</v>
      </c>
      <c r="K38" s="10" t="e">
        <f ca="1">IF($B38&lt;='Visualization - Fit'!$B$5,OFFSET(Projection!T38,$A$2,0),NA())</f>
        <v>#N/A</v>
      </c>
      <c r="L38" s="10" t="e">
        <f ca="1">IF($B38&lt;='Visualization - Fit'!$B$5,OFFSET(Projection!U38,$A$2,0),NA())</f>
        <v>#N/A</v>
      </c>
      <c r="M38" s="10" t="e">
        <f ca="1">IF($B38&lt;='Visualization - Fit'!$B$5,OFFSET(Projection!V38,$A$2,0),NA())</f>
        <v>#N/A</v>
      </c>
      <c r="N38" s="10" t="e">
        <f ca="1">IF($B38&lt;='Visualization - Fit'!$B$5,OFFSET(Projection!W38,$A$2,0),NA())</f>
        <v>#N/A</v>
      </c>
      <c r="O38" s="10" t="e">
        <f ca="1">IF($B38&lt;='Visualization - Fit'!$B$5,OFFSET(Projection!X38,$A$2,0),NA())</f>
        <v>#N/A</v>
      </c>
      <c r="P38" s="10" t="e">
        <f ca="1">IF($B38&lt;='Visualization - Fit'!$B$5,OFFSET(Projection!Y38,$A$2,0),NA())</f>
        <v>#N/A</v>
      </c>
      <c r="Q38" s="10" t="e">
        <f ca="1">IF($B38&lt;='Visualization - Fit'!$B$5,OFFSET(Projection!Z38,$A$2,0),NA())</f>
        <v>#N/A</v>
      </c>
      <c r="R38" s="10" t="e">
        <f ca="1">IF($B38&lt;='Visualization - Fit'!$B$5,OFFSET(Projection!AA38,$A$2,0),NA())</f>
        <v>#N/A</v>
      </c>
      <c r="S38" s="10" t="e">
        <f ca="1">IF($B38&lt;='Visualization - Fit'!$B$5,OFFSET(Projection!AB38,$A$2,0),NA())</f>
        <v>#N/A</v>
      </c>
      <c r="T38" s="10" t="e">
        <f ca="1">IF($B38&lt;='Visualization - Fit'!$B$5,OFFSET(Projection!AC38,$A$2,0),NA())</f>
        <v>#N/A</v>
      </c>
      <c r="U38" s="10" t="e">
        <f ca="1">IF($B38&lt;='Visualization - Fit'!$B$5,OFFSET(Projection!AD38,$A$2,0),NA())</f>
        <v>#N/A</v>
      </c>
      <c r="V38" s="10" t="e">
        <f ca="1">IF($B38&lt;='Visualization - Fit'!$B$5,OFFSET(Projection!AE38,$A$2,0),NA())</f>
        <v>#N/A</v>
      </c>
      <c r="W38" s="10" t="e">
        <f ca="1">IF($B38&lt;='Visualization - Fit'!$B$5,OFFSET(Projection!AI38,$A$2,0),NA())</f>
        <v>#N/A</v>
      </c>
      <c r="X38" s="10" t="e">
        <f ca="1">IF($B38&lt;='Visualization - Fit'!$B$5,OFFSET(Projection!AJ38,$A$2,0),NA())</f>
        <v>#N/A</v>
      </c>
      <c r="Y38" s="10" t="e">
        <f ca="1">IF($B38&lt;='Visualization - Fit'!$B$5,OFFSET(Projection!#REF!,$A$2,0),NA())</f>
        <v>#N/A</v>
      </c>
      <c r="Z38" s="10" t="e">
        <f ca="1">IF($B38&lt;='Visualization - Fit'!$B$5,OFFSET(Projection!AK38,$A$2,0),NA())</f>
        <v>#N/A</v>
      </c>
      <c r="AA38" s="10" t="e">
        <f ca="1">IF($B38&lt;='Visualization - Fit'!$B$5,OFFSET(Projection!AL38,$A$2,0),NA())</f>
        <v>#N/A</v>
      </c>
      <c r="AB38" s="10" t="e">
        <f ca="1">IF($B38&lt;='Visualization - Fit'!$B$5,OFFSET(Projection!AM38,$A$2,0),NA())</f>
        <v>#N/A</v>
      </c>
    </row>
    <row r="39" spans="2:28">
      <c r="B39" s="9" t="e">
        <f ca="1">IF(B38&lt;'Visualization - Fit'!$B$5,OFFSET(Projection!A39,$A$2,0),NA())</f>
        <v>#N/A</v>
      </c>
      <c r="C39" s="10" t="e">
        <f ca="1">IF($B39&lt;='Visualization - Fit'!$B$5,OFFSET(Projection!B39,$A$2,0),NA())</f>
        <v>#N/A</v>
      </c>
      <c r="D39" s="10" t="e">
        <f ca="1">IF($B39&lt;='Visualization - Fit'!$B$5,OFFSET(Projection!C39,$A$2,0),NA())</f>
        <v>#N/A</v>
      </c>
      <c r="E39" s="10" t="e">
        <f ca="1">IF($B39&lt;='Visualization - Fit'!$B$5,OFFSET(Projection!D39,$A$2,0),NA())</f>
        <v>#N/A</v>
      </c>
      <c r="F39" s="10" t="e">
        <f ca="1">IF($B39&lt;='Visualization - Fit'!$B$5,OFFSET(Projection!E39,$A$2,0),NA())</f>
        <v>#N/A</v>
      </c>
      <c r="G39" s="10" t="e">
        <f ca="1">IF($B39&lt;='Visualization - Fit'!$B$5,OFFSET(Projection!F39,$A$2,0),NA())</f>
        <v>#N/A</v>
      </c>
      <c r="H39" s="10" t="e">
        <f ca="1">IF($B39&lt;='Visualization - Fit'!$B$5,OFFSET(Projection!O39,$A$2,0),NA())</f>
        <v>#N/A</v>
      </c>
      <c r="I39" s="10" t="e">
        <f ca="1">IF($B39&lt;='Visualization - Fit'!$B$5,OFFSET(Projection!P39,$A$2,0),NA())</f>
        <v>#N/A</v>
      </c>
      <c r="J39" s="10" t="e">
        <f ca="1">IF($B39&lt;='Visualization - Fit'!$B$5,OFFSET(Projection!Q39,$A$2,0),NA())</f>
        <v>#N/A</v>
      </c>
      <c r="K39" s="10" t="e">
        <f ca="1">IF($B39&lt;='Visualization - Fit'!$B$5,OFFSET(Projection!T39,$A$2,0),NA())</f>
        <v>#N/A</v>
      </c>
      <c r="L39" s="10" t="e">
        <f ca="1">IF($B39&lt;='Visualization - Fit'!$B$5,OFFSET(Projection!U39,$A$2,0),NA())</f>
        <v>#N/A</v>
      </c>
      <c r="M39" s="10" t="e">
        <f ca="1">IF($B39&lt;='Visualization - Fit'!$B$5,OFFSET(Projection!V39,$A$2,0),NA())</f>
        <v>#N/A</v>
      </c>
      <c r="N39" s="10" t="e">
        <f ca="1">IF($B39&lt;='Visualization - Fit'!$B$5,OFFSET(Projection!W39,$A$2,0),NA())</f>
        <v>#N/A</v>
      </c>
      <c r="O39" s="10" t="e">
        <f ca="1">IF($B39&lt;='Visualization - Fit'!$B$5,OFFSET(Projection!X39,$A$2,0),NA())</f>
        <v>#N/A</v>
      </c>
      <c r="P39" s="10" t="e">
        <f ca="1">IF($B39&lt;='Visualization - Fit'!$B$5,OFFSET(Projection!Y39,$A$2,0),NA())</f>
        <v>#N/A</v>
      </c>
      <c r="Q39" s="10" t="e">
        <f ca="1">IF($B39&lt;='Visualization - Fit'!$B$5,OFFSET(Projection!Z39,$A$2,0),NA())</f>
        <v>#N/A</v>
      </c>
      <c r="R39" s="10" t="e">
        <f ca="1">IF($B39&lt;='Visualization - Fit'!$B$5,OFFSET(Projection!AA39,$A$2,0),NA())</f>
        <v>#N/A</v>
      </c>
      <c r="S39" s="10" t="e">
        <f ca="1">IF($B39&lt;='Visualization - Fit'!$B$5,OFFSET(Projection!AB39,$A$2,0),NA())</f>
        <v>#N/A</v>
      </c>
      <c r="T39" s="10" t="e">
        <f ca="1">IF($B39&lt;='Visualization - Fit'!$B$5,OFFSET(Projection!AC39,$A$2,0),NA())</f>
        <v>#N/A</v>
      </c>
      <c r="U39" s="10" t="e">
        <f ca="1">IF($B39&lt;='Visualization - Fit'!$B$5,OFFSET(Projection!AD39,$A$2,0),NA())</f>
        <v>#N/A</v>
      </c>
      <c r="V39" s="10" t="e">
        <f ca="1">IF($B39&lt;='Visualization - Fit'!$B$5,OFFSET(Projection!AE39,$A$2,0),NA())</f>
        <v>#N/A</v>
      </c>
      <c r="W39" s="10" t="e">
        <f ca="1">IF($B39&lt;='Visualization - Fit'!$B$5,OFFSET(Projection!AI39,$A$2,0),NA())</f>
        <v>#N/A</v>
      </c>
      <c r="X39" s="10" t="e">
        <f ca="1">IF($B39&lt;='Visualization - Fit'!$B$5,OFFSET(Projection!AJ39,$A$2,0),NA())</f>
        <v>#N/A</v>
      </c>
      <c r="Y39" s="10" t="e">
        <f ca="1">IF($B39&lt;='Visualization - Fit'!$B$5,OFFSET(Projection!#REF!,$A$2,0),NA())</f>
        <v>#N/A</v>
      </c>
      <c r="Z39" s="10" t="e">
        <f ca="1">IF($B39&lt;='Visualization - Fit'!$B$5,OFFSET(Projection!AK39,$A$2,0),NA())</f>
        <v>#N/A</v>
      </c>
      <c r="AA39" s="10" t="e">
        <f ca="1">IF($B39&lt;='Visualization - Fit'!$B$5,OFFSET(Projection!AL39,$A$2,0),NA())</f>
        <v>#N/A</v>
      </c>
      <c r="AB39" s="10" t="e">
        <f ca="1">IF($B39&lt;='Visualization - Fit'!$B$5,OFFSET(Projection!AM39,$A$2,0),NA())</f>
        <v>#N/A</v>
      </c>
    </row>
    <row r="40" spans="2:28">
      <c r="B40" s="9" t="e">
        <f ca="1">IF(B39&lt;'Visualization - Fit'!$B$5,OFFSET(Projection!A40,$A$2,0),NA())</f>
        <v>#N/A</v>
      </c>
      <c r="C40" s="10" t="e">
        <f ca="1">IF($B40&lt;='Visualization - Fit'!$B$5,OFFSET(Projection!B40,$A$2,0),NA())</f>
        <v>#N/A</v>
      </c>
      <c r="D40" s="10" t="e">
        <f ca="1">IF($B40&lt;='Visualization - Fit'!$B$5,OFFSET(Projection!C40,$A$2,0),NA())</f>
        <v>#N/A</v>
      </c>
      <c r="E40" s="10" t="e">
        <f ca="1">IF($B40&lt;='Visualization - Fit'!$B$5,OFFSET(Projection!D40,$A$2,0),NA())</f>
        <v>#N/A</v>
      </c>
      <c r="F40" s="10" t="e">
        <f ca="1">IF($B40&lt;='Visualization - Fit'!$B$5,OFFSET(Projection!E40,$A$2,0),NA())</f>
        <v>#N/A</v>
      </c>
      <c r="G40" s="10" t="e">
        <f ca="1">IF($B40&lt;='Visualization - Fit'!$B$5,OFFSET(Projection!F40,$A$2,0),NA())</f>
        <v>#N/A</v>
      </c>
      <c r="H40" s="10" t="e">
        <f ca="1">IF($B40&lt;='Visualization - Fit'!$B$5,OFFSET(Projection!O40,$A$2,0),NA())</f>
        <v>#N/A</v>
      </c>
      <c r="I40" s="10" t="e">
        <f ca="1">IF($B40&lt;='Visualization - Fit'!$B$5,OFFSET(Projection!P40,$A$2,0),NA())</f>
        <v>#N/A</v>
      </c>
      <c r="J40" s="10" t="e">
        <f ca="1">IF($B40&lt;='Visualization - Fit'!$B$5,OFFSET(Projection!Q40,$A$2,0),NA())</f>
        <v>#N/A</v>
      </c>
      <c r="K40" s="10" t="e">
        <f ca="1">IF($B40&lt;='Visualization - Fit'!$B$5,OFFSET(Projection!T40,$A$2,0),NA())</f>
        <v>#N/A</v>
      </c>
      <c r="L40" s="10" t="e">
        <f ca="1">IF($B40&lt;='Visualization - Fit'!$B$5,OFFSET(Projection!U40,$A$2,0),NA())</f>
        <v>#N/A</v>
      </c>
      <c r="M40" s="10" t="e">
        <f ca="1">IF($B40&lt;='Visualization - Fit'!$B$5,OFFSET(Projection!V40,$A$2,0),NA())</f>
        <v>#N/A</v>
      </c>
      <c r="N40" s="10" t="e">
        <f ca="1">IF($B40&lt;='Visualization - Fit'!$B$5,OFFSET(Projection!W40,$A$2,0),NA())</f>
        <v>#N/A</v>
      </c>
      <c r="O40" s="10" t="e">
        <f ca="1">IF($B40&lt;='Visualization - Fit'!$B$5,OFFSET(Projection!X40,$A$2,0),NA())</f>
        <v>#N/A</v>
      </c>
      <c r="P40" s="10" t="e">
        <f ca="1">IF($B40&lt;='Visualization - Fit'!$B$5,OFFSET(Projection!Y40,$A$2,0),NA())</f>
        <v>#N/A</v>
      </c>
      <c r="Q40" s="10" t="e">
        <f ca="1">IF($B40&lt;='Visualization - Fit'!$B$5,OFFSET(Projection!Z40,$A$2,0),NA())</f>
        <v>#N/A</v>
      </c>
      <c r="R40" s="10" t="e">
        <f ca="1">IF($B40&lt;='Visualization - Fit'!$B$5,OFFSET(Projection!AA40,$A$2,0),NA())</f>
        <v>#N/A</v>
      </c>
      <c r="S40" s="10" t="e">
        <f ca="1">IF($B40&lt;='Visualization - Fit'!$B$5,OFFSET(Projection!AB40,$A$2,0),NA())</f>
        <v>#N/A</v>
      </c>
      <c r="T40" s="10" t="e">
        <f ca="1">IF($B40&lt;='Visualization - Fit'!$B$5,OFFSET(Projection!AC40,$A$2,0),NA())</f>
        <v>#N/A</v>
      </c>
      <c r="U40" s="10" t="e">
        <f ca="1">IF($B40&lt;='Visualization - Fit'!$B$5,OFFSET(Projection!AD40,$A$2,0),NA())</f>
        <v>#N/A</v>
      </c>
      <c r="V40" s="10" t="e">
        <f ca="1">IF($B40&lt;='Visualization - Fit'!$B$5,OFFSET(Projection!AE40,$A$2,0),NA())</f>
        <v>#N/A</v>
      </c>
      <c r="W40" s="10" t="e">
        <f ca="1">IF($B40&lt;='Visualization - Fit'!$B$5,OFFSET(Projection!AI40,$A$2,0),NA())</f>
        <v>#N/A</v>
      </c>
      <c r="X40" s="10" t="e">
        <f ca="1">IF($B40&lt;='Visualization - Fit'!$B$5,OFFSET(Projection!AJ40,$A$2,0),NA())</f>
        <v>#N/A</v>
      </c>
      <c r="Y40" s="10" t="e">
        <f ca="1">IF($B40&lt;='Visualization - Fit'!$B$5,OFFSET(Projection!#REF!,$A$2,0),NA())</f>
        <v>#N/A</v>
      </c>
      <c r="Z40" s="10" t="e">
        <f ca="1">IF($B40&lt;='Visualization - Fit'!$B$5,OFFSET(Projection!AK40,$A$2,0),NA())</f>
        <v>#N/A</v>
      </c>
      <c r="AA40" s="10" t="e">
        <f ca="1">IF($B40&lt;='Visualization - Fit'!$B$5,OFFSET(Projection!AL40,$A$2,0),NA())</f>
        <v>#N/A</v>
      </c>
      <c r="AB40" s="10" t="e">
        <f ca="1">IF($B40&lt;='Visualization - Fit'!$B$5,OFFSET(Projection!AM40,$A$2,0),NA())</f>
        <v>#N/A</v>
      </c>
    </row>
    <row r="41" spans="2:28">
      <c r="B41" s="9" t="e">
        <f ca="1">IF(B40&lt;'Visualization - Fit'!$B$5,OFFSET(Projection!A41,$A$2,0),NA())</f>
        <v>#N/A</v>
      </c>
      <c r="C41" s="10" t="e">
        <f ca="1">IF($B41&lt;='Visualization - Fit'!$B$5,OFFSET(Projection!B41,$A$2,0),NA())</f>
        <v>#N/A</v>
      </c>
      <c r="D41" s="10" t="e">
        <f ca="1">IF($B41&lt;='Visualization - Fit'!$B$5,OFFSET(Projection!C41,$A$2,0),NA())</f>
        <v>#N/A</v>
      </c>
      <c r="E41" s="10" t="e">
        <f ca="1">IF($B41&lt;='Visualization - Fit'!$B$5,OFFSET(Projection!D41,$A$2,0),NA())</f>
        <v>#N/A</v>
      </c>
      <c r="F41" s="10" t="e">
        <f ca="1">IF($B41&lt;='Visualization - Fit'!$B$5,OFFSET(Projection!E41,$A$2,0),NA())</f>
        <v>#N/A</v>
      </c>
      <c r="G41" s="10" t="e">
        <f ca="1">IF($B41&lt;='Visualization - Fit'!$B$5,OFFSET(Projection!F41,$A$2,0),NA())</f>
        <v>#N/A</v>
      </c>
      <c r="H41" s="10" t="e">
        <f ca="1">IF($B41&lt;='Visualization - Fit'!$B$5,OFFSET(Projection!O41,$A$2,0),NA())</f>
        <v>#N/A</v>
      </c>
      <c r="I41" s="10" t="e">
        <f ca="1">IF($B41&lt;='Visualization - Fit'!$B$5,OFFSET(Projection!P41,$A$2,0),NA())</f>
        <v>#N/A</v>
      </c>
      <c r="J41" s="10" t="e">
        <f ca="1">IF($B41&lt;='Visualization - Fit'!$B$5,OFFSET(Projection!Q41,$A$2,0),NA())</f>
        <v>#N/A</v>
      </c>
      <c r="K41" s="10" t="e">
        <f ca="1">IF($B41&lt;='Visualization - Fit'!$B$5,OFFSET(Projection!T41,$A$2,0),NA())</f>
        <v>#N/A</v>
      </c>
      <c r="L41" s="10" t="e">
        <f ca="1">IF($B41&lt;='Visualization - Fit'!$B$5,OFFSET(Projection!U41,$A$2,0),NA())</f>
        <v>#N/A</v>
      </c>
      <c r="M41" s="10" t="e">
        <f ca="1">IF($B41&lt;='Visualization - Fit'!$B$5,OFFSET(Projection!V41,$A$2,0),NA())</f>
        <v>#N/A</v>
      </c>
      <c r="N41" s="10" t="e">
        <f ca="1">IF($B41&lt;='Visualization - Fit'!$B$5,OFFSET(Projection!W41,$A$2,0),NA())</f>
        <v>#N/A</v>
      </c>
      <c r="O41" s="10" t="e">
        <f ca="1">IF($B41&lt;='Visualization - Fit'!$B$5,OFFSET(Projection!X41,$A$2,0),NA())</f>
        <v>#N/A</v>
      </c>
      <c r="P41" s="10" t="e">
        <f ca="1">IF($B41&lt;='Visualization - Fit'!$B$5,OFFSET(Projection!Y41,$A$2,0),NA())</f>
        <v>#N/A</v>
      </c>
      <c r="Q41" s="10" t="e">
        <f ca="1">IF($B41&lt;='Visualization - Fit'!$B$5,OFFSET(Projection!Z41,$A$2,0),NA())</f>
        <v>#N/A</v>
      </c>
      <c r="R41" s="10" t="e">
        <f ca="1">IF($B41&lt;='Visualization - Fit'!$B$5,OFFSET(Projection!AA41,$A$2,0),NA())</f>
        <v>#N/A</v>
      </c>
      <c r="S41" s="10" t="e">
        <f ca="1">IF($B41&lt;='Visualization - Fit'!$B$5,OFFSET(Projection!AB41,$A$2,0),NA())</f>
        <v>#N/A</v>
      </c>
      <c r="T41" s="10" t="e">
        <f ca="1">IF($B41&lt;='Visualization - Fit'!$B$5,OFFSET(Projection!AC41,$A$2,0),NA())</f>
        <v>#N/A</v>
      </c>
      <c r="U41" s="10" t="e">
        <f ca="1">IF($B41&lt;='Visualization - Fit'!$B$5,OFFSET(Projection!AD41,$A$2,0),NA())</f>
        <v>#N/A</v>
      </c>
      <c r="V41" s="10" t="e">
        <f ca="1">IF($B41&lt;='Visualization - Fit'!$B$5,OFFSET(Projection!AE41,$A$2,0),NA())</f>
        <v>#N/A</v>
      </c>
      <c r="W41" s="10" t="e">
        <f ca="1">IF($B41&lt;='Visualization - Fit'!$B$5,OFFSET(Projection!AI41,$A$2,0),NA())</f>
        <v>#N/A</v>
      </c>
      <c r="X41" s="10" t="e">
        <f ca="1">IF($B41&lt;='Visualization - Fit'!$B$5,OFFSET(Projection!AJ41,$A$2,0),NA())</f>
        <v>#N/A</v>
      </c>
      <c r="Y41" s="10" t="e">
        <f ca="1">IF($B41&lt;='Visualization - Fit'!$B$5,OFFSET(Projection!#REF!,$A$2,0),NA())</f>
        <v>#N/A</v>
      </c>
      <c r="Z41" s="10" t="e">
        <f ca="1">IF($B41&lt;='Visualization - Fit'!$B$5,OFFSET(Projection!AK41,$A$2,0),NA())</f>
        <v>#N/A</v>
      </c>
      <c r="AA41" s="10" t="e">
        <f ca="1">IF($B41&lt;='Visualization - Fit'!$B$5,OFFSET(Projection!AL41,$A$2,0),NA())</f>
        <v>#N/A</v>
      </c>
      <c r="AB41" s="10" t="e">
        <f ca="1">IF($B41&lt;='Visualization - Fit'!$B$5,OFFSET(Projection!AM41,$A$2,0),NA())</f>
        <v>#N/A</v>
      </c>
    </row>
    <row r="42" spans="2:28">
      <c r="B42" s="9" t="e">
        <f ca="1">IF(B41&lt;'Visualization - Fit'!$B$5,OFFSET(Projection!A42,$A$2,0),NA())</f>
        <v>#N/A</v>
      </c>
      <c r="C42" s="10" t="e">
        <f ca="1">IF($B42&lt;='Visualization - Fit'!$B$5,OFFSET(Projection!B42,$A$2,0),NA())</f>
        <v>#N/A</v>
      </c>
      <c r="D42" s="10" t="e">
        <f ca="1">IF($B42&lt;='Visualization - Fit'!$B$5,OFFSET(Projection!C42,$A$2,0),NA())</f>
        <v>#N/A</v>
      </c>
      <c r="E42" s="10" t="e">
        <f ca="1">IF($B42&lt;='Visualization - Fit'!$B$5,OFFSET(Projection!D42,$A$2,0),NA())</f>
        <v>#N/A</v>
      </c>
      <c r="F42" s="10" t="e">
        <f ca="1">IF($B42&lt;='Visualization - Fit'!$B$5,OFFSET(Projection!E42,$A$2,0),NA())</f>
        <v>#N/A</v>
      </c>
      <c r="G42" s="10" t="e">
        <f ca="1">IF($B42&lt;='Visualization - Fit'!$B$5,OFFSET(Projection!F42,$A$2,0),NA())</f>
        <v>#N/A</v>
      </c>
      <c r="H42" s="10" t="e">
        <f ca="1">IF($B42&lt;='Visualization - Fit'!$B$5,OFFSET(Projection!O42,$A$2,0),NA())</f>
        <v>#N/A</v>
      </c>
      <c r="I42" s="10" t="e">
        <f ca="1">IF($B42&lt;='Visualization - Fit'!$B$5,OFFSET(Projection!P42,$A$2,0),NA())</f>
        <v>#N/A</v>
      </c>
      <c r="J42" s="10" t="e">
        <f ca="1">IF($B42&lt;='Visualization - Fit'!$B$5,OFFSET(Projection!Q42,$A$2,0),NA())</f>
        <v>#N/A</v>
      </c>
      <c r="K42" s="10" t="e">
        <f ca="1">IF($B42&lt;='Visualization - Fit'!$B$5,OFFSET(Projection!T42,$A$2,0),NA())</f>
        <v>#N/A</v>
      </c>
      <c r="L42" s="10" t="e">
        <f ca="1">IF($B42&lt;='Visualization - Fit'!$B$5,OFFSET(Projection!U42,$A$2,0),NA())</f>
        <v>#N/A</v>
      </c>
      <c r="M42" s="10" t="e">
        <f ca="1">IF($B42&lt;='Visualization - Fit'!$B$5,OFFSET(Projection!V42,$A$2,0),NA())</f>
        <v>#N/A</v>
      </c>
      <c r="N42" s="10" t="e">
        <f ca="1">IF($B42&lt;='Visualization - Fit'!$B$5,OFFSET(Projection!W42,$A$2,0),NA())</f>
        <v>#N/A</v>
      </c>
      <c r="O42" s="10" t="e">
        <f ca="1">IF($B42&lt;='Visualization - Fit'!$B$5,OFFSET(Projection!X42,$A$2,0),NA())</f>
        <v>#N/A</v>
      </c>
      <c r="P42" s="10" t="e">
        <f ca="1">IF($B42&lt;='Visualization - Fit'!$B$5,OFFSET(Projection!Y42,$A$2,0),NA())</f>
        <v>#N/A</v>
      </c>
      <c r="Q42" s="10" t="e">
        <f ca="1">IF($B42&lt;='Visualization - Fit'!$B$5,OFFSET(Projection!Z42,$A$2,0),NA())</f>
        <v>#N/A</v>
      </c>
      <c r="R42" s="10" t="e">
        <f ca="1">IF($B42&lt;='Visualization - Fit'!$B$5,OFFSET(Projection!AA42,$A$2,0),NA())</f>
        <v>#N/A</v>
      </c>
      <c r="S42" s="10" t="e">
        <f ca="1">IF($B42&lt;='Visualization - Fit'!$B$5,OFFSET(Projection!AB42,$A$2,0),NA())</f>
        <v>#N/A</v>
      </c>
      <c r="T42" s="10" t="e">
        <f ca="1">IF($B42&lt;='Visualization - Fit'!$B$5,OFFSET(Projection!AC42,$A$2,0),NA())</f>
        <v>#N/A</v>
      </c>
      <c r="U42" s="10" t="e">
        <f ca="1">IF($B42&lt;='Visualization - Fit'!$B$5,OFFSET(Projection!AD42,$A$2,0),NA())</f>
        <v>#N/A</v>
      </c>
      <c r="V42" s="10" t="e">
        <f ca="1">IF($B42&lt;='Visualization - Fit'!$B$5,OFFSET(Projection!AE42,$A$2,0),NA())</f>
        <v>#N/A</v>
      </c>
      <c r="W42" s="10" t="e">
        <f ca="1">IF($B42&lt;='Visualization - Fit'!$B$5,OFFSET(Projection!AI42,$A$2,0),NA())</f>
        <v>#N/A</v>
      </c>
      <c r="X42" s="10" t="e">
        <f ca="1">IF($B42&lt;='Visualization - Fit'!$B$5,OFFSET(Projection!AJ42,$A$2,0),NA())</f>
        <v>#N/A</v>
      </c>
      <c r="Y42" s="10" t="e">
        <f ca="1">IF($B42&lt;='Visualization - Fit'!$B$5,OFFSET(Projection!#REF!,$A$2,0),NA())</f>
        <v>#N/A</v>
      </c>
      <c r="Z42" s="10" t="e">
        <f ca="1">IF($B42&lt;='Visualization - Fit'!$B$5,OFFSET(Projection!AK42,$A$2,0),NA())</f>
        <v>#N/A</v>
      </c>
      <c r="AA42" s="10" t="e">
        <f ca="1">IF($B42&lt;='Visualization - Fit'!$B$5,OFFSET(Projection!AL42,$A$2,0),NA())</f>
        <v>#N/A</v>
      </c>
      <c r="AB42" s="10" t="e">
        <f ca="1">IF($B42&lt;='Visualization - Fit'!$B$5,OFFSET(Projection!AM42,$A$2,0),NA())</f>
        <v>#N/A</v>
      </c>
    </row>
    <row r="43" spans="2:28">
      <c r="B43" s="9" t="e">
        <f ca="1">IF(B42&lt;'Visualization - Fit'!$B$5,OFFSET(Projection!A43,$A$2,0),NA())</f>
        <v>#N/A</v>
      </c>
      <c r="C43" s="10" t="e">
        <f ca="1">IF($B43&lt;='Visualization - Fit'!$B$5,OFFSET(Projection!B43,$A$2,0),NA())</f>
        <v>#N/A</v>
      </c>
      <c r="D43" s="10" t="e">
        <f ca="1">IF($B43&lt;='Visualization - Fit'!$B$5,OFFSET(Projection!C43,$A$2,0),NA())</f>
        <v>#N/A</v>
      </c>
      <c r="E43" s="10" t="e">
        <f ca="1">IF($B43&lt;='Visualization - Fit'!$B$5,OFFSET(Projection!D43,$A$2,0),NA())</f>
        <v>#N/A</v>
      </c>
      <c r="F43" s="10" t="e">
        <f ca="1">IF($B43&lt;='Visualization - Fit'!$B$5,OFFSET(Projection!E43,$A$2,0),NA())</f>
        <v>#N/A</v>
      </c>
      <c r="G43" s="10" t="e">
        <f ca="1">IF($B43&lt;='Visualization - Fit'!$B$5,OFFSET(Projection!F43,$A$2,0),NA())</f>
        <v>#N/A</v>
      </c>
      <c r="H43" s="10" t="e">
        <f ca="1">IF($B43&lt;='Visualization - Fit'!$B$5,OFFSET(Projection!O43,$A$2,0),NA())</f>
        <v>#N/A</v>
      </c>
      <c r="I43" s="10" t="e">
        <f ca="1">IF($B43&lt;='Visualization - Fit'!$B$5,OFFSET(Projection!P43,$A$2,0),NA())</f>
        <v>#N/A</v>
      </c>
      <c r="J43" s="10" t="e">
        <f ca="1">IF($B43&lt;='Visualization - Fit'!$B$5,OFFSET(Projection!Q43,$A$2,0),NA())</f>
        <v>#N/A</v>
      </c>
      <c r="K43" s="10" t="e">
        <f ca="1">IF($B43&lt;='Visualization - Fit'!$B$5,OFFSET(Projection!T43,$A$2,0),NA())</f>
        <v>#N/A</v>
      </c>
      <c r="L43" s="10" t="e">
        <f ca="1">IF($B43&lt;='Visualization - Fit'!$B$5,OFFSET(Projection!U43,$A$2,0),NA())</f>
        <v>#N/A</v>
      </c>
      <c r="M43" s="10" t="e">
        <f ca="1">IF($B43&lt;='Visualization - Fit'!$B$5,OFFSET(Projection!V43,$A$2,0),NA())</f>
        <v>#N/A</v>
      </c>
      <c r="N43" s="10" t="e">
        <f ca="1">IF($B43&lt;='Visualization - Fit'!$B$5,OFFSET(Projection!W43,$A$2,0),NA())</f>
        <v>#N/A</v>
      </c>
      <c r="O43" s="10" t="e">
        <f ca="1">IF($B43&lt;='Visualization - Fit'!$B$5,OFFSET(Projection!X43,$A$2,0),NA())</f>
        <v>#N/A</v>
      </c>
      <c r="P43" s="10" t="e">
        <f ca="1">IF($B43&lt;='Visualization - Fit'!$B$5,OFFSET(Projection!Y43,$A$2,0),NA())</f>
        <v>#N/A</v>
      </c>
      <c r="Q43" s="10" t="e">
        <f ca="1">IF($B43&lt;='Visualization - Fit'!$B$5,OFFSET(Projection!Z43,$A$2,0),NA())</f>
        <v>#N/A</v>
      </c>
      <c r="R43" s="10" t="e">
        <f ca="1">IF($B43&lt;='Visualization - Fit'!$B$5,OFFSET(Projection!AA43,$A$2,0),NA())</f>
        <v>#N/A</v>
      </c>
      <c r="S43" s="10" t="e">
        <f ca="1">IF($B43&lt;='Visualization - Fit'!$B$5,OFFSET(Projection!AB43,$A$2,0),NA())</f>
        <v>#N/A</v>
      </c>
      <c r="T43" s="10" t="e">
        <f ca="1">IF($B43&lt;='Visualization - Fit'!$B$5,OFFSET(Projection!AC43,$A$2,0),NA())</f>
        <v>#N/A</v>
      </c>
      <c r="U43" s="10" t="e">
        <f ca="1">IF($B43&lt;='Visualization - Fit'!$B$5,OFFSET(Projection!AD43,$A$2,0),NA())</f>
        <v>#N/A</v>
      </c>
      <c r="V43" s="10" t="e">
        <f ca="1">IF($B43&lt;='Visualization - Fit'!$B$5,OFFSET(Projection!AE43,$A$2,0),NA())</f>
        <v>#N/A</v>
      </c>
      <c r="W43" s="10" t="e">
        <f ca="1">IF($B43&lt;='Visualization - Fit'!$B$5,OFFSET(Projection!AI43,$A$2,0),NA())</f>
        <v>#N/A</v>
      </c>
      <c r="X43" s="10" t="e">
        <f ca="1">IF($B43&lt;='Visualization - Fit'!$B$5,OFFSET(Projection!AJ43,$A$2,0),NA())</f>
        <v>#N/A</v>
      </c>
      <c r="Y43" s="10" t="e">
        <f ca="1">IF($B43&lt;='Visualization - Fit'!$B$5,OFFSET(Projection!#REF!,$A$2,0),NA())</f>
        <v>#N/A</v>
      </c>
      <c r="Z43" s="10" t="e">
        <f ca="1">IF($B43&lt;='Visualization - Fit'!$B$5,OFFSET(Projection!AK43,$A$2,0),NA())</f>
        <v>#N/A</v>
      </c>
      <c r="AA43" s="10" t="e">
        <f ca="1">IF($B43&lt;='Visualization - Fit'!$B$5,OFFSET(Projection!AL43,$A$2,0),NA())</f>
        <v>#N/A</v>
      </c>
      <c r="AB43" s="10" t="e">
        <f ca="1">IF($B43&lt;='Visualization - Fit'!$B$5,OFFSET(Projection!AM43,$A$2,0),NA())</f>
        <v>#N/A</v>
      </c>
    </row>
    <row r="44" spans="2:28">
      <c r="B44" s="9" t="e">
        <f ca="1">IF(B43&lt;'Visualization - Fit'!$B$5,OFFSET(Projection!A44,$A$2,0),NA())</f>
        <v>#N/A</v>
      </c>
      <c r="C44" s="10" t="e">
        <f ca="1">IF($B44&lt;='Visualization - Fit'!$B$5,OFFSET(Projection!B44,$A$2,0),NA())</f>
        <v>#N/A</v>
      </c>
      <c r="D44" s="10" t="e">
        <f ca="1">IF($B44&lt;='Visualization - Fit'!$B$5,OFFSET(Projection!C44,$A$2,0),NA())</f>
        <v>#N/A</v>
      </c>
      <c r="E44" s="10" t="e">
        <f ca="1">IF($B44&lt;='Visualization - Fit'!$B$5,OFFSET(Projection!D44,$A$2,0),NA())</f>
        <v>#N/A</v>
      </c>
      <c r="F44" s="10" t="e">
        <f ca="1">IF($B44&lt;='Visualization - Fit'!$B$5,OFFSET(Projection!E44,$A$2,0),NA())</f>
        <v>#N/A</v>
      </c>
      <c r="G44" s="10" t="e">
        <f ca="1">IF($B44&lt;='Visualization - Fit'!$B$5,OFFSET(Projection!F44,$A$2,0),NA())</f>
        <v>#N/A</v>
      </c>
      <c r="H44" s="10" t="e">
        <f ca="1">IF($B44&lt;='Visualization - Fit'!$B$5,OFFSET(Projection!O44,$A$2,0),NA())</f>
        <v>#N/A</v>
      </c>
      <c r="I44" s="10" t="e">
        <f ca="1">IF($B44&lt;='Visualization - Fit'!$B$5,OFFSET(Projection!P44,$A$2,0),NA())</f>
        <v>#N/A</v>
      </c>
      <c r="J44" s="10" t="e">
        <f ca="1">IF($B44&lt;='Visualization - Fit'!$B$5,OFFSET(Projection!Q44,$A$2,0),NA())</f>
        <v>#N/A</v>
      </c>
      <c r="K44" s="10" t="e">
        <f ca="1">IF($B44&lt;='Visualization - Fit'!$B$5,OFFSET(Projection!T44,$A$2,0),NA())</f>
        <v>#N/A</v>
      </c>
      <c r="L44" s="10" t="e">
        <f ca="1">IF($B44&lt;='Visualization - Fit'!$B$5,OFFSET(Projection!U44,$A$2,0),NA())</f>
        <v>#N/A</v>
      </c>
      <c r="M44" s="10" t="e">
        <f ca="1">IF($B44&lt;='Visualization - Fit'!$B$5,OFFSET(Projection!V44,$A$2,0),NA())</f>
        <v>#N/A</v>
      </c>
      <c r="N44" s="10" t="e">
        <f ca="1">IF($B44&lt;='Visualization - Fit'!$B$5,OFFSET(Projection!W44,$A$2,0),NA())</f>
        <v>#N/A</v>
      </c>
      <c r="O44" s="10" t="e">
        <f ca="1">IF($B44&lt;='Visualization - Fit'!$B$5,OFFSET(Projection!X44,$A$2,0),NA())</f>
        <v>#N/A</v>
      </c>
      <c r="P44" s="10" t="e">
        <f ca="1">IF($B44&lt;='Visualization - Fit'!$B$5,OFFSET(Projection!Y44,$A$2,0),NA())</f>
        <v>#N/A</v>
      </c>
      <c r="Q44" s="10" t="e">
        <f ca="1">IF($B44&lt;='Visualization - Fit'!$B$5,OFFSET(Projection!Z44,$A$2,0),NA())</f>
        <v>#N/A</v>
      </c>
      <c r="R44" s="10" t="e">
        <f ca="1">IF($B44&lt;='Visualization - Fit'!$B$5,OFFSET(Projection!AA44,$A$2,0),NA())</f>
        <v>#N/A</v>
      </c>
      <c r="S44" s="10" t="e">
        <f ca="1">IF($B44&lt;='Visualization - Fit'!$B$5,OFFSET(Projection!AB44,$A$2,0),NA())</f>
        <v>#N/A</v>
      </c>
      <c r="T44" s="10" t="e">
        <f ca="1">IF($B44&lt;='Visualization - Fit'!$B$5,OFFSET(Projection!AC44,$A$2,0),NA())</f>
        <v>#N/A</v>
      </c>
      <c r="U44" s="10" t="e">
        <f ca="1">IF($B44&lt;='Visualization - Fit'!$B$5,OFFSET(Projection!AD44,$A$2,0),NA())</f>
        <v>#N/A</v>
      </c>
      <c r="V44" s="10" t="e">
        <f ca="1">IF($B44&lt;='Visualization - Fit'!$B$5,OFFSET(Projection!AE44,$A$2,0),NA())</f>
        <v>#N/A</v>
      </c>
      <c r="W44" s="10" t="e">
        <f ca="1">IF($B44&lt;='Visualization - Fit'!$B$5,OFFSET(Projection!AI44,$A$2,0),NA())</f>
        <v>#N/A</v>
      </c>
      <c r="X44" s="10" t="e">
        <f ca="1">IF($B44&lt;='Visualization - Fit'!$B$5,OFFSET(Projection!AJ44,$A$2,0),NA())</f>
        <v>#N/A</v>
      </c>
      <c r="Y44" s="10" t="e">
        <f ca="1">IF($B44&lt;='Visualization - Fit'!$B$5,OFFSET(Projection!#REF!,$A$2,0),NA())</f>
        <v>#N/A</v>
      </c>
      <c r="Z44" s="10" t="e">
        <f ca="1">IF($B44&lt;='Visualization - Fit'!$B$5,OFFSET(Projection!AK44,$A$2,0),NA())</f>
        <v>#N/A</v>
      </c>
      <c r="AA44" s="10" t="e">
        <f ca="1">IF($B44&lt;='Visualization - Fit'!$B$5,OFFSET(Projection!AL44,$A$2,0),NA())</f>
        <v>#N/A</v>
      </c>
      <c r="AB44" s="10" t="e">
        <f ca="1">IF($B44&lt;='Visualization - Fit'!$B$5,OFFSET(Projection!AM44,$A$2,0),NA())</f>
        <v>#N/A</v>
      </c>
    </row>
    <row r="45" spans="2:28">
      <c r="B45" s="9" t="e">
        <f ca="1">IF(B44&lt;'Visualization - Fit'!$B$5,OFFSET(Projection!A45,$A$2,0),NA())</f>
        <v>#N/A</v>
      </c>
      <c r="C45" s="10" t="e">
        <f ca="1">IF($B45&lt;='Visualization - Fit'!$B$5,OFFSET(Projection!B45,$A$2,0),NA())</f>
        <v>#N/A</v>
      </c>
      <c r="D45" s="10" t="e">
        <f ca="1">IF($B45&lt;='Visualization - Fit'!$B$5,OFFSET(Projection!C45,$A$2,0),NA())</f>
        <v>#N/A</v>
      </c>
      <c r="E45" s="10" t="e">
        <f ca="1">IF($B45&lt;='Visualization - Fit'!$B$5,OFFSET(Projection!D45,$A$2,0),NA())</f>
        <v>#N/A</v>
      </c>
      <c r="F45" s="10" t="e">
        <f ca="1">IF($B45&lt;='Visualization - Fit'!$B$5,OFFSET(Projection!E45,$A$2,0),NA())</f>
        <v>#N/A</v>
      </c>
      <c r="G45" s="10" t="e">
        <f ca="1">IF($B45&lt;='Visualization - Fit'!$B$5,OFFSET(Projection!F45,$A$2,0),NA())</f>
        <v>#N/A</v>
      </c>
      <c r="H45" s="10" t="e">
        <f ca="1">IF($B45&lt;='Visualization - Fit'!$B$5,OFFSET(Projection!O45,$A$2,0),NA())</f>
        <v>#N/A</v>
      </c>
      <c r="I45" s="10" t="e">
        <f ca="1">IF($B45&lt;='Visualization - Fit'!$B$5,OFFSET(Projection!P45,$A$2,0),NA())</f>
        <v>#N/A</v>
      </c>
      <c r="J45" s="10" t="e">
        <f ca="1">IF($B45&lt;='Visualization - Fit'!$B$5,OFFSET(Projection!Q45,$A$2,0),NA())</f>
        <v>#N/A</v>
      </c>
      <c r="K45" s="10" t="e">
        <f ca="1">IF($B45&lt;='Visualization - Fit'!$B$5,OFFSET(Projection!T45,$A$2,0),NA())</f>
        <v>#N/A</v>
      </c>
      <c r="L45" s="10" t="e">
        <f ca="1">IF($B45&lt;='Visualization - Fit'!$B$5,OFFSET(Projection!U45,$A$2,0),NA())</f>
        <v>#N/A</v>
      </c>
      <c r="M45" s="10" t="e">
        <f ca="1">IF($B45&lt;='Visualization - Fit'!$B$5,OFFSET(Projection!V45,$A$2,0),NA())</f>
        <v>#N/A</v>
      </c>
      <c r="N45" s="10" t="e">
        <f ca="1">IF($B45&lt;='Visualization - Fit'!$B$5,OFFSET(Projection!W45,$A$2,0),NA())</f>
        <v>#N/A</v>
      </c>
      <c r="O45" s="10" t="e">
        <f ca="1">IF($B45&lt;='Visualization - Fit'!$B$5,OFFSET(Projection!X45,$A$2,0),NA())</f>
        <v>#N/A</v>
      </c>
      <c r="P45" s="10" t="e">
        <f ca="1">IF($B45&lt;='Visualization - Fit'!$B$5,OFFSET(Projection!Y45,$A$2,0),NA())</f>
        <v>#N/A</v>
      </c>
      <c r="Q45" s="10" t="e">
        <f ca="1">IF($B45&lt;='Visualization - Fit'!$B$5,OFFSET(Projection!Z45,$A$2,0),NA())</f>
        <v>#N/A</v>
      </c>
      <c r="R45" s="10" t="e">
        <f ca="1">IF($B45&lt;='Visualization - Fit'!$B$5,OFFSET(Projection!AA45,$A$2,0),NA())</f>
        <v>#N/A</v>
      </c>
      <c r="S45" s="10" t="e">
        <f ca="1">IF($B45&lt;='Visualization - Fit'!$B$5,OFFSET(Projection!AB45,$A$2,0),NA())</f>
        <v>#N/A</v>
      </c>
      <c r="T45" s="10" t="e">
        <f ca="1">IF($B45&lt;='Visualization - Fit'!$B$5,OFFSET(Projection!AC45,$A$2,0),NA())</f>
        <v>#N/A</v>
      </c>
      <c r="U45" s="10" t="e">
        <f ca="1">IF($B45&lt;='Visualization - Fit'!$B$5,OFFSET(Projection!AD45,$A$2,0),NA())</f>
        <v>#N/A</v>
      </c>
      <c r="V45" s="10" t="e">
        <f ca="1">IF($B45&lt;='Visualization - Fit'!$B$5,OFFSET(Projection!AE45,$A$2,0),NA())</f>
        <v>#N/A</v>
      </c>
      <c r="W45" s="10" t="e">
        <f ca="1">IF($B45&lt;='Visualization - Fit'!$B$5,OFFSET(Projection!AI45,$A$2,0),NA())</f>
        <v>#N/A</v>
      </c>
      <c r="X45" s="10" t="e">
        <f ca="1">IF($B45&lt;='Visualization - Fit'!$B$5,OFFSET(Projection!AJ45,$A$2,0),NA())</f>
        <v>#N/A</v>
      </c>
      <c r="Y45" s="10" t="e">
        <f ca="1">IF($B45&lt;='Visualization - Fit'!$B$5,OFFSET(Projection!#REF!,$A$2,0),NA())</f>
        <v>#N/A</v>
      </c>
      <c r="Z45" s="10" t="e">
        <f ca="1">IF($B45&lt;='Visualization - Fit'!$B$5,OFFSET(Projection!AK45,$A$2,0),NA())</f>
        <v>#N/A</v>
      </c>
      <c r="AA45" s="10" t="e">
        <f ca="1">IF($B45&lt;='Visualization - Fit'!$B$5,OFFSET(Projection!AL45,$A$2,0),NA())</f>
        <v>#N/A</v>
      </c>
      <c r="AB45" s="10" t="e">
        <f ca="1">IF($B45&lt;='Visualization - Fit'!$B$5,OFFSET(Projection!AM45,$A$2,0),NA())</f>
        <v>#N/A</v>
      </c>
    </row>
    <row r="46" spans="2:28">
      <c r="B46" s="9" t="e">
        <f ca="1">IF(B45&lt;'Visualization - Fit'!$B$5,OFFSET(Projection!A46,$A$2,0),NA())</f>
        <v>#N/A</v>
      </c>
      <c r="C46" s="10" t="e">
        <f ca="1">IF($B46&lt;='Visualization - Fit'!$B$5,OFFSET(Projection!B46,$A$2,0),NA())</f>
        <v>#N/A</v>
      </c>
      <c r="D46" s="10" t="e">
        <f ca="1">IF($B46&lt;='Visualization - Fit'!$B$5,OFFSET(Projection!C46,$A$2,0),NA())</f>
        <v>#N/A</v>
      </c>
      <c r="E46" s="10" t="e">
        <f ca="1">IF($B46&lt;='Visualization - Fit'!$B$5,OFFSET(Projection!D46,$A$2,0),NA())</f>
        <v>#N/A</v>
      </c>
      <c r="F46" s="10" t="e">
        <f ca="1">IF($B46&lt;='Visualization - Fit'!$B$5,OFFSET(Projection!E46,$A$2,0),NA())</f>
        <v>#N/A</v>
      </c>
      <c r="G46" s="10" t="e">
        <f ca="1">IF($B46&lt;='Visualization - Fit'!$B$5,OFFSET(Projection!F46,$A$2,0),NA())</f>
        <v>#N/A</v>
      </c>
      <c r="H46" s="10" t="e">
        <f ca="1">IF($B46&lt;='Visualization - Fit'!$B$5,OFFSET(Projection!O46,$A$2,0),NA())</f>
        <v>#N/A</v>
      </c>
      <c r="I46" s="10" t="e">
        <f ca="1">IF($B46&lt;='Visualization - Fit'!$B$5,OFFSET(Projection!P46,$A$2,0),NA())</f>
        <v>#N/A</v>
      </c>
      <c r="J46" s="10" t="e">
        <f ca="1">IF($B46&lt;='Visualization - Fit'!$B$5,OFFSET(Projection!Q46,$A$2,0),NA())</f>
        <v>#N/A</v>
      </c>
      <c r="K46" s="10" t="e">
        <f ca="1">IF($B46&lt;='Visualization - Fit'!$B$5,OFFSET(Projection!T46,$A$2,0),NA())</f>
        <v>#N/A</v>
      </c>
      <c r="L46" s="10" t="e">
        <f ca="1">IF($B46&lt;='Visualization - Fit'!$B$5,OFFSET(Projection!U46,$A$2,0),NA())</f>
        <v>#N/A</v>
      </c>
      <c r="M46" s="10" t="e">
        <f ca="1">IF($B46&lt;='Visualization - Fit'!$B$5,OFFSET(Projection!V46,$A$2,0),NA())</f>
        <v>#N/A</v>
      </c>
      <c r="N46" s="10" t="e">
        <f ca="1">IF($B46&lt;='Visualization - Fit'!$B$5,OFFSET(Projection!W46,$A$2,0),NA())</f>
        <v>#N/A</v>
      </c>
      <c r="O46" s="10" t="e">
        <f ca="1">IF($B46&lt;='Visualization - Fit'!$B$5,OFFSET(Projection!X46,$A$2,0),NA())</f>
        <v>#N/A</v>
      </c>
      <c r="P46" s="10" t="e">
        <f ca="1">IF($B46&lt;='Visualization - Fit'!$B$5,OFFSET(Projection!Y46,$A$2,0),NA())</f>
        <v>#N/A</v>
      </c>
      <c r="Q46" s="10" t="e">
        <f ca="1">IF($B46&lt;='Visualization - Fit'!$B$5,OFFSET(Projection!Z46,$A$2,0),NA())</f>
        <v>#N/A</v>
      </c>
      <c r="R46" s="10" t="e">
        <f ca="1">IF($B46&lt;='Visualization - Fit'!$B$5,OFFSET(Projection!AA46,$A$2,0),NA())</f>
        <v>#N/A</v>
      </c>
      <c r="S46" s="10" t="e">
        <f ca="1">IF($B46&lt;='Visualization - Fit'!$B$5,OFFSET(Projection!AB46,$A$2,0),NA())</f>
        <v>#N/A</v>
      </c>
      <c r="T46" s="10" t="e">
        <f ca="1">IF($B46&lt;='Visualization - Fit'!$B$5,OFFSET(Projection!AC46,$A$2,0),NA())</f>
        <v>#N/A</v>
      </c>
      <c r="U46" s="10" t="e">
        <f ca="1">IF($B46&lt;='Visualization - Fit'!$B$5,OFFSET(Projection!AD46,$A$2,0),NA())</f>
        <v>#N/A</v>
      </c>
      <c r="V46" s="10" t="e">
        <f ca="1">IF($B46&lt;='Visualization - Fit'!$B$5,OFFSET(Projection!AE46,$A$2,0),NA())</f>
        <v>#N/A</v>
      </c>
      <c r="W46" s="10" t="e">
        <f ca="1">IF($B46&lt;='Visualization - Fit'!$B$5,OFFSET(Projection!AI46,$A$2,0),NA())</f>
        <v>#N/A</v>
      </c>
      <c r="X46" s="10" t="e">
        <f ca="1">IF($B46&lt;='Visualization - Fit'!$B$5,OFFSET(Projection!AJ46,$A$2,0),NA())</f>
        <v>#N/A</v>
      </c>
      <c r="Y46" s="10" t="e">
        <f ca="1">IF($B46&lt;='Visualization - Fit'!$B$5,OFFSET(Projection!#REF!,$A$2,0),NA())</f>
        <v>#N/A</v>
      </c>
      <c r="Z46" s="10" t="e">
        <f ca="1">IF($B46&lt;='Visualization - Fit'!$B$5,OFFSET(Projection!AK46,$A$2,0),NA())</f>
        <v>#N/A</v>
      </c>
      <c r="AA46" s="10" t="e">
        <f ca="1">IF($B46&lt;='Visualization - Fit'!$B$5,OFFSET(Projection!AL46,$A$2,0),NA())</f>
        <v>#N/A</v>
      </c>
      <c r="AB46" s="10" t="e">
        <f ca="1">IF($B46&lt;='Visualization - Fit'!$B$5,OFFSET(Projection!AM46,$A$2,0),NA())</f>
        <v>#N/A</v>
      </c>
    </row>
    <row r="47" spans="2:28">
      <c r="B47" s="9" t="e">
        <f ca="1">IF(B46&lt;'Visualization - Fit'!$B$5,OFFSET(Projection!A47,$A$2,0),NA())</f>
        <v>#N/A</v>
      </c>
      <c r="C47" s="10" t="e">
        <f ca="1">IF($B47&lt;='Visualization - Fit'!$B$5,OFFSET(Projection!B47,$A$2,0),NA())</f>
        <v>#N/A</v>
      </c>
      <c r="D47" s="10" t="e">
        <f ca="1">IF($B47&lt;='Visualization - Fit'!$B$5,OFFSET(Projection!C47,$A$2,0),NA())</f>
        <v>#N/A</v>
      </c>
      <c r="E47" s="10" t="e">
        <f ca="1">IF($B47&lt;='Visualization - Fit'!$B$5,OFFSET(Projection!D47,$A$2,0),NA())</f>
        <v>#N/A</v>
      </c>
      <c r="F47" s="10" t="e">
        <f ca="1">IF($B47&lt;='Visualization - Fit'!$B$5,OFFSET(Projection!E47,$A$2,0),NA())</f>
        <v>#N/A</v>
      </c>
      <c r="G47" s="10" t="e">
        <f ca="1">IF($B47&lt;='Visualization - Fit'!$B$5,OFFSET(Projection!F47,$A$2,0),NA())</f>
        <v>#N/A</v>
      </c>
      <c r="H47" s="10" t="e">
        <f ca="1">IF($B47&lt;='Visualization - Fit'!$B$5,OFFSET(Projection!O47,$A$2,0),NA())</f>
        <v>#N/A</v>
      </c>
      <c r="I47" s="10" t="e">
        <f ca="1">IF($B47&lt;='Visualization - Fit'!$B$5,OFFSET(Projection!P47,$A$2,0),NA())</f>
        <v>#N/A</v>
      </c>
      <c r="J47" s="10" t="e">
        <f ca="1">IF($B47&lt;='Visualization - Fit'!$B$5,OFFSET(Projection!Q47,$A$2,0),NA())</f>
        <v>#N/A</v>
      </c>
      <c r="K47" s="10" t="e">
        <f ca="1">IF($B47&lt;='Visualization - Fit'!$B$5,OFFSET(Projection!T47,$A$2,0),NA())</f>
        <v>#N/A</v>
      </c>
      <c r="L47" s="10" t="e">
        <f ca="1">IF($B47&lt;='Visualization - Fit'!$B$5,OFFSET(Projection!U47,$A$2,0),NA())</f>
        <v>#N/A</v>
      </c>
      <c r="M47" s="10" t="e">
        <f ca="1">IF($B47&lt;='Visualization - Fit'!$B$5,OFFSET(Projection!V47,$A$2,0),NA())</f>
        <v>#N/A</v>
      </c>
      <c r="N47" s="10" t="e">
        <f ca="1">IF($B47&lt;='Visualization - Fit'!$B$5,OFFSET(Projection!W47,$A$2,0),NA())</f>
        <v>#N/A</v>
      </c>
      <c r="O47" s="10" t="e">
        <f ca="1">IF($B47&lt;='Visualization - Fit'!$B$5,OFFSET(Projection!X47,$A$2,0),NA())</f>
        <v>#N/A</v>
      </c>
      <c r="P47" s="10" t="e">
        <f ca="1">IF($B47&lt;='Visualization - Fit'!$B$5,OFFSET(Projection!Y47,$A$2,0),NA())</f>
        <v>#N/A</v>
      </c>
      <c r="Q47" s="10" t="e">
        <f ca="1">IF($B47&lt;='Visualization - Fit'!$B$5,OFFSET(Projection!Z47,$A$2,0),NA())</f>
        <v>#N/A</v>
      </c>
      <c r="R47" s="10" t="e">
        <f ca="1">IF($B47&lt;='Visualization - Fit'!$B$5,OFFSET(Projection!AA47,$A$2,0),NA())</f>
        <v>#N/A</v>
      </c>
      <c r="S47" s="10" t="e">
        <f ca="1">IF($B47&lt;='Visualization - Fit'!$B$5,OFFSET(Projection!AB47,$A$2,0),NA())</f>
        <v>#N/A</v>
      </c>
      <c r="T47" s="10" t="e">
        <f ca="1">IF($B47&lt;='Visualization - Fit'!$B$5,OFFSET(Projection!AC47,$A$2,0),NA())</f>
        <v>#N/A</v>
      </c>
      <c r="U47" s="10" t="e">
        <f ca="1">IF($B47&lt;='Visualization - Fit'!$B$5,OFFSET(Projection!AD47,$A$2,0),NA())</f>
        <v>#N/A</v>
      </c>
      <c r="V47" s="10" t="e">
        <f ca="1">IF($B47&lt;='Visualization - Fit'!$B$5,OFFSET(Projection!AE47,$A$2,0),NA())</f>
        <v>#N/A</v>
      </c>
      <c r="W47" s="10" t="e">
        <f ca="1">IF($B47&lt;='Visualization - Fit'!$B$5,OFFSET(Projection!AI47,$A$2,0),NA())</f>
        <v>#N/A</v>
      </c>
      <c r="X47" s="10" t="e">
        <f ca="1">IF($B47&lt;='Visualization - Fit'!$B$5,OFFSET(Projection!AJ47,$A$2,0),NA())</f>
        <v>#N/A</v>
      </c>
      <c r="Y47" s="10" t="e">
        <f ca="1">IF($B47&lt;='Visualization - Fit'!$B$5,OFFSET(Projection!#REF!,$A$2,0),NA())</f>
        <v>#N/A</v>
      </c>
      <c r="Z47" s="10" t="e">
        <f ca="1">IF($B47&lt;='Visualization - Fit'!$B$5,OFFSET(Projection!AK47,$A$2,0),NA())</f>
        <v>#N/A</v>
      </c>
      <c r="AA47" s="10" t="e">
        <f ca="1">IF($B47&lt;='Visualization - Fit'!$B$5,OFFSET(Projection!AL47,$A$2,0),NA())</f>
        <v>#N/A</v>
      </c>
      <c r="AB47" s="10" t="e">
        <f ca="1">IF($B47&lt;='Visualization - Fit'!$B$5,OFFSET(Projection!AM47,$A$2,0),NA())</f>
        <v>#N/A</v>
      </c>
    </row>
    <row r="48" spans="2:28">
      <c r="B48" s="9" t="e">
        <f ca="1">IF(B47&lt;'Visualization - Fit'!$B$5,OFFSET(Projection!A48,$A$2,0),NA())</f>
        <v>#N/A</v>
      </c>
      <c r="C48" s="10" t="e">
        <f ca="1">IF($B48&lt;='Visualization - Fit'!$B$5,OFFSET(Projection!B48,$A$2,0),NA())</f>
        <v>#N/A</v>
      </c>
      <c r="D48" s="10" t="e">
        <f ca="1">IF($B48&lt;='Visualization - Fit'!$B$5,OFFSET(Projection!C48,$A$2,0),NA())</f>
        <v>#N/A</v>
      </c>
      <c r="E48" s="10" t="e">
        <f ca="1">IF($B48&lt;='Visualization - Fit'!$B$5,OFFSET(Projection!D48,$A$2,0),NA())</f>
        <v>#N/A</v>
      </c>
      <c r="F48" s="10" t="e">
        <f ca="1">IF($B48&lt;='Visualization - Fit'!$B$5,OFFSET(Projection!E48,$A$2,0),NA())</f>
        <v>#N/A</v>
      </c>
      <c r="G48" s="10" t="e">
        <f ca="1">IF($B48&lt;='Visualization - Fit'!$B$5,OFFSET(Projection!F48,$A$2,0),NA())</f>
        <v>#N/A</v>
      </c>
      <c r="H48" s="10" t="e">
        <f ca="1">IF($B48&lt;='Visualization - Fit'!$B$5,OFFSET(Projection!O48,$A$2,0),NA())</f>
        <v>#N/A</v>
      </c>
      <c r="I48" s="10" t="e">
        <f ca="1">IF($B48&lt;='Visualization - Fit'!$B$5,OFFSET(Projection!P48,$A$2,0),NA())</f>
        <v>#N/A</v>
      </c>
      <c r="J48" s="10" t="e">
        <f ca="1">IF($B48&lt;='Visualization - Fit'!$B$5,OFFSET(Projection!Q48,$A$2,0),NA())</f>
        <v>#N/A</v>
      </c>
      <c r="K48" s="10" t="e">
        <f ca="1">IF($B48&lt;='Visualization - Fit'!$B$5,OFFSET(Projection!T48,$A$2,0),NA())</f>
        <v>#N/A</v>
      </c>
      <c r="L48" s="10" t="e">
        <f ca="1">IF($B48&lt;='Visualization - Fit'!$B$5,OFFSET(Projection!U48,$A$2,0),NA())</f>
        <v>#N/A</v>
      </c>
      <c r="M48" s="10" t="e">
        <f ca="1">IF($B48&lt;='Visualization - Fit'!$B$5,OFFSET(Projection!V48,$A$2,0),NA())</f>
        <v>#N/A</v>
      </c>
      <c r="N48" s="10" t="e">
        <f ca="1">IF($B48&lt;='Visualization - Fit'!$B$5,OFFSET(Projection!W48,$A$2,0),NA())</f>
        <v>#N/A</v>
      </c>
      <c r="O48" s="10" t="e">
        <f ca="1">IF($B48&lt;='Visualization - Fit'!$B$5,OFFSET(Projection!X48,$A$2,0),NA())</f>
        <v>#N/A</v>
      </c>
      <c r="P48" s="10" t="e">
        <f ca="1">IF($B48&lt;='Visualization - Fit'!$B$5,OFFSET(Projection!Y48,$A$2,0),NA())</f>
        <v>#N/A</v>
      </c>
      <c r="Q48" s="10" t="e">
        <f ca="1">IF($B48&lt;='Visualization - Fit'!$B$5,OFFSET(Projection!Z48,$A$2,0),NA())</f>
        <v>#N/A</v>
      </c>
      <c r="R48" s="10" t="e">
        <f ca="1">IF($B48&lt;='Visualization - Fit'!$B$5,OFFSET(Projection!AA48,$A$2,0),NA())</f>
        <v>#N/A</v>
      </c>
      <c r="S48" s="10" t="e">
        <f ca="1">IF($B48&lt;='Visualization - Fit'!$B$5,OFFSET(Projection!AB48,$A$2,0),NA())</f>
        <v>#N/A</v>
      </c>
      <c r="T48" s="10" t="e">
        <f ca="1">IF($B48&lt;='Visualization - Fit'!$B$5,OFFSET(Projection!AC48,$A$2,0),NA())</f>
        <v>#N/A</v>
      </c>
      <c r="U48" s="10" t="e">
        <f ca="1">IF($B48&lt;='Visualization - Fit'!$B$5,OFFSET(Projection!AD48,$A$2,0),NA())</f>
        <v>#N/A</v>
      </c>
      <c r="V48" s="10" t="e">
        <f ca="1">IF($B48&lt;='Visualization - Fit'!$B$5,OFFSET(Projection!AE48,$A$2,0),NA())</f>
        <v>#N/A</v>
      </c>
      <c r="W48" s="10" t="e">
        <f ca="1">IF($B48&lt;='Visualization - Fit'!$B$5,OFFSET(Projection!AI48,$A$2,0),NA())</f>
        <v>#N/A</v>
      </c>
      <c r="X48" s="10" t="e">
        <f ca="1">IF($B48&lt;='Visualization - Fit'!$B$5,OFFSET(Projection!AJ48,$A$2,0),NA())</f>
        <v>#N/A</v>
      </c>
      <c r="Y48" s="10" t="e">
        <f ca="1">IF($B48&lt;='Visualization - Fit'!$B$5,OFFSET(Projection!#REF!,$A$2,0),NA())</f>
        <v>#N/A</v>
      </c>
      <c r="Z48" s="10" t="e">
        <f ca="1">IF($B48&lt;='Visualization - Fit'!$B$5,OFFSET(Projection!AK48,$A$2,0),NA())</f>
        <v>#N/A</v>
      </c>
      <c r="AA48" s="10" t="e">
        <f ca="1">IF($B48&lt;='Visualization - Fit'!$B$5,OFFSET(Projection!AL48,$A$2,0),NA())</f>
        <v>#N/A</v>
      </c>
      <c r="AB48" s="10" t="e">
        <f ca="1">IF($B48&lt;='Visualization - Fit'!$B$5,OFFSET(Projection!AM48,$A$2,0),NA())</f>
        <v>#N/A</v>
      </c>
    </row>
    <row r="49" spans="2:28">
      <c r="B49" s="9" t="e">
        <f ca="1">IF(B48&lt;'Visualization - Fit'!$B$5,OFFSET(Projection!A49,$A$2,0),NA())</f>
        <v>#N/A</v>
      </c>
      <c r="C49" s="10" t="e">
        <f ca="1">IF($B49&lt;='Visualization - Fit'!$B$5,OFFSET(Projection!B49,$A$2,0),NA())</f>
        <v>#N/A</v>
      </c>
      <c r="D49" s="10" t="e">
        <f ca="1">IF($B49&lt;='Visualization - Fit'!$B$5,OFFSET(Projection!C49,$A$2,0),NA())</f>
        <v>#N/A</v>
      </c>
      <c r="E49" s="10" t="e">
        <f ca="1">IF($B49&lt;='Visualization - Fit'!$B$5,OFFSET(Projection!D49,$A$2,0),NA())</f>
        <v>#N/A</v>
      </c>
      <c r="F49" s="10" t="e">
        <f ca="1">IF($B49&lt;='Visualization - Fit'!$B$5,OFFSET(Projection!E49,$A$2,0),NA())</f>
        <v>#N/A</v>
      </c>
      <c r="G49" s="10" t="e">
        <f ca="1">IF($B49&lt;='Visualization - Fit'!$B$5,OFFSET(Projection!F49,$A$2,0),NA())</f>
        <v>#N/A</v>
      </c>
      <c r="H49" s="10" t="e">
        <f ca="1">IF($B49&lt;='Visualization - Fit'!$B$5,OFFSET(Projection!O49,$A$2,0),NA())</f>
        <v>#N/A</v>
      </c>
      <c r="I49" s="10" t="e">
        <f ca="1">IF($B49&lt;='Visualization - Fit'!$B$5,OFFSET(Projection!P49,$A$2,0),NA())</f>
        <v>#N/A</v>
      </c>
      <c r="J49" s="10" t="e">
        <f ca="1">IF($B49&lt;='Visualization - Fit'!$B$5,OFFSET(Projection!Q49,$A$2,0),NA())</f>
        <v>#N/A</v>
      </c>
      <c r="K49" s="10" t="e">
        <f ca="1">IF($B49&lt;='Visualization - Fit'!$B$5,OFFSET(Projection!T49,$A$2,0),NA())</f>
        <v>#N/A</v>
      </c>
      <c r="L49" s="10" t="e">
        <f ca="1">IF($B49&lt;='Visualization - Fit'!$B$5,OFFSET(Projection!U49,$A$2,0),NA())</f>
        <v>#N/A</v>
      </c>
      <c r="M49" s="10" t="e">
        <f ca="1">IF($B49&lt;='Visualization - Fit'!$B$5,OFFSET(Projection!V49,$A$2,0),NA())</f>
        <v>#N/A</v>
      </c>
      <c r="N49" s="10" t="e">
        <f ca="1">IF($B49&lt;='Visualization - Fit'!$B$5,OFFSET(Projection!W49,$A$2,0),NA())</f>
        <v>#N/A</v>
      </c>
      <c r="O49" s="10" t="e">
        <f ca="1">IF($B49&lt;='Visualization - Fit'!$B$5,OFFSET(Projection!X49,$A$2,0),NA())</f>
        <v>#N/A</v>
      </c>
      <c r="P49" s="10" t="e">
        <f ca="1">IF($B49&lt;='Visualization - Fit'!$B$5,OFFSET(Projection!Y49,$A$2,0),NA())</f>
        <v>#N/A</v>
      </c>
      <c r="Q49" s="10" t="e">
        <f ca="1">IF($B49&lt;='Visualization - Fit'!$B$5,OFFSET(Projection!Z49,$A$2,0),NA())</f>
        <v>#N/A</v>
      </c>
      <c r="R49" s="10" t="e">
        <f ca="1">IF($B49&lt;='Visualization - Fit'!$B$5,OFFSET(Projection!AA49,$A$2,0),NA())</f>
        <v>#N/A</v>
      </c>
      <c r="S49" s="10" t="e">
        <f ca="1">IF($B49&lt;='Visualization - Fit'!$B$5,OFFSET(Projection!AB49,$A$2,0),NA())</f>
        <v>#N/A</v>
      </c>
      <c r="T49" s="10" t="e">
        <f ca="1">IF($B49&lt;='Visualization - Fit'!$B$5,OFFSET(Projection!AC49,$A$2,0),NA())</f>
        <v>#N/A</v>
      </c>
      <c r="U49" s="10" t="e">
        <f ca="1">IF($B49&lt;='Visualization - Fit'!$B$5,OFFSET(Projection!AD49,$A$2,0),NA())</f>
        <v>#N/A</v>
      </c>
      <c r="V49" s="10" t="e">
        <f ca="1">IF($B49&lt;='Visualization - Fit'!$B$5,OFFSET(Projection!AE49,$A$2,0),NA())</f>
        <v>#N/A</v>
      </c>
      <c r="W49" s="10" t="e">
        <f ca="1">IF($B49&lt;='Visualization - Fit'!$B$5,OFFSET(Projection!AI49,$A$2,0),NA())</f>
        <v>#N/A</v>
      </c>
      <c r="X49" s="10" t="e">
        <f ca="1">IF($B49&lt;='Visualization - Fit'!$B$5,OFFSET(Projection!AJ49,$A$2,0),NA())</f>
        <v>#N/A</v>
      </c>
      <c r="Y49" s="10" t="e">
        <f ca="1">IF($B49&lt;='Visualization - Fit'!$B$5,OFFSET(Projection!#REF!,$A$2,0),NA())</f>
        <v>#N/A</v>
      </c>
      <c r="Z49" s="10" t="e">
        <f ca="1">IF($B49&lt;='Visualization - Fit'!$B$5,OFFSET(Projection!AK49,$A$2,0),NA())</f>
        <v>#N/A</v>
      </c>
      <c r="AA49" s="10" t="e">
        <f ca="1">IF($B49&lt;='Visualization - Fit'!$B$5,OFFSET(Projection!AL49,$A$2,0),NA())</f>
        <v>#N/A</v>
      </c>
      <c r="AB49" s="10" t="e">
        <f ca="1">IF($B49&lt;='Visualization - Fit'!$B$5,OFFSET(Projection!AM49,$A$2,0),NA())</f>
        <v>#N/A</v>
      </c>
    </row>
    <row r="50" spans="2:28">
      <c r="B50" s="9" t="e">
        <f ca="1">IF(B49&lt;'Visualization - Fit'!$B$5,OFFSET(Projection!A50,$A$2,0),NA())</f>
        <v>#N/A</v>
      </c>
      <c r="C50" s="10" t="e">
        <f ca="1">IF($B50&lt;='Visualization - Fit'!$B$5,OFFSET(Projection!B50,$A$2,0),NA())</f>
        <v>#N/A</v>
      </c>
      <c r="D50" s="10" t="e">
        <f ca="1">IF($B50&lt;='Visualization - Fit'!$B$5,OFFSET(Projection!C50,$A$2,0),NA())</f>
        <v>#N/A</v>
      </c>
      <c r="E50" s="10" t="e">
        <f ca="1">IF($B50&lt;='Visualization - Fit'!$B$5,OFFSET(Projection!D50,$A$2,0),NA())</f>
        <v>#N/A</v>
      </c>
      <c r="F50" s="10" t="e">
        <f ca="1">IF($B50&lt;='Visualization - Fit'!$B$5,OFFSET(Projection!E50,$A$2,0),NA())</f>
        <v>#N/A</v>
      </c>
      <c r="G50" s="10" t="e">
        <f ca="1">IF($B50&lt;='Visualization - Fit'!$B$5,OFFSET(Projection!F50,$A$2,0),NA())</f>
        <v>#N/A</v>
      </c>
      <c r="H50" s="10" t="e">
        <f ca="1">IF($B50&lt;='Visualization - Fit'!$B$5,OFFSET(Projection!O50,$A$2,0),NA())</f>
        <v>#N/A</v>
      </c>
      <c r="I50" s="10" t="e">
        <f ca="1">IF($B50&lt;='Visualization - Fit'!$B$5,OFFSET(Projection!P50,$A$2,0),NA())</f>
        <v>#N/A</v>
      </c>
      <c r="J50" s="10" t="e">
        <f ca="1">IF($B50&lt;='Visualization - Fit'!$B$5,OFFSET(Projection!Q50,$A$2,0),NA())</f>
        <v>#N/A</v>
      </c>
      <c r="K50" s="10" t="e">
        <f ca="1">IF($B50&lt;='Visualization - Fit'!$B$5,OFFSET(Projection!T50,$A$2,0),NA())</f>
        <v>#N/A</v>
      </c>
      <c r="L50" s="10" t="e">
        <f ca="1">IF($B50&lt;='Visualization - Fit'!$B$5,OFFSET(Projection!U50,$A$2,0),NA())</f>
        <v>#N/A</v>
      </c>
      <c r="M50" s="10" t="e">
        <f ca="1">IF($B50&lt;='Visualization - Fit'!$B$5,OFFSET(Projection!V50,$A$2,0),NA())</f>
        <v>#N/A</v>
      </c>
      <c r="N50" s="10" t="e">
        <f ca="1">IF($B50&lt;='Visualization - Fit'!$B$5,OFFSET(Projection!W50,$A$2,0),NA())</f>
        <v>#N/A</v>
      </c>
      <c r="O50" s="10" t="e">
        <f ca="1">IF($B50&lt;='Visualization - Fit'!$B$5,OFFSET(Projection!X50,$A$2,0),NA())</f>
        <v>#N/A</v>
      </c>
      <c r="P50" s="10" t="e">
        <f ca="1">IF($B50&lt;='Visualization - Fit'!$B$5,OFFSET(Projection!Y50,$A$2,0),NA())</f>
        <v>#N/A</v>
      </c>
      <c r="Q50" s="10" t="e">
        <f ca="1">IF($B50&lt;='Visualization - Fit'!$B$5,OFFSET(Projection!Z50,$A$2,0),NA())</f>
        <v>#N/A</v>
      </c>
      <c r="R50" s="10" t="e">
        <f ca="1">IF($B50&lt;='Visualization - Fit'!$B$5,OFFSET(Projection!AA50,$A$2,0),NA())</f>
        <v>#N/A</v>
      </c>
      <c r="S50" s="10" t="e">
        <f ca="1">IF($B50&lt;='Visualization - Fit'!$B$5,OFFSET(Projection!AB50,$A$2,0),NA())</f>
        <v>#N/A</v>
      </c>
      <c r="T50" s="10" t="e">
        <f ca="1">IF($B50&lt;='Visualization - Fit'!$B$5,OFFSET(Projection!AC50,$A$2,0),NA())</f>
        <v>#N/A</v>
      </c>
      <c r="U50" s="10" t="e">
        <f ca="1">IF($B50&lt;='Visualization - Fit'!$B$5,OFFSET(Projection!AD50,$A$2,0),NA())</f>
        <v>#N/A</v>
      </c>
      <c r="V50" s="10" t="e">
        <f ca="1">IF($B50&lt;='Visualization - Fit'!$B$5,OFFSET(Projection!AE50,$A$2,0),NA())</f>
        <v>#N/A</v>
      </c>
      <c r="W50" s="10" t="e">
        <f ca="1">IF($B50&lt;='Visualization - Fit'!$B$5,OFFSET(Projection!AI50,$A$2,0),NA())</f>
        <v>#N/A</v>
      </c>
      <c r="X50" s="10" t="e">
        <f ca="1">IF($B50&lt;='Visualization - Fit'!$B$5,OFFSET(Projection!AJ50,$A$2,0),NA())</f>
        <v>#N/A</v>
      </c>
      <c r="Y50" s="10" t="e">
        <f ca="1">IF($B50&lt;='Visualization - Fit'!$B$5,OFFSET(Projection!#REF!,$A$2,0),NA())</f>
        <v>#N/A</v>
      </c>
      <c r="Z50" s="10" t="e">
        <f ca="1">IF($B50&lt;='Visualization - Fit'!$B$5,OFFSET(Projection!AK50,$A$2,0),NA())</f>
        <v>#N/A</v>
      </c>
      <c r="AA50" s="10" t="e">
        <f ca="1">IF($B50&lt;='Visualization - Fit'!$B$5,OFFSET(Projection!AL50,$A$2,0),NA())</f>
        <v>#N/A</v>
      </c>
      <c r="AB50" s="10" t="e">
        <f ca="1">IF($B50&lt;='Visualization - Fit'!$B$5,OFFSET(Projection!AM50,$A$2,0),NA())</f>
        <v>#N/A</v>
      </c>
    </row>
    <row r="51" spans="2:28">
      <c r="B51" s="9" t="e">
        <f ca="1">IF(B50&lt;'Visualization - Fit'!$B$5,OFFSET(Projection!A51,$A$2,0),NA())</f>
        <v>#N/A</v>
      </c>
      <c r="C51" s="10" t="e">
        <f ca="1">IF($B51&lt;='Visualization - Fit'!$B$5,OFFSET(Projection!B51,$A$2,0),NA())</f>
        <v>#N/A</v>
      </c>
      <c r="D51" s="10" t="e">
        <f ca="1">IF($B51&lt;='Visualization - Fit'!$B$5,OFFSET(Projection!C51,$A$2,0),NA())</f>
        <v>#N/A</v>
      </c>
      <c r="E51" s="10" t="e">
        <f ca="1">IF($B51&lt;='Visualization - Fit'!$B$5,OFFSET(Projection!D51,$A$2,0),NA())</f>
        <v>#N/A</v>
      </c>
      <c r="F51" s="10" t="e">
        <f ca="1">IF($B51&lt;='Visualization - Fit'!$B$5,OFFSET(Projection!E51,$A$2,0),NA())</f>
        <v>#N/A</v>
      </c>
      <c r="G51" s="10" t="e">
        <f ca="1">IF($B51&lt;='Visualization - Fit'!$B$5,OFFSET(Projection!F51,$A$2,0),NA())</f>
        <v>#N/A</v>
      </c>
      <c r="H51" s="10" t="e">
        <f ca="1">IF($B51&lt;='Visualization - Fit'!$B$5,OFFSET(Projection!O51,$A$2,0),NA())</f>
        <v>#N/A</v>
      </c>
      <c r="I51" s="10" t="e">
        <f ca="1">IF($B51&lt;='Visualization - Fit'!$B$5,OFFSET(Projection!P51,$A$2,0),NA())</f>
        <v>#N/A</v>
      </c>
      <c r="J51" s="10" t="e">
        <f ca="1">IF($B51&lt;='Visualization - Fit'!$B$5,OFFSET(Projection!Q51,$A$2,0),NA())</f>
        <v>#N/A</v>
      </c>
      <c r="K51" s="10" t="e">
        <f ca="1">IF($B51&lt;='Visualization - Fit'!$B$5,OFFSET(Projection!T51,$A$2,0),NA())</f>
        <v>#N/A</v>
      </c>
      <c r="L51" s="10" t="e">
        <f ca="1">IF($B51&lt;='Visualization - Fit'!$B$5,OFFSET(Projection!U51,$A$2,0),NA())</f>
        <v>#N/A</v>
      </c>
      <c r="M51" s="10" t="e">
        <f ca="1">IF($B51&lt;='Visualization - Fit'!$B$5,OFFSET(Projection!V51,$A$2,0),NA())</f>
        <v>#N/A</v>
      </c>
      <c r="N51" s="10" t="e">
        <f ca="1">IF($B51&lt;='Visualization - Fit'!$B$5,OFFSET(Projection!W51,$A$2,0),NA())</f>
        <v>#N/A</v>
      </c>
      <c r="O51" s="10" t="e">
        <f ca="1">IF($B51&lt;='Visualization - Fit'!$B$5,OFFSET(Projection!X51,$A$2,0),NA())</f>
        <v>#N/A</v>
      </c>
      <c r="P51" s="10" t="e">
        <f ca="1">IF($B51&lt;='Visualization - Fit'!$B$5,OFFSET(Projection!Y51,$A$2,0),NA())</f>
        <v>#N/A</v>
      </c>
      <c r="Q51" s="10" t="e">
        <f ca="1">IF($B51&lt;='Visualization - Fit'!$B$5,OFFSET(Projection!Z51,$A$2,0),NA())</f>
        <v>#N/A</v>
      </c>
      <c r="R51" s="10" t="e">
        <f ca="1">IF($B51&lt;='Visualization - Fit'!$B$5,OFFSET(Projection!AA51,$A$2,0),NA())</f>
        <v>#N/A</v>
      </c>
      <c r="S51" s="10" t="e">
        <f ca="1">IF($B51&lt;='Visualization - Fit'!$B$5,OFFSET(Projection!AB51,$A$2,0),NA())</f>
        <v>#N/A</v>
      </c>
      <c r="T51" s="10" t="e">
        <f ca="1">IF($B51&lt;='Visualization - Fit'!$B$5,OFFSET(Projection!AC51,$A$2,0),NA())</f>
        <v>#N/A</v>
      </c>
      <c r="U51" s="10" t="e">
        <f ca="1">IF($B51&lt;='Visualization - Fit'!$B$5,OFFSET(Projection!AD51,$A$2,0),NA())</f>
        <v>#N/A</v>
      </c>
      <c r="V51" s="10" t="e">
        <f ca="1">IF($B51&lt;='Visualization - Fit'!$B$5,OFFSET(Projection!AE51,$A$2,0),NA())</f>
        <v>#N/A</v>
      </c>
      <c r="W51" s="10" t="e">
        <f ca="1">IF($B51&lt;='Visualization - Fit'!$B$5,OFFSET(Projection!AI51,$A$2,0),NA())</f>
        <v>#N/A</v>
      </c>
      <c r="X51" s="10" t="e">
        <f ca="1">IF($B51&lt;='Visualization - Fit'!$B$5,OFFSET(Projection!AJ51,$A$2,0),NA())</f>
        <v>#N/A</v>
      </c>
      <c r="Y51" s="10" t="e">
        <f ca="1">IF($B51&lt;='Visualization - Fit'!$B$5,OFFSET(Projection!#REF!,$A$2,0),NA())</f>
        <v>#N/A</v>
      </c>
      <c r="Z51" s="10" t="e">
        <f ca="1">IF($B51&lt;='Visualization - Fit'!$B$5,OFFSET(Projection!AK51,$A$2,0),NA())</f>
        <v>#N/A</v>
      </c>
      <c r="AA51" s="10" t="e">
        <f ca="1">IF($B51&lt;='Visualization - Fit'!$B$5,OFFSET(Projection!AL51,$A$2,0),NA())</f>
        <v>#N/A</v>
      </c>
      <c r="AB51" s="10" t="e">
        <f ca="1">IF($B51&lt;='Visualization - Fit'!$B$5,OFFSET(Projection!AM51,$A$2,0),NA())</f>
        <v>#N/A</v>
      </c>
    </row>
    <row r="52" spans="2:28">
      <c r="B52" s="9" t="e">
        <f ca="1">IF(B51&lt;'Visualization - Fit'!$B$5,OFFSET(Projection!A52,$A$2,0),NA())</f>
        <v>#N/A</v>
      </c>
      <c r="C52" s="10" t="e">
        <f ca="1">IF($B52&lt;='Visualization - Fit'!$B$5,OFFSET(Projection!B52,$A$2,0),NA())</f>
        <v>#N/A</v>
      </c>
      <c r="D52" s="10" t="e">
        <f ca="1">IF($B52&lt;='Visualization - Fit'!$B$5,OFFSET(Projection!C52,$A$2,0),NA())</f>
        <v>#N/A</v>
      </c>
      <c r="E52" s="10" t="e">
        <f ca="1">IF($B52&lt;='Visualization - Fit'!$B$5,OFFSET(Projection!D52,$A$2,0),NA())</f>
        <v>#N/A</v>
      </c>
      <c r="F52" s="10" t="e">
        <f ca="1">IF($B52&lt;='Visualization - Fit'!$B$5,OFFSET(Projection!E52,$A$2,0),NA())</f>
        <v>#N/A</v>
      </c>
      <c r="G52" s="10" t="e">
        <f ca="1">IF($B52&lt;='Visualization - Fit'!$B$5,OFFSET(Projection!F52,$A$2,0),NA())</f>
        <v>#N/A</v>
      </c>
      <c r="H52" s="10" t="e">
        <f ca="1">IF($B52&lt;='Visualization - Fit'!$B$5,OFFSET(Projection!O52,$A$2,0),NA())</f>
        <v>#N/A</v>
      </c>
      <c r="I52" s="10" t="e">
        <f ca="1">IF($B52&lt;='Visualization - Fit'!$B$5,OFFSET(Projection!P52,$A$2,0),NA())</f>
        <v>#N/A</v>
      </c>
      <c r="J52" s="10" t="e">
        <f ca="1">IF($B52&lt;='Visualization - Fit'!$B$5,OFFSET(Projection!Q52,$A$2,0),NA())</f>
        <v>#N/A</v>
      </c>
      <c r="K52" s="10" t="e">
        <f ca="1">IF($B52&lt;='Visualization - Fit'!$B$5,OFFSET(Projection!T52,$A$2,0),NA())</f>
        <v>#N/A</v>
      </c>
      <c r="L52" s="10" t="e">
        <f ca="1">IF($B52&lt;='Visualization - Fit'!$B$5,OFFSET(Projection!U52,$A$2,0),NA())</f>
        <v>#N/A</v>
      </c>
      <c r="M52" s="10" t="e">
        <f ca="1">IF($B52&lt;='Visualization - Fit'!$B$5,OFFSET(Projection!V52,$A$2,0),NA())</f>
        <v>#N/A</v>
      </c>
      <c r="N52" s="10" t="e">
        <f ca="1">IF($B52&lt;='Visualization - Fit'!$B$5,OFFSET(Projection!W52,$A$2,0),NA())</f>
        <v>#N/A</v>
      </c>
      <c r="O52" s="10" t="e">
        <f ca="1">IF($B52&lt;='Visualization - Fit'!$B$5,OFFSET(Projection!X52,$A$2,0),NA())</f>
        <v>#N/A</v>
      </c>
      <c r="P52" s="10" t="e">
        <f ca="1">IF($B52&lt;='Visualization - Fit'!$B$5,OFFSET(Projection!Y52,$A$2,0),NA())</f>
        <v>#N/A</v>
      </c>
      <c r="Q52" s="10" t="e">
        <f ca="1">IF($B52&lt;='Visualization - Fit'!$B$5,OFFSET(Projection!Z52,$A$2,0),NA())</f>
        <v>#N/A</v>
      </c>
      <c r="R52" s="10" t="e">
        <f ca="1">IF($B52&lt;='Visualization - Fit'!$B$5,OFFSET(Projection!AA52,$A$2,0),NA())</f>
        <v>#N/A</v>
      </c>
      <c r="S52" s="10" t="e">
        <f ca="1">IF($B52&lt;='Visualization - Fit'!$B$5,OFFSET(Projection!AB52,$A$2,0),NA())</f>
        <v>#N/A</v>
      </c>
      <c r="T52" s="10" t="e">
        <f ca="1">IF($B52&lt;='Visualization - Fit'!$B$5,OFFSET(Projection!AC52,$A$2,0),NA())</f>
        <v>#N/A</v>
      </c>
      <c r="U52" s="10" t="e">
        <f ca="1">IF($B52&lt;='Visualization - Fit'!$B$5,OFFSET(Projection!AD52,$A$2,0),NA())</f>
        <v>#N/A</v>
      </c>
      <c r="V52" s="10" t="e">
        <f ca="1">IF($B52&lt;='Visualization - Fit'!$B$5,OFFSET(Projection!AE52,$A$2,0),NA())</f>
        <v>#N/A</v>
      </c>
      <c r="W52" s="10" t="e">
        <f ca="1">IF($B52&lt;='Visualization - Fit'!$B$5,OFFSET(Projection!AI52,$A$2,0),NA())</f>
        <v>#N/A</v>
      </c>
      <c r="X52" s="10" t="e">
        <f ca="1">IF($B52&lt;='Visualization - Fit'!$B$5,OFFSET(Projection!AJ52,$A$2,0),NA())</f>
        <v>#N/A</v>
      </c>
      <c r="Y52" s="10" t="e">
        <f ca="1">IF($B52&lt;='Visualization - Fit'!$B$5,OFFSET(Projection!#REF!,$A$2,0),NA())</f>
        <v>#N/A</v>
      </c>
      <c r="Z52" s="10" t="e">
        <f ca="1">IF($B52&lt;='Visualization - Fit'!$B$5,OFFSET(Projection!AK52,$A$2,0),NA())</f>
        <v>#N/A</v>
      </c>
      <c r="AA52" s="10" t="e">
        <f ca="1">IF($B52&lt;='Visualization - Fit'!$B$5,OFFSET(Projection!AL52,$A$2,0),NA())</f>
        <v>#N/A</v>
      </c>
      <c r="AB52" s="10" t="e">
        <f ca="1">IF($B52&lt;='Visualization - Fit'!$B$5,OFFSET(Projection!AM52,$A$2,0),NA())</f>
        <v>#N/A</v>
      </c>
    </row>
    <row r="53" spans="2:28">
      <c r="B53" s="9" t="e">
        <f ca="1">IF(B52&lt;'Visualization - Fit'!$B$5,OFFSET(Projection!A53,$A$2,0),NA())</f>
        <v>#N/A</v>
      </c>
      <c r="C53" s="10" t="e">
        <f ca="1">IF($B53&lt;='Visualization - Fit'!$B$5,OFFSET(Projection!B53,$A$2,0),NA())</f>
        <v>#N/A</v>
      </c>
      <c r="D53" s="10" t="e">
        <f ca="1">IF($B53&lt;='Visualization - Fit'!$B$5,OFFSET(Projection!C53,$A$2,0),NA())</f>
        <v>#N/A</v>
      </c>
      <c r="E53" s="10" t="e">
        <f ca="1">IF($B53&lt;='Visualization - Fit'!$B$5,OFFSET(Projection!D53,$A$2,0),NA())</f>
        <v>#N/A</v>
      </c>
      <c r="F53" s="10" t="e">
        <f ca="1">IF($B53&lt;='Visualization - Fit'!$B$5,OFFSET(Projection!E53,$A$2,0),NA())</f>
        <v>#N/A</v>
      </c>
      <c r="G53" s="10" t="e">
        <f ca="1">IF($B53&lt;='Visualization - Fit'!$B$5,OFFSET(Projection!F53,$A$2,0),NA())</f>
        <v>#N/A</v>
      </c>
      <c r="H53" s="10" t="e">
        <f ca="1">IF($B53&lt;='Visualization - Fit'!$B$5,OFFSET(Projection!O53,$A$2,0),NA())</f>
        <v>#N/A</v>
      </c>
      <c r="I53" s="10" t="e">
        <f ca="1">IF($B53&lt;='Visualization - Fit'!$B$5,OFFSET(Projection!P53,$A$2,0),NA())</f>
        <v>#N/A</v>
      </c>
      <c r="J53" s="10" t="e">
        <f ca="1">IF($B53&lt;='Visualization - Fit'!$B$5,OFFSET(Projection!Q53,$A$2,0),NA())</f>
        <v>#N/A</v>
      </c>
      <c r="K53" s="10" t="e">
        <f ca="1">IF($B53&lt;='Visualization - Fit'!$B$5,OFFSET(Projection!T53,$A$2,0),NA())</f>
        <v>#N/A</v>
      </c>
      <c r="L53" s="10" t="e">
        <f ca="1">IF($B53&lt;='Visualization - Fit'!$B$5,OFFSET(Projection!U53,$A$2,0),NA())</f>
        <v>#N/A</v>
      </c>
      <c r="M53" s="10" t="e">
        <f ca="1">IF($B53&lt;='Visualization - Fit'!$B$5,OFFSET(Projection!V53,$A$2,0),NA())</f>
        <v>#N/A</v>
      </c>
      <c r="N53" s="10" t="e">
        <f ca="1">IF($B53&lt;='Visualization - Fit'!$B$5,OFFSET(Projection!W53,$A$2,0),NA())</f>
        <v>#N/A</v>
      </c>
      <c r="O53" s="10" t="e">
        <f ca="1">IF($B53&lt;='Visualization - Fit'!$B$5,OFFSET(Projection!X53,$A$2,0),NA())</f>
        <v>#N/A</v>
      </c>
      <c r="P53" s="10" t="e">
        <f ca="1">IF($B53&lt;='Visualization - Fit'!$B$5,OFFSET(Projection!Y53,$A$2,0),NA())</f>
        <v>#N/A</v>
      </c>
      <c r="Q53" s="10" t="e">
        <f ca="1">IF($B53&lt;='Visualization - Fit'!$B$5,OFFSET(Projection!Z53,$A$2,0),NA())</f>
        <v>#N/A</v>
      </c>
      <c r="R53" s="10" t="e">
        <f ca="1">IF($B53&lt;='Visualization - Fit'!$B$5,OFFSET(Projection!AA53,$A$2,0),NA())</f>
        <v>#N/A</v>
      </c>
      <c r="S53" s="10" t="e">
        <f ca="1">IF($B53&lt;='Visualization - Fit'!$B$5,OFFSET(Projection!AB53,$A$2,0),NA())</f>
        <v>#N/A</v>
      </c>
      <c r="T53" s="10" t="e">
        <f ca="1">IF($B53&lt;='Visualization - Fit'!$B$5,OFFSET(Projection!AC53,$A$2,0),NA())</f>
        <v>#N/A</v>
      </c>
      <c r="U53" s="10" t="e">
        <f ca="1">IF($B53&lt;='Visualization - Fit'!$B$5,OFFSET(Projection!AD53,$A$2,0),NA())</f>
        <v>#N/A</v>
      </c>
      <c r="V53" s="10" t="e">
        <f ca="1">IF($B53&lt;='Visualization - Fit'!$B$5,OFFSET(Projection!AE53,$A$2,0),NA())</f>
        <v>#N/A</v>
      </c>
      <c r="W53" s="10" t="e">
        <f ca="1">IF($B53&lt;='Visualization - Fit'!$B$5,OFFSET(Projection!AI53,$A$2,0),NA())</f>
        <v>#N/A</v>
      </c>
      <c r="X53" s="10" t="e">
        <f ca="1">IF($B53&lt;='Visualization - Fit'!$B$5,OFFSET(Projection!AJ53,$A$2,0),NA())</f>
        <v>#N/A</v>
      </c>
      <c r="Y53" s="10" t="e">
        <f ca="1">IF($B53&lt;='Visualization - Fit'!$B$5,OFFSET(Projection!#REF!,$A$2,0),NA())</f>
        <v>#N/A</v>
      </c>
      <c r="Z53" s="10" t="e">
        <f ca="1">IF($B53&lt;='Visualization - Fit'!$B$5,OFFSET(Projection!AK53,$A$2,0),NA())</f>
        <v>#N/A</v>
      </c>
      <c r="AA53" s="10" t="e">
        <f ca="1">IF($B53&lt;='Visualization - Fit'!$B$5,OFFSET(Projection!AL53,$A$2,0),NA())</f>
        <v>#N/A</v>
      </c>
      <c r="AB53" s="10" t="e">
        <f ca="1">IF($B53&lt;='Visualization - Fit'!$B$5,OFFSET(Projection!AM53,$A$2,0),NA())</f>
        <v>#N/A</v>
      </c>
    </row>
    <row r="54" spans="2:28">
      <c r="B54" s="9" t="e">
        <f ca="1">IF(B53&lt;'Visualization - Fit'!$B$5,OFFSET(Projection!A54,$A$2,0),NA())</f>
        <v>#N/A</v>
      </c>
      <c r="C54" s="10" t="e">
        <f ca="1">IF($B54&lt;='Visualization - Fit'!$B$5,OFFSET(Projection!B54,$A$2,0),NA())</f>
        <v>#N/A</v>
      </c>
      <c r="D54" s="10" t="e">
        <f ca="1">IF($B54&lt;='Visualization - Fit'!$B$5,OFFSET(Projection!C54,$A$2,0),NA())</f>
        <v>#N/A</v>
      </c>
      <c r="E54" s="10" t="e">
        <f ca="1">IF($B54&lt;='Visualization - Fit'!$B$5,OFFSET(Projection!D54,$A$2,0),NA())</f>
        <v>#N/A</v>
      </c>
      <c r="F54" s="10" t="e">
        <f ca="1">IF($B54&lt;='Visualization - Fit'!$B$5,OFFSET(Projection!E54,$A$2,0),NA())</f>
        <v>#N/A</v>
      </c>
      <c r="G54" s="10" t="e">
        <f ca="1">IF($B54&lt;='Visualization - Fit'!$B$5,OFFSET(Projection!F54,$A$2,0),NA())</f>
        <v>#N/A</v>
      </c>
      <c r="H54" s="10" t="e">
        <f ca="1">IF($B54&lt;='Visualization - Fit'!$B$5,OFFSET(Projection!O54,$A$2,0),NA())</f>
        <v>#N/A</v>
      </c>
      <c r="I54" s="10" t="e">
        <f ca="1">IF($B54&lt;='Visualization - Fit'!$B$5,OFFSET(Projection!P54,$A$2,0),NA())</f>
        <v>#N/A</v>
      </c>
      <c r="J54" s="10" t="e">
        <f ca="1">IF($B54&lt;='Visualization - Fit'!$B$5,OFFSET(Projection!Q54,$A$2,0),NA())</f>
        <v>#N/A</v>
      </c>
      <c r="K54" s="10" t="e">
        <f ca="1">IF($B54&lt;='Visualization - Fit'!$B$5,OFFSET(Projection!T54,$A$2,0),NA())</f>
        <v>#N/A</v>
      </c>
      <c r="L54" s="10" t="e">
        <f ca="1">IF($B54&lt;='Visualization - Fit'!$B$5,OFFSET(Projection!U54,$A$2,0),NA())</f>
        <v>#N/A</v>
      </c>
      <c r="M54" s="10" t="e">
        <f ca="1">IF($B54&lt;='Visualization - Fit'!$B$5,OFFSET(Projection!V54,$A$2,0),NA())</f>
        <v>#N/A</v>
      </c>
      <c r="N54" s="10" t="e">
        <f ca="1">IF($B54&lt;='Visualization - Fit'!$B$5,OFFSET(Projection!W54,$A$2,0),NA())</f>
        <v>#N/A</v>
      </c>
      <c r="O54" s="10" t="e">
        <f ca="1">IF($B54&lt;='Visualization - Fit'!$B$5,OFFSET(Projection!X54,$A$2,0),NA())</f>
        <v>#N/A</v>
      </c>
      <c r="P54" s="10" t="e">
        <f ca="1">IF($B54&lt;='Visualization - Fit'!$B$5,OFFSET(Projection!Y54,$A$2,0),NA())</f>
        <v>#N/A</v>
      </c>
      <c r="Q54" s="10" t="e">
        <f ca="1">IF($B54&lt;='Visualization - Fit'!$B$5,OFFSET(Projection!Z54,$A$2,0),NA())</f>
        <v>#N/A</v>
      </c>
      <c r="R54" s="10" t="e">
        <f ca="1">IF($B54&lt;='Visualization - Fit'!$B$5,OFFSET(Projection!AA54,$A$2,0),NA())</f>
        <v>#N/A</v>
      </c>
      <c r="S54" s="10" t="e">
        <f ca="1">IF($B54&lt;='Visualization - Fit'!$B$5,OFFSET(Projection!AB54,$A$2,0),NA())</f>
        <v>#N/A</v>
      </c>
      <c r="T54" s="10" t="e">
        <f ca="1">IF($B54&lt;='Visualization - Fit'!$B$5,OFFSET(Projection!AC54,$A$2,0),NA())</f>
        <v>#N/A</v>
      </c>
      <c r="U54" s="10" t="e">
        <f ca="1">IF($B54&lt;='Visualization - Fit'!$B$5,OFFSET(Projection!AD54,$A$2,0),NA())</f>
        <v>#N/A</v>
      </c>
      <c r="V54" s="10" t="e">
        <f ca="1">IF($B54&lt;='Visualization - Fit'!$B$5,OFFSET(Projection!AE54,$A$2,0),NA())</f>
        <v>#N/A</v>
      </c>
      <c r="W54" s="10" t="e">
        <f ca="1">IF($B54&lt;='Visualization - Fit'!$B$5,OFFSET(Projection!AI54,$A$2,0),NA())</f>
        <v>#N/A</v>
      </c>
      <c r="X54" s="10" t="e">
        <f ca="1">IF($B54&lt;='Visualization - Fit'!$B$5,OFFSET(Projection!AJ54,$A$2,0),NA())</f>
        <v>#N/A</v>
      </c>
      <c r="Y54" s="10" t="e">
        <f ca="1">IF($B54&lt;='Visualization - Fit'!$B$5,OFFSET(Projection!#REF!,$A$2,0),NA())</f>
        <v>#N/A</v>
      </c>
      <c r="Z54" s="10" t="e">
        <f ca="1">IF($B54&lt;='Visualization - Fit'!$B$5,OFFSET(Projection!AK54,$A$2,0),NA())</f>
        <v>#N/A</v>
      </c>
      <c r="AA54" s="10" t="e">
        <f ca="1">IF($B54&lt;='Visualization - Fit'!$B$5,OFFSET(Projection!AL54,$A$2,0),NA())</f>
        <v>#N/A</v>
      </c>
      <c r="AB54" s="10" t="e">
        <f ca="1">IF($B54&lt;='Visualization - Fit'!$B$5,OFFSET(Projection!AM54,$A$2,0),NA())</f>
        <v>#N/A</v>
      </c>
    </row>
    <row r="55" spans="2:28">
      <c r="B55" s="9" t="e">
        <f ca="1">IF(B54&lt;'Visualization - Fit'!$B$5,OFFSET(Projection!A55,$A$2,0),NA())</f>
        <v>#N/A</v>
      </c>
      <c r="C55" s="10" t="e">
        <f ca="1">IF($B55&lt;='Visualization - Fit'!$B$5,OFFSET(Projection!B55,$A$2,0),NA())</f>
        <v>#N/A</v>
      </c>
      <c r="D55" s="10" t="e">
        <f ca="1">IF($B55&lt;='Visualization - Fit'!$B$5,OFFSET(Projection!C55,$A$2,0),NA())</f>
        <v>#N/A</v>
      </c>
      <c r="E55" s="10" t="e">
        <f ca="1">IF($B55&lt;='Visualization - Fit'!$B$5,OFFSET(Projection!D55,$A$2,0),NA())</f>
        <v>#N/A</v>
      </c>
      <c r="F55" s="10" t="e">
        <f ca="1">IF($B55&lt;='Visualization - Fit'!$B$5,OFFSET(Projection!E55,$A$2,0),NA())</f>
        <v>#N/A</v>
      </c>
      <c r="G55" s="10" t="e">
        <f ca="1">IF($B55&lt;='Visualization - Fit'!$B$5,OFFSET(Projection!F55,$A$2,0),NA())</f>
        <v>#N/A</v>
      </c>
      <c r="H55" s="10" t="e">
        <f ca="1">IF($B55&lt;='Visualization - Fit'!$B$5,OFFSET(Projection!O55,$A$2,0),NA())</f>
        <v>#N/A</v>
      </c>
      <c r="I55" s="10" t="e">
        <f ca="1">IF($B55&lt;='Visualization - Fit'!$B$5,OFFSET(Projection!P55,$A$2,0),NA())</f>
        <v>#N/A</v>
      </c>
      <c r="J55" s="10" t="e">
        <f ca="1">IF($B55&lt;='Visualization - Fit'!$B$5,OFFSET(Projection!Q55,$A$2,0),NA())</f>
        <v>#N/A</v>
      </c>
      <c r="K55" s="10" t="e">
        <f ca="1">IF($B55&lt;='Visualization - Fit'!$B$5,OFFSET(Projection!T55,$A$2,0),NA())</f>
        <v>#N/A</v>
      </c>
      <c r="L55" s="10" t="e">
        <f ca="1">IF($B55&lt;='Visualization - Fit'!$B$5,OFFSET(Projection!U55,$A$2,0),NA())</f>
        <v>#N/A</v>
      </c>
      <c r="M55" s="10" t="e">
        <f ca="1">IF($B55&lt;='Visualization - Fit'!$B$5,OFFSET(Projection!V55,$A$2,0),NA())</f>
        <v>#N/A</v>
      </c>
      <c r="N55" s="10" t="e">
        <f ca="1">IF($B55&lt;='Visualization - Fit'!$B$5,OFFSET(Projection!W55,$A$2,0),NA())</f>
        <v>#N/A</v>
      </c>
      <c r="O55" s="10" t="e">
        <f ca="1">IF($B55&lt;='Visualization - Fit'!$B$5,OFFSET(Projection!X55,$A$2,0),NA())</f>
        <v>#N/A</v>
      </c>
      <c r="P55" s="10" t="e">
        <f ca="1">IF($B55&lt;='Visualization - Fit'!$B$5,OFFSET(Projection!Y55,$A$2,0),NA())</f>
        <v>#N/A</v>
      </c>
      <c r="Q55" s="10" t="e">
        <f ca="1">IF($B55&lt;='Visualization - Fit'!$B$5,OFFSET(Projection!Z55,$A$2,0),NA())</f>
        <v>#N/A</v>
      </c>
      <c r="R55" s="10" t="e">
        <f ca="1">IF($B55&lt;='Visualization - Fit'!$B$5,OFFSET(Projection!AA55,$A$2,0),NA())</f>
        <v>#N/A</v>
      </c>
      <c r="S55" s="10" t="e">
        <f ca="1">IF($B55&lt;='Visualization - Fit'!$B$5,OFFSET(Projection!AB55,$A$2,0),NA())</f>
        <v>#N/A</v>
      </c>
      <c r="T55" s="10" t="e">
        <f ca="1">IF($B55&lt;='Visualization - Fit'!$B$5,OFFSET(Projection!AC55,$A$2,0),NA())</f>
        <v>#N/A</v>
      </c>
      <c r="U55" s="10" t="e">
        <f ca="1">IF($B55&lt;='Visualization - Fit'!$B$5,OFFSET(Projection!AD55,$A$2,0),NA())</f>
        <v>#N/A</v>
      </c>
      <c r="V55" s="10" t="e">
        <f ca="1">IF($B55&lt;='Visualization - Fit'!$B$5,OFFSET(Projection!AE55,$A$2,0),NA())</f>
        <v>#N/A</v>
      </c>
      <c r="W55" s="10" t="e">
        <f ca="1">IF($B55&lt;='Visualization - Fit'!$B$5,OFFSET(Projection!AI55,$A$2,0),NA())</f>
        <v>#N/A</v>
      </c>
      <c r="X55" s="10" t="e">
        <f ca="1">IF($B55&lt;='Visualization - Fit'!$B$5,OFFSET(Projection!AJ55,$A$2,0),NA())</f>
        <v>#N/A</v>
      </c>
      <c r="Y55" s="10" t="e">
        <f ca="1">IF($B55&lt;='Visualization - Fit'!$B$5,OFFSET(Projection!#REF!,$A$2,0),NA())</f>
        <v>#N/A</v>
      </c>
      <c r="Z55" s="10" t="e">
        <f ca="1">IF($B55&lt;='Visualization - Fit'!$B$5,OFFSET(Projection!AK55,$A$2,0),NA())</f>
        <v>#N/A</v>
      </c>
      <c r="AA55" s="10" t="e">
        <f ca="1">IF($B55&lt;='Visualization - Fit'!$B$5,OFFSET(Projection!AL55,$A$2,0),NA())</f>
        <v>#N/A</v>
      </c>
      <c r="AB55" s="10" t="e">
        <f ca="1">IF($B55&lt;='Visualization - Fit'!$B$5,OFFSET(Projection!AM55,$A$2,0),NA())</f>
        <v>#N/A</v>
      </c>
    </row>
    <row r="56" spans="2:28">
      <c r="B56" s="9" t="e">
        <f ca="1">IF(B55&lt;'Visualization - Fit'!$B$5,OFFSET(Projection!A56,$A$2,0),NA())</f>
        <v>#N/A</v>
      </c>
      <c r="C56" s="10" t="e">
        <f ca="1">IF($B56&lt;='Visualization - Fit'!$B$5,OFFSET(Projection!B56,$A$2,0),NA())</f>
        <v>#N/A</v>
      </c>
      <c r="D56" s="10" t="e">
        <f ca="1">IF($B56&lt;='Visualization - Fit'!$B$5,OFFSET(Projection!C56,$A$2,0),NA())</f>
        <v>#N/A</v>
      </c>
      <c r="E56" s="10" t="e">
        <f ca="1">IF($B56&lt;='Visualization - Fit'!$B$5,OFFSET(Projection!D56,$A$2,0),NA())</f>
        <v>#N/A</v>
      </c>
      <c r="F56" s="10" t="e">
        <f ca="1">IF($B56&lt;='Visualization - Fit'!$B$5,OFFSET(Projection!E56,$A$2,0),NA())</f>
        <v>#N/A</v>
      </c>
      <c r="G56" s="10" t="e">
        <f ca="1">IF($B56&lt;='Visualization - Fit'!$B$5,OFFSET(Projection!F56,$A$2,0),NA())</f>
        <v>#N/A</v>
      </c>
      <c r="H56" s="10" t="e">
        <f ca="1">IF($B56&lt;='Visualization - Fit'!$B$5,OFFSET(Projection!O56,$A$2,0),NA())</f>
        <v>#N/A</v>
      </c>
      <c r="I56" s="10" t="e">
        <f ca="1">IF($B56&lt;='Visualization - Fit'!$B$5,OFFSET(Projection!P56,$A$2,0),NA())</f>
        <v>#N/A</v>
      </c>
      <c r="J56" s="10" t="e">
        <f ca="1">IF($B56&lt;='Visualization - Fit'!$B$5,OFFSET(Projection!Q56,$A$2,0),NA())</f>
        <v>#N/A</v>
      </c>
      <c r="K56" s="10" t="e">
        <f ca="1">IF($B56&lt;='Visualization - Fit'!$B$5,OFFSET(Projection!T56,$A$2,0),NA())</f>
        <v>#N/A</v>
      </c>
      <c r="L56" s="10" t="e">
        <f ca="1">IF($B56&lt;='Visualization - Fit'!$B$5,OFFSET(Projection!U56,$A$2,0),NA())</f>
        <v>#N/A</v>
      </c>
      <c r="M56" s="10" t="e">
        <f ca="1">IF($B56&lt;='Visualization - Fit'!$B$5,OFFSET(Projection!V56,$A$2,0),NA())</f>
        <v>#N/A</v>
      </c>
      <c r="N56" s="10" t="e">
        <f ca="1">IF($B56&lt;='Visualization - Fit'!$B$5,OFFSET(Projection!W56,$A$2,0),NA())</f>
        <v>#N/A</v>
      </c>
      <c r="O56" s="10" t="e">
        <f ca="1">IF($B56&lt;='Visualization - Fit'!$B$5,OFFSET(Projection!X56,$A$2,0),NA())</f>
        <v>#N/A</v>
      </c>
      <c r="P56" s="10" t="e">
        <f ca="1">IF($B56&lt;='Visualization - Fit'!$B$5,OFFSET(Projection!Y56,$A$2,0),NA())</f>
        <v>#N/A</v>
      </c>
      <c r="Q56" s="10" t="e">
        <f ca="1">IF($B56&lt;='Visualization - Fit'!$B$5,OFFSET(Projection!Z56,$A$2,0),NA())</f>
        <v>#N/A</v>
      </c>
      <c r="R56" s="10" t="e">
        <f ca="1">IF($B56&lt;='Visualization - Fit'!$B$5,OFFSET(Projection!AA56,$A$2,0),NA())</f>
        <v>#N/A</v>
      </c>
      <c r="S56" s="10" t="e">
        <f ca="1">IF($B56&lt;='Visualization - Fit'!$B$5,OFFSET(Projection!AB56,$A$2,0),NA())</f>
        <v>#N/A</v>
      </c>
      <c r="T56" s="10" t="e">
        <f ca="1">IF($B56&lt;='Visualization - Fit'!$B$5,OFFSET(Projection!AC56,$A$2,0),NA())</f>
        <v>#N/A</v>
      </c>
      <c r="U56" s="10" t="e">
        <f ca="1">IF($B56&lt;='Visualization - Fit'!$B$5,OFFSET(Projection!AD56,$A$2,0),NA())</f>
        <v>#N/A</v>
      </c>
      <c r="V56" s="10" t="e">
        <f ca="1">IF($B56&lt;='Visualization - Fit'!$B$5,OFFSET(Projection!AE56,$A$2,0),NA())</f>
        <v>#N/A</v>
      </c>
      <c r="W56" s="10" t="e">
        <f ca="1">IF($B56&lt;='Visualization - Fit'!$B$5,OFFSET(Projection!AI56,$A$2,0),NA())</f>
        <v>#N/A</v>
      </c>
      <c r="X56" s="10" t="e">
        <f ca="1">IF($B56&lt;='Visualization - Fit'!$B$5,OFFSET(Projection!AJ56,$A$2,0),NA())</f>
        <v>#N/A</v>
      </c>
      <c r="Y56" s="10" t="e">
        <f ca="1">IF($B56&lt;='Visualization - Fit'!$B$5,OFFSET(Projection!#REF!,$A$2,0),NA())</f>
        <v>#N/A</v>
      </c>
      <c r="Z56" s="10" t="e">
        <f ca="1">IF($B56&lt;='Visualization - Fit'!$B$5,OFFSET(Projection!AK56,$A$2,0),NA())</f>
        <v>#N/A</v>
      </c>
      <c r="AA56" s="10" t="e">
        <f ca="1">IF($B56&lt;='Visualization - Fit'!$B$5,OFFSET(Projection!AL56,$A$2,0),NA())</f>
        <v>#N/A</v>
      </c>
      <c r="AB56" s="10" t="e">
        <f ca="1">IF($B56&lt;='Visualization - Fit'!$B$5,OFFSET(Projection!AM56,$A$2,0),NA())</f>
        <v>#N/A</v>
      </c>
    </row>
    <row r="57" spans="2:28">
      <c r="B57" s="9" t="e">
        <f ca="1">IF(B56&lt;'Visualization - Fit'!$B$5,OFFSET(Projection!A57,$A$2,0),NA())</f>
        <v>#N/A</v>
      </c>
      <c r="C57" s="10" t="e">
        <f ca="1">IF($B57&lt;='Visualization - Fit'!$B$5,OFFSET(Projection!B57,$A$2,0),NA())</f>
        <v>#N/A</v>
      </c>
      <c r="D57" s="10" t="e">
        <f ca="1">IF($B57&lt;='Visualization - Fit'!$B$5,OFFSET(Projection!C57,$A$2,0),NA())</f>
        <v>#N/A</v>
      </c>
      <c r="E57" s="10" t="e">
        <f ca="1">IF($B57&lt;='Visualization - Fit'!$B$5,OFFSET(Projection!D57,$A$2,0),NA())</f>
        <v>#N/A</v>
      </c>
      <c r="F57" s="10" t="e">
        <f ca="1">IF($B57&lt;='Visualization - Fit'!$B$5,OFFSET(Projection!E57,$A$2,0),NA())</f>
        <v>#N/A</v>
      </c>
      <c r="G57" s="10" t="e">
        <f ca="1">IF($B57&lt;='Visualization - Fit'!$B$5,OFFSET(Projection!F57,$A$2,0),NA())</f>
        <v>#N/A</v>
      </c>
      <c r="H57" s="10" t="e">
        <f ca="1">IF($B57&lt;='Visualization - Fit'!$B$5,OFFSET(Projection!O57,$A$2,0),NA())</f>
        <v>#N/A</v>
      </c>
      <c r="I57" s="10" t="e">
        <f ca="1">IF($B57&lt;='Visualization - Fit'!$B$5,OFFSET(Projection!P57,$A$2,0),NA())</f>
        <v>#N/A</v>
      </c>
      <c r="J57" s="10" t="e">
        <f ca="1">IF($B57&lt;='Visualization - Fit'!$B$5,OFFSET(Projection!Q57,$A$2,0),NA())</f>
        <v>#N/A</v>
      </c>
      <c r="K57" s="10" t="e">
        <f ca="1">IF($B57&lt;='Visualization - Fit'!$B$5,OFFSET(Projection!T57,$A$2,0),NA())</f>
        <v>#N/A</v>
      </c>
      <c r="L57" s="10" t="e">
        <f ca="1">IF($B57&lt;='Visualization - Fit'!$B$5,OFFSET(Projection!U57,$A$2,0),NA())</f>
        <v>#N/A</v>
      </c>
      <c r="M57" s="10" t="e">
        <f ca="1">IF($B57&lt;='Visualization - Fit'!$B$5,OFFSET(Projection!V57,$A$2,0),NA())</f>
        <v>#N/A</v>
      </c>
      <c r="N57" s="10" t="e">
        <f ca="1">IF($B57&lt;='Visualization - Fit'!$B$5,OFFSET(Projection!W57,$A$2,0),NA())</f>
        <v>#N/A</v>
      </c>
      <c r="O57" s="10" t="e">
        <f ca="1">IF($B57&lt;='Visualization - Fit'!$B$5,OFFSET(Projection!X57,$A$2,0),NA())</f>
        <v>#N/A</v>
      </c>
      <c r="P57" s="10" t="e">
        <f ca="1">IF($B57&lt;='Visualization - Fit'!$B$5,OFFSET(Projection!Y57,$A$2,0),NA())</f>
        <v>#N/A</v>
      </c>
      <c r="Q57" s="10" t="e">
        <f ca="1">IF($B57&lt;='Visualization - Fit'!$B$5,OFFSET(Projection!Z57,$A$2,0),NA())</f>
        <v>#N/A</v>
      </c>
      <c r="R57" s="10" t="e">
        <f ca="1">IF($B57&lt;='Visualization - Fit'!$B$5,OFFSET(Projection!AA57,$A$2,0),NA())</f>
        <v>#N/A</v>
      </c>
      <c r="S57" s="10" t="e">
        <f ca="1">IF($B57&lt;='Visualization - Fit'!$B$5,OFFSET(Projection!AB57,$A$2,0),NA())</f>
        <v>#N/A</v>
      </c>
      <c r="T57" s="10" t="e">
        <f ca="1">IF($B57&lt;='Visualization - Fit'!$B$5,OFFSET(Projection!AC57,$A$2,0),NA())</f>
        <v>#N/A</v>
      </c>
      <c r="U57" s="10" t="e">
        <f ca="1">IF($B57&lt;='Visualization - Fit'!$B$5,OFFSET(Projection!AD57,$A$2,0),NA())</f>
        <v>#N/A</v>
      </c>
      <c r="V57" s="10" t="e">
        <f ca="1">IF($B57&lt;='Visualization - Fit'!$B$5,OFFSET(Projection!AE57,$A$2,0),NA())</f>
        <v>#N/A</v>
      </c>
      <c r="W57" s="10" t="e">
        <f ca="1">IF($B57&lt;='Visualization - Fit'!$B$5,OFFSET(Projection!AI57,$A$2,0),NA())</f>
        <v>#N/A</v>
      </c>
      <c r="X57" s="10" t="e">
        <f ca="1">IF($B57&lt;='Visualization - Fit'!$B$5,OFFSET(Projection!AJ57,$A$2,0),NA())</f>
        <v>#N/A</v>
      </c>
      <c r="Y57" s="10" t="e">
        <f ca="1">IF($B57&lt;='Visualization - Fit'!$B$5,OFFSET(Projection!#REF!,$A$2,0),NA())</f>
        <v>#N/A</v>
      </c>
      <c r="Z57" s="10" t="e">
        <f ca="1">IF($B57&lt;='Visualization - Fit'!$B$5,OFFSET(Projection!AK57,$A$2,0),NA())</f>
        <v>#N/A</v>
      </c>
      <c r="AA57" s="10" t="e">
        <f ca="1">IF($B57&lt;='Visualization - Fit'!$B$5,OFFSET(Projection!AL57,$A$2,0),NA())</f>
        <v>#N/A</v>
      </c>
      <c r="AB57" s="10" t="e">
        <f ca="1">IF($B57&lt;='Visualization - Fit'!$B$5,OFFSET(Projection!AM57,$A$2,0),NA())</f>
        <v>#N/A</v>
      </c>
    </row>
    <row r="58" spans="2:28">
      <c r="B58" s="9" t="e">
        <f ca="1">IF(B57&lt;'Visualization - Fit'!$B$5,OFFSET(Projection!A58,$A$2,0),NA())</f>
        <v>#N/A</v>
      </c>
      <c r="C58" s="10" t="e">
        <f ca="1">IF($B58&lt;='Visualization - Fit'!$B$5,OFFSET(Projection!B58,$A$2,0),NA())</f>
        <v>#N/A</v>
      </c>
      <c r="D58" s="10" t="e">
        <f ca="1">IF($B58&lt;='Visualization - Fit'!$B$5,OFFSET(Projection!C58,$A$2,0),NA())</f>
        <v>#N/A</v>
      </c>
      <c r="E58" s="10" t="e">
        <f ca="1">IF($B58&lt;='Visualization - Fit'!$B$5,OFFSET(Projection!D58,$A$2,0),NA())</f>
        <v>#N/A</v>
      </c>
      <c r="F58" s="10" t="e">
        <f ca="1">IF($B58&lt;='Visualization - Fit'!$B$5,OFFSET(Projection!E58,$A$2,0),NA())</f>
        <v>#N/A</v>
      </c>
      <c r="G58" s="10" t="e">
        <f ca="1">IF($B58&lt;='Visualization - Fit'!$B$5,OFFSET(Projection!F58,$A$2,0),NA())</f>
        <v>#N/A</v>
      </c>
      <c r="H58" s="10" t="e">
        <f ca="1">IF($B58&lt;='Visualization - Fit'!$B$5,OFFSET(Projection!O58,$A$2,0),NA())</f>
        <v>#N/A</v>
      </c>
      <c r="I58" s="10" t="e">
        <f ca="1">IF($B58&lt;='Visualization - Fit'!$B$5,OFFSET(Projection!P58,$A$2,0),NA())</f>
        <v>#N/A</v>
      </c>
      <c r="J58" s="10" t="e">
        <f ca="1">IF($B58&lt;='Visualization - Fit'!$B$5,OFFSET(Projection!Q58,$A$2,0),NA())</f>
        <v>#N/A</v>
      </c>
      <c r="K58" s="10" t="e">
        <f ca="1">IF($B58&lt;='Visualization - Fit'!$B$5,OFFSET(Projection!T58,$A$2,0),NA())</f>
        <v>#N/A</v>
      </c>
      <c r="L58" s="10" t="e">
        <f ca="1">IF($B58&lt;='Visualization - Fit'!$B$5,OFFSET(Projection!U58,$A$2,0),NA())</f>
        <v>#N/A</v>
      </c>
      <c r="M58" s="10" t="e">
        <f ca="1">IF($B58&lt;='Visualization - Fit'!$B$5,OFFSET(Projection!V58,$A$2,0),NA())</f>
        <v>#N/A</v>
      </c>
      <c r="N58" s="10" t="e">
        <f ca="1">IF($B58&lt;='Visualization - Fit'!$B$5,OFFSET(Projection!W58,$A$2,0),NA())</f>
        <v>#N/A</v>
      </c>
      <c r="O58" s="10" t="e">
        <f ca="1">IF($B58&lt;='Visualization - Fit'!$B$5,OFFSET(Projection!X58,$A$2,0),NA())</f>
        <v>#N/A</v>
      </c>
      <c r="P58" s="10" t="e">
        <f ca="1">IF($B58&lt;='Visualization - Fit'!$B$5,OFFSET(Projection!Y58,$A$2,0),NA())</f>
        <v>#N/A</v>
      </c>
      <c r="Q58" s="10" t="e">
        <f ca="1">IF($B58&lt;='Visualization - Fit'!$B$5,OFFSET(Projection!Z58,$A$2,0),NA())</f>
        <v>#N/A</v>
      </c>
      <c r="R58" s="10" t="e">
        <f ca="1">IF($B58&lt;='Visualization - Fit'!$B$5,OFFSET(Projection!AA58,$A$2,0),NA())</f>
        <v>#N/A</v>
      </c>
      <c r="S58" s="10" t="e">
        <f ca="1">IF($B58&lt;='Visualization - Fit'!$B$5,OFFSET(Projection!AB58,$A$2,0),NA())</f>
        <v>#N/A</v>
      </c>
      <c r="T58" s="10" t="e">
        <f ca="1">IF($B58&lt;='Visualization - Fit'!$B$5,OFFSET(Projection!AC58,$A$2,0),NA())</f>
        <v>#N/A</v>
      </c>
      <c r="U58" s="10" t="e">
        <f ca="1">IF($B58&lt;='Visualization - Fit'!$B$5,OFFSET(Projection!AD58,$A$2,0),NA())</f>
        <v>#N/A</v>
      </c>
      <c r="V58" s="10" t="e">
        <f ca="1">IF($B58&lt;='Visualization - Fit'!$B$5,OFFSET(Projection!AE58,$A$2,0),NA())</f>
        <v>#N/A</v>
      </c>
      <c r="W58" s="10" t="e">
        <f ca="1">IF($B58&lt;='Visualization - Fit'!$B$5,OFFSET(Projection!AI58,$A$2,0),NA())</f>
        <v>#N/A</v>
      </c>
      <c r="X58" s="10" t="e">
        <f ca="1">IF($B58&lt;='Visualization - Fit'!$B$5,OFFSET(Projection!AJ58,$A$2,0),NA())</f>
        <v>#N/A</v>
      </c>
      <c r="Y58" s="10" t="e">
        <f ca="1">IF($B58&lt;='Visualization - Fit'!$B$5,OFFSET(Projection!#REF!,$A$2,0),NA())</f>
        <v>#N/A</v>
      </c>
      <c r="Z58" s="10" t="e">
        <f ca="1">IF($B58&lt;='Visualization - Fit'!$B$5,OFFSET(Projection!AK58,$A$2,0),NA())</f>
        <v>#N/A</v>
      </c>
      <c r="AA58" s="10" t="e">
        <f ca="1">IF($B58&lt;='Visualization - Fit'!$B$5,OFFSET(Projection!AL58,$A$2,0),NA())</f>
        <v>#N/A</v>
      </c>
      <c r="AB58" s="10" t="e">
        <f ca="1">IF($B58&lt;='Visualization - Fit'!$B$5,OFFSET(Projection!AM58,$A$2,0),NA())</f>
        <v>#N/A</v>
      </c>
    </row>
    <row r="59" spans="2:28">
      <c r="B59" s="9" t="e">
        <f ca="1">IF(B58&lt;'Visualization - Fit'!$B$5,OFFSET(Projection!A59,$A$2,0),NA())</f>
        <v>#N/A</v>
      </c>
      <c r="C59" s="10" t="e">
        <f ca="1">IF($B59&lt;='Visualization - Fit'!$B$5,OFFSET(Projection!B59,$A$2,0),NA())</f>
        <v>#N/A</v>
      </c>
      <c r="D59" s="10" t="e">
        <f ca="1">IF($B59&lt;='Visualization - Fit'!$B$5,OFFSET(Projection!C59,$A$2,0),NA())</f>
        <v>#N/A</v>
      </c>
      <c r="E59" s="10" t="e">
        <f ca="1">IF($B59&lt;='Visualization - Fit'!$B$5,OFFSET(Projection!D59,$A$2,0),NA())</f>
        <v>#N/A</v>
      </c>
      <c r="F59" s="10" t="e">
        <f ca="1">IF($B59&lt;='Visualization - Fit'!$B$5,OFFSET(Projection!E59,$A$2,0),NA())</f>
        <v>#N/A</v>
      </c>
      <c r="G59" s="10" t="e">
        <f ca="1">IF($B59&lt;='Visualization - Fit'!$B$5,OFFSET(Projection!F59,$A$2,0),NA())</f>
        <v>#N/A</v>
      </c>
      <c r="H59" s="10" t="e">
        <f ca="1">IF($B59&lt;='Visualization - Fit'!$B$5,OFFSET(Projection!O59,$A$2,0),NA())</f>
        <v>#N/A</v>
      </c>
      <c r="I59" s="10" t="e">
        <f ca="1">IF($B59&lt;='Visualization - Fit'!$B$5,OFFSET(Projection!P59,$A$2,0),NA())</f>
        <v>#N/A</v>
      </c>
      <c r="J59" s="10" t="e">
        <f ca="1">IF($B59&lt;='Visualization - Fit'!$B$5,OFFSET(Projection!Q59,$A$2,0),NA())</f>
        <v>#N/A</v>
      </c>
      <c r="K59" s="10" t="e">
        <f ca="1">IF($B59&lt;='Visualization - Fit'!$B$5,OFFSET(Projection!T59,$A$2,0),NA())</f>
        <v>#N/A</v>
      </c>
      <c r="L59" s="10" t="e">
        <f ca="1">IF($B59&lt;='Visualization - Fit'!$B$5,OFFSET(Projection!U59,$A$2,0),NA())</f>
        <v>#N/A</v>
      </c>
      <c r="M59" s="10" t="e">
        <f ca="1">IF($B59&lt;='Visualization - Fit'!$B$5,OFFSET(Projection!V59,$A$2,0),NA())</f>
        <v>#N/A</v>
      </c>
      <c r="N59" s="10" t="e">
        <f ca="1">IF($B59&lt;='Visualization - Fit'!$B$5,OFFSET(Projection!W59,$A$2,0),NA())</f>
        <v>#N/A</v>
      </c>
      <c r="O59" s="10" t="e">
        <f ca="1">IF($B59&lt;='Visualization - Fit'!$B$5,OFFSET(Projection!X59,$A$2,0),NA())</f>
        <v>#N/A</v>
      </c>
      <c r="P59" s="10" t="e">
        <f ca="1">IF($B59&lt;='Visualization - Fit'!$B$5,OFFSET(Projection!Y59,$A$2,0),NA())</f>
        <v>#N/A</v>
      </c>
      <c r="Q59" s="10" t="e">
        <f ca="1">IF($B59&lt;='Visualization - Fit'!$B$5,OFFSET(Projection!Z59,$A$2,0),NA())</f>
        <v>#N/A</v>
      </c>
      <c r="R59" s="10" t="e">
        <f ca="1">IF($B59&lt;='Visualization - Fit'!$B$5,OFFSET(Projection!AA59,$A$2,0),NA())</f>
        <v>#N/A</v>
      </c>
      <c r="S59" s="10" t="e">
        <f ca="1">IF($B59&lt;='Visualization - Fit'!$B$5,OFFSET(Projection!AB59,$A$2,0),NA())</f>
        <v>#N/A</v>
      </c>
      <c r="T59" s="10" t="e">
        <f ca="1">IF($B59&lt;='Visualization - Fit'!$B$5,OFFSET(Projection!AC59,$A$2,0),NA())</f>
        <v>#N/A</v>
      </c>
      <c r="U59" s="10" t="e">
        <f ca="1">IF($B59&lt;='Visualization - Fit'!$B$5,OFFSET(Projection!AD59,$A$2,0),NA())</f>
        <v>#N/A</v>
      </c>
      <c r="V59" s="10" t="e">
        <f ca="1">IF($B59&lt;='Visualization - Fit'!$B$5,OFFSET(Projection!AE59,$A$2,0),NA())</f>
        <v>#N/A</v>
      </c>
      <c r="W59" s="10" t="e">
        <f ca="1">IF($B59&lt;='Visualization - Fit'!$B$5,OFFSET(Projection!AI59,$A$2,0),NA())</f>
        <v>#N/A</v>
      </c>
      <c r="X59" s="10" t="e">
        <f ca="1">IF($B59&lt;='Visualization - Fit'!$B$5,OFFSET(Projection!AJ59,$A$2,0),NA())</f>
        <v>#N/A</v>
      </c>
      <c r="Y59" s="10" t="e">
        <f ca="1">IF($B59&lt;='Visualization - Fit'!$B$5,OFFSET(Projection!#REF!,$A$2,0),NA())</f>
        <v>#N/A</v>
      </c>
      <c r="Z59" s="10" t="e">
        <f ca="1">IF($B59&lt;='Visualization - Fit'!$B$5,OFFSET(Projection!AK59,$A$2,0),NA())</f>
        <v>#N/A</v>
      </c>
      <c r="AA59" s="10" t="e">
        <f ca="1">IF($B59&lt;='Visualization - Fit'!$B$5,OFFSET(Projection!AL59,$A$2,0),NA())</f>
        <v>#N/A</v>
      </c>
      <c r="AB59" s="10" t="e">
        <f ca="1">IF($B59&lt;='Visualization - Fit'!$B$5,OFFSET(Projection!AM59,$A$2,0),NA())</f>
        <v>#N/A</v>
      </c>
    </row>
    <row r="60" spans="2:28">
      <c r="B60" s="9" t="e">
        <f ca="1">IF(B59&lt;'Visualization - Fit'!$B$5,OFFSET(Projection!A60,$A$2,0),NA())</f>
        <v>#N/A</v>
      </c>
      <c r="C60" s="10" t="e">
        <f ca="1">IF($B60&lt;='Visualization - Fit'!$B$5,OFFSET(Projection!B60,$A$2,0),NA())</f>
        <v>#N/A</v>
      </c>
      <c r="D60" s="10" t="e">
        <f ca="1">IF($B60&lt;='Visualization - Fit'!$B$5,OFFSET(Projection!C60,$A$2,0),NA())</f>
        <v>#N/A</v>
      </c>
      <c r="E60" s="10" t="e">
        <f ca="1">IF($B60&lt;='Visualization - Fit'!$B$5,OFFSET(Projection!D60,$A$2,0),NA())</f>
        <v>#N/A</v>
      </c>
      <c r="F60" s="10" t="e">
        <f ca="1">IF($B60&lt;='Visualization - Fit'!$B$5,OFFSET(Projection!E60,$A$2,0),NA())</f>
        <v>#N/A</v>
      </c>
      <c r="G60" s="10" t="e">
        <f ca="1">IF($B60&lt;='Visualization - Fit'!$B$5,OFFSET(Projection!F60,$A$2,0),NA())</f>
        <v>#N/A</v>
      </c>
      <c r="H60" s="10" t="e">
        <f ca="1">IF($B60&lt;='Visualization - Fit'!$B$5,OFFSET(Projection!O60,$A$2,0),NA())</f>
        <v>#N/A</v>
      </c>
      <c r="I60" s="10" t="e">
        <f ca="1">IF($B60&lt;='Visualization - Fit'!$B$5,OFFSET(Projection!P60,$A$2,0),NA())</f>
        <v>#N/A</v>
      </c>
      <c r="J60" s="10" t="e">
        <f ca="1">IF($B60&lt;='Visualization - Fit'!$B$5,OFFSET(Projection!Q60,$A$2,0),NA())</f>
        <v>#N/A</v>
      </c>
      <c r="K60" s="10" t="e">
        <f ca="1">IF($B60&lt;='Visualization - Fit'!$B$5,OFFSET(Projection!T60,$A$2,0),NA())</f>
        <v>#N/A</v>
      </c>
      <c r="L60" s="10" t="e">
        <f ca="1">IF($B60&lt;='Visualization - Fit'!$B$5,OFFSET(Projection!U60,$A$2,0),NA())</f>
        <v>#N/A</v>
      </c>
      <c r="M60" s="10" t="e">
        <f ca="1">IF($B60&lt;='Visualization - Fit'!$B$5,OFFSET(Projection!V60,$A$2,0),NA())</f>
        <v>#N/A</v>
      </c>
      <c r="N60" s="10" t="e">
        <f ca="1">IF($B60&lt;='Visualization - Fit'!$B$5,OFFSET(Projection!W60,$A$2,0),NA())</f>
        <v>#N/A</v>
      </c>
      <c r="O60" s="10" t="e">
        <f ca="1">IF($B60&lt;='Visualization - Fit'!$B$5,OFFSET(Projection!X60,$A$2,0),NA())</f>
        <v>#N/A</v>
      </c>
      <c r="P60" s="10" t="e">
        <f ca="1">IF($B60&lt;='Visualization - Fit'!$B$5,OFFSET(Projection!Y60,$A$2,0),NA())</f>
        <v>#N/A</v>
      </c>
      <c r="Q60" s="10" t="e">
        <f ca="1">IF($B60&lt;='Visualization - Fit'!$B$5,OFFSET(Projection!Z60,$A$2,0),NA())</f>
        <v>#N/A</v>
      </c>
      <c r="R60" s="10" t="e">
        <f ca="1">IF($B60&lt;='Visualization - Fit'!$B$5,OFFSET(Projection!AA60,$A$2,0),NA())</f>
        <v>#N/A</v>
      </c>
      <c r="S60" s="10" t="e">
        <f ca="1">IF($B60&lt;='Visualization - Fit'!$B$5,OFFSET(Projection!AB60,$A$2,0),NA())</f>
        <v>#N/A</v>
      </c>
      <c r="T60" s="10" t="e">
        <f ca="1">IF($B60&lt;='Visualization - Fit'!$B$5,OFFSET(Projection!AC60,$A$2,0),NA())</f>
        <v>#N/A</v>
      </c>
      <c r="U60" s="10" t="e">
        <f ca="1">IF($B60&lt;='Visualization - Fit'!$B$5,OFFSET(Projection!AD60,$A$2,0),NA())</f>
        <v>#N/A</v>
      </c>
      <c r="V60" s="10" t="e">
        <f ca="1">IF($B60&lt;='Visualization - Fit'!$B$5,OFFSET(Projection!AE60,$A$2,0),NA())</f>
        <v>#N/A</v>
      </c>
      <c r="W60" s="10" t="e">
        <f ca="1">IF($B60&lt;='Visualization - Fit'!$B$5,OFFSET(Projection!AI60,$A$2,0),NA())</f>
        <v>#N/A</v>
      </c>
      <c r="X60" s="10" t="e">
        <f ca="1">IF($B60&lt;='Visualization - Fit'!$B$5,OFFSET(Projection!AJ60,$A$2,0),NA())</f>
        <v>#N/A</v>
      </c>
      <c r="Y60" s="10" t="e">
        <f ca="1">IF($B60&lt;='Visualization - Fit'!$B$5,OFFSET(Projection!#REF!,$A$2,0),NA())</f>
        <v>#N/A</v>
      </c>
      <c r="Z60" s="10" t="e">
        <f ca="1">IF($B60&lt;='Visualization - Fit'!$B$5,OFFSET(Projection!AK60,$A$2,0),NA())</f>
        <v>#N/A</v>
      </c>
      <c r="AA60" s="10" t="e">
        <f ca="1">IF($B60&lt;='Visualization - Fit'!$B$5,OFFSET(Projection!AL60,$A$2,0),NA())</f>
        <v>#N/A</v>
      </c>
      <c r="AB60" s="10" t="e">
        <f ca="1">IF($B60&lt;='Visualization - Fit'!$B$5,OFFSET(Projection!AM60,$A$2,0),NA())</f>
        <v>#N/A</v>
      </c>
    </row>
    <row r="61" spans="2:28">
      <c r="B61" s="9" t="e">
        <f ca="1">IF(B60&lt;'Visualization - Fit'!$B$5,OFFSET(Projection!A61,$A$2,0),NA())</f>
        <v>#N/A</v>
      </c>
      <c r="C61" s="10" t="e">
        <f ca="1">IF($B61&lt;='Visualization - Fit'!$B$5,OFFSET(Projection!B61,$A$2,0),NA())</f>
        <v>#N/A</v>
      </c>
      <c r="D61" s="10" t="e">
        <f ca="1">IF($B61&lt;='Visualization - Fit'!$B$5,OFFSET(Projection!C61,$A$2,0),NA())</f>
        <v>#N/A</v>
      </c>
      <c r="E61" s="10" t="e">
        <f ca="1">IF($B61&lt;='Visualization - Fit'!$B$5,OFFSET(Projection!D61,$A$2,0),NA())</f>
        <v>#N/A</v>
      </c>
      <c r="F61" s="10" t="e">
        <f ca="1">IF($B61&lt;='Visualization - Fit'!$B$5,OFFSET(Projection!E61,$A$2,0),NA())</f>
        <v>#N/A</v>
      </c>
      <c r="G61" s="10" t="e">
        <f ca="1">IF($B61&lt;='Visualization - Fit'!$B$5,OFFSET(Projection!F61,$A$2,0),NA())</f>
        <v>#N/A</v>
      </c>
      <c r="H61" s="10" t="e">
        <f ca="1">IF($B61&lt;='Visualization - Fit'!$B$5,OFFSET(Projection!O61,$A$2,0),NA())</f>
        <v>#N/A</v>
      </c>
      <c r="I61" s="10" t="e">
        <f ca="1">IF($B61&lt;='Visualization - Fit'!$B$5,OFFSET(Projection!P61,$A$2,0),NA())</f>
        <v>#N/A</v>
      </c>
      <c r="J61" s="10" t="e">
        <f ca="1">IF($B61&lt;='Visualization - Fit'!$B$5,OFFSET(Projection!Q61,$A$2,0),NA())</f>
        <v>#N/A</v>
      </c>
      <c r="K61" s="10" t="e">
        <f ca="1">IF($B61&lt;='Visualization - Fit'!$B$5,OFFSET(Projection!T61,$A$2,0),NA())</f>
        <v>#N/A</v>
      </c>
      <c r="L61" s="10" t="e">
        <f ca="1">IF($B61&lt;='Visualization - Fit'!$B$5,OFFSET(Projection!U61,$A$2,0),NA())</f>
        <v>#N/A</v>
      </c>
      <c r="M61" s="10" t="e">
        <f ca="1">IF($B61&lt;='Visualization - Fit'!$B$5,OFFSET(Projection!V61,$A$2,0),NA())</f>
        <v>#N/A</v>
      </c>
      <c r="N61" s="10" t="e">
        <f ca="1">IF($B61&lt;='Visualization - Fit'!$B$5,OFFSET(Projection!W61,$A$2,0),NA())</f>
        <v>#N/A</v>
      </c>
      <c r="O61" s="10" t="e">
        <f ca="1">IF($B61&lt;='Visualization - Fit'!$B$5,OFFSET(Projection!X61,$A$2,0),NA())</f>
        <v>#N/A</v>
      </c>
      <c r="P61" s="10" t="e">
        <f ca="1">IF($B61&lt;='Visualization - Fit'!$B$5,OFFSET(Projection!Y61,$A$2,0),NA())</f>
        <v>#N/A</v>
      </c>
      <c r="Q61" s="10" t="e">
        <f ca="1">IF($B61&lt;='Visualization - Fit'!$B$5,OFFSET(Projection!Z61,$A$2,0),NA())</f>
        <v>#N/A</v>
      </c>
      <c r="R61" s="10" t="e">
        <f ca="1">IF($B61&lt;='Visualization - Fit'!$B$5,OFFSET(Projection!AA61,$A$2,0),NA())</f>
        <v>#N/A</v>
      </c>
      <c r="S61" s="10" t="e">
        <f ca="1">IF($B61&lt;='Visualization - Fit'!$B$5,OFFSET(Projection!AB61,$A$2,0),NA())</f>
        <v>#N/A</v>
      </c>
      <c r="T61" s="10" t="e">
        <f ca="1">IF($B61&lt;='Visualization - Fit'!$B$5,OFFSET(Projection!AC61,$A$2,0),NA())</f>
        <v>#N/A</v>
      </c>
      <c r="U61" s="10" t="e">
        <f ca="1">IF($B61&lt;='Visualization - Fit'!$B$5,OFFSET(Projection!AD61,$A$2,0),NA())</f>
        <v>#N/A</v>
      </c>
      <c r="V61" s="10" t="e">
        <f ca="1">IF($B61&lt;='Visualization - Fit'!$B$5,OFFSET(Projection!AE61,$A$2,0),NA())</f>
        <v>#N/A</v>
      </c>
      <c r="W61" s="10" t="e">
        <f ca="1">IF($B61&lt;='Visualization - Fit'!$B$5,OFFSET(Projection!AI61,$A$2,0),NA())</f>
        <v>#N/A</v>
      </c>
      <c r="X61" s="10" t="e">
        <f ca="1">IF($B61&lt;='Visualization - Fit'!$B$5,OFFSET(Projection!AJ61,$A$2,0),NA())</f>
        <v>#N/A</v>
      </c>
      <c r="Y61" s="10" t="e">
        <f ca="1">IF($B61&lt;='Visualization - Fit'!$B$5,OFFSET(Projection!#REF!,$A$2,0),NA())</f>
        <v>#N/A</v>
      </c>
      <c r="Z61" s="10" t="e">
        <f ca="1">IF($B61&lt;='Visualization - Fit'!$B$5,OFFSET(Projection!AK61,$A$2,0),NA())</f>
        <v>#N/A</v>
      </c>
      <c r="AA61" s="10" t="e">
        <f ca="1">IF($B61&lt;='Visualization - Fit'!$B$5,OFFSET(Projection!AL61,$A$2,0),NA())</f>
        <v>#N/A</v>
      </c>
      <c r="AB61" s="10" t="e">
        <f ca="1">IF($B61&lt;='Visualization - Fit'!$B$5,OFFSET(Projection!AM61,$A$2,0),NA())</f>
        <v>#N/A</v>
      </c>
    </row>
    <row r="62" spans="2:28">
      <c r="B62" s="9" t="e">
        <f ca="1">IF(B61&lt;'Visualization - Fit'!$B$5,OFFSET(Projection!A62,$A$2,0),NA())</f>
        <v>#N/A</v>
      </c>
      <c r="C62" s="10" t="e">
        <f ca="1">IF($B62&lt;='Visualization - Fit'!$B$5,OFFSET(Projection!B62,$A$2,0),NA())</f>
        <v>#N/A</v>
      </c>
      <c r="D62" s="10" t="e">
        <f ca="1">IF($B62&lt;='Visualization - Fit'!$B$5,OFFSET(Projection!C62,$A$2,0),NA())</f>
        <v>#N/A</v>
      </c>
      <c r="E62" s="10" t="e">
        <f ca="1">IF($B62&lt;='Visualization - Fit'!$B$5,OFFSET(Projection!D62,$A$2,0),NA())</f>
        <v>#N/A</v>
      </c>
      <c r="F62" s="10" t="e">
        <f ca="1">IF($B62&lt;='Visualization - Fit'!$B$5,OFFSET(Projection!E62,$A$2,0),NA())</f>
        <v>#N/A</v>
      </c>
      <c r="G62" s="10" t="e">
        <f ca="1">IF($B62&lt;='Visualization - Fit'!$B$5,OFFSET(Projection!F62,$A$2,0),NA())</f>
        <v>#N/A</v>
      </c>
      <c r="H62" s="10" t="e">
        <f ca="1">IF($B62&lt;='Visualization - Fit'!$B$5,OFFSET(Projection!O62,$A$2,0),NA())</f>
        <v>#N/A</v>
      </c>
      <c r="I62" s="10" t="e">
        <f ca="1">IF($B62&lt;='Visualization - Fit'!$B$5,OFFSET(Projection!P62,$A$2,0),NA())</f>
        <v>#N/A</v>
      </c>
      <c r="J62" s="10" t="e">
        <f ca="1">IF($B62&lt;='Visualization - Fit'!$B$5,OFFSET(Projection!Q62,$A$2,0),NA())</f>
        <v>#N/A</v>
      </c>
      <c r="K62" s="10" t="e">
        <f ca="1">IF($B62&lt;='Visualization - Fit'!$B$5,OFFSET(Projection!T62,$A$2,0),NA())</f>
        <v>#N/A</v>
      </c>
      <c r="L62" s="10" t="e">
        <f ca="1">IF($B62&lt;='Visualization - Fit'!$B$5,OFFSET(Projection!U62,$A$2,0),NA())</f>
        <v>#N/A</v>
      </c>
      <c r="M62" s="10" t="e">
        <f ca="1">IF($B62&lt;='Visualization - Fit'!$B$5,OFFSET(Projection!V62,$A$2,0),NA())</f>
        <v>#N/A</v>
      </c>
      <c r="N62" s="10" t="e">
        <f ca="1">IF($B62&lt;='Visualization - Fit'!$B$5,OFFSET(Projection!W62,$A$2,0),NA())</f>
        <v>#N/A</v>
      </c>
      <c r="O62" s="10" t="e">
        <f ca="1">IF($B62&lt;='Visualization - Fit'!$B$5,OFFSET(Projection!X62,$A$2,0),NA())</f>
        <v>#N/A</v>
      </c>
      <c r="P62" s="10" t="e">
        <f ca="1">IF($B62&lt;='Visualization - Fit'!$B$5,OFFSET(Projection!Y62,$A$2,0),NA())</f>
        <v>#N/A</v>
      </c>
      <c r="Q62" s="10" t="e">
        <f ca="1">IF($B62&lt;='Visualization - Fit'!$B$5,OFFSET(Projection!Z62,$A$2,0),NA())</f>
        <v>#N/A</v>
      </c>
      <c r="R62" s="10" t="e">
        <f ca="1">IF($B62&lt;='Visualization - Fit'!$B$5,OFFSET(Projection!AA62,$A$2,0),NA())</f>
        <v>#N/A</v>
      </c>
      <c r="S62" s="10" t="e">
        <f ca="1">IF($B62&lt;='Visualization - Fit'!$B$5,OFFSET(Projection!AB62,$A$2,0),NA())</f>
        <v>#N/A</v>
      </c>
      <c r="T62" s="10" t="e">
        <f ca="1">IF($B62&lt;='Visualization - Fit'!$B$5,OFFSET(Projection!AC62,$A$2,0),NA())</f>
        <v>#N/A</v>
      </c>
      <c r="U62" s="10" t="e">
        <f ca="1">IF($B62&lt;='Visualization - Fit'!$B$5,OFFSET(Projection!AD62,$A$2,0),NA())</f>
        <v>#N/A</v>
      </c>
      <c r="V62" s="10" t="e">
        <f ca="1">IF($B62&lt;='Visualization - Fit'!$B$5,OFFSET(Projection!AE62,$A$2,0),NA())</f>
        <v>#N/A</v>
      </c>
      <c r="W62" s="10" t="e">
        <f ca="1">IF($B62&lt;='Visualization - Fit'!$B$5,OFFSET(Projection!AI62,$A$2,0),NA())</f>
        <v>#N/A</v>
      </c>
      <c r="X62" s="10" t="e">
        <f ca="1">IF($B62&lt;='Visualization - Fit'!$B$5,OFFSET(Projection!AJ62,$A$2,0),NA())</f>
        <v>#N/A</v>
      </c>
      <c r="Y62" s="10" t="e">
        <f ca="1">IF($B62&lt;='Visualization - Fit'!$B$5,OFFSET(Projection!#REF!,$A$2,0),NA())</f>
        <v>#N/A</v>
      </c>
      <c r="Z62" s="10" t="e">
        <f ca="1">IF($B62&lt;='Visualization - Fit'!$B$5,OFFSET(Projection!AK62,$A$2,0),NA())</f>
        <v>#N/A</v>
      </c>
      <c r="AA62" s="10" t="e">
        <f ca="1">IF($B62&lt;='Visualization - Fit'!$B$5,OFFSET(Projection!AL62,$A$2,0),NA())</f>
        <v>#N/A</v>
      </c>
      <c r="AB62" s="10" t="e">
        <f ca="1">IF($B62&lt;='Visualization - Fit'!$B$5,OFFSET(Projection!AM62,$A$2,0),NA())</f>
        <v>#N/A</v>
      </c>
    </row>
    <row r="63" spans="2:28">
      <c r="B63" s="9" t="e">
        <f ca="1">IF(B62&lt;'Visualization - Fit'!$B$5,OFFSET(Projection!A63,$A$2,0),NA())</f>
        <v>#N/A</v>
      </c>
      <c r="C63" s="10" t="e">
        <f ca="1">IF($B63&lt;='Visualization - Fit'!$B$5,OFFSET(Projection!B63,$A$2,0),NA())</f>
        <v>#N/A</v>
      </c>
      <c r="D63" s="10" t="e">
        <f ca="1">IF($B63&lt;='Visualization - Fit'!$B$5,OFFSET(Projection!C63,$A$2,0),NA())</f>
        <v>#N/A</v>
      </c>
      <c r="E63" s="10" t="e">
        <f ca="1">IF($B63&lt;='Visualization - Fit'!$B$5,OFFSET(Projection!D63,$A$2,0),NA())</f>
        <v>#N/A</v>
      </c>
      <c r="F63" s="10" t="e">
        <f ca="1">IF($B63&lt;='Visualization - Fit'!$B$5,OFFSET(Projection!E63,$A$2,0),NA())</f>
        <v>#N/A</v>
      </c>
      <c r="G63" s="10" t="e">
        <f ca="1">IF($B63&lt;='Visualization - Fit'!$B$5,OFFSET(Projection!F63,$A$2,0),NA())</f>
        <v>#N/A</v>
      </c>
      <c r="H63" s="10" t="e">
        <f ca="1">IF($B63&lt;='Visualization - Fit'!$B$5,OFFSET(Projection!O63,$A$2,0),NA())</f>
        <v>#N/A</v>
      </c>
      <c r="I63" s="10" t="e">
        <f ca="1">IF($B63&lt;='Visualization - Fit'!$B$5,OFFSET(Projection!P63,$A$2,0),NA())</f>
        <v>#N/A</v>
      </c>
      <c r="J63" s="10" t="e">
        <f ca="1">IF($B63&lt;='Visualization - Fit'!$B$5,OFFSET(Projection!Q63,$A$2,0),NA())</f>
        <v>#N/A</v>
      </c>
      <c r="K63" s="10" t="e">
        <f ca="1">IF($B63&lt;='Visualization - Fit'!$B$5,OFFSET(Projection!T63,$A$2,0),NA())</f>
        <v>#N/A</v>
      </c>
      <c r="L63" s="10" t="e">
        <f ca="1">IF($B63&lt;='Visualization - Fit'!$B$5,OFFSET(Projection!U63,$A$2,0),NA())</f>
        <v>#N/A</v>
      </c>
      <c r="M63" s="10" t="e">
        <f ca="1">IF($B63&lt;='Visualization - Fit'!$B$5,OFFSET(Projection!V63,$A$2,0),NA())</f>
        <v>#N/A</v>
      </c>
      <c r="N63" s="10" t="e">
        <f ca="1">IF($B63&lt;='Visualization - Fit'!$B$5,OFFSET(Projection!W63,$A$2,0),NA())</f>
        <v>#N/A</v>
      </c>
      <c r="O63" s="10" t="e">
        <f ca="1">IF($B63&lt;='Visualization - Fit'!$B$5,OFFSET(Projection!X63,$A$2,0),NA())</f>
        <v>#N/A</v>
      </c>
      <c r="P63" s="10" t="e">
        <f ca="1">IF($B63&lt;='Visualization - Fit'!$B$5,OFFSET(Projection!Y63,$A$2,0),NA())</f>
        <v>#N/A</v>
      </c>
      <c r="Q63" s="10" t="e">
        <f ca="1">IF($B63&lt;='Visualization - Fit'!$B$5,OFFSET(Projection!Z63,$A$2,0),NA())</f>
        <v>#N/A</v>
      </c>
      <c r="R63" s="10" t="e">
        <f ca="1">IF($B63&lt;='Visualization - Fit'!$B$5,OFFSET(Projection!AA63,$A$2,0),NA())</f>
        <v>#N/A</v>
      </c>
      <c r="S63" s="10" t="e">
        <f ca="1">IF($B63&lt;='Visualization - Fit'!$B$5,OFFSET(Projection!AB63,$A$2,0),NA())</f>
        <v>#N/A</v>
      </c>
      <c r="T63" s="10" t="e">
        <f ca="1">IF($B63&lt;='Visualization - Fit'!$B$5,OFFSET(Projection!AC63,$A$2,0),NA())</f>
        <v>#N/A</v>
      </c>
      <c r="U63" s="10" t="e">
        <f ca="1">IF($B63&lt;='Visualization - Fit'!$B$5,OFFSET(Projection!AD63,$A$2,0),NA())</f>
        <v>#N/A</v>
      </c>
      <c r="V63" s="10" t="e">
        <f ca="1">IF($B63&lt;='Visualization - Fit'!$B$5,OFFSET(Projection!AE63,$A$2,0),NA())</f>
        <v>#N/A</v>
      </c>
      <c r="W63" s="10" t="e">
        <f ca="1">IF($B63&lt;='Visualization - Fit'!$B$5,OFFSET(Projection!AI63,$A$2,0),NA())</f>
        <v>#N/A</v>
      </c>
      <c r="X63" s="10" t="e">
        <f ca="1">IF($B63&lt;='Visualization - Fit'!$B$5,OFFSET(Projection!AJ63,$A$2,0),NA())</f>
        <v>#N/A</v>
      </c>
      <c r="Y63" s="10" t="e">
        <f ca="1">IF($B63&lt;='Visualization - Fit'!$B$5,OFFSET(Projection!#REF!,$A$2,0),NA())</f>
        <v>#N/A</v>
      </c>
      <c r="Z63" s="10" t="e">
        <f ca="1">IF($B63&lt;='Visualization - Fit'!$B$5,OFFSET(Projection!AK63,$A$2,0),NA())</f>
        <v>#N/A</v>
      </c>
      <c r="AA63" s="10" t="e">
        <f ca="1">IF($B63&lt;='Visualization - Fit'!$B$5,OFFSET(Projection!AL63,$A$2,0),NA())</f>
        <v>#N/A</v>
      </c>
      <c r="AB63" s="10" t="e">
        <f ca="1">IF($B63&lt;='Visualization - Fit'!$B$5,OFFSET(Projection!AM63,$A$2,0),NA())</f>
        <v>#N/A</v>
      </c>
    </row>
    <row r="64" spans="2:28">
      <c r="B64" s="9" t="e">
        <f ca="1">IF(B63&lt;'Visualization - Fit'!$B$5,OFFSET(Projection!A64,$A$2,0),NA())</f>
        <v>#N/A</v>
      </c>
      <c r="C64" s="10" t="e">
        <f ca="1">IF($B64&lt;='Visualization - Fit'!$B$5,OFFSET(Projection!B64,$A$2,0),NA())</f>
        <v>#N/A</v>
      </c>
      <c r="D64" s="10" t="e">
        <f ca="1">IF($B64&lt;='Visualization - Fit'!$B$5,OFFSET(Projection!C64,$A$2,0),NA())</f>
        <v>#N/A</v>
      </c>
      <c r="E64" s="10" t="e">
        <f ca="1">IF($B64&lt;='Visualization - Fit'!$B$5,OFFSET(Projection!D64,$A$2,0),NA())</f>
        <v>#N/A</v>
      </c>
      <c r="F64" s="10" t="e">
        <f ca="1">IF($B64&lt;='Visualization - Fit'!$B$5,OFFSET(Projection!E64,$A$2,0),NA())</f>
        <v>#N/A</v>
      </c>
      <c r="G64" s="10" t="e">
        <f ca="1">IF($B64&lt;='Visualization - Fit'!$B$5,OFFSET(Projection!F64,$A$2,0),NA())</f>
        <v>#N/A</v>
      </c>
      <c r="H64" s="10" t="e">
        <f ca="1">IF($B64&lt;='Visualization - Fit'!$B$5,OFFSET(Projection!O64,$A$2,0),NA())</f>
        <v>#N/A</v>
      </c>
      <c r="I64" s="10" t="e">
        <f ca="1">IF($B64&lt;='Visualization - Fit'!$B$5,OFFSET(Projection!P64,$A$2,0),NA())</f>
        <v>#N/A</v>
      </c>
      <c r="J64" s="10" t="e">
        <f ca="1">IF($B64&lt;='Visualization - Fit'!$B$5,OFFSET(Projection!Q64,$A$2,0),NA())</f>
        <v>#N/A</v>
      </c>
      <c r="K64" s="10" t="e">
        <f ca="1">IF($B64&lt;='Visualization - Fit'!$B$5,OFFSET(Projection!T64,$A$2,0),NA())</f>
        <v>#N/A</v>
      </c>
      <c r="L64" s="10" t="e">
        <f ca="1">IF($B64&lt;='Visualization - Fit'!$B$5,OFFSET(Projection!U64,$A$2,0),NA())</f>
        <v>#N/A</v>
      </c>
      <c r="M64" s="10" t="e">
        <f ca="1">IF($B64&lt;='Visualization - Fit'!$B$5,OFFSET(Projection!V64,$A$2,0),NA())</f>
        <v>#N/A</v>
      </c>
      <c r="N64" s="10" t="e">
        <f ca="1">IF($B64&lt;='Visualization - Fit'!$B$5,OFFSET(Projection!W64,$A$2,0),NA())</f>
        <v>#N/A</v>
      </c>
      <c r="O64" s="10" t="e">
        <f ca="1">IF($B64&lt;='Visualization - Fit'!$B$5,OFFSET(Projection!X64,$A$2,0),NA())</f>
        <v>#N/A</v>
      </c>
      <c r="P64" s="10" t="e">
        <f ca="1">IF($B64&lt;='Visualization - Fit'!$B$5,OFFSET(Projection!Y64,$A$2,0),NA())</f>
        <v>#N/A</v>
      </c>
      <c r="Q64" s="10" t="e">
        <f ca="1">IF($B64&lt;='Visualization - Fit'!$B$5,OFFSET(Projection!Z64,$A$2,0),NA())</f>
        <v>#N/A</v>
      </c>
      <c r="R64" s="10" t="e">
        <f ca="1">IF($B64&lt;='Visualization - Fit'!$B$5,OFFSET(Projection!AA64,$A$2,0),NA())</f>
        <v>#N/A</v>
      </c>
      <c r="S64" s="10" t="e">
        <f ca="1">IF($B64&lt;='Visualization - Fit'!$B$5,OFFSET(Projection!AB64,$A$2,0),NA())</f>
        <v>#N/A</v>
      </c>
      <c r="T64" s="10" t="e">
        <f ca="1">IF($B64&lt;='Visualization - Fit'!$B$5,OFFSET(Projection!AC64,$A$2,0),NA())</f>
        <v>#N/A</v>
      </c>
      <c r="U64" s="10" t="e">
        <f ca="1">IF($B64&lt;='Visualization - Fit'!$B$5,OFFSET(Projection!AD64,$A$2,0),NA())</f>
        <v>#N/A</v>
      </c>
      <c r="V64" s="10" t="e">
        <f ca="1">IF($B64&lt;='Visualization - Fit'!$B$5,OFFSET(Projection!AE64,$A$2,0),NA())</f>
        <v>#N/A</v>
      </c>
      <c r="W64" s="10" t="e">
        <f ca="1">IF($B64&lt;='Visualization - Fit'!$B$5,OFFSET(Projection!AI64,$A$2,0),NA())</f>
        <v>#N/A</v>
      </c>
      <c r="X64" s="10" t="e">
        <f ca="1">IF($B64&lt;='Visualization - Fit'!$B$5,OFFSET(Projection!AJ64,$A$2,0),NA())</f>
        <v>#N/A</v>
      </c>
      <c r="Y64" s="10" t="e">
        <f ca="1">IF($B64&lt;='Visualization - Fit'!$B$5,OFFSET(Projection!#REF!,$A$2,0),NA())</f>
        <v>#N/A</v>
      </c>
      <c r="Z64" s="10" t="e">
        <f ca="1">IF($B64&lt;='Visualization - Fit'!$B$5,OFFSET(Projection!AK64,$A$2,0),NA())</f>
        <v>#N/A</v>
      </c>
      <c r="AA64" s="10" t="e">
        <f ca="1">IF($B64&lt;='Visualization - Fit'!$B$5,OFFSET(Projection!AL64,$A$2,0),NA())</f>
        <v>#N/A</v>
      </c>
      <c r="AB64" s="10" t="e">
        <f ca="1">IF($B64&lt;='Visualization - Fit'!$B$5,OFFSET(Projection!AM64,$A$2,0),NA())</f>
        <v>#N/A</v>
      </c>
    </row>
    <row r="65" spans="2:28">
      <c r="B65" s="9" t="e">
        <f ca="1">IF(B64&lt;'Visualization - Fit'!$B$5,OFFSET(Projection!A65,$A$2,0),NA())</f>
        <v>#N/A</v>
      </c>
      <c r="C65" s="10" t="e">
        <f ca="1">IF($B65&lt;='Visualization - Fit'!$B$5,OFFSET(Projection!B65,$A$2,0),NA())</f>
        <v>#N/A</v>
      </c>
      <c r="D65" s="10" t="e">
        <f ca="1">IF($B65&lt;='Visualization - Fit'!$B$5,OFFSET(Projection!C65,$A$2,0),NA())</f>
        <v>#N/A</v>
      </c>
      <c r="E65" s="10" t="e">
        <f ca="1">IF($B65&lt;='Visualization - Fit'!$B$5,OFFSET(Projection!D65,$A$2,0),NA())</f>
        <v>#N/A</v>
      </c>
      <c r="F65" s="10" t="e">
        <f ca="1">IF($B65&lt;='Visualization - Fit'!$B$5,OFFSET(Projection!E65,$A$2,0),NA())</f>
        <v>#N/A</v>
      </c>
      <c r="G65" s="10" t="e">
        <f ca="1">IF($B65&lt;='Visualization - Fit'!$B$5,OFFSET(Projection!F65,$A$2,0),NA())</f>
        <v>#N/A</v>
      </c>
      <c r="H65" s="10" t="e">
        <f ca="1">IF($B65&lt;='Visualization - Fit'!$B$5,OFFSET(Projection!O65,$A$2,0),NA())</f>
        <v>#N/A</v>
      </c>
      <c r="I65" s="10" t="e">
        <f ca="1">IF($B65&lt;='Visualization - Fit'!$B$5,OFFSET(Projection!P65,$A$2,0),NA())</f>
        <v>#N/A</v>
      </c>
      <c r="J65" s="10" t="e">
        <f ca="1">IF($B65&lt;='Visualization - Fit'!$B$5,OFFSET(Projection!Q65,$A$2,0),NA())</f>
        <v>#N/A</v>
      </c>
      <c r="K65" s="10" t="e">
        <f ca="1">IF($B65&lt;='Visualization - Fit'!$B$5,OFFSET(Projection!T65,$A$2,0),NA())</f>
        <v>#N/A</v>
      </c>
      <c r="L65" s="10" t="e">
        <f ca="1">IF($B65&lt;='Visualization - Fit'!$B$5,OFFSET(Projection!U65,$A$2,0),NA())</f>
        <v>#N/A</v>
      </c>
      <c r="M65" s="10" t="e">
        <f ca="1">IF($B65&lt;='Visualization - Fit'!$B$5,OFFSET(Projection!V65,$A$2,0),NA())</f>
        <v>#N/A</v>
      </c>
      <c r="N65" s="10" t="e">
        <f ca="1">IF($B65&lt;='Visualization - Fit'!$B$5,OFFSET(Projection!W65,$A$2,0),NA())</f>
        <v>#N/A</v>
      </c>
      <c r="O65" s="10" t="e">
        <f ca="1">IF($B65&lt;='Visualization - Fit'!$B$5,OFFSET(Projection!X65,$A$2,0),NA())</f>
        <v>#N/A</v>
      </c>
      <c r="P65" s="10" t="e">
        <f ca="1">IF($B65&lt;='Visualization - Fit'!$B$5,OFFSET(Projection!Y65,$A$2,0),NA())</f>
        <v>#N/A</v>
      </c>
      <c r="Q65" s="10" t="e">
        <f ca="1">IF($B65&lt;='Visualization - Fit'!$B$5,OFFSET(Projection!Z65,$A$2,0),NA())</f>
        <v>#N/A</v>
      </c>
      <c r="R65" s="10" t="e">
        <f ca="1">IF($B65&lt;='Visualization - Fit'!$B$5,OFFSET(Projection!AA65,$A$2,0),NA())</f>
        <v>#N/A</v>
      </c>
      <c r="S65" s="10" t="e">
        <f ca="1">IF($B65&lt;='Visualization - Fit'!$B$5,OFFSET(Projection!AB65,$A$2,0),NA())</f>
        <v>#N/A</v>
      </c>
      <c r="T65" s="10" t="e">
        <f ca="1">IF($B65&lt;='Visualization - Fit'!$B$5,OFFSET(Projection!AC65,$A$2,0),NA())</f>
        <v>#N/A</v>
      </c>
      <c r="U65" s="10" t="e">
        <f ca="1">IF($B65&lt;='Visualization - Fit'!$B$5,OFFSET(Projection!AD65,$A$2,0),NA())</f>
        <v>#N/A</v>
      </c>
      <c r="V65" s="10" t="e">
        <f ca="1">IF($B65&lt;='Visualization - Fit'!$B$5,OFFSET(Projection!AE65,$A$2,0),NA())</f>
        <v>#N/A</v>
      </c>
      <c r="W65" s="10" t="e">
        <f ca="1">IF($B65&lt;='Visualization - Fit'!$B$5,OFFSET(Projection!AI65,$A$2,0),NA())</f>
        <v>#N/A</v>
      </c>
      <c r="X65" s="10" t="e">
        <f ca="1">IF($B65&lt;='Visualization - Fit'!$B$5,OFFSET(Projection!AJ65,$A$2,0),NA())</f>
        <v>#N/A</v>
      </c>
      <c r="Y65" s="10" t="e">
        <f ca="1">IF($B65&lt;='Visualization - Fit'!$B$5,OFFSET(Projection!#REF!,$A$2,0),NA())</f>
        <v>#N/A</v>
      </c>
      <c r="Z65" s="10" t="e">
        <f ca="1">IF($B65&lt;='Visualization - Fit'!$B$5,OFFSET(Projection!AK65,$A$2,0),NA())</f>
        <v>#N/A</v>
      </c>
      <c r="AA65" s="10" t="e">
        <f ca="1">IF($B65&lt;='Visualization - Fit'!$B$5,OFFSET(Projection!AL65,$A$2,0),NA())</f>
        <v>#N/A</v>
      </c>
      <c r="AB65" s="10" t="e">
        <f ca="1">IF($B65&lt;='Visualization - Fit'!$B$5,OFFSET(Projection!AM65,$A$2,0),NA())</f>
        <v>#N/A</v>
      </c>
    </row>
    <row r="66" spans="2:28">
      <c r="B66" s="9" t="e">
        <f ca="1">IF(B65&lt;'Visualization - Fit'!$B$5,OFFSET(Projection!A66,$A$2,0),NA())</f>
        <v>#N/A</v>
      </c>
      <c r="C66" s="10" t="e">
        <f ca="1">IF($B66&lt;='Visualization - Fit'!$B$5,OFFSET(Projection!B66,$A$2,0),NA())</f>
        <v>#N/A</v>
      </c>
      <c r="D66" s="10" t="e">
        <f ca="1">IF($B66&lt;='Visualization - Fit'!$B$5,OFFSET(Projection!C66,$A$2,0),NA())</f>
        <v>#N/A</v>
      </c>
      <c r="E66" s="10" t="e">
        <f ca="1">IF($B66&lt;='Visualization - Fit'!$B$5,OFFSET(Projection!D66,$A$2,0),NA())</f>
        <v>#N/A</v>
      </c>
      <c r="F66" s="10" t="e">
        <f ca="1">IF($B66&lt;='Visualization - Fit'!$B$5,OFFSET(Projection!E66,$A$2,0),NA())</f>
        <v>#N/A</v>
      </c>
      <c r="G66" s="10" t="e">
        <f ca="1">IF($B66&lt;='Visualization - Fit'!$B$5,OFFSET(Projection!F66,$A$2,0),NA())</f>
        <v>#N/A</v>
      </c>
      <c r="H66" s="10" t="e">
        <f ca="1">IF($B66&lt;='Visualization - Fit'!$B$5,OFFSET(Projection!O66,$A$2,0),NA())</f>
        <v>#N/A</v>
      </c>
      <c r="I66" s="10" t="e">
        <f ca="1">IF($B66&lt;='Visualization - Fit'!$B$5,OFFSET(Projection!P66,$A$2,0),NA())</f>
        <v>#N/A</v>
      </c>
      <c r="J66" s="10" t="e">
        <f ca="1">IF($B66&lt;='Visualization - Fit'!$B$5,OFFSET(Projection!Q66,$A$2,0),NA())</f>
        <v>#N/A</v>
      </c>
      <c r="K66" s="10" t="e">
        <f ca="1">IF($B66&lt;='Visualization - Fit'!$B$5,OFFSET(Projection!T66,$A$2,0),NA())</f>
        <v>#N/A</v>
      </c>
      <c r="L66" s="10" t="e">
        <f ca="1">IF($B66&lt;='Visualization - Fit'!$B$5,OFFSET(Projection!U66,$A$2,0),NA())</f>
        <v>#N/A</v>
      </c>
      <c r="M66" s="10" t="e">
        <f ca="1">IF($B66&lt;='Visualization - Fit'!$B$5,OFFSET(Projection!V66,$A$2,0),NA())</f>
        <v>#N/A</v>
      </c>
      <c r="N66" s="10" t="e">
        <f ca="1">IF($B66&lt;='Visualization - Fit'!$B$5,OFFSET(Projection!W66,$A$2,0),NA())</f>
        <v>#N/A</v>
      </c>
      <c r="O66" s="10" t="e">
        <f ca="1">IF($B66&lt;='Visualization - Fit'!$B$5,OFFSET(Projection!X66,$A$2,0),NA())</f>
        <v>#N/A</v>
      </c>
      <c r="P66" s="10" t="e">
        <f ca="1">IF($B66&lt;='Visualization - Fit'!$B$5,OFFSET(Projection!Y66,$A$2,0),NA())</f>
        <v>#N/A</v>
      </c>
      <c r="Q66" s="10" t="e">
        <f ca="1">IF($B66&lt;='Visualization - Fit'!$B$5,OFFSET(Projection!Z66,$A$2,0),NA())</f>
        <v>#N/A</v>
      </c>
      <c r="R66" s="10" t="e">
        <f ca="1">IF($B66&lt;='Visualization - Fit'!$B$5,OFFSET(Projection!AA66,$A$2,0),NA())</f>
        <v>#N/A</v>
      </c>
      <c r="S66" s="10" t="e">
        <f ca="1">IF($B66&lt;='Visualization - Fit'!$B$5,OFFSET(Projection!AB66,$A$2,0),NA())</f>
        <v>#N/A</v>
      </c>
      <c r="T66" s="10" t="e">
        <f ca="1">IF($B66&lt;='Visualization - Fit'!$B$5,OFFSET(Projection!AC66,$A$2,0),NA())</f>
        <v>#N/A</v>
      </c>
      <c r="U66" s="10" t="e">
        <f ca="1">IF($B66&lt;='Visualization - Fit'!$B$5,OFFSET(Projection!AD66,$A$2,0),NA())</f>
        <v>#N/A</v>
      </c>
      <c r="V66" s="10" t="e">
        <f ca="1">IF($B66&lt;='Visualization - Fit'!$B$5,OFFSET(Projection!AE66,$A$2,0),NA())</f>
        <v>#N/A</v>
      </c>
      <c r="W66" s="10" t="e">
        <f ca="1">IF($B66&lt;='Visualization - Fit'!$B$5,OFFSET(Projection!AI66,$A$2,0),NA())</f>
        <v>#N/A</v>
      </c>
      <c r="X66" s="10" t="e">
        <f ca="1">IF($B66&lt;='Visualization - Fit'!$B$5,OFFSET(Projection!AJ66,$A$2,0),NA())</f>
        <v>#N/A</v>
      </c>
      <c r="Y66" s="10" t="e">
        <f ca="1">IF($B66&lt;='Visualization - Fit'!$B$5,OFFSET(Projection!#REF!,$A$2,0),NA())</f>
        <v>#N/A</v>
      </c>
      <c r="Z66" s="10" t="e">
        <f ca="1">IF($B66&lt;='Visualization - Fit'!$B$5,OFFSET(Projection!AK66,$A$2,0),NA())</f>
        <v>#N/A</v>
      </c>
      <c r="AA66" s="10" t="e">
        <f ca="1">IF($B66&lt;='Visualization - Fit'!$B$5,OFFSET(Projection!AL66,$A$2,0),NA())</f>
        <v>#N/A</v>
      </c>
      <c r="AB66" s="10" t="e">
        <f ca="1">IF($B66&lt;='Visualization - Fit'!$B$5,OFFSET(Projection!AM66,$A$2,0),NA())</f>
        <v>#N/A</v>
      </c>
    </row>
    <row r="67" spans="2:28">
      <c r="B67" s="9" t="e">
        <f ca="1">IF(B66&lt;'Visualization - Fit'!$B$5,OFFSET(Projection!A67,$A$2,0),NA())</f>
        <v>#N/A</v>
      </c>
      <c r="C67" s="10" t="e">
        <f ca="1">IF($B67&lt;='Visualization - Fit'!$B$5,OFFSET(Projection!B67,$A$2,0),NA())</f>
        <v>#N/A</v>
      </c>
      <c r="D67" s="10" t="e">
        <f ca="1">IF($B67&lt;='Visualization - Fit'!$B$5,OFFSET(Projection!C67,$A$2,0),NA())</f>
        <v>#N/A</v>
      </c>
      <c r="E67" s="10" t="e">
        <f ca="1">IF($B67&lt;='Visualization - Fit'!$B$5,OFFSET(Projection!D67,$A$2,0),NA())</f>
        <v>#N/A</v>
      </c>
      <c r="F67" s="10" t="e">
        <f ca="1">IF($B67&lt;='Visualization - Fit'!$B$5,OFFSET(Projection!E67,$A$2,0),NA())</f>
        <v>#N/A</v>
      </c>
      <c r="G67" s="10" t="e">
        <f ca="1">IF($B67&lt;='Visualization - Fit'!$B$5,OFFSET(Projection!F67,$A$2,0),NA())</f>
        <v>#N/A</v>
      </c>
      <c r="H67" s="10" t="e">
        <f ca="1">IF($B67&lt;='Visualization - Fit'!$B$5,OFFSET(Projection!O67,$A$2,0),NA())</f>
        <v>#N/A</v>
      </c>
      <c r="I67" s="10" t="e">
        <f ca="1">IF($B67&lt;='Visualization - Fit'!$B$5,OFFSET(Projection!P67,$A$2,0),NA())</f>
        <v>#N/A</v>
      </c>
      <c r="J67" s="10" t="e">
        <f ca="1">IF($B67&lt;='Visualization - Fit'!$B$5,OFFSET(Projection!Q67,$A$2,0),NA())</f>
        <v>#N/A</v>
      </c>
      <c r="K67" s="10" t="e">
        <f ca="1">IF($B67&lt;='Visualization - Fit'!$B$5,OFFSET(Projection!T67,$A$2,0),NA())</f>
        <v>#N/A</v>
      </c>
      <c r="L67" s="10" t="e">
        <f ca="1">IF($B67&lt;='Visualization - Fit'!$B$5,OFFSET(Projection!U67,$A$2,0),NA())</f>
        <v>#N/A</v>
      </c>
      <c r="M67" s="10" t="e">
        <f ca="1">IF($B67&lt;='Visualization - Fit'!$B$5,OFFSET(Projection!V67,$A$2,0),NA())</f>
        <v>#N/A</v>
      </c>
      <c r="N67" s="10" t="e">
        <f ca="1">IF($B67&lt;='Visualization - Fit'!$B$5,OFFSET(Projection!W67,$A$2,0),NA())</f>
        <v>#N/A</v>
      </c>
      <c r="O67" s="10" t="e">
        <f ca="1">IF($B67&lt;='Visualization - Fit'!$B$5,OFFSET(Projection!X67,$A$2,0),NA())</f>
        <v>#N/A</v>
      </c>
      <c r="P67" s="10" t="e">
        <f ca="1">IF($B67&lt;='Visualization - Fit'!$B$5,OFFSET(Projection!Y67,$A$2,0),NA())</f>
        <v>#N/A</v>
      </c>
      <c r="Q67" s="10" t="e">
        <f ca="1">IF($B67&lt;='Visualization - Fit'!$B$5,OFFSET(Projection!Z67,$A$2,0),NA())</f>
        <v>#N/A</v>
      </c>
      <c r="R67" s="10" t="e">
        <f ca="1">IF($B67&lt;='Visualization - Fit'!$B$5,OFFSET(Projection!AA67,$A$2,0),NA())</f>
        <v>#N/A</v>
      </c>
      <c r="S67" s="10" t="e">
        <f ca="1">IF($B67&lt;='Visualization - Fit'!$B$5,OFFSET(Projection!AB67,$A$2,0),NA())</f>
        <v>#N/A</v>
      </c>
      <c r="T67" s="10" t="e">
        <f ca="1">IF($B67&lt;='Visualization - Fit'!$B$5,OFFSET(Projection!AC67,$A$2,0),NA())</f>
        <v>#N/A</v>
      </c>
      <c r="U67" s="10" t="e">
        <f ca="1">IF($B67&lt;='Visualization - Fit'!$B$5,OFFSET(Projection!AD67,$A$2,0),NA())</f>
        <v>#N/A</v>
      </c>
      <c r="V67" s="10" t="e">
        <f ca="1">IF($B67&lt;='Visualization - Fit'!$B$5,OFFSET(Projection!AE67,$A$2,0),NA())</f>
        <v>#N/A</v>
      </c>
      <c r="W67" s="10" t="e">
        <f ca="1">IF($B67&lt;='Visualization - Fit'!$B$5,OFFSET(Projection!AI67,$A$2,0),NA())</f>
        <v>#N/A</v>
      </c>
      <c r="X67" s="10" t="e">
        <f ca="1">IF($B67&lt;='Visualization - Fit'!$B$5,OFFSET(Projection!AJ67,$A$2,0),NA())</f>
        <v>#N/A</v>
      </c>
      <c r="Y67" s="10" t="e">
        <f ca="1">IF($B67&lt;='Visualization - Fit'!$B$5,OFFSET(Projection!#REF!,$A$2,0),NA())</f>
        <v>#N/A</v>
      </c>
      <c r="Z67" s="10" t="e">
        <f ca="1">IF($B67&lt;='Visualization - Fit'!$B$5,OFFSET(Projection!AK67,$A$2,0),NA())</f>
        <v>#N/A</v>
      </c>
      <c r="AA67" s="10" t="e">
        <f ca="1">IF($B67&lt;='Visualization - Fit'!$B$5,OFFSET(Projection!AL67,$A$2,0),NA())</f>
        <v>#N/A</v>
      </c>
      <c r="AB67" s="10" t="e">
        <f ca="1">IF($B67&lt;='Visualization - Fit'!$B$5,OFFSET(Projection!AM67,$A$2,0),NA())</f>
        <v>#N/A</v>
      </c>
    </row>
    <row r="68" spans="2:28">
      <c r="B68" s="9" t="e">
        <f ca="1">IF(B67&lt;'Visualization - Fit'!$B$5,OFFSET(Projection!A68,$A$2,0),NA())</f>
        <v>#N/A</v>
      </c>
      <c r="C68" s="10" t="e">
        <f ca="1">IF($B68&lt;='Visualization - Fit'!$B$5,OFFSET(Projection!B68,$A$2,0),NA())</f>
        <v>#N/A</v>
      </c>
      <c r="D68" s="10" t="e">
        <f ca="1">IF($B68&lt;='Visualization - Fit'!$B$5,OFFSET(Projection!C68,$A$2,0),NA())</f>
        <v>#N/A</v>
      </c>
      <c r="E68" s="10" t="e">
        <f ca="1">IF($B68&lt;='Visualization - Fit'!$B$5,OFFSET(Projection!D68,$A$2,0),NA())</f>
        <v>#N/A</v>
      </c>
      <c r="F68" s="10" t="e">
        <f ca="1">IF($B68&lt;='Visualization - Fit'!$B$5,OFFSET(Projection!E68,$A$2,0),NA())</f>
        <v>#N/A</v>
      </c>
      <c r="G68" s="10" t="e">
        <f ca="1">IF($B68&lt;='Visualization - Fit'!$B$5,OFFSET(Projection!F68,$A$2,0),NA())</f>
        <v>#N/A</v>
      </c>
      <c r="H68" s="10" t="e">
        <f ca="1">IF($B68&lt;='Visualization - Fit'!$B$5,OFFSET(Projection!O68,$A$2,0),NA())</f>
        <v>#N/A</v>
      </c>
      <c r="I68" s="10" t="e">
        <f ca="1">IF($B68&lt;='Visualization - Fit'!$B$5,OFFSET(Projection!P68,$A$2,0),NA())</f>
        <v>#N/A</v>
      </c>
      <c r="J68" s="10" t="e">
        <f ca="1">IF($B68&lt;='Visualization - Fit'!$B$5,OFFSET(Projection!Q68,$A$2,0),NA())</f>
        <v>#N/A</v>
      </c>
      <c r="K68" s="10" t="e">
        <f ca="1">IF($B68&lt;='Visualization - Fit'!$B$5,OFFSET(Projection!T68,$A$2,0),NA())</f>
        <v>#N/A</v>
      </c>
      <c r="L68" s="10" t="e">
        <f ca="1">IF($B68&lt;='Visualization - Fit'!$B$5,OFFSET(Projection!U68,$A$2,0),NA())</f>
        <v>#N/A</v>
      </c>
      <c r="M68" s="10" t="e">
        <f ca="1">IF($B68&lt;='Visualization - Fit'!$B$5,OFFSET(Projection!V68,$A$2,0),NA())</f>
        <v>#N/A</v>
      </c>
      <c r="N68" s="10" t="e">
        <f ca="1">IF($B68&lt;='Visualization - Fit'!$B$5,OFFSET(Projection!W68,$A$2,0),NA())</f>
        <v>#N/A</v>
      </c>
      <c r="O68" s="10" t="e">
        <f ca="1">IF($B68&lt;='Visualization - Fit'!$B$5,OFFSET(Projection!X68,$A$2,0),NA())</f>
        <v>#N/A</v>
      </c>
      <c r="P68" s="10" t="e">
        <f ca="1">IF($B68&lt;='Visualization - Fit'!$B$5,OFFSET(Projection!Y68,$A$2,0),NA())</f>
        <v>#N/A</v>
      </c>
      <c r="Q68" s="10" t="e">
        <f ca="1">IF($B68&lt;='Visualization - Fit'!$B$5,OFFSET(Projection!Z68,$A$2,0),NA())</f>
        <v>#N/A</v>
      </c>
      <c r="R68" s="10" t="e">
        <f ca="1">IF($B68&lt;='Visualization - Fit'!$B$5,OFFSET(Projection!AA68,$A$2,0),NA())</f>
        <v>#N/A</v>
      </c>
      <c r="S68" s="10" t="e">
        <f ca="1">IF($B68&lt;='Visualization - Fit'!$B$5,OFFSET(Projection!AB68,$A$2,0),NA())</f>
        <v>#N/A</v>
      </c>
      <c r="T68" s="10" t="e">
        <f ca="1">IF($B68&lt;='Visualization - Fit'!$B$5,OFFSET(Projection!AC68,$A$2,0),NA())</f>
        <v>#N/A</v>
      </c>
      <c r="U68" s="10" t="e">
        <f ca="1">IF($B68&lt;='Visualization - Fit'!$B$5,OFFSET(Projection!AD68,$A$2,0),NA())</f>
        <v>#N/A</v>
      </c>
      <c r="V68" s="10" t="e">
        <f ca="1">IF($B68&lt;='Visualization - Fit'!$B$5,OFFSET(Projection!AE68,$A$2,0),NA())</f>
        <v>#N/A</v>
      </c>
      <c r="W68" s="10" t="e">
        <f ca="1">IF($B68&lt;='Visualization - Fit'!$B$5,OFFSET(Projection!AI68,$A$2,0),NA())</f>
        <v>#N/A</v>
      </c>
      <c r="X68" s="10" t="e">
        <f ca="1">IF($B68&lt;='Visualization - Fit'!$B$5,OFFSET(Projection!AJ68,$A$2,0),NA())</f>
        <v>#N/A</v>
      </c>
      <c r="Y68" s="10" t="e">
        <f ca="1">IF($B68&lt;='Visualization - Fit'!$B$5,OFFSET(Projection!#REF!,$A$2,0),NA())</f>
        <v>#N/A</v>
      </c>
      <c r="Z68" s="10" t="e">
        <f ca="1">IF($B68&lt;='Visualization - Fit'!$B$5,OFFSET(Projection!AK68,$A$2,0),NA())</f>
        <v>#N/A</v>
      </c>
      <c r="AA68" s="10" t="e">
        <f ca="1">IF($B68&lt;='Visualization - Fit'!$B$5,OFFSET(Projection!AL68,$A$2,0),NA())</f>
        <v>#N/A</v>
      </c>
      <c r="AB68" s="10" t="e">
        <f ca="1">IF($B68&lt;='Visualization - Fit'!$B$5,OFFSET(Projection!AM68,$A$2,0),NA())</f>
        <v>#N/A</v>
      </c>
    </row>
    <row r="69" spans="2:28">
      <c r="B69" s="9" t="e">
        <f ca="1">IF(B68&lt;'Visualization - Fit'!$B$5,OFFSET(Projection!A69,$A$2,0),NA())</f>
        <v>#N/A</v>
      </c>
      <c r="C69" s="10" t="e">
        <f ca="1">IF($B69&lt;='Visualization - Fit'!$B$5,OFFSET(Projection!B69,$A$2,0),NA())</f>
        <v>#N/A</v>
      </c>
      <c r="D69" s="10" t="e">
        <f ca="1">IF($B69&lt;='Visualization - Fit'!$B$5,OFFSET(Projection!C69,$A$2,0),NA())</f>
        <v>#N/A</v>
      </c>
      <c r="E69" s="10" t="e">
        <f ca="1">IF($B69&lt;='Visualization - Fit'!$B$5,OFFSET(Projection!D69,$A$2,0),NA())</f>
        <v>#N/A</v>
      </c>
      <c r="F69" s="10" t="e">
        <f ca="1">IF($B69&lt;='Visualization - Fit'!$B$5,OFFSET(Projection!E69,$A$2,0),NA())</f>
        <v>#N/A</v>
      </c>
      <c r="G69" s="10" t="e">
        <f ca="1">IF($B69&lt;='Visualization - Fit'!$B$5,OFFSET(Projection!F69,$A$2,0),NA())</f>
        <v>#N/A</v>
      </c>
      <c r="H69" s="10" t="e">
        <f ca="1">IF($B69&lt;='Visualization - Fit'!$B$5,OFFSET(Projection!O69,$A$2,0),NA())</f>
        <v>#N/A</v>
      </c>
      <c r="I69" s="10" t="e">
        <f ca="1">IF($B69&lt;='Visualization - Fit'!$B$5,OFFSET(Projection!P69,$A$2,0),NA())</f>
        <v>#N/A</v>
      </c>
      <c r="J69" s="10" t="e">
        <f ca="1">IF($B69&lt;='Visualization - Fit'!$B$5,OFFSET(Projection!Q69,$A$2,0),NA())</f>
        <v>#N/A</v>
      </c>
      <c r="K69" s="10" t="e">
        <f ca="1">IF($B69&lt;='Visualization - Fit'!$B$5,OFFSET(Projection!T69,$A$2,0),NA())</f>
        <v>#N/A</v>
      </c>
      <c r="L69" s="10" t="e">
        <f ca="1">IF($B69&lt;='Visualization - Fit'!$B$5,OFFSET(Projection!U69,$A$2,0),NA())</f>
        <v>#N/A</v>
      </c>
      <c r="M69" s="10" t="e">
        <f ca="1">IF($B69&lt;='Visualization - Fit'!$B$5,OFFSET(Projection!V69,$A$2,0),NA())</f>
        <v>#N/A</v>
      </c>
      <c r="N69" s="10" t="e">
        <f ca="1">IF($B69&lt;='Visualization - Fit'!$B$5,OFFSET(Projection!W69,$A$2,0),NA())</f>
        <v>#N/A</v>
      </c>
      <c r="O69" s="10" t="e">
        <f ca="1">IF($B69&lt;='Visualization - Fit'!$B$5,OFFSET(Projection!X69,$A$2,0),NA())</f>
        <v>#N/A</v>
      </c>
      <c r="P69" s="10" t="e">
        <f ca="1">IF($B69&lt;='Visualization - Fit'!$B$5,OFFSET(Projection!Y69,$A$2,0),NA())</f>
        <v>#N/A</v>
      </c>
      <c r="Q69" s="10" t="e">
        <f ca="1">IF($B69&lt;='Visualization - Fit'!$B$5,OFFSET(Projection!Z69,$A$2,0),NA())</f>
        <v>#N/A</v>
      </c>
      <c r="R69" s="10" t="e">
        <f ca="1">IF($B69&lt;='Visualization - Fit'!$B$5,OFFSET(Projection!AA69,$A$2,0),NA())</f>
        <v>#N/A</v>
      </c>
      <c r="S69" s="10" t="e">
        <f ca="1">IF($B69&lt;='Visualization - Fit'!$B$5,OFFSET(Projection!AB69,$A$2,0),NA())</f>
        <v>#N/A</v>
      </c>
      <c r="T69" s="10" t="e">
        <f ca="1">IF($B69&lt;='Visualization - Fit'!$B$5,OFFSET(Projection!AC69,$A$2,0),NA())</f>
        <v>#N/A</v>
      </c>
      <c r="U69" s="10" t="e">
        <f ca="1">IF($B69&lt;='Visualization - Fit'!$B$5,OFFSET(Projection!AD69,$A$2,0),NA())</f>
        <v>#N/A</v>
      </c>
      <c r="V69" s="10" t="e">
        <f ca="1">IF($B69&lt;='Visualization - Fit'!$B$5,OFFSET(Projection!AE69,$A$2,0),NA())</f>
        <v>#N/A</v>
      </c>
      <c r="W69" s="10" t="e">
        <f ca="1">IF($B69&lt;='Visualization - Fit'!$B$5,OFFSET(Projection!AI69,$A$2,0),NA())</f>
        <v>#N/A</v>
      </c>
      <c r="X69" s="10" t="e">
        <f ca="1">IF($B69&lt;='Visualization - Fit'!$B$5,OFFSET(Projection!AJ69,$A$2,0),NA())</f>
        <v>#N/A</v>
      </c>
      <c r="Y69" s="10" t="e">
        <f ca="1">IF($B69&lt;='Visualization - Fit'!$B$5,OFFSET(Projection!#REF!,$A$2,0),NA())</f>
        <v>#N/A</v>
      </c>
      <c r="Z69" s="10" t="e">
        <f ca="1">IF($B69&lt;='Visualization - Fit'!$B$5,OFFSET(Projection!AK69,$A$2,0),NA())</f>
        <v>#N/A</v>
      </c>
      <c r="AA69" s="10" t="e">
        <f ca="1">IF($B69&lt;='Visualization - Fit'!$B$5,OFFSET(Projection!AL69,$A$2,0),NA())</f>
        <v>#N/A</v>
      </c>
      <c r="AB69" s="10" t="e">
        <f ca="1">IF($B69&lt;='Visualization - Fit'!$B$5,OFFSET(Projection!AM69,$A$2,0),NA())</f>
        <v>#N/A</v>
      </c>
    </row>
    <row r="70" spans="2:28">
      <c r="B70" s="9" t="e">
        <f ca="1">IF(B69&lt;'Visualization - Fit'!$B$5,OFFSET(Projection!A70,$A$2,0),NA())</f>
        <v>#N/A</v>
      </c>
      <c r="C70" s="10" t="e">
        <f ca="1">IF($B70&lt;='Visualization - Fit'!$B$5,OFFSET(Projection!B70,$A$2,0),NA())</f>
        <v>#N/A</v>
      </c>
      <c r="D70" s="10" t="e">
        <f ca="1">IF($B70&lt;='Visualization - Fit'!$B$5,OFFSET(Projection!C70,$A$2,0),NA())</f>
        <v>#N/A</v>
      </c>
      <c r="E70" s="10" t="e">
        <f ca="1">IF($B70&lt;='Visualization - Fit'!$B$5,OFFSET(Projection!D70,$A$2,0),NA())</f>
        <v>#N/A</v>
      </c>
      <c r="F70" s="10" t="e">
        <f ca="1">IF($B70&lt;='Visualization - Fit'!$B$5,OFFSET(Projection!E70,$A$2,0),NA())</f>
        <v>#N/A</v>
      </c>
      <c r="G70" s="10" t="e">
        <f ca="1">IF($B70&lt;='Visualization - Fit'!$B$5,OFFSET(Projection!F70,$A$2,0),NA())</f>
        <v>#N/A</v>
      </c>
      <c r="H70" s="10" t="e">
        <f ca="1">IF($B70&lt;='Visualization - Fit'!$B$5,OFFSET(Projection!O70,$A$2,0),NA())</f>
        <v>#N/A</v>
      </c>
      <c r="I70" s="10" t="e">
        <f ca="1">IF($B70&lt;='Visualization - Fit'!$B$5,OFFSET(Projection!P70,$A$2,0),NA())</f>
        <v>#N/A</v>
      </c>
      <c r="J70" s="10" t="e">
        <f ca="1">IF($B70&lt;='Visualization - Fit'!$B$5,OFFSET(Projection!Q70,$A$2,0),NA())</f>
        <v>#N/A</v>
      </c>
      <c r="K70" s="10" t="e">
        <f ca="1">IF($B70&lt;='Visualization - Fit'!$B$5,OFFSET(Projection!T70,$A$2,0),NA())</f>
        <v>#N/A</v>
      </c>
      <c r="L70" s="10" t="e">
        <f ca="1">IF($B70&lt;='Visualization - Fit'!$B$5,OFFSET(Projection!U70,$A$2,0),NA())</f>
        <v>#N/A</v>
      </c>
      <c r="M70" s="10" t="e">
        <f ca="1">IF($B70&lt;='Visualization - Fit'!$B$5,OFFSET(Projection!V70,$A$2,0),NA())</f>
        <v>#N/A</v>
      </c>
      <c r="N70" s="10" t="e">
        <f ca="1">IF($B70&lt;='Visualization - Fit'!$B$5,OFFSET(Projection!W70,$A$2,0),NA())</f>
        <v>#N/A</v>
      </c>
      <c r="O70" s="10" t="e">
        <f ca="1">IF($B70&lt;='Visualization - Fit'!$B$5,OFFSET(Projection!X70,$A$2,0),NA())</f>
        <v>#N/A</v>
      </c>
      <c r="P70" s="10" t="e">
        <f ca="1">IF($B70&lt;='Visualization - Fit'!$B$5,OFFSET(Projection!Y70,$A$2,0),NA())</f>
        <v>#N/A</v>
      </c>
      <c r="Q70" s="10" t="e">
        <f ca="1">IF($B70&lt;='Visualization - Fit'!$B$5,OFFSET(Projection!Z70,$A$2,0),NA())</f>
        <v>#N/A</v>
      </c>
      <c r="R70" s="10" t="e">
        <f ca="1">IF($B70&lt;='Visualization - Fit'!$B$5,OFFSET(Projection!AA70,$A$2,0),NA())</f>
        <v>#N/A</v>
      </c>
      <c r="S70" s="10" t="e">
        <f ca="1">IF($B70&lt;='Visualization - Fit'!$B$5,OFFSET(Projection!AB70,$A$2,0),NA())</f>
        <v>#N/A</v>
      </c>
      <c r="T70" s="10" t="e">
        <f ca="1">IF($B70&lt;='Visualization - Fit'!$B$5,OFFSET(Projection!AC70,$A$2,0),NA())</f>
        <v>#N/A</v>
      </c>
      <c r="U70" s="10" t="e">
        <f ca="1">IF($B70&lt;='Visualization - Fit'!$B$5,OFFSET(Projection!AD70,$A$2,0),NA())</f>
        <v>#N/A</v>
      </c>
      <c r="V70" s="10" t="e">
        <f ca="1">IF($B70&lt;='Visualization - Fit'!$B$5,OFFSET(Projection!AE70,$A$2,0),NA())</f>
        <v>#N/A</v>
      </c>
      <c r="W70" s="10" t="e">
        <f ca="1">IF($B70&lt;='Visualization - Fit'!$B$5,OFFSET(Projection!AI70,$A$2,0),NA())</f>
        <v>#N/A</v>
      </c>
      <c r="X70" s="10" t="e">
        <f ca="1">IF($B70&lt;='Visualization - Fit'!$B$5,OFFSET(Projection!AJ70,$A$2,0),NA())</f>
        <v>#N/A</v>
      </c>
      <c r="Y70" s="10" t="e">
        <f ca="1">IF($B70&lt;='Visualization - Fit'!$B$5,OFFSET(Projection!#REF!,$A$2,0),NA())</f>
        <v>#N/A</v>
      </c>
      <c r="Z70" s="10" t="e">
        <f ca="1">IF($B70&lt;='Visualization - Fit'!$B$5,OFFSET(Projection!AK70,$A$2,0),NA())</f>
        <v>#N/A</v>
      </c>
      <c r="AA70" s="10" t="e">
        <f ca="1">IF($B70&lt;='Visualization - Fit'!$B$5,OFFSET(Projection!AL70,$A$2,0),NA())</f>
        <v>#N/A</v>
      </c>
      <c r="AB70" s="10" t="e">
        <f ca="1">IF($B70&lt;='Visualization - Fit'!$B$5,OFFSET(Projection!AM70,$A$2,0),NA())</f>
        <v>#N/A</v>
      </c>
    </row>
    <row r="71" spans="2:28">
      <c r="B71" s="9" t="e">
        <f ca="1">IF(B70&lt;'Visualization - Fit'!$B$5,OFFSET(Projection!A71,$A$2,0),NA())</f>
        <v>#N/A</v>
      </c>
      <c r="C71" s="10" t="e">
        <f ca="1">IF($B71&lt;='Visualization - Fit'!$B$5,OFFSET(Projection!B71,$A$2,0),NA())</f>
        <v>#N/A</v>
      </c>
      <c r="D71" s="10" t="e">
        <f ca="1">IF($B71&lt;='Visualization - Fit'!$B$5,OFFSET(Projection!C71,$A$2,0),NA())</f>
        <v>#N/A</v>
      </c>
      <c r="E71" s="10" t="e">
        <f ca="1">IF($B71&lt;='Visualization - Fit'!$B$5,OFFSET(Projection!D71,$A$2,0),NA())</f>
        <v>#N/A</v>
      </c>
      <c r="F71" s="10" t="e">
        <f ca="1">IF($B71&lt;='Visualization - Fit'!$B$5,OFFSET(Projection!E71,$A$2,0),NA())</f>
        <v>#N/A</v>
      </c>
      <c r="G71" s="10" t="e">
        <f ca="1">IF($B71&lt;='Visualization - Fit'!$B$5,OFFSET(Projection!F71,$A$2,0),NA())</f>
        <v>#N/A</v>
      </c>
      <c r="H71" s="10" t="e">
        <f ca="1">IF($B71&lt;='Visualization - Fit'!$B$5,OFFSET(Projection!O71,$A$2,0),NA())</f>
        <v>#N/A</v>
      </c>
      <c r="I71" s="10" t="e">
        <f ca="1">IF($B71&lt;='Visualization - Fit'!$B$5,OFFSET(Projection!P71,$A$2,0),NA())</f>
        <v>#N/A</v>
      </c>
      <c r="J71" s="10" t="e">
        <f ca="1">IF($B71&lt;='Visualization - Fit'!$B$5,OFFSET(Projection!Q71,$A$2,0),NA())</f>
        <v>#N/A</v>
      </c>
      <c r="K71" s="10" t="e">
        <f ca="1">IF($B71&lt;='Visualization - Fit'!$B$5,OFFSET(Projection!T71,$A$2,0),NA())</f>
        <v>#N/A</v>
      </c>
      <c r="L71" s="10" t="e">
        <f ca="1">IF($B71&lt;='Visualization - Fit'!$B$5,OFFSET(Projection!U71,$A$2,0),NA())</f>
        <v>#N/A</v>
      </c>
      <c r="M71" s="10" t="e">
        <f ca="1">IF($B71&lt;='Visualization - Fit'!$B$5,OFFSET(Projection!V71,$A$2,0),NA())</f>
        <v>#N/A</v>
      </c>
      <c r="N71" s="10" t="e">
        <f ca="1">IF($B71&lt;='Visualization - Fit'!$B$5,OFFSET(Projection!W71,$A$2,0),NA())</f>
        <v>#N/A</v>
      </c>
      <c r="O71" s="10" t="e">
        <f ca="1">IF($B71&lt;='Visualization - Fit'!$B$5,OFFSET(Projection!X71,$A$2,0),NA())</f>
        <v>#N/A</v>
      </c>
      <c r="P71" s="10" t="e">
        <f ca="1">IF($B71&lt;='Visualization - Fit'!$B$5,OFFSET(Projection!Y71,$A$2,0),NA())</f>
        <v>#N/A</v>
      </c>
      <c r="Q71" s="10" t="e">
        <f ca="1">IF($B71&lt;='Visualization - Fit'!$B$5,OFFSET(Projection!Z71,$A$2,0),NA())</f>
        <v>#N/A</v>
      </c>
      <c r="R71" s="10" t="e">
        <f ca="1">IF($B71&lt;='Visualization - Fit'!$B$5,OFFSET(Projection!AA71,$A$2,0),NA())</f>
        <v>#N/A</v>
      </c>
      <c r="S71" s="10" t="e">
        <f ca="1">IF($B71&lt;='Visualization - Fit'!$B$5,OFFSET(Projection!AB71,$A$2,0),NA())</f>
        <v>#N/A</v>
      </c>
      <c r="T71" s="10" t="e">
        <f ca="1">IF($B71&lt;='Visualization - Fit'!$B$5,OFFSET(Projection!AC71,$A$2,0),NA())</f>
        <v>#N/A</v>
      </c>
      <c r="U71" s="10" t="e">
        <f ca="1">IF($B71&lt;='Visualization - Fit'!$B$5,OFFSET(Projection!AD71,$A$2,0),NA())</f>
        <v>#N/A</v>
      </c>
      <c r="V71" s="10" t="e">
        <f ca="1">IF($B71&lt;='Visualization - Fit'!$B$5,OFFSET(Projection!AE71,$A$2,0),NA())</f>
        <v>#N/A</v>
      </c>
      <c r="W71" s="10" t="e">
        <f ca="1">IF($B71&lt;='Visualization - Fit'!$B$5,OFFSET(Projection!AI71,$A$2,0),NA())</f>
        <v>#N/A</v>
      </c>
      <c r="X71" s="10" t="e">
        <f ca="1">IF($B71&lt;='Visualization - Fit'!$B$5,OFFSET(Projection!AJ71,$A$2,0),NA())</f>
        <v>#N/A</v>
      </c>
      <c r="Y71" s="10" t="e">
        <f ca="1">IF($B71&lt;='Visualization - Fit'!$B$5,OFFSET(Projection!#REF!,$A$2,0),NA())</f>
        <v>#N/A</v>
      </c>
      <c r="Z71" s="10" t="e">
        <f ca="1">IF($B71&lt;='Visualization - Fit'!$B$5,OFFSET(Projection!AK71,$A$2,0),NA())</f>
        <v>#N/A</v>
      </c>
      <c r="AA71" s="10" t="e">
        <f ca="1">IF($B71&lt;='Visualization - Fit'!$B$5,OFFSET(Projection!AL71,$A$2,0),NA())</f>
        <v>#N/A</v>
      </c>
      <c r="AB71" s="10" t="e">
        <f ca="1">IF($B71&lt;='Visualization - Fit'!$B$5,OFFSET(Projection!AM71,$A$2,0),NA())</f>
        <v>#N/A</v>
      </c>
    </row>
    <row r="72" spans="2:28">
      <c r="B72" s="9" t="e">
        <f ca="1">IF(B71&lt;'Visualization - Fit'!$B$5,OFFSET(Projection!A72,$A$2,0),NA())</f>
        <v>#N/A</v>
      </c>
      <c r="C72" s="10" t="e">
        <f ca="1">IF($B72&lt;='Visualization - Fit'!$B$5,OFFSET(Projection!B72,$A$2,0),NA())</f>
        <v>#N/A</v>
      </c>
      <c r="D72" s="10" t="e">
        <f ca="1">IF($B72&lt;='Visualization - Fit'!$B$5,OFFSET(Projection!C72,$A$2,0),NA())</f>
        <v>#N/A</v>
      </c>
      <c r="E72" s="10" t="e">
        <f ca="1">IF($B72&lt;='Visualization - Fit'!$B$5,OFFSET(Projection!D72,$A$2,0),NA())</f>
        <v>#N/A</v>
      </c>
      <c r="F72" s="10" t="e">
        <f ca="1">IF($B72&lt;='Visualization - Fit'!$B$5,OFFSET(Projection!E72,$A$2,0),NA())</f>
        <v>#N/A</v>
      </c>
      <c r="G72" s="10" t="e">
        <f ca="1">IF($B72&lt;='Visualization - Fit'!$B$5,OFFSET(Projection!F72,$A$2,0),NA())</f>
        <v>#N/A</v>
      </c>
      <c r="H72" s="10" t="e">
        <f ca="1">IF($B72&lt;='Visualization - Fit'!$B$5,OFFSET(Projection!O72,$A$2,0),NA())</f>
        <v>#N/A</v>
      </c>
      <c r="I72" s="10" t="e">
        <f ca="1">IF($B72&lt;='Visualization - Fit'!$B$5,OFFSET(Projection!P72,$A$2,0),NA())</f>
        <v>#N/A</v>
      </c>
      <c r="J72" s="10" t="e">
        <f ca="1">IF($B72&lt;='Visualization - Fit'!$B$5,OFFSET(Projection!Q72,$A$2,0),NA())</f>
        <v>#N/A</v>
      </c>
      <c r="K72" s="10" t="e">
        <f ca="1">IF($B72&lt;='Visualization - Fit'!$B$5,OFFSET(Projection!T72,$A$2,0),NA())</f>
        <v>#N/A</v>
      </c>
      <c r="L72" s="10" t="e">
        <f ca="1">IF($B72&lt;='Visualization - Fit'!$B$5,OFFSET(Projection!U72,$A$2,0),NA())</f>
        <v>#N/A</v>
      </c>
      <c r="M72" s="10" t="e">
        <f ca="1">IF($B72&lt;='Visualization - Fit'!$B$5,OFFSET(Projection!V72,$A$2,0),NA())</f>
        <v>#N/A</v>
      </c>
      <c r="N72" s="10" t="e">
        <f ca="1">IF($B72&lt;='Visualization - Fit'!$B$5,OFFSET(Projection!W72,$A$2,0),NA())</f>
        <v>#N/A</v>
      </c>
      <c r="O72" s="10" t="e">
        <f ca="1">IF($B72&lt;='Visualization - Fit'!$B$5,OFFSET(Projection!X72,$A$2,0),NA())</f>
        <v>#N/A</v>
      </c>
      <c r="P72" s="10" t="e">
        <f ca="1">IF($B72&lt;='Visualization - Fit'!$B$5,OFFSET(Projection!Y72,$A$2,0),NA())</f>
        <v>#N/A</v>
      </c>
      <c r="Q72" s="10" t="e">
        <f ca="1">IF($B72&lt;='Visualization - Fit'!$B$5,OFFSET(Projection!Z72,$A$2,0),NA())</f>
        <v>#N/A</v>
      </c>
      <c r="R72" s="10" t="e">
        <f ca="1">IF($B72&lt;='Visualization - Fit'!$B$5,OFFSET(Projection!AA72,$A$2,0),NA())</f>
        <v>#N/A</v>
      </c>
      <c r="S72" s="10" t="e">
        <f ca="1">IF($B72&lt;='Visualization - Fit'!$B$5,OFFSET(Projection!AB72,$A$2,0),NA())</f>
        <v>#N/A</v>
      </c>
      <c r="T72" s="10" t="e">
        <f ca="1">IF($B72&lt;='Visualization - Fit'!$B$5,OFFSET(Projection!AC72,$A$2,0),NA())</f>
        <v>#N/A</v>
      </c>
      <c r="U72" s="10" t="e">
        <f ca="1">IF($B72&lt;='Visualization - Fit'!$B$5,OFFSET(Projection!AD72,$A$2,0),NA())</f>
        <v>#N/A</v>
      </c>
      <c r="V72" s="10" t="e">
        <f ca="1">IF($B72&lt;='Visualization - Fit'!$B$5,OFFSET(Projection!AE72,$A$2,0),NA())</f>
        <v>#N/A</v>
      </c>
      <c r="W72" s="10" t="e">
        <f ca="1">IF($B72&lt;='Visualization - Fit'!$B$5,OFFSET(Projection!AI72,$A$2,0),NA())</f>
        <v>#N/A</v>
      </c>
      <c r="X72" s="10" t="e">
        <f ca="1">IF($B72&lt;='Visualization - Fit'!$B$5,OFFSET(Projection!AJ72,$A$2,0),NA())</f>
        <v>#N/A</v>
      </c>
      <c r="Y72" s="10" t="e">
        <f ca="1">IF($B72&lt;='Visualization - Fit'!$B$5,OFFSET(Projection!#REF!,$A$2,0),NA())</f>
        <v>#N/A</v>
      </c>
      <c r="Z72" s="10" t="e">
        <f ca="1">IF($B72&lt;='Visualization - Fit'!$B$5,OFFSET(Projection!AK72,$A$2,0),NA())</f>
        <v>#N/A</v>
      </c>
      <c r="AA72" s="10" t="e">
        <f ca="1">IF($B72&lt;='Visualization - Fit'!$B$5,OFFSET(Projection!AL72,$A$2,0),NA())</f>
        <v>#N/A</v>
      </c>
      <c r="AB72" s="10" t="e">
        <f ca="1">IF($B72&lt;='Visualization - Fit'!$B$5,OFFSET(Projection!AM72,$A$2,0),NA())</f>
        <v>#N/A</v>
      </c>
    </row>
    <row r="73" spans="2:28">
      <c r="B73" s="9" t="e">
        <f ca="1">IF(B72&lt;'Visualization - Fit'!$B$5,OFFSET(Projection!A73,$A$2,0),NA())</f>
        <v>#N/A</v>
      </c>
      <c r="C73" s="10" t="e">
        <f ca="1">IF($B73&lt;='Visualization - Fit'!$B$5,OFFSET(Projection!B73,$A$2,0),NA())</f>
        <v>#N/A</v>
      </c>
      <c r="D73" s="10" t="e">
        <f ca="1">IF($B73&lt;='Visualization - Fit'!$B$5,OFFSET(Projection!C73,$A$2,0),NA())</f>
        <v>#N/A</v>
      </c>
      <c r="E73" s="10" t="e">
        <f ca="1">IF($B73&lt;='Visualization - Fit'!$B$5,OFFSET(Projection!D73,$A$2,0),NA())</f>
        <v>#N/A</v>
      </c>
      <c r="F73" s="10" t="e">
        <f ca="1">IF($B73&lt;='Visualization - Fit'!$B$5,OFFSET(Projection!E73,$A$2,0),NA())</f>
        <v>#N/A</v>
      </c>
      <c r="G73" s="10" t="e">
        <f ca="1">IF($B73&lt;='Visualization - Fit'!$B$5,OFFSET(Projection!F73,$A$2,0),NA())</f>
        <v>#N/A</v>
      </c>
      <c r="H73" s="10" t="e">
        <f ca="1">IF($B73&lt;='Visualization - Fit'!$B$5,OFFSET(Projection!O73,$A$2,0),NA())</f>
        <v>#N/A</v>
      </c>
      <c r="I73" s="10" t="e">
        <f ca="1">IF($B73&lt;='Visualization - Fit'!$B$5,OFFSET(Projection!P73,$A$2,0),NA())</f>
        <v>#N/A</v>
      </c>
      <c r="J73" s="10" t="e">
        <f ca="1">IF($B73&lt;='Visualization - Fit'!$B$5,OFFSET(Projection!Q73,$A$2,0),NA())</f>
        <v>#N/A</v>
      </c>
      <c r="K73" s="10" t="e">
        <f ca="1">IF($B73&lt;='Visualization - Fit'!$B$5,OFFSET(Projection!T73,$A$2,0),NA())</f>
        <v>#N/A</v>
      </c>
      <c r="L73" s="10" t="e">
        <f ca="1">IF($B73&lt;='Visualization - Fit'!$B$5,OFFSET(Projection!U73,$A$2,0),NA())</f>
        <v>#N/A</v>
      </c>
      <c r="M73" s="10" t="e">
        <f ca="1">IF($B73&lt;='Visualization - Fit'!$B$5,OFFSET(Projection!V73,$A$2,0),NA())</f>
        <v>#N/A</v>
      </c>
      <c r="N73" s="10" t="e">
        <f ca="1">IF($B73&lt;='Visualization - Fit'!$B$5,OFFSET(Projection!W73,$A$2,0),NA())</f>
        <v>#N/A</v>
      </c>
      <c r="O73" s="10" t="e">
        <f ca="1">IF($B73&lt;='Visualization - Fit'!$B$5,OFFSET(Projection!X73,$A$2,0),NA())</f>
        <v>#N/A</v>
      </c>
      <c r="P73" s="10" t="e">
        <f ca="1">IF($B73&lt;='Visualization - Fit'!$B$5,OFFSET(Projection!Y73,$A$2,0),NA())</f>
        <v>#N/A</v>
      </c>
      <c r="Q73" s="10" t="e">
        <f ca="1">IF($B73&lt;='Visualization - Fit'!$B$5,OFFSET(Projection!Z73,$A$2,0),NA())</f>
        <v>#N/A</v>
      </c>
      <c r="R73" s="10" t="e">
        <f ca="1">IF($B73&lt;='Visualization - Fit'!$B$5,OFFSET(Projection!AA73,$A$2,0),NA())</f>
        <v>#N/A</v>
      </c>
      <c r="S73" s="10" t="e">
        <f ca="1">IF($B73&lt;='Visualization - Fit'!$B$5,OFFSET(Projection!AB73,$A$2,0),NA())</f>
        <v>#N/A</v>
      </c>
      <c r="T73" s="10" t="e">
        <f ca="1">IF($B73&lt;='Visualization - Fit'!$B$5,OFFSET(Projection!AC73,$A$2,0),NA())</f>
        <v>#N/A</v>
      </c>
      <c r="U73" s="10" t="e">
        <f ca="1">IF($B73&lt;='Visualization - Fit'!$B$5,OFFSET(Projection!AD73,$A$2,0),NA())</f>
        <v>#N/A</v>
      </c>
      <c r="V73" s="10" t="e">
        <f ca="1">IF($B73&lt;='Visualization - Fit'!$B$5,OFFSET(Projection!AE73,$A$2,0),NA())</f>
        <v>#N/A</v>
      </c>
      <c r="W73" s="10" t="e">
        <f ca="1">IF($B73&lt;='Visualization - Fit'!$B$5,OFFSET(Projection!AI73,$A$2,0),NA())</f>
        <v>#N/A</v>
      </c>
      <c r="X73" s="10" t="e">
        <f ca="1">IF($B73&lt;='Visualization - Fit'!$B$5,OFFSET(Projection!AJ73,$A$2,0),NA())</f>
        <v>#N/A</v>
      </c>
      <c r="Y73" s="10" t="e">
        <f ca="1">IF($B73&lt;='Visualization - Fit'!$B$5,OFFSET(Projection!#REF!,$A$2,0),NA())</f>
        <v>#N/A</v>
      </c>
      <c r="Z73" s="10" t="e">
        <f ca="1">IF($B73&lt;='Visualization - Fit'!$B$5,OFFSET(Projection!AK73,$A$2,0),NA())</f>
        <v>#N/A</v>
      </c>
      <c r="AA73" s="10" t="e">
        <f ca="1">IF($B73&lt;='Visualization - Fit'!$B$5,OFFSET(Projection!AL73,$A$2,0),NA())</f>
        <v>#N/A</v>
      </c>
      <c r="AB73" s="10" t="e">
        <f ca="1">IF($B73&lt;='Visualization - Fit'!$B$5,OFFSET(Projection!AM73,$A$2,0),NA())</f>
        <v>#N/A</v>
      </c>
    </row>
    <row r="74" spans="2:28">
      <c r="B74" s="9" t="e">
        <f ca="1">IF(B73&lt;'Visualization - Fit'!$B$5,OFFSET(Projection!A74,$A$2,0),NA())</f>
        <v>#N/A</v>
      </c>
      <c r="C74" s="10" t="e">
        <f ca="1">IF($B74&lt;='Visualization - Fit'!$B$5,OFFSET(Projection!B74,$A$2,0),NA())</f>
        <v>#N/A</v>
      </c>
      <c r="D74" s="10" t="e">
        <f ca="1">IF($B74&lt;='Visualization - Fit'!$B$5,OFFSET(Projection!C74,$A$2,0),NA())</f>
        <v>#N/A</v>
      </c>
      <c r="E74" s="10" t="e">
        <f ca="1">IF($B74&lt;='Visualization - Fit'!$B$5,OFFSET(Projection!D74,$A$2,0),NA())</f>
        <v>#N/A</v>
      </c>
      <c r="F74" s="10" t="e">
        <f ca="1">IF($B74&lt;='Visualization - Fit'!$B$5,OFFSET(Projection!E74,$A$2,0),NA())</f>
        <v>#N/A</v>
      </c>
      <c r="G74" s="10" t="e">
        <f ca="1">IF($B74&lt;='Visualization - Fit'!$B$5,OFFSET(Projection!F74,$A$2,0),NA())</f>
        <v>#N/A</v>
      </c>
      <c r="H74" s="10" t="e">
        <f ca="1">IF($B74&lt;='Visualization - Fit'!$B$5,OFFSET(Projection!O74,$A$2,0),NA())</f>
        <v>#N/A</v>
      </c>
      <c r="I74" s="10" t="e">
        <f ca="1">IF($B74&lt;='Visualization - Fit'!$B$5,OFFSET(Projection!P74,$A$2,0),NA())</f>
        <v>#N/A</v>
      </c>
      <c r="J74" s="10" t="e">
        <f ca="1">IF($B74&lt;='Visualization - Fit'!$B$5,OFFSET(Projection!Q74,$A$2,0),NA())</f>
        <v>#N/A</v>
      </c>
      <c r="K74" s="10" t="e">
        <f ca="1">IF($B74&lt;='Visualization - Fit'!$B$5,OFFSET(Projection!T74,$A$2,0),NA())</f>
        <v>#N/A</v>
      </c>
      <c r="L74" s="10" t="e">
        <f ca="1">IF($B74&lt;='Visualization - Fit'!$B$5,OFFSET(Projection!U74,$A$2,0),NA())</f>
        <v>#N/A</v>
      </c>
      <c r="M74" s="10" t="e">
        <f ca="1">IF($B74&lt;='Visualization - Fit'!$B$5,OFFSET(Projection!V74,$A$2,0),NA())</f>
        <v>#N/A</v>
      </c>
      <c r="N74" s="10" t="e">
        <f ca="1">IF($B74&lt;='Visualization - Fit'!$B$5,OFFSET(Projection!W74,$A$2,0),NA())</f>
        <v>#N/A</v>
      </c>
      <c r="O74" s="10" t="e">
        <f ca="1">IF($B74&lt;='Visualization - Fit'!$B$5,OFFSET(Projection!X74,$A$2,0),NA())</f>
        <v>#N/A</v>
      </c>
      <c r="P74" s="10" t="e">
        <f ca="1">IF($B74&lt;='Visualization - Fit'!$B$5,OFFSET(Projection!Y74,$A$2,0),NA())</f>
        <v>#N/A</v>
      </c>
      <c r="Q74" s="10" t="e">
        <f ca="1">IF($B74&lt;='Visualization - Fit'!$B$5,OFFSET(Projection!Z74,$A$2,0),NA())</f>
        <v>#N/A</v>
      </c>
      <c r="R74" s="10" t="e">
        <f ca="1">IF($B74&lt;='Visualization - Fit'!$B$5,OFFSET(Projection!AA74,$A$2,0),NA())</f>
        <v>#N/A</v>
      </c>
      <c r="S74" s="10" t="e">
        <f ca="1">IF($B74&lt;='Visualization - Fit'!$B$5,OFFSET(Projection!AB74,$A$2,0),NA())</f>
        <v>#N/A</v>
      </c>
      <c r="T74" s="10" t="e">
        <f ca="1">IF($B74&lt;='Visualization - Fit'!$B$5,OFFSET(Projection!AC74,$A$2,0),NA())</f>
        <v>#N/A</v>
      </c>
      <c r="U74" s="10" t="e">
        <f ca="1">IF($B74&lt;='Visualization - Fit'!$B$5,OFFSET(Projection!AD74,$A$2,0),NA())</f>
        <v>#N/A</v>
      </c>
      <c r="V74" s="10" t="e">
        <f ca="1">IF($B74&lt;='Visualization - Fit'!$B$5,OFFSET(Projection!AE74,$A$2,0),NA())</f>
        <v>#N/A</v>
      </c>
      <c r="W74" s="10" t="e">
        <f ca="1">IF($B74&lt;='Visualization - Fit'!$B$5,OFFSET(Projection!AI74,$A$2,0),NA())</f>
        <v>#N/A</v>
      </c>
      <c r="X74" s="10" t="e">
        <f ca="1">IF($B74&lt;='Visualization - Fit'!$B$5,OFFSET(Projection!AJ74,$A$2,0),NA())</f>
        <v>#N/A</v>
      </c>
      <c r="Y74" s="10" t="e">
        <f ca="1">IF($B74&lt;='Visualization - Fit'!$B$5,OFFSET(Projection!#REF!,$A$2,0),NA())</f>
        <v>#N/A</v>
      </c>
      <c r="Z74" s="10" t="e">
        <f ca="1">IF($B74&lt;='Visualization - Fit'!$B$5,OFFSET(Projection!AK74,$A$2,0),NA())</f>
        <v>#N/A</v>
      </c>
      <c r="AA74" s="10" t="e">
        <f ca="1">IF($B74&lt;='Visualization - Fit'!$B$5,OFFSET(Projection!AL74,$A$2,0),NA())</f>
        <v>#N/A</v>
      </c>
      <c r="AB74" s="10" t="e">
        <f ca="1">IF($B74&lt;='Visualization - Fit'!$B$5,OFFSET(Projection!AM74,$A$2,0),NA())</f>
        <v>#N/A</v>
      </c>
    </row>
    <row r="75" spans="2:28">
      <c r="B75" s="9" t="e">
        <f ca="1">IF(B74&lt;'Visualization - Fit'!$B$5,OFFSET(Projection!A75,$A$2,0),NA())</f>
        <v>#N/A</v>
      </c>
      <c r="C75" s="10" t="e">
        <f ca="1">IF($B75&lt;='Visualization - Fit'!$B$5,OFFSET(Projection!B75,$A$2,0),NA())</f>
        <v>#N/A</v>
      </c>
      <c r="D75" s="10" t="e">
        <f ca="1">IF($B75&lt;='Visualization - Fit'!$B$5,OFFSET(Projection!C75,$A$2,0),NA())</f>
        <v>#N/A</v>
      </c>
      <c r="E75" s="10" t="e">
        <f ca="1">IF($B75&lt;='Visualization - Fit'!$B$5,OFFSET(Projection!D75,$A$2,0),NA())</f>
        <v>#N/A</v>
      </c>
      <c r="F75" s="10" t="e">
        <f ca="1">IF($B75&lt;='Visualization - Fit'!$B$5,OFFSET(Projection!E75,$A$2,0),NA())</f>
        <v>#N/A</v>
      </c>
      <c r="G75" s="10" t="e">
        <f ca="1">IF($B75&lt;='Visualization - Fit'!$B$5,OFFSET(Projection!F75,$A$2,0),NA())</f>
        <v>#N/A</v>
      </c>
      <c r="H75" s="10" t="e">
        <f ca="1">IF($B75&lt;='Visualization - Fit'!$B$5,OFFSET(Projection!O75,$A$2,0),NA())</f>
        <v>#N/A</v>
      </c>
      <c r="I75" s="10" t="e">
        <f ca="1">IF($B75&lt;='Visualization - Fit'!$B$5,OFFSET(Projection!P75,$A$2,0),NA())</f>
        <v>#N/A</v>
      </c>
      <c r="J75" s="10" t="e">
        <f ca="1">IF($B75&lt;='Visualization - Fit'!$B$5,OFFSET(Projection!Q75,$A$2,0),NA())</f>
        <v>#N/A</v>
      </c>
      <c r="K75" s="10" t="e">
        <f ca="1">IF($B75&lt;='Visualization - Fit'!$B$5,OFFSET(Projection!T75,$A$2,0),NA())</f>
        <v>#N/A</v>
      </c>
      <c r="L75" s="10" t="e">
        <f ca="1">IF($B75&lt;='Visualization - Fit'!$B$5,OFFSET(Projection!U75,$A$2,0),NA())</f>
        <v>#N/A</v>
      </c>
      <c r="M75" s="10" t="e">
        <f ca="1">IF($B75&lt;='Visualization - Fit'!$B$5,OFFSET(Projection!V75,$A$2,0),NA())</f>
        <v>#N/A</v>
      </c>
      <c r="N75" s="10" t="e">
        <f ca="1">IF($B75&lt;='Visualization - Fit'!$B$5,OFFSET(Projection!W75,$A$2,0),NA())</f>
        <v>#N/A</v>
      </c>
      <c r="O75" s="10" t="e">
        <f ca="1">IF($B75&lt;='Visualization - Fit'!$B$5,OFFSET(Projection!X75,$A$2,0),NA())</f>
        <v>#N/A</v>
      </c>
      <c r="P75" s="10" t="e">
        <f ca="1">IF($B75&lt;='Visualization - Fit'!$B$5,OFFSET(Projection!Y75,$A$2,0),NA())</f>
        <v>#N/A</v>
      </c>
      <c r="Q75" s="10" t="e">
        <f ca="1">IF($B75&lt;='Visualization - Fit'!$B$5,OFFSET(Projection!Z75,$A$2,0),NA())</f>
        <v>#N/A</v>
      </c>
      <c r="R75" s="10" t="e">
        <f ca="1">IF($B75&lt;='Visualization - Fit'!$B$5,OFFSET(Projection!AA75,$A$2,0),NA())</f>
        <v>#N/A</v>
      </c>
      <c r="S75" s="10" t="e">
        <f ca="1">IF($B75&lt;='Visualization - Fit'!$B$5,OFFSET(Projection!AB75,$A$2,0),NA())</f>
        <v>#N/A</v>
      </c>
      <c r="T75" s="10" t="e">
        <f ca="1">IF($B75&lt;='Visualization - Fit'!$B$5,OFFSET(Projection!AC75,$A$2,0),NA())</f>
        <v>#N/A</v>
      </c>
      <c r="U75" s="10" t="e">
        <f ca="1">IF($B75&lt;='Visualization - Fit'!$B$5,OFFSET(Projection!AD75,$A$2,0),NA())</f>
        <v>#N/A</v>
      </c>
      <c r="V75" s="10" t="e">
        <f ca="1">IF($B75&lt;='Visualization - Fit'!$B$5,OFFSET(Projection!AE75,$A$2,0),NA())</f>
        <v>#N/A</v>
      </c>
      <c r="W75" s="10" t="e">
        <f ca="1">IF($B75&lt;='Visualization - Fit'!$B$5,OFFSET(Projection!AI75,$A$2,0),NA())</f>
        <v>#N/A</v>
      </c>
      <c r="X75" s="10" t="e">
        <f ca="1">IF($B75&lt;='Visualization - Fit'!$B$5,OFFSET(Projection!AJ75,$A$2,0),NA())</f>
        <v>#N/A</v>
      </c>
      <c r="Y75" s="10" t="e">
        <f ca="1">IF($B75&lt;='Visualization - Fit'!$B$5,OFFSET(Projection!#REF!,$A$2,0),NA())</f>
        <v>#N/A</v>
      </c>
      <c r="Z75" s="10" t="e">
        <f ca="1">IF($B75&lt;='Visualization - Fit'!$B$5,OFFSET(Projection!AK75,$A$2,0),NA())</f>
        <v>#N/A</v>
      </c>
      <c r="AA75" s="10" t="e">
        <f ca="1">IF($B75&lt;='Visualization - Fit'!$B$5,OFFSET(Projection!AL75,$A$2,0),NA())</f>
        <v>#N/A</v>
      </c>
      <c r="AB75" s="10" t="e">
        <f ca="1">IF($B75&lt;='Visualization - Fit'!$B$5,OFFSET(Projection!AM75,$A$2,0),NA())</f>
        <v>#N/A</v>
      </c>
    </row>
    <row r="76" spans="2:28">
      <c r="B76" s="9" t="e">
        <f ca="1">IF(B75&lt;'Visualization - Fit'!$B$5,OFFSET(Projection!A76,$A$2,0),NA())</f>
        <v>#N/A</v>
      </c>
      <c r="C76" s="10" t="e">
        <f ca="1">IF($B76&lt;='Visualization - Fit'!$B$5,OFFSET(Projection!B76,$A$2,0),NA())</f>
        <v>#N/A</v>
      </c>
      <c r="D76" s="10" t="e">
        <f ca="1">IF($B76&lt;='Visualization - Fit'!$B$5,OFFSET(Projection!C76,$A$2,0),NA())</f>
        <v>#N/A</v>
      </c>
      <c r="E76" s="10" t="e">
        <f ca="1">IF($B76&lt;='Visualization - Fit'!$B$5,OFFSET(Projection!D76,$A$2,0),NA())</f>
        <v>#N/A</v>
      </c>
      <c r="F76" s="10" t="e">
        <f ca="1">IF($B76&lt;='Visualization - Fit'!$B$5,OFFSET(Projection!E76,$A$2,0),NA())</f>
        <v>#N/A</v>
      </c>
      <c r="G76" s="10" t="e">
        <f ca="1">IF($B76&lt;='Visualization - Fit'!$B$5,OFFSET(Projection!F76,$A$2,0),NA())</f>
        <v>#N/A</v>
      </c>
      <c r="H76" s="10" t="e">
        <f ca="1">IF($B76&lt;='Visualization - Fit'!$B$5,OFFSET(Projection!O76,$A$2,0),NA())</f>
        <v>#N/A</v>
      </c>
      <c r="I76" s="10" t="e">
        <f ca="1">IF($B76&lt;='Visualization - Fit'!$B$5,OFFSET(Projection!P76,$A$2,0),NA())</f>
        <v>#N/A</v>
      </c>
      <c r="J76" s="10" t="e">
        <f ca="1">IF($B76&lt;='Visualization - Fit'!$B$5,OFFSET(Projection!Q76,$A$2,0),NA())</f>
        <v>#N/A</v>
      </c>
      <c r="K76" s="10" t="e">
        <f ca="1">IF($B76&lt;='Visualization - Fit'!$B$5,OFFSET(Projection!T76,$A$2,0),NA())</f>
        <v>#N/A</v>
      </c>
      <c r="L76" s="10" t="e">
        <f ca="1">IF($B76&lt;='Visualization - Fit'!$B$5,OFFSET(Projection!U76,$A$2,0),NA())</f>
        <v>#N/A</v>
      </c>
      <c r="M76" s="10" t="e">
        <f ca="1">IF($B76&lt;='Visualization - Fit'!$B$5,OFFSET(Projection!V76,$A$2,0),NA())</f>
        <v>#N/A</v>
      </c>
      <c r="N76" s="10" t="e">
        <f ca="1">IF($B76&lt;='Visualization - Fit'!$B$5,OFFSET(Projection!W76,$A$2,0),NA())</f>
        <v>#N/A</v>
      </c>
      <c r="O76" s="10" t="e">
        <f ca="1">IF($B76&lt;='Visualization - Fit'!$B$5,OFFSET(Projection!X76,$A$2,0),NA())</f>
        <v>#N/A</v>
      </c>
      <c r="P76" s="10" t="e">
        <f ca="1">IF($B76&lt;='Visualization - Fit'!$B$5,OFFSET(Projection!Y76,$A$2,0),NA())</f>
        <v>#N/A</v>
      </c>
      <c r="Q76" s="10" t="e">
        <f ca="1">IF($B76&lt;='Visualization - Fit'!$B$5,OFFSET(Projection!Z76,$A$2,0),NA())</f>
        <v>#N/A</v>
      </c>
      <c r="R76" s="10" t="e">
        <f ca="1">IF($B76&lt;='Visualization - Fit'!$B$5,OFFSET(Projection!AA76,$A$2,0),NA())</f>
        <v>#N/A</v>
      </c>
      <c r="S76" s="10" t="e">
        <f ca="1">IF($B76&lt;='Visualization - Fit'!$B$5,OFFSET(Projection!AB76,$A$2,0),NA())</f>
        <v>#N/A</v>
      </c>
      <c r="T76" s="10" t="e">
        <f ca="1">IF($B76&lt;='Visualization - Fit'!$B$5,OFFSET(Projection!AC76,$A$2,0),NA())</f>
        <v>#N/A</v>
      </c>
      <c r="U76" s="10" t="e">
        <f ca="1">IF($B76&lt;='Visualization - Fit'!$B$5,OFFSET(Projection!AD76,$A$2,0),NA())</f>
        <v>#N/A</v>
      </c>
      <c r="V76" s="10" t="e">
        <f ca="1">IF($B76&lt;='Visualization - Fit'!$B$5,OFFSET(Projection!AE76,$A$2,0),NA())</f>
        <v>#N/A</v>
      </c>
      <c r="W76" s="10" t="e">
        <f ca="1">IF($B76&lt;='Visualization - Fit'!$B$5,OFFSET(Projection!AI76,$A$2,0),NA())</f>
        <v>#N/A</v>
      </c>
      <c r="X76" s="10" t="e">
        <f ca="1">IF($B76&lt;='Visualization - Fit'!$B$5,OFFSET(Projection!AJ76,$A$2,0),NA())</f>
        <v>#N/A</v>
      </c>
      <c r="Y76" s="10" t="e">
        <f ca="1">IF($B76&lt;='Visualization - Fit'!$B$5,OFFSET(Projection!#REF!,$A$2,0),NA())</f>
        <v>#N/A</v>
      </c>
      <c r="Z76" s="10" t="e">
        <f ca="1">IF($B76&lt;='Visualization - Fit'!$B$5,OFFSET(Projection!AK76,$A$2,0),NA())</f>
        <v>#N/A</v>
      </c>
      <c r="AA76" s="10" t="e">
        <f ca="1">IF($B76&lt;='Visualization - Fit'!$B$5,OFFSET(Projection!AL76,$A$2,0),NA())</f>
        <v>#N/A</v>
      </c>
      <c r="AB76" s="10" t="e">
        <f ca="1">IF($B76&lt;='Visualization - Fit'!$B$5,OFFSET(Projection!AM76,$A$2,0),NA())</f>
        <v>#N/A</v>
      </c>
    </row>
    <row r="77" spans="2:28">
      <c r="B77" s="9" t="e">
        <f ca="1">IF(B76&lt;'Visualization - Fit'!$B$5,OFFSET(Projection!A77,$A$2,0),NA())</f>
        <v>#N/A</v>
      </c>
      <c r="C77" s="10" t="e">
        <f ca="1">IF($B77&lt;='Visualization - Fit'!$B$5,OFFSET(Projection!B77,$A$2,0),NA())</f>
        <v>#N/A</v>
      </c>
      <c r="D77" s="10" t="e">
        <f ca="1">IF($B77&lt;='Visualization - Fit'!$B$5,OFFSET(Projection!C77,$A$2,0),NA())</f>
        <v>#N/A</v>
      </c>
      <c r="E77" s="10" t="e">
        <f ca="1">IF($B77&lt;='Visualization - Fit'!$B$5,OFFSET(Projection!D77,$A$2,0),NA())</f>
        <v>#N/A</v>
      </c>
      <c r="F77" s="10" t="e">
        <f ca="1">IF($B77&lt;='Visualization - Fit'!$B$5,OFFSET(Projection!E77,$A$2,0),NA())</f>
        <v>#N/A</v>
      </c>
      <c r="G77" s="10" t="e">
        <f ca="1">IF($B77&lt;='Visualization - Fit'!$B$5,OFFSET(Projection!F77,$A$2,0),NA())</f>
        <v>#N/A</v>
      </c>
      <c r="H77" s="10" t="e">
        <f ca="1">IF($B77&lt;='Visualization - Fit'!$B$5,OFFSET(Projection!O77,$A$2,0),NA())</f>
        <v>#N/A</v>
      </c>
      <c r="I77" s="10" t="e">
        <f ca="1">IF($B77&lt;='Visualization - Fit'!$B$5,OFFSET(Projection!P77,$A$2,0),NA())</f>
        <v>#N/A</v>
      </c>
      <c r="J77" s="10" t="e">
        <f ca="1">IF($B77&lt;='Visualization - Fit'!$B$5,OFFSET(Projection!Q77,$A$2,0),NA())</f>
        <v>#N/A</v>
      </c>
      <c r="K77" s="10" t="e">
        <f ca="1">IF($B77&lt;='Visualization - Fit'!$B$5,OFFSET(Projection!T77,$A$2,0),NA())</f>
        <v>#N/A</v>
      </c>
      <c r="L77" s="10" t="e">
        <f ca="1">IF($B77&lt;='Visualization - Fit'!$B$5,OFFSET(Projection!U77,$A$2,0),NA())</f>
        <v>#N/A</v>
      </c>
      <c r="M77" s="10" t="e">
        <f ca="1">IF($B77&lt;='Visualization - Fit'!$B$5,OFFSET(Projection!V77,$A$2,0),NA())</f>
        <v>#N/A</v>
      </c>
      <c r="N77" s="10" t="e">
        <f ca="1">IF($B77&lt;='Visualization - Fit'!$B$5,OFFSET(Projection!W77,$A$2,0),NA())</f>
        <v>#N/A</v>
      </c>
      <c r="O77" s="10" t="e">
        <f ca="1">IF($B77&lt;='Visualization - Fit'!$B$5,OFFSET(Projection!X77,$A$2,0),NA())</f>
        <v>#N/A</v>
      </c>
      <c r="P77" s="10" t="e">
        <f ca="1">IF($B77&lt;='Visualization - Fit'!$B$5,OFFSET(Projection!Y77,$A$2,0),NA())</f>
        <v>#N/A</v>
      </c>
      <c r="Q77" s="10" t="e">
        <f ca="1">IF($B77&lt;='Visualization - Fit'!$B$5,OFFSET(Projection!Z77,$A$2,0),NA())</f>
        <v>#N/A</v>
      </c>
      <c r="R77" s="10" t="e">
        <f ca="1">IF($B77&lt;='Visualization - Fit'!$B$5,OFFSET(Projection!AA77,$A$2,0),NA())</f>
        <v>#N/A</v>
      </c>
      <c r="S77" s="10" t="e">
        <f ca="1">IF($B77&lt;='Visualization - Fit'!$B$5,OFFSET(Projection!AB77,$A$2,0),NA())</f>
        <v>#N/A</v>
      </c>
      <c r="T77" s="10" t="e">
        <f ca="1">IF($B77&lt;='Visualization - Fit'!$B$5,OFFSET(Projection!AC77,$A$2,0),NA())</f>
        <v>#N/A</v>
      </c>
      <c r="U77" s="10" t="e">
        <f ca="1">IF($B77&lt;='Visualization - Fit'!$B$5,OFFSET(Projection!AD77,$A$2,0),NA())</f>
        <v>#N/A</v>
      </c>
      <c r="V77" s="10" t="e">
        <f ca="1">IF($B77&lt;='Visualization - Fit'!$B$5,OFFSET(Projection!AE77,$A$2,0),NA())</f>
        <v>#N/A</v>
      </c>
      <c r="W77" s="10" t="e">
        <f ca="1">IF($B77&lt;='Visualization - Fit'!$B$5,OFFSET(Projection!AI77,$A$2,0),NA())</f>
        <v>#N/A</v>
      </c>
      <c r="X77" s="10" t="e">
        <f ca="1">IF($B77&lt;='Visualization - Fit'!$B$5,OFFSET(Projection!AJ77,$A$2,0),NA())</f>
        <v>#N/A</v>
      </c>
      <c r="Y77" s="10" t="e">
        <f ca="1">IF($B77&lt;='Visualization - Fit'!$B$5,OFFSET(Projection!#REF!,$A$2,0),NA())</f>
        <v>#N/A</v>
      </c>
      <c r="Z77" s="10" t="e">
        <f ca="1">IF($B77&lt;='Visualization - Fit'!$B$5,OFFSET(Projection!AK77,$A$2,0),NA())</f>
        <v>#N/A</v>
      </c>
      <c r="AA77" s="10" t="e">
        <f ca="1">IF($B77&lt;='Visualization - Fit'!$B$5,OFFSET(Projection!AL77,$A$2,0),NA())</f>
        <v>#N/A</v>
      </c>
      <c r="AB77" s="10" t="e">
        <f ca="1">IF($B77&lt;='Visualization - Fit'!$B$5,OFFSET(Projection!AM77,$A$2,0),NA())</f>
        <v>#N/A</v>
      </c>
    </row>
    <row r="78" spans="2:28">
      <c r="B78" s="9" t="e">
        <f ca="1">IF(B77&lt;'Visualization - Fit'!$B$5,OFFSET(Projection!A78,$A$2,0),NA())</f>
        <v>#N/A</v>
      </c>
      <c r="C78" s="10" t="e">
        <f ca="1">IF($B78&lt;='Visualization - Fit'!$B$5,OFFSET(Projection!B78,$A$2,0),NA())</f>
        <v>#N/A</v>
      </c>
      <c r="D78" s="10" t="e">
        <f ca="1">IF($B78&lt;='Visualization - Fit'!$B$5,OFFSET(Projection!C78,$A$2,0),NA())</f>
        <v>#N/A</v>
      </c>
      <c r="E78" s="10" t="e">
        <f ca="1">IF($B78&lt;='Visualization - Fit'!$B$5,OFFSET(Projection!D78,$A$2,0),NA())</f>
        <v>#N/A</v>
      </c>
      <c r="F78" s="10" t="e">
        <f ca="1">IF($B78&lt;='Visualization - Fit'!$B$5,OFFSET(Projection!E78,$A$2,0),NA())</f>
        <v>#N/A</v>
      </c>
      <c r="G78" s="10" t="e">
        <f ca="1">IF($B78&lt;='Visualization - Fit'!$B$5,OFFSET(Projection!F78,$A$2,0),NA())</f>
        <v>#N/A</v>
      </c>
      <c r="H78" s="10" t="e">
        <f ca="1">IF($B78&lt;='Visualization - Fit'!$B$5,OFFSET(Projection!O78,$A$2,0),NA())</f>
        <v>#N/A</v>
      </c>
      <c r="I78" s="10" t="e">
        <f ca="1">IF($B78&lt;='Visualization - Fit'!$B$5,OFFSET(Projection!P78,$A$2,0),NA())</f>
        <v>#N/A</v>
      </c>
      <c r="J78" s="10" t="e">
        <f ca="1">IF($B78&lt;='Visualization - Fit'!$B$5,OFFSET(Projection!Q78,$A$2,0),NA())</f>
        <v>#N/A</v>
      </c>
      <c r="K78" s="10" t="e">
        <f ca="1">IF($B78&lt;='Visualization - Fit'!$B$5,OFFSET(Projection!T78,$A$2,0),NA())</f>
        <v>#N/A</v>
      </c>
      <c r="L78" s="10" t="e">
        <f ca="1">IF($B78&lt;='Visualization - Fit'!$B$5,OFFSET(Projection!U78,$A$2,0),NA())</f>
        <v>#N/A</v>
      </c>
      <c r="M78" s="10" t="e">
        <f ca="1">IF($B78&lt;='Visualization - Fit'!$B$5,OFFSET(Projection!V78,$A$2,0),NA())</f>
        <v>#N/A</v>
      </c>
      <c r="N78" s="10" t="e">
        <f ca="1">IF($B78&lt;='Visualization - Fit'!$B$5,OFFSET(Projection!W78,$A$2,0),NA())</f>
        <v>#N/A</v>
      </c>
      <c r="O78" s="10" t="e">
        <f ca="1">IF($B78&lt;='Visualization - Fit'!$B$5,OFFSET(Projection!X78,$A$2,0),NA())</f>
        <v>#N/A</v>
      </c>
      <c r="P78" s="10" t="e">
        <f ca="1">IF($B78&lt;='Visualization - Fit'!$B$5,OFFSET(Projection!Y78,$A$2,0),NA())</f>
        <v>#N/A</v>
      </c>
      <c r="Q78" s="10" t="e">
        <f ca="1">IF($B78&lt;='Visualization - Fit'!$B$5,OFFSET(Projection!Z78,$A$2,0),NA())</f>
        <v>#N/A</v>
      </c>
      <c r="R78" s="10" t="e">
        <f ca="1">IF($B78&lt;='Visualization - Fit'!$B$5,OFFSET(Projection!AA78,$A$2,0),NA())</f>
        <v>#N/A</v>
      </c>
      <c r="S78" s="10" t="e">
        <f ca="1">IF($B78&lt;='Visualization - Fit'!$B$5,OFFSET(Projection!AB78,$A$2,0),NA())</f>
        <v>#N/A</v>
      </c>
      <c r="T78" s="10" t="e">
        <f ca="1">IF($B78&lt;='Visualization - Fit'!$B$5,OFFSET(Projection!AC78,$A$2,0),NA())</f>
        <v>#N/A</v>
      </c>
      <c r="U78" s="10" t="e">
        <f ca="1">IF($B78&lt;='Visualization - Fit'!$B$5,OFFSET(Projection!AD78,$A$2,0),NA())</f>
        <v>#N/A</v>
      </c>
      <c r="V78" s="10" t="e">
        <f ca="1">IF($B78&lt;='Visualization - Fit'!$B$5,OFFSET(Projection!AE78,$A$2,0),NA())</f>
        <v>#N/A</v>
      </c>
      <c r="W78" s="10" t="e">
        <f ca="1">IF($B78&lt;='Visualization - Fit'!$B$5,OFFSET(Projection!AI78,$A$2,0),NA())</f>
        <v>#N/A</v>
      </c>
      <c r="X78" s="10" t="e">
        <f ca="1">IF($B78&lt;='Visualization - Fit'!$B$5,OFFSET(Projection!AJ78,$A$2,0),NA())</f>
        <v>#N/A</v>
      </c>
      <c r="Y78" s="10" t="e">
        <f ca="1">IF($B78&lt;='Visualization - Fit'!$B$5,OFFSET(Projection!#REF!,$A$2,0),NA())</f>
        <v>#N/A</v>
      </c>
      <c r="Z78" s="10" t="e">
        <f ca="1">IF($B78&lt;='Visualization - Fit'!$B$5,OFFSET(Projection!AK78,$A$2,0),NA())</f>
        <v>#N/A</v>
      </c>
      <c r="AA78" s="10" t="e">
        <f ca="1">IF($B78&lt;='Visualization - Fit'!$B$5,OFFSET(Projection!AL78,$A$2,0),NA())</f>
        <v>#N/A</v>
      </c>
      <c r="AB78" s="10" t="e">
        <f ca="1">IF($B78&lt;='Visualization - Fit'!$B$5,OFFSET(Projection!AM78,$A$2,0),NA())</f>
        <v>#N/A</v>
      </c>
    </row>
    <row r="79" spans="2:28">
      <c r="B79" s="9" t="e">
        <f ca="1">IF(B78&lt;'Visualization - Fit'!$B$5,OFFSET(Projection!A79,$A$2,0),NA())</f>
        <v>#N/A</v>
      </c>
      <c r="C79" s="10" t="e">
        <f ca="1">IF($B79&lt;='Visualization - Fit'!$B$5,OFFSET(Projection!B79,$A$2,0),NA())</f>
        <v>#N/A</v>
      </c>
      <c r="D79" s="10" t="e">
        <f ca="1">IF($B79&lt;='Visualization - Fit'!$B$5,OFFSET(Projection!C79,$A$2,0),NA())</f>
        <v>#N/A</v>
      </c>
      <c r="E79" s="10" t="e">
        <f ca="1">IF($B79&lt;='Visualization - Fit'!$B$5,OFFSET(Projection!D79,$A$2,0),NA())</f>
        <v>#N/A</v>
      </c>
      <c r="F79" s="10" t="e">
        <f ca="1">IF($B79&lt;='Visualization - Fit'!$B$5,OFFSET(Projection!E79,$A$2,0),NA())</f>
        <v>#N/A</v>
      </c>
      <c r="G79" s="10" t="e">
        <f ca="1">IF($B79&lt;='Visualization - Fit'!$B$5,OFFSET(Projection!F79,$A$2,0),NA())</f>
        <v>#N/A</v>
      </c>
      <c r="H79" s="10" t="e">
        <f ca="1">IF($B79&lt;='Visualization - Fit'!$B$5,OFFSET(Projection!O79,$A$2,0),NA())</f>
        <v>#N/A</v>
      </c>
      <c r="I79" s="10" t="e">
        <f ca="1">IF($B79&lt;='Visualization - Fit'!$B$5,OFFSET(Projection!P79,$A$2,0),NA())</f>
        <v>#N/A</v>
      </c>
      <c r="J79" s="10" t="e">
        <f ca="1">IF($B79&lt;='Visualization - Fit'!$B$5,OFFSET(Projection!Q79,$A$2,0),NA())</f>
        <v>#N/A</v>
      </c>
      <c r="K79" s="10" t="e">
        <f ca="1">IF($B79&lt;='Visualization - Fit'!$B$5,OFFSET(Projection!T79,$A$2,0),NA())</f>
        <v>#N/A</v>
      </c>
      <c r="L79" s="10" t="e">
        <f ca="1">IF($B79&lt;='Visualization - Fit'!$B$5,OFFSET(Projection!U79,$A$2,0),NA())</f>
        <v>#N/A</v>
      </c>
      <c r="M79" s="10" t="e">
        <f ca="1">IF($B79&lt;='Visualization - Fit'!$B$5,OFFSET(Projection!V79,$A$2,0),NA())</f>
        <v>#N/A</v>
      </c>
      <c r="N79" s="10" t="e">
        <f ca="1">IF($B79&lt;='Visualization - Fit'!$B$5,OFFSET(Projection!W79,$A$2,0),NA())</f>
        <v>#N/A</v>
      </c>
      <c r="O79" s="10" t="e">
        <f ca="1">IF($B79&lt;='Visualization - Fit'!$B$5,OFFSET(Projection!X79,$A$2,0),NA())</f>
        <v>#N/A</v>
      </c>
      <c r="P79" s="10" t="e">
        <f ca="1">IF($B79&lt;='Visualization - Fit'!$B$5,OFFSET(Projection!Y79,$A$2,0),NA())</f>
        <v>#N/A</v>
      </c>
      <c r="Q79" s="10" t="e">
        <f ca="1">IF($B79&lt;='Visualization - Fit'!$B$5,OFFSET(Projection!Z79,$A$2,0),NA())</f>
        <v>#N/A</v>
      </c>
      <c r="R79" s="10" t="e">
        <f ca="1">IF($B79&lt;='Visualization - Fit'!$B$5,OFFSET(Projection!AA79,$A$2,0),NA())</f>
        <v>#N/A</v>
      </c>
      <c r="S79" s="10" t="e">
        <f ca="1">IF($B79&lt;='Visualization - Fit'!$B$5,OFFSET(Projection!AB79,$A$2,0),NA())</f>
        <v>#N/A</v>
      </c>
      <c r="T79" s="10" t="e">
        <f ca="1">IF($B79&lt;='Visualization - Fit'!$B$5,OFFSET(Projection!AC79,$A$2,0),NA())</f>
        <v>#N/A</v>
      </c>
      <c r="U79" s="10" t="e">
        <f ca="1">IF($B79&lt;='Visualization - Fit'!$B$5,OFFSET(Projection!AD79,$A$2,0),NA())</f>
        <v>#N/A</v>
      </c>
      <c r="V79" s="10" t="e">
        <f ca="1">IF($B79&lt;='Visualization - Fit'!$B$5,OFFSET(Projection!AE79,$A$2,0),NA())</f>
        <v>#N/A</v>
      </c>
      <c r="W79" s="10" t="e">
        <f ca="1">IF($B79&lt;='Visualization - Fit'!$B$5,OFFSET(Projection!AI79,$A$2,0),NA())</f>
        <v>#N/A</v>
      </c>
      <c r="X79" s="10" t="e">
        <f ca="1">IF($B79&lt;='Visualization - Fit'!$B$5,OFFSET(Projection!AJ79,$A$2,0),NA())</f>
        <v>#N/A</v>
      </c>
      <c r="Y79" s="10" t="e">
        <f ca="1">IF($B79&lt;='Visualization - Fit'!$B$5,OFFSET(Projection!#REF!,$A$2,0),NA())</f>
        <v>#N/A</v>
      </c>
      <c r="Z79" s="10" t="e">
        <f ca="1">IF($B79&lt;='Visualization - Fit'!$B$5,OFFSET(Projection!AK79,$A$2,0),NA())</f>
        <v>#N/A</v>
      </c>
      <c r="AA79" s="10" t="e">
        <f ca="1">IF($B79&lt;='Visualization - Fit'!$B$5,OFFSET(Projection!AL79,$A$2,0),NA())</f>
        <v>#N/A</v>
      </c>
      <c r="AB79" s="10" t="e">
        <f ca="1">IF($B79&lt;='Visualization - Fit'!$B$5,OFFSET(Projection!AM79,$A$2,0),NA())</f>
        <v>#N/A</v>
      </c>
    </row>
    <row r="80" spans="2:28">
      <c r="B80" s="9" t="e">
        <f ca="1">IF(B79&lt;'Visualization - Fit'!$B$5,OFFSET(Projection!A80,$A$2,0),NA())</f>
        <v>#N/A</v>
      </c>
      <c r="C80" s="10" t="e">
        <f ca="1">IF($B80&lt;='Visualization - Fit'!$B$5,OFFSET(Projection!B80,$A$2,0),NA())</f>
        <v>#N/A</v>
      </c>
      <c r="D80" s="10" t="e">
        <f ca="1">IF($B80&lt;='Visualization - Fit'!$B$5,OFFSET(Projection!C80,$A$2,0),NA())</f>
        <v>#N/A</v>
      </c>
      <c r="E80" s="10" t="e">
        <f ca="1">IF($B80&lt;='Visualization - Fit'!$B$5,OFFSET(Projection!D80,$A$2,0),NA())</f>
        <v>#N/A</v>
      </c>
      <c r="F80" s="10" t="e">
        <f ca="1">IF($B80&lt;='Visualization - Fit'!$B$5,OFFSET(Projection!E80,$A$2,0),NA())</f>
        <v>#N/A</v>
      </c>
      <c r="G80" s="10" t="e">
        <f ca="1">IF($B80&lt;='Visualization - Fit'!$B$5,OFFSET(Projection!F80,$A$2,0),NA())</f>
        <v>#N/A</v>
      </c>
      <c r="H80" s="10" t="e">
        <f ca="1">IF($B80&lt;='Visualization - Fit'!$B$5,OFFSET(Projection!O80,$A$2,0),NA())</f>
        <v>#N/A</v>
      </c>
      <c r="I80" s="10" t="e">
        <f ca="1">IF($B80&lt;='Visualization - Fit'!$B$5,OFFSET(Projection!P80,$A$2,0),NA())</f>
        <v>#N/A</v>
      </c>
      <c r="J80" s="10" t="e">
        <f ca="1">IF($B80&lt;='Visualization - Fit'!$B$5,OFFSET(Projection!Q80,$A$2,0),NA())</f>
        <v>#N/A</v>
      </c>
      <c r="K80" s="10" t="e">
        <f ca="1">IF($B80&lt;='Visualization - Fit'!$B$5,OFFSET(Projection!T80,$A$2,0),NA())</f>
        <v>#N/A</v>
      </c>
      <c r="L80" s="10" t="e">
        <f ca="1">IF($B80&lt;='Visualization - Fit'!$B$5,OFFSET(Projection!U80,$A$2,0),NA())</f>
        <v>#N/A</v>
      </c>
      <c r="M80" s="10" t="e">
        <f ca="1">IF($B80&lt;='Visualization - Fit'!$B$5,OFFSET(Projection!V80,$A$2,0),NA())</f>
        <v>#N/A</v>
      </c>
      <c r="N80" s="10" t="e">
        <f ca="1">IF($B80&lt;='Visualization - Fit'!$B$5,OFFSET(Projection!W80,$A$2,0),NA())</f>
        <v>#N/A</v>
      </c>
      <c r="O80" s="10" t="e">
        <f ca="1">IF($B80&lt;='Visualization - Fit'!$B$5,OFFSET(Projection!X80,$A$2,0),NA())</f>
        <v>#N/A</v>
      </c>
      <c r="P80" s="10" t="e">
        <f ca="1">IF($B80&lt;='Visualization - Fit'!$B$5,OFFSET(Projection!Y80,$A$2,0),NA())</f>
        <v>#N/A</v>
      </c>
      <c r="Q80" s="10" t="e">
        <f ca="1">IF($B80&lt;='Visualization - Fit'!$B$5,OFFSET(Projection!Z80,$A$2,0),NA())</f>
        <v>#N/A</v>
      </c>
      <c r="R80" s="10" t="e">
        <f ca="1">IF($B80&lt;='Visualization - Fit'!$B$5,OFFSET(Projection!AA80,$A$2,0),NA())</f>
        <v>#N/A</v>
      </c>
      <c r="S80" s="10" t="e">
        <f ca="1">IF($B80&lt;='Visualization - Fit'!$B$5,OFFSET(Projection!AB80,$A$2,0),NA())</f>
        <v>#N/A</v>
      </c>
      <c r="T80" s="10" t="e">
        <f ca="1">IF($B80&lt;='Visualization - Fit'!$B$5,OFFSET(Projection!AC80,$A$2,0),NA())</f>
        <v>#N/A</v>
      </c>
      <c r="U80" s="10" t="e">
        <f ca="1">IF($B80&lt;='Visualization - Fit'!$B$5,OFFSET(Projection!AD80,$A$2,0),NA())</f>
        <v>#N/A</v>
      </c>
      <c r="V80" s="10" t="e">
        <f ca="1">IF($B80&lt;='Visualization - Fit'!$B$5,OFFSET(Projection!AE80,$A$2,0),NA())</f>
        <v>#N/A</v>
      </c>
      <c r="W80" s="10" t="e">
        <f ca="1">IF($B80&lt;='Visualization - Fit'!$B$5,OFFSET(Projection!AI80,$A$2,0),NA())</f>
        <v>#N/A</v>
      </c>
      <c r="X80" s="10" t="e">
        <f ca="1">IF($B80&lt;='Visualization - Fit'!$B$5,OFFSET(Projection!AJ80,$A$2,0),NA())</f>
        <v>#N/A</v>
      </c>
      <c r="Y80" s="10" t="e">
        <f ca="1">IF($B80&lt;='Visualization - Fit'!$B$5,OFFSET(Projection!#REF!,$A$2,0),NA())</f>
        <v>#N/A</v>
      </c>
      <c r="Z80" s="10" t="e">
        <f ca="1">IF($B80&lt;='Visualization - Fit'!$B$5,OFFSET(Projection!AK80,$A$2,0),NA())</f>
        <v>#N/A</v>
      </c>
      <c r="AA80" s="10" t="e">
        <f ca="1">IF($B80&lt;='Visualization - Fit'!$B$5,OFFSET(Projection!AL80,$A$2,0),NA())</f>
        <v>#N/A</v>
      </c>
      <c r="AB80" s="10" t="e">
        <f ca="1">IF($B80&lt;='Visualization - Fit'!$B$5,OFFSET(Projection!AM80,$A$2,0),NA())</f>
        <v>#N/A</v>
      </c>
    </row>
    <row r="81" spans="2:28">
      <c r="B81" s="9" t="e">
        <f ca="1">IF(B80&lt;'Visualization - Fit'!$B$5,OFFSET(Projection!A81,$A$2,0),NA())</f>
        <v>#N/A</v>
      </c>
      <c r="C81" s="10" t="e">
        <f ca="1">IF($B81&lt;='Visualization - Fit'!$B$5,OFFSET(Projection!B81,$A$2,0),NA())</f>
        <v>#N/A</v>
      </c>
      <c r="D81" s="10" t="e">
        <f ca="1">IF($B81&lt;='Visualization - Fit'!$B$5,OFFSET(Projection!C81,$A$2,0),NA())</f>
        <v>#N/A</v>
      </c>
      <c r="E81" s="10" t="e">
        <f ca="1">IF($B81&lt;='Visualization - Fit'!$B$5,OFFSET(Projection!D81,$A$2,0),NA())</f>
        <v>#N/A</v>
      </c>
      <c r="F81" s="10" t="e">
        <f ca="1">IF($B81&lt;='Visualization - Fit'!$B$5,OFFSET(Projection!E81,$A$2,0),NA())</f>
        <v>#N/A</v>
      </c>
      <c r="G81" s="10" t="e">
        <f ca="1">IF($B81&lt;='Visualization - Fit'!$B$5,OFFSET(Projection!F81,$A$2,0),NA())</f>
        <v>#N/A</v>
      </c>
      <c r="H81" s="10" t="e">
        <f ca="1">IF($B81&lt;='Visualization - Fit'!$B$5,OFFSET(Projection!O81,$A$2,0),NA())</f>
        <v>#N/A</v>
      </c>
      <c r="I81" s="10" t="e">
        <f ca="1">IF($B81&lt;='Visualization - Fit'!$B$5,OFFSET(Projection!P81,$A$2,0),NA())</f>
        <v>#N/A</v>
      </c>
      <c r="J81" s="10" t="e">
        <f ca="1">IF($B81&lt;='Visualization - Fit'!$B$5,OFFSET(Projection!Q81,$A$2,0),NA())</f>
        <v>#N/A</v>
      </c>
      <c r="K81" s="10" t="e">
        <f ca="1">IF($B81&lt;='Visualization - Fit'!$B$5,OFFSET(Projection!T81,$A$2,0),NA())</f>
        <v>#N/A</v>
      </c>
      <c r="L81" s="10" t="e">
        <f ca="1">IF($B81&lt;='Visualization - Fit'!$B$5,OFFSET(Projection!U81,$A$2,0),NA())</f>
        <v>#N/A</v>
      </c>
      <c r="M81" s="10" t="e">
        <f ca="1">IF($B81&lt;='Visualization - Fit'!$B$5,OFFSET(Projection!V81,$A$2,0),NA())</f>
        <v>#N/A</v>
      </c>
      <c r="N81" s="10" t="e">
        <f ca="1">IF($B81&lt;='Visualization - Fit'!$B$5,OFFSET(Projection!W81,$A$2,0),NA())</f>
        <v>#N/A</v>
      </c>
      <c r="O81" s="10" t="e">
        <f ca="1">IF($B81&lt;='Visualization - Fit'!$B$5,OFFSET(Projection!X81,$A$2,0),NA())</f>
        <v>#N/A</v>
      </c>
      <c r="P81" s="10" t="e">
        <f ca="1">IF($B81&lt;='Visualization - Fit'!$B$5,OFFSET(Projection!Y81,$A$2,0),NA())</f>
        <v>#N/A</v>
      </c>
      <c r="Q81" s="10" t="e">
        <f ca="1">IF($B81&lt;='Visualization - Fit'!$B$5,OFFSET(Projection!Z81,$A$2,0),NA())</f>
        <v>#N/A</v>
      </c>
      <c r="R81" s="10" t="e">
        <f ca="1">IF($B81&lt;='Visualization - Fit'!$B$5,OFFSET(Projection!AA81,$A$2,0),NA())</f>
        <v>#N/A</v>
      </c>
      <c r="S81" s="10" t="e">
        <f ca="1">IF($B81&lt;='Visualization - Fit'!$B$5,OFFSET(Projection!AB81,$A$2,0),NA())</f>
        <v>#N/A</v>
      </c>
      <c r="T81" s="10" t="e">
        <f ca="1">IF($B81&lt;='Visualization - Fit'!$B$5,OFFSET(Projection!AC81,$A$2,0),NA())</f>
        <v>#N/A</v>
      </c>
      <c r="U81" s="10" t="e">
        <f ca="1">IF($B81&lt;='Visualization - Fit'!$B$5,OFFSET(Projection!AD81,$A$2,0),NA())</f>
        <v>#N/A</v>
      </c>
      <c r="V81" s="10" t="e">
        <f ca="1">IF($B81&lt;='Visualization - Fit'!$B$5,OFFSET(Projection!AE81,$A$2,0),NA())</f>
        <v>#N/A</v>
      </c>
      <c r="W81" s="10" t="e">
        <f ca="1">IF($B81&lt;='Visualization - Fit'!$B$5,OFFSET(Projection!AI81,$A$2,0),NA())</f>
        <v>#N/A</v>
      </c>
      <c r="X81" s="10" t="e">
        <f ca="1">IF($B81&lt;='Visualization - Fit'!$B$5,OFFSET(Projection!AJ81,$A$2,0),NA())</f>
        <v>#N/A</v>
      </c>
      <c r="Y81" s="10" t="e">
        <f ca="1">IF($B81&lt;='Visualization - Fit'!$B$5,OFFSET(Projection!#REF!,$A$2,0),NA())</f>
        <v>#N/A</v>
      </c>
      <c r="Z81" s="10" t="e">
        <f ca="1">IF($B81&lt;='Visualization - Fit'!$B$5,OFFSET(Projection!AK81,$A$2,0),NA())</f>
        <v>#N/A</v>
      </c>
      <c r="AA81" s="10" t="e">
        <f ca="1">IF($B81&lt;='Visualization - Fit'!$B$5,OFFSET(Projection!AL81,$A$2,0),NA())</f>
        <v>#N/A</v>
      </c>
      <c r="AB81" s="10" t="e">
        <f ca="1">IF($B81&lt;='Visualization - Fit'!$B$5,OFFSET(Projection!AM81,$A$2,0),NA())</f>
        <v>#N/A</v>
      </c>
    </row>
    <row r="82" spans="2:28">
      <c r="B82" s="9" t="e">
        <f ca="1">IF(B81&lt;'Visualization - Fit'!$B$5,OFFSET(Projection!A82,$A$2,0),NA())</f>
        <v>#N/A</v>
      </c>
      <c r="C82" s="10" t="e">
        <f ca="1">IF($B82&lt;='Visualization - Fit'!$B$5,OFFSET(Projection!B82,$A$2,0),NA())</f>
        <v>#N/A</v>
      </c>
      <c r="D82" s="10" t="e">
        <f ca="1">IF($B82&lt;='Visualization - Fit'!$B$5,OFFSET(Projection!C82,$A$2,0),NA())</f>
        <v>#N/A</v>
      </c>
      <c r="E82" s="10" t="e">
        <f ca="1">IF($B82&lt;='Visualization - Fit'!$B$5,OFFSET(Projection!D82,$A$2,0),NA())</f>
        <v>#N/A</v>
      </c>
      <c r="F82" s="10" t="e">
        <f ca="1">IF($B82&lt;='Visualization - Fit'!$B$5,OFFSET(Projection!E82,$A$2,0),NA())</f>
        <v>#N/A</v>
      </c>
      <c r="G82" s="10" t="e">
        <f ca="1">IF($B82&lt;='Visualization - Fit'!$B$5,OFFSET(Projection!F82,$A$2,0),NA())</f>
        <v>#N/A</v>
      </c>
      <c r="H82" s="10" t="e">
        <f ca="1">IF($B82&lt;='Visualization - Fit'!$B$5,OFFSET(Projection!O82,$A$2,0),NA())</f>
        <v>#N/A</v>
      </c>
      <c r="I82" s="10" t="e">
        <f ca="1">IF($B82&lt;='Visualization - Fit'!$B$5,OFFSET(Projection!P82,$A$2,0),NA())</f>
        <v>#N/A</v>
      </c>
      <c r="J82" s="10" t="e">
        <f ca="1">IF($B82&lt;='Visualization - Fit'!$B$5,OFFSET(Projection!Q82,$A$2,0),NA())</f>
        <v>#N/A</v>
      </c>
      <c r="K82" s="10" t="e">
        <f ca="1">IF($B82&lt;='Visualization - Fit'!$B$5,OFFSET(Projection!T82,$A$2,0),NA())</f>
        <v>#N/A</v>
      </c>
      <c r="L82" s="10" t="e">
        <f ca="1">IF($B82&lt;='Visualization - Fit'!$B$5,OFFSET(Projection!U82,$A$2,0),NA())</f>
        <v>#N/A</v>
      </c>
      <c r="M82" s="10" t="e">
        <f ca="1">IF($B82&lt;='Visualization - Fit'!$B$5,OFFSET(Projection!V82,$A$2,0),NA())</f>
        <v>#N/A</v>
      </c>
      <c r="N82" s="10" t="e">
        <f ca="1">IF($B82&lt;='Visualization - Fit'!$B$5,OFFSET(Projection!W82,$A$2,0),NA())</f>
        <v>#N/A</v>
      </c>
      <c r="O82" s="10" t="e">
        <f ca="1">IF($B82&lt;='Visualization - Fit'!$B$5,OFFSET(Projection!X82,$A$2,0),NA())</f>
        <v>#N/A</v>
      </c>
      <c r="P82" s="10" t="e">
        <f ca="1">IF($B82&lt;='Visualization - Fit'!$B$5,OFFSET(Projection!Y82,$A$2,0),NA())</f>
        <v>#N/A</v>
      </c>
      <c r="Q82" s="10" t="e">
        <f ca="1">IF($B82&lt;='Visualization - Fit'!$B$5,OFFSET(Projection!Z82,$A$2,0),NA())</f>
        <v>#N/A</v>
      </c>
      <c r="R82" s="10" t="e">
        <f ca="1">IF($B82&lt;='Visualization - Fit'!$B$5,OFFSET(Projection!AA82,$A$2,0),NA())</f>
        <v>#N/A</v>
      </c>
      <c r="S82" s="10" t="e">
        <f ca="1">IF($B82&lt;='Visualization - Fit'!$B$5,OFFSET(Projection!AB82,$A$2,0),NA())</f>
        <v>#N/A</v>
      </c>
      <c r="T82" s="10" t="e">
        <f ca="1">IF($B82&lt;='Visualization - Fit'!$B$5,OFFSET(Projection!AC82,$A$2,0),NA())</f>
        <v>#N/A</v>
      </c>
      <c r="U82" s="10" t="e">
        <f ca="1">IF($B82&lt;='Visualization - Fit'!$B$5,OFFSET(Projection!AD82,$A$2,0),NA())</f>
        <v>#N/A</v>
      </c>
      <c r="V82" s="10" t="e">
        <f ca="1">IF($B82&lt;='Visualization - Fit'!$B$5,OFFSET(Projection!AE82,$A$2,0),NA())</f>
        <v>#N/A</v>
      </c>
      <c r="W82" s="10" t="e">
        <f ca="1">IF($B82&lt;='Visualization - Fit'!$B$5,OFFSET(Projection!AI82,$A$2,0),NA())</f>
        <v>#N/A</v>
      </c>
      <c r="X82" s="10" t="e">
        <f ca="1">IF($B82&lt;='Visualization - Fit'!$B$5,OFFSET(Projection!AJ82,$A$2,0),NA())</f>
        <v>#N/A</v>
      </c>
      <c r="Y82" s="10" t="e">
        <f ca="1">IF($B82&lt;='Visualization - Fit'!$B$5,OFFSET(Projection!#REF!,$A$2,0),NA())</f>
        <v>#N/A</v>
      </c>
      <c r="Z82" s="10" t="e">
        <f ca="1">IF($B82&lt;='Visualization - Fit'!$B$5,OFFSET(Projection!AK82,$A$2,0),NA())</f>
        <v>#N/A</v>
      </c>
      <c r="AA82" s="10" t="e">
        <f ca="1">IF($B82&lt;='Visualization - Fit'!$B$5,OFFSET(Projection!AL82,$A$2,0),NA())</f>
        <v>#N/A</v>
      </c>
      <c r="AB82" s="10" t="e">
        <f ca="1">IF($B82&lt;='Visualization - Fit'!$B$5,OFFSET(Projection!AM82,$A$2,0),NA())</f>
        <v>#N/A</v>
      </c>
    </row>
    <row r="83" spans="2:28">
      <c r="B83" s="9" t="e">
        <f ca="1">IF(B82&lt;'Visualization - Fit'!$B$5,OFFSET(Projection!A83,$A$2,0),NA())</f>
        <v>#N/A</v>
      </c>
      <c r="C83" s="10" t="e">
        <f ca="1">IF($B83&lt;='Visualization - Fit'!$B$5,OFFSET(Projection!B83,$A$2,0),NA())</f>
        <v>#N/A</v>
      </c>
      <c r="D83" s="10" t="e">
        <f ca="1">IF($B83&lt;='Visualization - Fit'!$B$5,OFFSET(Projection!C83,$A$2,0),NA())</f>
        <v>#N/A</v>
      </c>
      <c r="E83" s="10" t="e">
        <f ca="1">IF($B83&lt;='Visualization - Fit'!$B$5,OFFSET(Projection!D83,$A$2,0),NA())</f>
        <v>#N/A</v>
      </c>
      <c r="F83" s="10" t="e">
        <f ca="1">IF($B83&lt;='Visualization - Fit'!$B$5,OFFSET(Projection!E83,$A$2,0),NA())</f>
        <v>#N/A</v>
      </c>
      <c r="G83" s="10" t="e">
        <f ca="1">IF($B83&lt;='Visualization - Fit'!$B$5,OFFSET(Projection!F83,$A$2,0),NA())</f>
        <v>#N/A</v>
      </c>
      <c r="H83" s="10" t="e">
        <f ca="1">IF($B83&lt;='Visualization - Fit'!$B$5,OFFSET(Projection!O83,$A$2,0),NA())</f>
        <v>#N/A</v>
      </c>
      <c r="I83" s="10" t="e">
        <f ca="1">IF($B83&lt;='Visualization - Fit'!$B$5,OFFSET(Projection!P83,$A$2,0),NA())</f>
        <v>#N/A</v>
      </c>
      <c r="J83" s="10" t="e">
        <f ca="1">IF($B83&lt;='Visualization - Fit'!$B$5,OFFSET(Projection!Q83,$A$2,0),NA())</f>
        <v>#N/A</v>
      </c>
      <c r="K83" s="10" t="e">
        <f ca="1">IF($B83&lt;='Visualization - Fit'!$B$5,OFFSET(Projection!T83,$A$2,0),NA())</f>
        <v>#N/A</v>
      </c>
      <c r="L83" s="10" t="e">
        <f ca="1">IF($B83&lt;='Visualization - Fit'!$B$5,OFFSET(Projection!U83,$A$2,0),NA())</f>
        <v>#N/A</v>
      </c>
      <c r="M83" s="10" t="e">
        <f ca="1">IF($B83&lt;='Visualization - Fit'!$B$5,OFFSET(Projection!V83,$A$2,0),NA())</f>
        <v>#N/A</v>
      </c>
      <c r="N83" s="10" t="e">
        <f ca="1">IF($B83&lt;='Visualization - Fit'!$B$5,OFFSET(Projection!W83,$A$2,0),NA())</f>
        <v>#N/A</v>
      </c>
      <c r="O83" s="10" t="e">
        <f ca="1">IF($B83&lt;='Visualization - Fit'!$B$5,OFFSET(Projection!X83,$A$2,0),NA())</f>
        <v>#N/A</v>
      </c>
      <c r="P83" s="10" t="e">
        <f ca="1">IF($B83&lt;='Visualization - Fit'!$B$5,OFFSET(Projection!Y83,$A$2,0),NA())</f>
        <v>#N/A</v>
      </c>
      <c r="Q83" s="10" t="e">
        <f ca="1">IF($B83&lt;='Visualization - Fit'!$B$5,OFFSET(Projection!Z83,$A$2,0),NA())</f>
        <v>#N/A</v>
      </c>
      <c r="R83" s="10" t="e">
        <f ca="1">IF($B83&lt;='Visualization - Fit'!$B$5,OFFSET(Projection!AA83,$A$2,0),NA())</f>
        <v>#N/A</v>
      </c>
      <c r="S83" s="10" t="e">
        <f ca="1">IF($B83&lt;='Visualization - Fit'!$B$5,OFFSET(Projection!AB83,$A$2,0),NA())</f>
        <v>#N/A</v>
      </c>
      <c r="T83" s="10" t="e">
        <f ca="1">IF($B83&lt;='Visualization - Fit'!$B$5,OFFSET(Projection!AC83,$A$2,0),NA())</f>
        <v>#N/A</v>
      </c>
      <c r="U83" s="10" t="e">
        <f ca="1">IF($B83&lt;='Visualization - Fit'!$B$5,OFFSET(Projection!AD83,$A$2,0),NA())</f>
        <v>#N/A</v>
      </c>
      <c r="V83" s="10" t="e">
        <f ca="1">IF($B83&lt;='Visualization - Fit'!$B$5,OFFSET(Projection!AE83,$A$2,0),NA())</f>
        <v>#N/A</v>
      </c>
      <c r="W83" s="10" t="e">
        <f ca="1">IF($B83&lt;='Visualization - Fit'!$B$5,OFFSET(Projection!AI83,$A$2,0),NA())</f>
        <v>#N/A</v>
      </c>
      <c r="X83" s="10" t="e">
        <f ca="1">IF($B83&lt;='Visualization - Fit'!$B$5,OFFSET(Projection!AJ83,$A$2,0),NA())</f>
        <v>#N/A</v>
      </c>
      <c r="Y83" s="10" t="e">
        <f ca="1">IF($B83&lt;='Visualization - Fit'!$B$5,OFFSET(Projection!#REF!,$A$2,0),NA())</f>
        <v>#N/A</v>
      </c>
      <c r="Z83" s="10" t="e">
        <f ca="1">IF($B83&lt;='Visualization - Fit'!$B$5,OFFSET(Projection!AK83,$A$2,0),NA())</f>
        <v>#N/A</v>
      </c>
      <c r="AA83" s="10" t="e">
        <f ca="1">IF($B83&lt;='Visualization - Fit'!$B$5,OFFSET(Projection!AL83,$A$2,0),NA())</f>
        <v>#N/A</v>
      </c>
      <c r="AB83" s="10" t="e">
        <f ca="1">IF($B83&lt;='Visualization - Fit'!$B$5,OFFSET(Projection!AM83,$A$2,0),NA())</f>
        <v>#N/A</v>
      </c>
    </row>
    <row r="84" spans="2:28">
      <c r="B84" s="9" t="e">
        <f ca="1">IF(B83&lt;'Visualization - Fit'!$B$5,OFFSET(Projection!A84,$A$2,0),NA())</f>
        <v>#N/A</v>
      </c>
      <c r="C84" s="10" t="e">
        <f ca="1">IF($B84&lt;='Visualization - Fit'!$B$5,OFFSET(Projection!B84,$A$2,0),NA())</f>
        <v>#N/A</v>
      </c>
      <c r="D84" s="10" t="e">
        <f ca="1">IF($B84&lt;='Visualization - Fit'!$B$5,OFFSET(Projection!C84,$A$2,0),NA())</f>
        <v>#N/A</v>
      </c>
      <c r="E84" s="10" t="e">
        <f ca="1">IF($B84&lt;='Visualization - Fit'!$B$5,OFFSET(Projection!D84,$A$2,0),NA())</f>
        <v>#N/A</v>
      </c>
      <c r="F84" s="10" t="e">
        <f ca="1">IF($B84&lt;='Visualization - Fit'!$B$5,OFFSET(Projection!E84,$A$2,0),NA())</f>
        <v>#N/A</v>
      </c>
      <c r="G84" s="10" t="e">
        <f ca="1">IF($B84&lt;='Visualization - Fit'!$B$5,OFFSET(Projection!F84,$A$2,0),NA())</f>
        <v>#N/A</v>
      </c>
      <c r="H84" s="10" t="e">
        <f ca="1">IF($B84&lt;='Visualization - Fit'!$B$5,OFFSET(Projection!O84,$A$2,0),NA())</f>
        <v>#N/A</v>
      </c>
      <c r="I84" s="10" t="e">
        <f ca="1">IF($B84&lt;='Visualization - Fit'!$B$5,OFFSET(Projection!P84,$A$2,0),NA())</f>
        <v>#N/A</v>
      </c>
      <c r="J84" s="10" t="e">
        <f ca="1">IF($B84&lt;='Visualization - Fit'!$B$5,OFFSET(Projection!Q84,$A$2,0),NA())</f>
        <v>#N/A</v>
      </c>
      <c r="K84" s="10" t="e">
        <f ca="1">IF($B84&lt;='Visualization - Fit'!$B$5,OFFSET(Projection!T84,$A$2,0),NA())</f>
        <v>#N/A</v>
      </c>
      <c r="L84" s="10" t="e">
        <f ca="1">IF($B84&lt;='Visualization - Fit'!$B$5,OFFSET(Projection!U84,$A$2,0),NA())</f>
        <v>#N/A</v>
      </c>
      <c r="M84" s="10" t="e">
        <f ca="1">IF($B84&lt;='Visualization - Fit'!$B$5,OFFSET(Projection!V84,$A$2,0),NA())</f>
        <v>#N/A</v>
      </c>
      <c r="N84" s="10" t="e">
        <f ca="1">IF($B84&lt;='Visualization - Fit'!$B$5,OFFSET(Projection!W84,$A$2,0),NA())</f>
        <v>#N/A</v>
      </c>
      <c r="O84" s="10" t="e">
        <f ca="1">IF($B84&lt;='Visualization - Fit'!$B$5,OFFSET(Projection!X84,$A$2,0),NA())</f>
        <v>#N/A</v>
      </c>
      <c r="P84" s="10" t="e">
        <f ca="1">IF($B84&lt;='Visualization - Fit'!$B$5,OFFSET(Projection!Y84,$A$2,0),NA())</f>
        <v>#N/A</v>
      </c>
      <c r="Q84" s="10" t="e">
        <f ca="1">IF($B84&lt;='Visualization - Fit'!$B$5,OFFSET(Projection!Z84,$A$2,0),NA())</f>
        <v>#N/A</v>
      </c>
      <c r="R84" s="10" t="e">
        <f ca="1">IF($B84&lt;='Visualization - Fit'!$B$5,OFFSET(Projection!AA84,$A$2,0),NA())</f>
        <v>#N/A</v>
      </c>
      <c r="S84" s="10" t="e">
        <f ca="1">IF($B84&lt;='Visualization - Fit'!$B$5,OFFSET(Projection!AB84,$A$2,0),NA())</f>
        <v>#N/A</v>
      </c>
      <c r="T84" s="10" t="e">
        <f ca="1">IF($B84&lt;='Visualization - Fit'!$B$5,OFFSET(Projection!AC84,$A$2,0),NA())</f>
        <v>#N/A</v>
      </c>
      <c r="U84" s="10" t="e">
        <f ca="1">IF($B84&lt;='Visualization - Fit'!$B$5,OFFSET(Projection!AD84,$A$2,0),NA())</f>
        <v>#N/A</v>
      </c>
      <c r="V84" s="10" t="e">
        <f ca="1">IF($B84&lt;='Visualization - Fit'!$B$5,OFFSET(Projection!AE84,$A$2,0),NA())</f>
        <v>#N/A</v>
      </c>
      <c r="W84" s="10" t="e">
        <f ca="1">IF($B84&lt;='Visualization - Fit'!$B$5,OFFSET(Projection!AI84,$A$2,0),NA())</f>
        <v>#N/A</v>
      </c>
      <c r="X84" s="10" t="e">
        <f ca="1">IF($B84&lt;='Visualization - Fit'!$B$5,OFFSET(Projection!AJ84,$A$2,0),NA())</f>
        <v>#N/A</v>
      </c>
      <c r="Y84" s="10" t="e">
        <f ca="1">IF($B84&lt;='Visualization - Fit'!$B$5,OFFSET(Projection!#REF!,$A$2,0),NA())</f>
        <v>#N/A</v>
      </c>
      <c r="Z84" s="10" t="e">
        <f ca="1">IF($B84&lt;='Visualization - Fit'!$B$5,OFFSET(Projection!AK84,$A$2,0),NA())</f>
        <v>#N/A</v>
      </c>
      <c r="AA84" s="10" t="e">
        <f ca="1">IF($B84&lt;='Visualization - Fit'!$B$5,OFFSET(Projection!AL84,$A$2,0),NA())</f>
        <v>#N/A</v>
      </c>
      <c r="AB84" s="10" t="e">
        <f ca="1">IF($B84&lt;='Visualization - Fit'!$B$5,OFFSET(Projection!AM84,$A$2,0),NA())</f>
        <v>#N/A</v>
      </c>
    </row>
    <row r="85" spans="2:28">
      <c r="B85" s="9" t="e">
        <f ca="1">IF(B84&lt;'Visualization - Fit'!$B$5,OFFSET(Projection!A85,$A$2,0),NA())</f>
        <v>#N/A</v>
      </c>
      <c r="C85" s="10" t="e">
        <f ca="1">IF($B85&lt;='Visualization - Fit'!$B$5,OFFSET(Projection!B85,$A$2,0),NA())</f>
        <v>#N/A</v>
      </c>
      <c r="D85" s="10" t="e">
        <f ca="1">IF($B85&lt;='Visualization - Fit'!$B$5,OFFSET(Projection!C85,$A$2,0),NA())</f>
        <v>#N/A</v>
      </c>
      <c r="E85" s="10" t="e">
        <f ca="1">IF($B85&lt;='Visualization - Fit'!$B$5,OFFSET(Projection!D85,$A$2,0),NA())</f>
        <v>#N/A</v>
      </c>
      <c r="F85" s="10" t="e">
        <f ca="1">IF($B85&lt;='Visualization - Fit'!$B$5,OFFSET(Projection!E85,$A$2,0),NA())</f>
        <v>#N/A</v>
      </c>
      <c r="G85" s="10" t="e">
        <f ca="1">IF($B85&lt;='Visualization - Fit'!$B$5,OFFSET(Projection!F85,$A$2,0),NA())</f>
        <v>#N/A</v>
      </c>
      <c r="H85" s="10" t="e">
        <f ca="1">IF($B85&lt;='Visualization - Fit'!$B$5,OFFSET(Projection!O85,$A$2,0),NA())</f>
        <v>#N/A</v>
      </c>
      <c r="I85" s="10" t="e">
        <f ca="1">IF($B85&lt;='Visualization - Fit'!$B$5,OFFSET(Projection!P85,$A$2,0),NA())</f>
        <v>#N/A</v>
      </c>
      <c r="J85" s="10" t="e">
        <f ca="1">IF($B85&lt;='Visualization - Fit'!$B$5,OFFSET(Projection!Q85,$A$2,0),NA())</f>
        <v>#N/A</v>
      </c>
      <c r="K85" s="10" t="e">
        <f ca="1">IF($B85&lt;='Visualization - Fit'!$B$5,OFFSET(Projection!T85,$A$2,0),NA())</f>
        <v>#N/A</v>
      </c>
      <c r="L85" s="10" t="e">
        <f ca="1">IF($B85&lt;='Visualization - Fit'!$B$5,OFFSET(Projection!U85,$A$2,0),NA())</f>
        <v>#N/A</v>
      </c>
      <c r="M85" s="10" t="e">
        <f ca="1">IF($B85&lt;='Visualization - Fit'!$B$5,OFFSET(Projection!V85,$A$2,0),NA())</f>
        <v>#N/A</v>
      </c>
      <c r="N85" s="10" t="e">
        <f ca="1">IF($B85&lt;='Visualization - Fit'!$B$5,OFFSET(Projection!W85,$A$2,0),NA())</f>
        <v>#N/A</v>
      </c>
      <c r="O85" s="10" t="e">
        <f ca="1">IF($B85&lt;='Visualization - Fit'!$B$5,OFFSET(Projection!X85,$A$2,0),NA())</f>
        <v>#N/A</v>
      </c>
      <c r="P85" s="10" t="e">
        <f ca="1">IF($B85&lt;='Visualization - Fit'!$B$5,OFFSET(Projection!Y85,$A$2,0),NA())</f>
        <v>#N/A</v>
      </c>
      <c r="Q85" s="10" t="e">
        <f ca="1">IF($B85&lt;='Visualization - Fit'!$B$5,OFFSET(Projection!Z85,$A$2,0),NA())</f>
        <v>#N/A</v>
      </c>
      <c r="R85" s="10" t="e">
        <f ca="1">IF($B85&lt;='Visualization - Fit'!$B$5,OFFSET(Projection!AA85,$A$2,0),NA())</f>
        <v>#N/A</v>
      </c>
      <c r="S85" s="10" t="e">
        <f ca="1">IF($B85&lt;='Visualization - Fit'!$B$5,OFFSET(Projection!AB85,$A$2,0),NA())</f>
        <v>#N/A</v>
      </c>
      <c r="T85" s="10" t="e">
        <f ca="1">IF($B85&lt;='Visualization - Fit'!$B$5,OFFSET(Projection!AC85,$A$2,0),NA())</f>
        <v>#N/A</v>
      </c>
      <c r="U85" s="10" t="e">
        <f ca="1">IF($B85&lt;='Visualization - Fit'!$B$5,OFFSET(Projection!AD85,$A$2,0),NA())</f>
        <v>#N/A</v>
      </c>
      <c r="V85" s="10" t="e">
        <f ca="1">IF($B85&lt;='Visualization - Fit'!$B$5,OFFSET(Projection!AE85,$A$2,0),NA())</f>
        <v>#N/A</v>
      </c>
      <c r="W85" s="10" t="e">
        <f ca="1">IF($B85&lt;='Visualization - Fit'!$B$5,OFFSET(Projection!AI85,$A$2,0),NA())</f>
        <v>#N/A</v>
      </c>
      <c r="X85" s="10" t="e">
        <f ca="1">IF($B85&lt;='Visualization - Fit'!$B$5,OFFSET(Projection!AJ85,$A$2,0),NA())</f>
        <v>#N/A</v>
      </c>
      <c r="Y85" s="10" t="e">
        <f ca="1">IF($B85&lt;='Visualization - Fit'!$B$5,OFFSET(Projection!#REF!,$A$2,0),NA())</f>
        <v>#N/A</v>
      </c>
      <c r="Z85" s="10" t="e">
        <f ca="1">IF($B85&lt;='Visualization - Fit'!$B$5,OFFSET(Projection!AK85,$A$2,0),NA())</f>
        <v>#N/A</v>
      </c>
      <c r="AA85" s="10" t="e">
        <f ca="1">IF($B85&lt;='Visualization - Fit'!$B$5,OFFSET(Projection!AL85,$A$2,0),NA())</f>
        <v>#N/A</v>
      </c>
      <c r="AB85" s="10" t="e">
        <f ca="1">IF($B85&lt;='Visualization - Fit'!$B$5,OFFSET(Projection!AM85,$A$2,0),NA())</f>
        <v>#N/A</v>
      </c>
    </row>
    <row r="86" spans="2:28">
      <c r="B86" s="9" t="e">
        <f ca="1">IF(B85&lt;'Visualization - Fit'!$B$5,OFFSET(Projection!A86,$A$2,0),NA())</f>
        <v>#N/A</v>
      </c>
      <c r="C86" s="10" t="e">
        <f ca="1">IF($B86&lt;='Visualization - Fit'!$B$5,OFFSET(Projection!B86,$A$2,0),NA())</f>
        <v>#N/A</v>
      </c>
      <c r="D86" s="10" t="e">
        <f ca="1">IF($B86&lt;='Visualization - Fit'!$B$5,OFFSET(Projection!C86,$A$2,0),NA())</f>
        <v>#N/A</v>
      </c>
      <c r="E86" s="10" t="e">
        <f ca="1">IF($B86&lt;='Visualization - Fit'!$B$5,OFFSET(Projection!D86,$A$2,0),NA())</f>
        <v>#N/A</v>
      </c>
      <c r="F86" s="10" t="e">
        <f ca="1">IF($B86&lt;='Visualization - Fit'!$B$5,OFFSET(Projection!E86,$A$2,0),NA())</f>
        <v>#N/A</v>
      </c>
      <c r="G86" s="10" t="e">
        <f ca="1">IF($B86&lt;='Visualization - Fit'!$B$5,OFFSET(Projection!F86,$A$2,0),NA())</f>
        <v>#N/A</v>
      </c>
      <c r="H86" s="10" t="e">
        <f ca="1">IF($B86&lt;='Visualization - Fit'!$B$5,OFFSET(Projection!O86,$A$2,0),NA())</f>
        <v>#N/A</v>
      </c>
      <c r="I86" s="10" t="e">
        <f ca="1">IF($B86&lt;='Visualization - Fit'!$B$5,OFFSET(Projection!P86,$A$2,0),NA())</f>
        <v>#N/A</v>
      </c>
      <c r="J86" s="10" t="e">
        <f ca="1">IF($B86&lt;='Visualization - Fit'!$B$5,OFFSET(Projection!Q86,$A$2,0),NA())</f>
        <v>#N/A</v>
      </c>
      <c r="K86" s="10" t="e">
        <f ca="1">IF($B86&lt;='Visualization - Fit'!$B$5,OFFSET(Projection!T86,$A$2,0),NA())</f>
        <v>#N/A</v>
      </c>
      <c r="L86" s="10" t="e">
        <f ca="1">IF($B86&lt;='Visualization - Fit'!$B$5,OFFSET(Projection!U86,$A$2,0),NA())</f>
        <v>#N/A</v>
      </c>
      <c r="M86" s="10" t="e">
        <f ca="1">IF($B86&lt;='Visualization - Fit'!$B$5,OFFSET(Projection!V86,$A$2,0),NA())</f>
        <v>#N/A</v>
      </c>
      <c r="N86" s="10" t="e">
        <f ca="1">IF($B86&lt;='Visualization - Fit'!$B$5,OFFSET(Projection!W86,$A$2,0),NA())</f>
        <v>#N/A</v>
      </c>
      <c r="O86" s="10" t="e">
        <f ca="1">IF($B86&lt;='Visualization - Fit'!$B$5,OFFSET(Projection!X86,$A$2,0),NA())</f>
        <v>#N/A</v>
      </c>
      <c r="P86" s="10" t="e">
        <f ca="1">IF($B86&lt;='Visualization - Fit'!$B$5,OFFSET(Projection!Y86,$A$2,0),NA())</f>
        <v>#N/A</v>
      </c>
      <c r="Q86" s="10" t="e">
        <f ca="1">IF($B86&lt;='Visualization - Fit'!$B$5,OFFSET(Projection!Z86,$A$2,0),NA())</f>
        <v>#N/A</v>
      </c>
      <c r="R86" s="10" t="e">
        <f ca="1">IF($B86&lt;='Visualization - Fit'!$B$5,OFFSET(Projection!AA86,$A$2,0),NA())</f>
        <v>#N/A</v>
      </c>
      <c r="S86" s="10" t="e">
        <f ca="1">IF($B86&lt;='Visualization - Fit'!$B$5,OFFSET(Projection!AB86,$A$2,0),NA())</f>
        <v>#N/A</v>
      </c>
      <c r="T86" s="10" t="e">
        <f ca="1">IF($B86&lt;='Visualization - Fit'!$B$5,OFFSET(Projection!AC86,$A$2,0),NA())</f>
        <v>#N/A</v>
      </c>
      <c r="U86" s="10" t="e">
        <f ca="1">IF($B86&lt;='Visualization - Fit'!$B$5,OFFSET(Projection!AD86,$A$2,0),NA())</f>
        <v>#N/A</v>
      </c>
      <c r="V86" s="10" t="e">
        <f ca="1">IF($B86&lt;='Visualization - Fit'!$B$5,OFFSET(Projection!AE86,$A$2,0),NA())</f>
        <v>#N/A</v>
      </c>
      <c r="W86" s="10" t="e">
        <f ca="1">IF($B86&lt;='Visualization - Fit'!$B$5,OFFSET(Projection!AI86,$A$2,0),NA())</f>
        <v>#N/A</v>
      </c>
      <c r="X86" s="10" t="e">
        <f ca="1">IF($B86&lt;='Visualization - Fit'!$B$5,OFFSET(Projection!AJ86,$A$2,0),NA())</f>
        <v>#N/A</v>
      </c>
      <c r="Y86" s="10" t="e">
        <f ca="1">IF($B86&lt;='Visualization - Fit'!$B$5,OFFSET(Projection!#REF!,$A$2,0),NA())</f>
        <v>#N/A</v>
      </c>
      <c r="Z86" s="10" t="e">
        <f ca="1">IF($B86&lt;='Visualization - Fit'!$B$5,OFFSET(Projection!AK86,$A$2,0),NA())</f>
        <v>#N/A</v>
      </c>
      <c r="AA86" s="10" t="e">
        <f ca="1">IF($B86&lt;='Visualization - Fit'!$B$5,OFFSET(Projection!AL86,$A$2,0),NA())</f>
        <v>#N/A</v>
      </c>
      <c r="AB86" s="10" t="e">
        <f ca="1">IF($B86&lt;='Visualization - Fit'!$B$5,OFFSET(Projection!AM86,$A$2,0),NA())</f>
        <v>#N/A</v>
      </c>
    </row>
    <row r="87" spans="2:28">
      <c r="B87" s="9" t="e">
        <f ca="1">IF(B86&lt;'Visualization - Fit'!$B$5,OFFSET(Projection!A87,$A$2,0),NA())</f>
        <v>#N/A</v>
      </c>
      <c r="C87" s="10" t="e">
        <f ca="1">IF($B87&lt;='Visualization - Fit'!$B$5,OFFSET(Projection!B87,$A$2,0),NA())</f>
        <v>#N/A</v>
      </c>
      <c r="D87" s="10" t="e">
        <f ca="1">IF($B87&lt;='Visualization - Fit'!$B$5,OFFSET(Projection!C87,$A$2,0),NA())</f>
        <v>#N/A</v>
      </c>
      <c r="E87" s="10" t="e">
        <f ca="1">IF($B87&lt;='Visualization - Fit'!$B$5,OFFSET(Projection!D87,$A$2,0),NA())</f>
        <v>#N/A</v>
      </c>
      <c r="F87" s="10" t="e">
        <f ca="1">IF($B87&lt;='Visualization - Fit'!$B$5,OFFSET(Projection!E87,$A$2,0),NA())</f>
        <v>#N/A</v>
      </c>
      <c r="G87" s="10" t="e">
        <f ca="1">IF($B87&lt;='Visualization - Fit'!$B$5,OFFSET(Projection!F87,$A$2,0),NA())</f>
        <v>#N/A</v>
      </c>
      <c r="H87" s="10" t="e">
        <f ca="1">IF($B87&lt;='Visualization - Fit'!$B$5,OFFSET(Projection!O87,$A$2,0),NA())</f>
        <v>#N/A</v>
      </c>
      <c r="I87" s="10" t="e">
        <f ca="1">IF($B87&lt;='Visualization - Fit'!$B$5,OFFSET(Projection!P87,$A$2,0),NA())</f>
        <v>#N/A</v>
      </c>
      <c r="J87" s="10" t="e">
        <f ca="1">IF($B87&lt;='Visualization - Fit'!$B$5,OFFSET(Projection!Q87,$A$2,0),NA())</f>
        <v>#N/A</v>
      </c>
      <c r="K87" s="10" t="e">
        <f ca="1">IF($B87&lt;='Visualization - Fit'!$B$5,OFFSET(Projection!T87,$A$2,0),NA())</f>
        <v>#N/A</v>
      </c>
      <c r="L87" s="10" t="e">
        <f ca="1">IF($B87&lt;='Visualization - Fit'!$B$5,OFFSET(Projection!U87,$A$2,0),NA())</f>
        <v>#N/A</v>
      </c>
      <c r="M87" s="10" t="e">
        <f ca="1">IF($B87&lt;='Visualization - Fit'!$B$5,OFFSET(Projection!V87,$A$2,0),NA())</f>
        <v>#N/A</v>
      </c>
      <c r="N87" s="10" t="e">
        <f ca="1">IF($B87&lt;='Visualization - Fit'!$B$5,OFFSET(Projection!W87,$A$2,0),NA())</f>
        <v>#N/A</v>
      </c>
      <c r="O87" s="10" t="e">
        <f ca="1">IF($B87&lt;='Visualization - Fit'!$B$5,OFFSET(Projection!X87,$A$2,0),NA())</f>
        <v>#N/A</v>
      </c>
      <c r="P87" s="10" t="e">
        <f ca="1">IF($B87&lt;='Visualization - Fit'!$B$5,OFFSET(Projection!Y87,$A$2,0),NA())</f>
        <v>#N/A</v>
      </c>
      <c r="Q87" s="10" t="e">
        <f ca="1">IF($B87&lt;='Visualization - Fit'!$B$5,OFFSET(Projection!Z87,$A$2,0),NA())</f>
        <v>#N/A</v>
      </c>
      <c r="R87" s="10" t="e">
        <f ca="1">IF($B87&lt;='Visualization - Fit'!$B$5,OFFSET(Projection!AA87,$A$2,0),NA())</f>
        <v>#N/A</v>
      </c>
      <c r="S87" s="10" t="e">
        <f ca="1">IF($B87&lt;='Visualization - Fit'!$B$5,OFFSET(Projection!AB87,$A$2,0),NA())</f>
        <v>#N/A</v>
      </c>
      <c r="T87" s="10" t="e">
        <f ca="1">IF($B87&lt;='Visualization - Fit'!$B$5,OFFSET(Projection!AC87,$A$2,0),NA())</f>
        <v>#N/A</v>
      </c>
      <c r="U87" s="10" t="e">
        <f ca="1">IF($B87&lt;='Visualization - Fit'!$B$5,OFFSET(Projection!AD87,$A$2,0),NA())</f>
        <v>#N/A</v>
      </c>
      <c r="V87" s="10" t="e">
        <f ca="1">IF($B87&lt;='Visualization - Fit'!$B$5,OFFSET(Projection!AE87,$A$2,0),NA())</f>
        <v>#N/A</v>
      </c>
      <c r="W87" s="10" t="e">
        <f ca="1">IF($B87&lt;='Visualization - Fit'!$B$5,OFFSET(Projection!AI87,$A$2,0),NA())</f>
        <v>#N/A</v>
      </c>
      <c r="X87" s="10" t="e">
        <f ca="1">IF($B87&lt;='Visualization - Fit'!$B$5,OFFSET(Projection!AJ87,$A$2,0),NA())</f>
        <v>#N/A</v>
      </c>
      <c r="Y87" s="10" t="e">
        <f ca="1">IF($B87&lt;='Visualization - Fit'!$B$5,OFFSET(Projection!#REF!,$A$2,0),NA())</f>
        <v>#N/A</v>
      </c>
      <c r="Z87" s="10" t="e">
        <f ca="1">IF($B87&lt;='Visualization - Fit'!$B$5,OFFSET(Projection!AK87,$A$2,0),NA())</f>
        <v>#N/A</v>
      </c>
      <c r="AA87" s="10" t="e">
        <f ca="1">IF($B87&lt;='Visualization - Fit'!$B$5,OFFSET(Projection!AL87,$A$2,0),NA())</f>
        <v>#N/A</v>
      </c>
      <c r="AB87" s="10" t="e">
        <f ca="1">IF($B87&lt;='Visualization - Fit'!$B$5,OFFSET(Projection!AM87,$A$2,0),NA())</f>
        <v>#N/A</v>
      </c>
    </row>
    <row r="88" spans="2:28">
      <c r="B88" s="9" t="e">
        <f ca="1">IF(B87&lt;'Visualization - Fit'!$B$5,OFFSET(Projection!A88,$A$2,0),NA())</f>
        <v>#N/A</v>
      </c>
      <c r="C88" s="10" t="e">
        <f ca="1">IF($B88&lt;='Visualization - Fit'!$B$5,OFFSET(Projection!B88,$A$2,0),NA())</f>
        <v>#N/A</v>
      </c>
      <c r="D88" s="10" t="e">
        <f ca="1">IF($B88&lt;='Visualization - Fit'!$B$5,OFFSET(Projection!C88,$A$2,0),NA())</f>
        <v>#N/A</v>
      </c>
      <c r="E88" s="10" t="e">
        <f ca="1">IF($B88&lt;='Visualization - Fit'!$B$5,OFFSET(Projection!D88,$A$2,0),NA())</f>
        <v>#N/A</v>
      </c>
      <c r="F88" s="10" t="e">
        <f ca="1">IF($B88&lt;='Visualization - Fit'!$B$5,OFFSET(Projection!E88,$A$2,0),NA())</f>
        <v>#N/A</v>
      </c>
      <c r="G88" s="10" t="e">
        <f ca="1">IF($B88&lt;='Visualization - Fit'!$B$5,OFFSET(Projection!F88,$A$2,0),NA())</f>
        <v>#N/A</v>
      </c>
      <c r="H88" s="10" t="e">
        <f ca="1">IF($B88&lt;='Visualization - Fit'!$B$5,OFFSET(Projection!O88,$A$2,0),NA())</f>
        <v>#N/A</v>
      </c>
      <c r="I88" s="10" t="e">
        <f ca="1">IF($B88&lt;='Visualization - Fit'!$B$5,OFFSET(Projection!P88,$A$2,0),NA())</f>
        <v>#N/A</v>
      </c>
      <c r="J88" s="10" t="e">
        <f ca="1">IF($B88&lt;='Visualization - Fit'!$B$5,OFFSET(Projection!Q88,$A$2,0),NA())</f>
        <v>#N/A</v>
      </c>
      <c r="K88" s="10" t="e">
        <f ca="1">IF($B88&lt;='Visualization - Fit'!$B$5,OFFSET(Projection!T88,$A$2,0),NA())</f>
        <v>#N/A</v>
      </c>
      <c r="L88" s="10" t="e">
        <f ca="1">IF($B88&lt;='Visualization - Fit'!$B$5,OFFSET(Projection!U88,$A$2,0),NA())</f>
        <v>#N/A</v>
      </c>
      <c r="M88" s="10" t="e">
        <f ca="1">IF($B88&lt;='Visualization - Fit'!$B$5,OFFSET(Projection!V88,$A$2,0),NA())</f>
        <v>#N/A</v>
      </c>
      <c r="N88" s="10" t="e">
        <f ca="1">IF($B88&lt;='Visualization - Fit'!$B$5,OFFSET(Projection!W88,$A$2,0),NA())</f>
        <v>#N/A</v>
      </c>
      <c r="O88" s="10" t="e">
        <f ca="1">IF($B88&lt;='Visualization - Fit'!$B$5,OFFSET(Projection!X88,$A$2,0),NA())</f>
        <v>#N/A</v>
      </c>
      <c r="P88" s="10" t="e">
        <f ca="1">IF($B88&lt;='Visualization - Fit'!$B$5,OFFSET(Projection!Y88,$A$2,0),NA())</f>
        <v>#N/A</v>
      </c>
      <c r="Q88" s="10" t="e">
        <f ca="1">IF($B88&lt;='Visualization - Fit'!$B$5,OFFSET(Projection!Z88,$A$2,0),NA())</f>
        <v>#N/A</v>
      </c>
      <c r="R88" s="10" t="e">
        <f ca="1">IF($B88&lt;='Visualization - Fit'!$B$5,OFFSET(Projection!AA88,$A$2,0),NA())</f>
        <v>#N/A</v>
      </c>
      <c r="S88" s="10" t="e">
        <f ca="1">IF($B88&lt;='Visualization - Fit'!$B$5,OFFSET(Projection!AB88,$A$2,0),NA())</f>
        <v>#N/A</v>
      </c>
      <c r="T88" s="10" t="e">
        <f ca="1">IF($B88&lt;='Visualization - Fit'!$B$5,OFFSET(Projection!AC88,$A$2,0),NA())</f>
        <v>#N/A</v>
      </c>
      <c r="U88" s="10" t="e">
        <f ca="1">IF($B88&lt;='Visualization - Fit'!$B$5,OFFSET(Projection!AD88,$A$2,0),NA())</f>
        <v>#N/A</v>
      </c>
      <c r="V88" s="10" t="e">
        <f ca="1">IF($B88&lt;='Visualization - Fit'!$B$5,OFFSET(Projection!AE88,$A$2,0),NA())</f>
        <v>#N/A</v>
      </c>
      <c r="W88" s="10" t="e">
        <f ca="1">IF($B88&lt;='Visualization - Fit'!$B$5,OFFSET(Projection!AI88,$A$2,0),NA())</f>
        <v>#N/A</v>
      </c>
      <c r="X88" s="10" t="e">
        <f ca="1">IF($B88&lt;='Visualization - Fit'!$B$5,OFFSET(Projection!AJ88,$A$2,0),NA())</f>
        <v>#N/A</v>
      </c>
      <c r="Y88" s="10" t="e">
        <f ca="1">IF($B88&lt;='Visualization - Fit'!$B$5,OFFSET(Projection!#REF!,$A$2,0),NA())</f>
        <v>#N/A</v>
      </c>
      <c r="Z88" s="10" t="e">
        <f ca="1">IF($B88&lt;='Visualization - Fit'!$B$5,OFFSET(Projection!AK88,$A$2,0),NA())</f>
        <v>#N/A</v>
      </c>
      <c r="AA88" s="10" t="e">
        <f ca="1">IF($B88&lt;='Visualization - Fit'!$B$5,OFFSET(Projection!AL88,$A$2,0),NA())</f>
        <v>#N/A</v>
      </c>
      <c r="AB88" s="10" t="e">
        <f ca="1">IF($B88&lt;='Visualization - Fit'!$B$5,OFFSET(Projection!AM88,$A$2,0),NA())</f>
        <v>#N/A</v>
      </c>
    </row>
    <row r="89" spans="2:28">
      <c r="B89" s="9" t="e">
        <f ca="1">IF(B88&lt;'Visualization - Fit'!$B$5,OFFSET(Projection!A89,$A$2,0),NA())</f>
        <v>#N/A</v>
      </c>
      <c r="C89" s="10" t="e">
        <f ca="1">IF($B89&lt;='Visualization - Fit'!$B$5,OFFSET(Projection!B89,$A$2,0),NA())</f>
        <v>#N/A</v>
      </c>
      <c r="D89" s="10" t="e">
        <f ca="1">IF($B89&lt;='Visualization - Fit'!$B$5,OFFSET(Projection!C89,$A$2,0),NA())</f>
        <v>#N/A</v>
      </c>
      <c r="E89" s="10" t="e">
        <f ca="1">IF($B89&lt;='Visualization - Fit'!$B$5,OFFSET(Projection!D89,$A$2,0),NA())</f>
        <v>#N/A</v>
      </c>
      <c r="F89" s="10" t="e">
        <f ca="1">IF($B89&lt;='Visualization - Fit'!$B$5,OFFSET(Projection!E89,$A$2,0),NA())</f>
        <v>#N/A</v>
      </c>
      <c r="G89" s="10" t="e">
        <f ca="1">IF($B89&lt;='Visualization - Fit'!$B$5,OFFSET(Projection!F89,$A$2,0),NA())</f>
        <v>#N/A</v>
      </c>
      <c r="H89" s="10" t="e">
        <f ca="1">IF($B89&lt;='Visualization - Fit'!$B$5,OFFSET(Projection!O89,$A$2,0),NA())</f>
        <v>#N/A</v>
      </c>
      <c r="I89" s="10" t="e">
        <f ca="1">IF($B89&lt;='Visualization - Fit'!$B$5,OFFSET(Projection!P89,$A$2,0),NA())</f>
        <v>#N/A</v>
      </c>
      <c r="J89" s="10" t="e">
        <f ca="1">IF($B89&lt;='Visualization - Fit'!$B$5,OFFSET(Projection!Q89,$A$2,0),NA())</f>
        <v>#N/A</v>
      </c>
      <c r="K89" s="10" t="e">
        <f ca="1">IF($B89&lt;='Visualization - Fit'!$B$5,OFFSET(Projection!T89,$A$2,0),NA())</f>
        <v>#N/A</v>
      </c>
      <c r="L89" s="10" t="e">
        <f ca="1">IF($B89&lt;='Visualization - Fit'!$B$5,OFFSET(Projection!U89,$A$2,0),NA())</f>
        <v>#N/A</v>
      </c>
      <c r="M89" s="10" t="e">
        <f ca="1">IF($B89&lt;='Visualization - Fit'!$B$5,OFFSET(Projection!V89,$A$2,0),NA())</f>
        <v>#N/A</v>
      </c>
      <c r="N89" s="10" t="e">
        <f ca="1">IF($B89&lt;='Visualization - Fit'!$B$5,OFFSET(Projection!W89,$A$2,0),NA())</f>
        <v>#N/A</v>
      </c>
      <c r="O89" s="10" t="e">
        <f ca="1">IF($B89&lt;='Visualization - Fit'!$B$5,OFFSET(Projection!X89,$A$2,0),NA())</f>
        <v>#N/A</v>
      </c>
      <c r="P89" s="10" t="e">
        <f ca="1">IF($B89&lt;='Visualization - Fit'!$B$5,OFFSET(Projection!Y89,$A$2,0),NA())</f>
        <v>#N/A</v>
      </c>
      <c r="Q89" s="10" t="e">
        <f ca="1">IF($B89&lt;='Visualization - Fit'!$B$5,OFFSET(Projection!Z89,$A$2,0),NA())</f>
        <v>#N/A</v>
      </c>
      <c r="R89" s="10" t="e">
        <f ca="1">IF($B89&lt;='Visualization - Fit'!$B$5,OFFSET(Projection!AA89,$A$2,0),NA())</f>
        <v>#N/A</v>
      </c>
      <c r="S89" s="10" t="e">
        <f ca="1">IF($B89&lt;='Visualization - Fit'!$B$5,OFFSET(Projection!AB89,$A$2,0),NA())</f>
        <v>#N/A</v>
      </c>
      <c r="T89" s="10" t="e">
        <f ca="1">IF($B89&lt;='Visualization - Fit'!$B$5,OFFSET(Projection!AC89,$A$2,0),NA())</f>
        <v>#N/A</v>
      </c>
      <c r="U89" s="10" t="e">
        <f ca="1">IF($B89&lt;='Visualization - Fit'!$B$5,OFFSET(Projection!AD89,$A$2,0),NA())</f>
        <v>#N/A</v>
      </c>
      <c r="V89" s="10" t="e">
        <f ca="1">IF($B89&lt;='Visualization - Fit'!$B$5,OFFSET(Projection!AE89,$A$2,0),NA())</f>
        <v>#N/A</v>
      </c>
      <c r="W89" s="10" t="e">
        <f ca="1">IF($B89&lt;='Visualization - Fit'!$B$5,OFFSET(Projection!AI89,$A$2,0),NA())</f>
        <v>#N/A</v>
      </c>
      <c r="X89" s="10" t="e">
        <f ca="1">IF($B89&lt;='Visualization - Fit'!$B$5,OFFSET(Projection!AJ89,$A$2,0),NA())</f>
        <v>#N/A</v>
      </c>
      <c r="Y89" s="10" t="e">
        <f ca="1">IF($B89&lt;='Visualization - Fit'!$B$5,OFFSET(Projection!#REF!,$A$2,0),NA())</f>
        <v>#N/A</v>
      </c>
      <c r="Z89" s="10" t="e">
        <f ca="1">IF($B89&lt;='Visualization - Fit'!$B$5,OFFSET(Projection!AK89,$A$2,0),NA())</f>
        <v>#N/A</v>
      </c>
      <c r="AA89" s="10" t="e">
        <f ca="1">IF($B89&lt;='Visualization - Fit'!$B$5,OFFSET(Projection!AL89,$A$2,0),NA())</f>
        <v>#N/A</v>
      </c>
      <c r="AB89" s="10" t="e">
        <f ca="1">IF($B89&lt;='Visualization - Fit'!$B$5,OFFSET(Projection!AM89,$A$2,0),NA())</f>
        <v>#N/A</v>
      </c>
    </row>
    <row r="90" spans="2:28">
      <c r="B90" s="9" t="e">
        <f ca="1">IF(B89&lt;'Visualization - Fit'!$B$5,OFFSET(Projection!A90,$A$2,0),NA())</f>
        <v>#N/A</v>
      </c>
      <c r="C90" s="10" t="e">
        <f ca="1">IF($B90&lt;='Visualization - Fit'!$B$5,OFFSET(Projection!B90,$A$2,0),NA())</f>
        <v>#N/A</v>
      </c>
      <c r="D90" s="10" t="e">
        <f ca="1">IF($B90&lt;='Visualization - Fit'!$B$5,OFFSET(Projection!C90,$A$2,0),NA())</f>
        <v>#N/A</v>
      </c>
      <c r="E90" s="10" t="e">
        <f ca="1">IF($B90&lt;='Visualization - Fit'!$B$5,OFFSET(Projection!D90,$A$2,0),NA())</f>
        <v>#N/A</v>
      </c>
      <c r="F90" s="10" t="e">
        <f ca="1">IF($B90&lt;='Visualization - Fit'!$B$5,OFFSET(Projection!E90,$A$2,0),NA())</f>
        <v>#N/A</v>
      </c>
      <c r="G90" s="10" t="e">
        <f ca="1">IF($B90&lt;='Visualization - Fit'!$B$5,OFFSET(Projection!F90,$A$2,0),NA())</f>
        <v>#N/A</v>
      </c>
      <c r="H90" s="10" t="e">
        <f ca="1">IF($B90&lt;='Visualization - Fit'!$B$5,OFFSET(Projection!O90,$A$2,0),NA())</f>
        <v>#N/A</v>
      </c>
      <c r="I90" s="10" t="e">
        <f ca="1">IF($B90&lt;='Visualization - Fit'!$B$5,OFFSET(Projection!P90,$A$2,0),NA())</f>
        <v>#N/A</v>
      </c>
      <c r="J90" s="10" t="e">
        <f ca="1">IF($B90&lt;='Visualization - Fit'!$B$5,OFFSET(Projection!Q90,$A$2,0),NA())</f>
        <v>#N/A</v>
      </c>
      <c r="K90" s="10" t="e">
        <f ca="1">IF($B90&lt;='Visualization - Fit'!$B$5,OFFSET(Projection!T90,$A$2,0),NA())</f>
        <v>#N/A</v>
      </c>
      <c r="L90" s="10" t="e">
        <f ca="1">IF($B90&lt;='Visualization - Fit'!$B$5,OFFSET(Projection!U90,$A$2,0),NA())</f>
        <v>#N/A</v>
      </c>
      <c r="M90" s="10" t="e">
        <f ca="1">IF($B90&lt;='Visualization - Fit'!$B$5,OFFSET(Projection!V90,$A$2,0),NA())</f>
        <v>#N/A</v>
      </c>
      <c r="N90" s="10" t="e">
        <f ca="1">IF($B90&lt;='Visualization - Fit'!$B$5,OFFSET(Projection!W90,$A$2,0),NA())</f>
        <v>#N/A</v>
      </c>
      <c r="O90" s="10" t="e">
        <f ca="1">IF($B90&lt;='Visualization - Fit'!$B$5,OFFSET(Projection!X90,$A$2,0),NA())</f>
        <v>#N/A</v>
      </c>
      <c r="P90" s="10" t="e">
        <f ca="1">IF($B90&lt;='Visualization - Fit'!$B$5,OFFSET(Projection!Y90,$A$2,0),NA())</f>
        <v>#N/A</v>
      </c>
      <c r="Q90" s="10" t="e">
        <f ca="1">IF($B90&lt;='Visualization - Fit'!$B$5,OFFSET(Projection!Z90,$A$2,0),NA())</f>
        <v>#N/A</v>
      </c>
      <c r="R90" s="10" t="e">
        <f ca="1">IF($B90&lt;='Visualization - Fit'!$B$5,OFFSET(Projection!AA90,$A$2,0),NA())</f>
        <v>#N/A</v>
      </c>
      <c r="S90" s="10" t="e">
        <f ca="1">IF($B90&lt;='Visualization - Fit'!$B$5,OFFSET(Projection!AB90,$A$2,0),NA())</f>
        <v>#N/A</v>
      </c>
      <c r="T90" s="10" t="e">
        <f ca="1">IF($B90&lt;='Visualization - Fit'!$B$5,OFFSET(Projection!AC90,$A$2,0),NA())</f>
        <v>#N/A</v>
      </c>
      <c r="U90" s="10" t="e">
        <f ca="1">IF($B90&lt;='Visualization - Fit'!$B$5,OFFSET(Projection!AD90,$A$2,0),NA())</f>
        <v>#N/A</v>
      </c>
      <c r="V90" s="10" t="e">
        <f ca="1">IF($B90&lt;='Visualization - Fit'!$B$5,OFFSET(Projection!AE90,$A$2,0),NA())</f>
        <v>#N/A</v>
      </c>
      <c r="W90" s="10" t="e">
        <f ca="1">IF($B90&lt;='Visualization - Fit'!$B$5,OFFSET(Projection!AI90,$A$2,0),NA())</f>
        <v>#N/A</v>
      </c>
      <c r="X90" s="10" t="e">
        <f ca="1">IF($B90&lt;='Visualization - Fit'!$B$5,OFFSET(Projection!AJ90,$A$2,0),NA())</f>
        <v>#N/A</v>
      </c>
      <c r="Y90" s="10" t="e">
        <f ca="1">IF($B90&lt;='Visualization - Fit'!$B$5,OFFSET(Projection!#REF!,$A$2,0),NA())</f>
        <v>#N/A</v>
      </c>
      <c r="Z90" s="10" t="e">
        <f ca="1">IF($B90&lt;='Visualization - Fit'!$B$5,OFFSET(Projection!AK90,$A$2,0),NA())</f>
        <v>#N/A</v>
      </c>
      <c r="AA90" s="10" t="e">
        <f ca="1">IF($B90&lt;='Visualization - Fit'!$B$5,OFFSET(Projection!AL90,$A$2,0),NA())</f>
        <v>#N/A</v>
      </c>
      <c r="AB90" s="10" t="e">
        <f ca="1">IF($B90&lt;='Visualization - Fit'!$B$5,OFFSET(Projection!AM90,$A$2,0),NA())</f>
        <v>#N/A</v>
      </c>
    </row>
    <row r="91" spans="2:28">
      <c r="B91" s="9" t="e">
        <f ca="1">IF(B90&lt;'Visualization - Fit'!$B$5,OFFSET(Projection!A91,$A$2,0),NA())</f>
        <v>#N/A</v>
      </c>
      <c r="C91" s="10" t="e">
        <f ca="1">IF($B91&lt;='Visualization - Fit'!$B$5,OFFSET(Projection!B91,$A$2,0),NA())</f>
        <v>#N/A</v>
      </c>
      <c r="D91" s="10" t="e">
        <f ca="1">IF($B91&lt;='Visualization - Fit'!$B$5,OFFSET(Projection!C91,$A$2,0),NA())</f>
        <v>#N/A</v>
      </c>
      <c r="E91" s="10" t="e">
        <f ca="1">IF($B91&lt;='Visualization - Fit'!$B$5,OFFSET(Projection!D91,$A$2,0),NA())</f>
        <v>#N/A</v>
      </c>
      <c r="F91" s="10" t="e">
        <f ca="1">IF($B91&lt;='Visualization - Fit'!$B$5,OFFSET(Projection!E91,$A$2,0),NA())</f>
        <v>#N/A</v>
      </c>
      <c r="G91" s="10" t="e">
        <f ca="1">IF($B91&lt;='Visualization - Fit'!$B$5,OFFSET(Projection!F91,$A$2,0),NA())</f>
        <v>#N/A</v>
      </c>
      <c r="H91" s="10" t="e">
        <f ca="1">IF($B91&lt;='Visualization - Fit'!$B$5,OFFSET(Projection!O91,$A$2,0),NA())</f>
        <v>#N/A</v>
      </c>
      <c r="I91" s="10" t="e">
        <f ca="1">IF($B91&lt;='Visualization - Fit'!$B$5,OFFSET(Projection!P91,$A$2,0),NA())</f>
        <v>#N/A</v>
      </c>
      <c r="J91" s="10" t="e">
        <f ca="1">IF($B91&lt;='Visualization - Fit'!$B$5,OFFSET(Projection!Q91,$A$2,0),NA())</f>
        <v>#N/A</v>
      </c>
      <c r="K91" s="10" t="e">
        <f ca="1">IF($B91&lt;='Visualization - Fit'!$B$5,OFFSET(Projection!T91,$A$2,0),NA())</f>
        <v>#N/A</v>
      </c>
      <c r="L91" s="10" t="e">
        <f ca="1">IF($B91&lt;='Visualization - Fit'!$B$5,OFFSET(Projection!U91,$A$2,0),NA())</f>
        <v>#N/A</v>
      </c>
      <c r="M91" s="10" t="e">
        <f ca="1">IF($B91&lt;='Visualization - Fit'!$B$5,OFFSET(Projection!V91,$A$2,0),NA())</f>
        <v>#N/A</v>
      </c>
      <c r="N91" s="10" t="e">
        <f ca="1">IF($B91&lt;='Visualization - Fit'!$B$5,OFFSET(Projection!W91,$A$2,0),NA())</f>
        <v>#N/A</v>
      </c>
      <c r="O91" s="10" t="e">
        <f ca="1">IF($B91&lt;='Visualization - Fit'!$B$5,OFFSET(Projection!X91,$A$2,0),NA())</f>
        <v>#N/A</v>
      </c>
      <c r="P91" s="10" t="e">
        <f ca="1">IF($B91&lt;='Visualization - Fit'!$B$5,OFFSET(Projection!Y91,$A$2,0),NA())</f>
        <v>#N/A</v>
      </c>
      <c r="Q91" s="10" t="e">
        <f ca="1">IF($B91&lt;='Visualization - Fit'!$B$5,OFFSET(Projection!Z91,$A$2,0),NA())</f>
        <v>#N/A</v>
      </c>
      <c r="R91" s="10" t="e">
        <f ca="1">IF($B91&lt;='Visualization - Fit'!$B$5,OFFSET(Projection!AA91,$A$2,0),NA())</f>
        <v>#N/A</v>
      </c>
      <c r="S91" s="10" t="e">
        <f ca="1">IF($B91&lt;='Visualization - Fit'!$B$5,OFFSET(Projection!AB91,$A$2,0),NA())</f>
        <v>#N/A</v>
      </c>
      <c r="T91" s="10" t="e">
        <f ca="1">IF($B91&lt;='Visualization - Fit'!$B$5,OFFSET(Projection!AC91,$A$2,0),NA())</f>
        <v>#N/A</v>
      </c>
      <c r="U91" s="10" t="e">
        <f ca="1">IF($B91&lt;='Visualization - Fit'!$B$5,OFFSET(Projection!AD91,$A$2,0),NA())</f>
        <v>#N/A</v>
      </c>
      <c r="V91" s="10" t="e">
        <f ca="1">IF($B91&lt;='Visualization - Fit'!$B$5,OFFSET(Projection!AE91,$A$2,0),NA())</f>
        <v>#N/A</v>
      </c>
      <c r="W91" s="10" t="e">
        <f ca="1">IF($B91&lt;='Visualization - Fit'!$B$5,OFFSET(Projection!AI91,$A$2,0),NA())</f>
        <v>#N/A</v>
      </c>
      <c r="X91" s="10" t="e">
        <f ca="1">IF($B91&lt;='Visualization - Fit'!$B$5,OFFSET(Projection!AJ91,$A$2,0),NA())</f>
        <v>#N/A</v>
      </c>
      <c r="Y91" s="10" t="e">
        <f ca="1">IF($B91&lt;='Visualization - Fit'!$B$5,OFFSET(Projection!#REF!,$A$2,0),NA())</f>
        <v>#N/A</v>
      </c>
      <c r="Z91" s="10" t="e">
        <f ca="1">IF($B91&lt;='Visualization - Fit'!$B$5,OFFSET(Projection!AK91,$A$2,0),NA())</f>
        <v>#N/A</v>
      </c>
      <c r="AA91" s="10" t="e">
        <f ca="1">IF($B91&lt;='Visualization - Fit'!$B$5,OFFSET(Projection!AL91,$A$2,0),NA())</f>
        <v>#N/A</v>
      </c>
      <c r="AB91" s="10" t="e">
        <f ca="1">IF($B91&lt;='Visualization - Fit'!$B$5,OFFSET(Projection!AM91,$A$2,0),NA())</f>
        <v>#N/A</v>
      </c>
    </row>
    <row r="92" spans="2:28">
      <c r="B92" s="9" t="e">
        <f ca="1">IF(B91&lt;'Visualization - Fit'!$B$5,OFFSET(Projection!A92,$A$2,0),NA())</f>
        <v>#N/A</v>
      </c>
      <c r="C92" s="10" t="e">
        <f ca="1">IF($B92&lt;='Visualization - Fit'!$B$5,OFFSET(Projection!B92,$A$2,0),NA())</f>
        <v>#N/A</v>
      </c>
      <c r="D92" s="10" t="e">
        <f ca="1">IF($B92&lt;='Visualization - Fit'!$B$5,OFFSET(Projection!C92,$A$2,0),NA())</f>
        <v>#N/A</v>
      </c>
      <c r="E92" s="10" t="e">
        <f ca="1">IF($B92&lt;='Visualization - Fit'!$B$5,OFFSET(Projection!D92,$A$2,0),NA())</f>
        <v>#N/A</v>
      </c>
      <c r="F92" s="10" t="e">
        <f ca="1">IF($B92&lt;='Visualization - Fit'!$B$5,OFFSET(Projection!E92,$A$2,0),NA())</f>
        <v>#N/A</v>
      </c>
      <c r="G92" s="10" t="e">
        <f ca="1">IF($B92&lt;='Visualization - Fit'!$B$5,OFFSET(Projection!F92,$A$2,0),NA())</f>
        <v>#N/A</v>
      </c>
      <c r="H92" s="10" t="e">
        <f ca="1">IF($B92&lt;='Visualization - Fit'!$B$5,OFFSET(Projection!O92,$A$2,0),NA())</f>
        <v>#N/A</v>
      </c>
      <c r="I92" s="10" t="e">
        <f ca="1">IF($B92&lt;='Visualization - Fit'!$B$5,OFFSET(Projection!P92,$A$2,0),NA())</f>
        <v>#N/A</v>
      </c>
      <c r="J92" s="10" t="e">
        <f ca="1">IF($B92&lt;='Visualization - Fit'!$B$5,OFFSET(Projection!Q92,$A$2,0),NA())</f>
        <v>#N/A</v>
      </c>
      <c r="K92" s="10" t="e">
        <f ca="1">IF($B92&lt;='Visualization - Fit'!$B$5,OFFSET(Projection!T92,$A$2,0),NA())</f>
        <v>#N/A</v>
      </c>
      <c r="L92" s="10" t="e">
        <f ca="1">IF($B92&lt;='Visualization - Fit'!$B$5,OFFSET(Projection!U92,$A$2,0),NA())</f>
        <v>#N/A</v>
      </c>
      <c r="M92" s="10" t="e">
        <f ca="1">IF($B92&lt;='Visualization - Fit'!$B$5,OFFSET(Projection!V92,$A$2,0),NA())</f>
        <v>#N/A</v>
      </c>
      <c r="N92" s="10" t="e">
        <f ca="1">IF($B92&lt;='Visualization - Fit'!$B$5,OFFSET(Projection!W92,$A$2,0),NA())</f>
        <v>#N/A</v>
      </c>
      <c r="O92" s="10" t="e">
        <f ca="1">IF($B92&lt;='Visualization - Fit'!$B$5,OFFSET(Projection!X92,$A$2,0),NA())</f>
        <v>#N/A</v>
      </c>
      <c r="P92" s="10" t="e">
        <f ca="1">IF($B92&lt;='Visualization - Fit'!$B$5,OFFSET(Projection!Y92,$A$2,0),NA())</f>
        <v>#N/A</v>
      </c>
      <c r="Q92" s="10" t="e">
        <f ca="1">IF($B92&lt;='Visualization - Fit'!$B$5,OFFSET(Projection!Z92,$A$2,0),NA())</f>
        <v>#N/A</v>
      </c>
      <c r="R92" s="10" t="e">
        <f ca="1">IF($B92&lt;='Visualization - Fit'!$B$5,OFFSET(Projection!AA92,$A$2,0),NA())</f>
        <v>#N/A</v>
      </c>
      <c r="S92" s="10" t="e">
        <f ca="1">IF($B92&lt;='Visualization - Fit'!$B$5,OFFSET(Projection!AB92,$A$2,0),NA())</f>
        <v>#N/A</v>
      </c>
      <c r="T92" s="10" t="e">
        <f ca="1">IF($B92&lt;='Visualization - Fit'!$B$5,OFFSET(Projection!AC92,$A$2,0),NA())</f>
        <v>#N/A</v>
      </c>
      <c r="U92" s="10" t="e">
        <f ca="1">IF($B92&lt;='Visualization - Fit'!$B$5,OFFSET(Projection!AD92,$A$2,0),NA())</f>
        <v>#N/A</v>
      </c>
      <c r="V92" s="10" t="e">
        <f ca="1">IF($B92&lt;='Visualization - Fit'!$B$5,OFFSET(Projection!AE92,$A$2,0),NA())</f>
        <v>#N/A</v>
      </c>
      <c r="W92" s="10" t="e">
        <f ca="1">IF($B92&lt;='Visualization - Fit'!$B$5,OFFSET(Projection!AI92,$A$2,0),NA())</f>
        <v>#N/A</v>
      </c>
      <c r="X92" s="10" t="e">
        <f ca="1">IF($B92&lt;='Visualization - Fit'!$B$5,OFFSET(Projection!AJ92,$A$2,0),NA())</f>
        <v>#N/A</v>
      </c>
      <c r="Y92" s="10" t="e">
        <f ca="1">IF($B92&lt;='Visualization - Fit'!$B$5,OFFSET(Projection!#REF!,$A$2,0),NA())</f>
        <v>#N/A</v>
      </c>
      <c r="Z92" s="10" t="e">
        <f ca="1">IF($B92&lt;='Visualization - Fit'!$B$5,OFFSET(Projection!AK92,$A$2,0),NA())</f>
        <v>#N/A</v>
      </c>
      <c r="AA92" s="10" t="e">
        <f ca="1">IF($B92&lt;='Visualization - Fit'!$B$5,OFFSET(Projection!AL92,$A$2,0),NA())</f>
        <v>#N/A</v>
      </c>
      <c r="AB92" s="10" t="e">
        <f ca="1">IF($B92&lt;='Visualization - Fit'!$B$5,OFFSET(Projection!AM92,$A$2,0),NA())</f>
        <v>#N/A</v>
      </c>
    </row>
    <row r="93" spans="2:28">
      <c r="B93" s="9" t="e">
        <f ca="1">IF(B92&lt;'Visualization - Fit'!$B$5,OFFSET(Projection!A93,$A$2,0),NA())</f>
        <v>#N/A</v>
      </c>
      <c r="C93" s="10" t="e">
        <f ca="1">IF($B93&lt;='Visualization - Fit'!$B$5,OFFSET(Projection!B93,$A$2,0),NA())</f>
        <v>#N/A</v>
      </c>
      <c r="D93" s="10" t="e">
        <f ca="1">IF($B93&lt;='Visualization - Fit'!$B$5,OFFSET(Projection!C93,$A$2,0),NA())</f>
        <v>#N/A</v>
      </c>
      <c r="E93" s="10" t="e">
        <f ca="1">IF($B93&lt;='Visualization - Fit'!$B$5,OFFSET(Projection!D93,$A$2,0),NA())</f>
        <v>#N/A</v>
      </c>
      <c r="F93" s="10" t="e">
        <f ca="1">IF($B93&lt;='Visualization - Fit'!$B$5,OFFSET(Projection!E93,$A$2,0),NA())</f>
        <v>#N/A</v>
      </c>
      <c r="G93" s="10" t="e">
        <f ca="1">IF($B93&lt;='Visualization - Fit'!$B$5,OFFSET(Projection!F93,$A$2,0),NA())</f>
        <v>#N/A</v>
      </c>
      <c r="H93" s="10" t="e">
        <f ca="1">IF($B93&lt;='Visualization - Fit'!$B$5,OFFSET(Projection!O93,$A$2,0),NA())</f>
        <v>#N/A</v>
      </c>
      <c r="I93" s="10" t="e">
        <f ca="1">IF($B93&lt;='Visualization - Fit'!$B$5,OFFSET(Projection!P93,$A$2,0),NA())</f>
        <v>#N/A</v>
      </c>
      <c r="J93" s="10" t="e">
        <f ca="1">IF($B93&lt;='Visualization - Fit'!$B$5,OFFSET(Projection!Q93,$A$2,0),NA())</f>
        <v>#N/A</v>
      </c>
      <c r="K93" s="10" t="e">
        <f ca="1">IF($B93&lt;='Visualization - Fit'!$B$5,OFFSET(Projection!T93,$A$2,0),NA())</f>
        <v>#N/A</v>
      </c>
      <c r="L93" s="10" t="e">
        <f ca="1">IF($B93&lt;='Visualization - Fit'!$B$5,OFFSET(Projection!U93,$A$2,0),NA())</f>
        <v>#N/A</v>
      </c>
      <c r="M93" s="10" t="e">
        <f ca="1">IF($B93&lt;='Visualization - Fit'!$B$5,OFFSET(Projection!V93,$A$2,0),NA())</f>
        <v>#N/A</v>
      </c>
      <c r="N93" s="10" t="e">
        <f ca="1">IF($B93&lt;='Visualization - Fit'!$B$5,OFFSET(Projection!W93,$A$2,0),NA())</f>
        <v>#N/A</v>
      </c>
      <c r="O93" s="10" t="e">
        <f ca="1">IF($B93&lt;='Visualization - Fit'!$B$5,OFFSET(Projection!X93,$A$2,0),NA())</f>
        <v>#N/A</v>
      </c>
      <c r="P93" s="10" t="e">
        <f ca="1">IF($B93&lt;='Visualization - Fit'!$B$5,OFFSET(Projection!Y93,$A$2,0),NA())</f>
        <v>#N/A</v>
      </c>
      <c r="Q93" s="10" t="e">
        <f ca="1">IF($B93&lt;='Visualization - Fit'!$B$5,OFFSET(Projection!Z93,$A$2,0),NA())</f>
        <v>#N/A</v>
      </c>
      <c r="R93" s="10" t="e">
        <f ca="1">IF($B93&lt;='Visualization - Fit'!$B$5,OFFSET(Projection!AA93,$A$2,0),NA())</f>
        <v>#N/A</v>
      </c>
      <c r="S93" s="10" t="e">
        <f ca="1">IF($B93&lt;='Visualization - Fit'!$B$5,OFFSET(Projection!AB93,$A$2,0),NA())</f>
        <v>#N/A</v>
      </c>
      <c r="T93" s="10" t="e">
        <f ca="1">IF($B93&lt;='Visualization - Fit'!$B$5,OFFSET(Projection!AC93,$A$2,0),NA())</f>
        <v>#N/A</v>
      </c>
      <c r="U93" s="10" t="e">
        <f ca="1">IF($B93&lt;='Visualization - Fit'!$B$5,OFFSET(Projection!AD93,$A$2,0),NA())</f>
        <v>#N/A</v>
      </c>
      <c r="V93" s="10" t="e">
        <f ca="1">IF($B93&lt;='Visualization - Fit'!$B$5,OFFSET(Projection!AE93,$A$2,0),NA())</f>
        <v>#N/A</v>
      </c>
      <c r="W93" s="10" t="e">
        <f ca="1">IF($B93&lt;='Visualization - Fit'!$B$5,OFFSET(Projection!AI93,$A$2,0),NA())</f>
        <v>#N/A</v>
      </c>
      <c r="X93" s="10" t="e">
        <f ca="1">IF($B93&lt;='Visualization - Fit'!$B$5,OFFSET(Projection!AJ93,$A$2,0),NA())</f>
        <v>#N/A</v>
      </c>
      <c r="Y93" s="10" t="e">
        <f ca="1">IF($B93&lt;='Visualization - Fit'!$B$5,OFFSET(Projection!#REF!,$A$2,0),NA())</f>
        <v>#N/A</v>
      </c>
      <c r="Z93" s="10" t="e">
        <f ca="1">IF($B93&lt;='Visualization - Fit'!$B$5,OFFSET(Projection!AK93,$A$2,0),NA())</f>
        <v>#N/A</v>
      </c>
      <c r="AA93" s="10" t="e">
        <f ca="1">IF($B93&lt;='Visualization - Fit'!$B$5,OFFSET(Projection!AL93,$A$2,0),NA())</f>
        <v>#N/A</v>
      </c>
      <c r="AB93" s="10" t="e">
        <f ca="1">IF($B93&lt;='Visualization - Fit'!$B$5,OFFSET(Projection!AM93,$A$2,0),NA())</f>
        <v>#N/A</v>
      </c>
    </row>
    <row r="94" spans="2:28">
      <c r="B94" s="9" t="e">
        <f ca="1">IF(B93&lt;'Visualization - Fit'!$B$5,OFFSET(Projection!A94,$A$2,0),NA())</f>
        <v>#N/A</v>
      </c>
      <c r="C94" s="10" t="e">
        <f ca="1">IF($B94&lt;='Visualization - Fit'!$B$5,OFFSET(Projection!B94,$A$2,0),NA())</f>
        <v>#N/A</v>
      </c>
      <c r="D94" s="10" t="e">
        <f ca="1">IF($B94&lt;='Visualization - Fit'!$B$5,OFFSET(Projection!C94,$A$2,0),NA())</f>
        <v>#N/A</v>
      </c>
      <c r="E94" s="10" t="e">
        <f ca="1">IF($B94&lt;='Visualization - Fit'!$B$5,OFFSET(Projection!D94,$A$2,0),NA())</f>
        <v>#N/A</v>
      </c>
      <c r="F94" s="10" t="e">
        <f ca="1">IF($B94&lt;='Visualization - Fit'!$B$5,OFFSET(Projection!E94,$A$2,0),NA())</f>
        <v>#N/A</v>
      </c>
      <c r="G94" s="10" t="e">
        <f ca="1">IF($B94&lt;='Visualization - Fit'!$B$5,OFFSET(Projection!F94,$A$2,0),NA())</f>
        <v>#N/A</v>
      </c>
      <c r="H94" s="10" t="e">
        <f ca="1">IF($B94&lt;='Visualization - Fit'!$B$5,OFFSET(Projection!O94,$A$2,0),NA())</f>
        <v>#N/A</v>
      </c>
      <c r="I94" s="10" t="e">
        <f ca="1">IF($B94&lt;='Visualization - Fit'!$B$5,OFFSET(Projection!P94,$A$2,0),NA())</f>
        <v>#N/A</v>
      </c>
      <c r="J94" s="10" t="e">
        <f ca="1">IF($B94&lt;='Visualization - Fit'!$B$5,OFFSET(Projection!Q94,$A$2,0),NA())</f>
        <v>#N/A</v>
      </c>
      <c r="K94" s="10" t="e">
        <f ca="1">IF($B94&lt;='Visualization - Fit'!$B$5,OFFSET(Projection!T94,$A$2,0),NA())</f>
        <v>#N/A</v>
      </c>
      <c r="L94" s="10" t="e">
        <f ca="1">IF($B94&lt;='Visualization - Fit'!$B$5,OFFSET(Projection!U94,$A$2,0),NA())</f>
        <v>#N/A</v>
      </c>
      <c r="M94" s="10" t="e">
        <f ca="1">IF($B94&lt;='Visualization - Fit'!$B$5,OFFSET(Projection!V94,$A$2,0),NA())</f>
        <v>#N/A</v>
      </c>
      <c r="N94" s="10" t="e">
        <f ca="1">IF($B94&lt;='Visualization - Fit'!$B$5,OFFSET(Projection!W94,$A$2,0),NA())</f>
        <v>#N/A</v>
      </c>
      <c r="O94" s="10" t="e">
        <f ca="1">IF($B94&lt;='Visualization - Fit'!$B$5,OFFSET(Projection!X94,$A$2,0),NA())</f>
        <v>#N/A</v>
      </c>
      <c r="P94" s="10" t="e">
        <f ca="1">IF($B94&lt;='Visualization - Fit'!$B$5,OFFSET(Projection!Y94,$A$2,0),NA())</f>
        <v>#N/A</v>
      </c>
      <c r="Q94" s="10" t="e">
        <f ca="1">IF($B94&lt;='Visualization - Fit'!$B$5,OFFSET(Projection!Z94,$A$2,0),NA())</f>
        <v>#N/A</v>
      </c>
      <c r="R94" s="10" t="e">
        <f ca="1">IF($B94&lt;='Visualization - Fit'!$B$5,OFFSET(Projection!AA94,$A$2,0),NA())</f>
        <v>#N/A</v>
      </c>
      <c r="S94" s="10" t="e">
        <f ca="1">IF($B94&lt;='Visualization - Fit'!$B$5,OFFSET(Projection!AB94,$A$2,0),NA())</f>
        <v>#N/A</v>
      </c>
      <c r="T94" s="10" t="e">
        <f ca="1">IF($B94&lt;='Visualization - Fit'!$B$5,OFFSET(Projection!AC94,$A$2,0),NA())</f>
        <v>#N/A</v>
      </c>
      <c r="U94" s="10" t="e">
        <f ca="1">IF($B94&lt;='Visualization - Fit'!$B$5,OFFSET(Projection!AD94,$A$2,0),NA())</f>
        <v>#N/A</v>
      </c>
      <c r="V94" s="10" t="e">
        <f ca="1">IF($B94&lt;='Visualization - Fit'!$B$5,OFFSET(Projection!AE94,$A$2,0),NA())</f>
        <v>#N/A</v>
      </c>
      <c r="W94" s="10" t="e">
        <f ca="1">IF($B94&lt;='Visualization - Fit'!$B$5,OFFSET(Projection!AI94,$A$2,0),NA())</f>
        <v>#N/A</v>
      </c>
      <c r="X94" s="10" t="e">
        <f ca="1">IF($B94&lt;='Visualization - Fit'!$B$5,OFFSET(Projection!AJ94,$A$2,0),NA())</f>
        <v>#N/A</v>
      </c>
      <c r="Y94" s="10" t="e">
        <f ca="1">IF($B94&lt;='Visualization - Fit'!$B$5,OFFSET(Projection!#REF!,$A$2,0),NA())</f>
        <v>#N/A</v>
      </c>
      <c r="Z94" s="10" t="e">
        <f ca="1">IF($B94&lt;='Visualization - Fit'!$B$5,OFFSET(Projection!AK94,$A$2,0),NA())</f>
        <v>#N/A</v>
      </c>
      <c r="AA94" s="10" t="e">
        <f ca="1">IF($B94&lt;='Visualization - Fit'!$B$5,OFFSET(Projection!AL94,$A$2,0),NA())</f>
        <v>#N/A</v>
      </c>
      <c r="AB94" s="10" t="e">
        <f ca="1">IF($B94&lt;='Visualization - Fit'!$B$5,OFFSET(Projection!AM94,$A$2,0),NA())</f>
        <v>#N/A</v>
      </c>
    </row>
    <row r="95" spans="2:28">
      <c r="B95" s="9" t="e">
        <f ca="1">IF(B94&lt;'Visualization - Fit'!$B$5,OFFSET(Projection!A95,$A$2,0),NA())</f>
        <v>#N/A</v>
      </c>
      <c r="C95" s="10" t="e">
        <f ca="1">IF($B95&lt;='Visualization - Fit'!$B$5,OFFSET(Projection!B95,$A$2,0),NA())</f>
        <v>#N/A</v>
      </c>
      <c r="D95" s="10" t="e">
        <f ca="1">IF($B95&lt;='Visualization - Fit'!$B$5,OFFSET(Projection!C95,$A$2,0),NA())</f>
        <v>#N/A</v>
      </c>
      <c r="E95" s="10" t="e">
        <f ca="1">IF($B95&lt;='Visualization - Fit'!$B$5,OFFSET(Projection!D95,$A$2,0),NA())</f>
        <v>#N/A</v>
      </c>
      <c r="F95" s="10" t="e">
        <f ca="1">IF($B95&lt;='Visualization - Fit'!$B$5,OFFSET(Projection!E95,$A$2,0),NA())</f>
        <v>#N/A</v>
      </c>
      <c r="G95" s="10" t="e">
        <f ca="1">IF($B95&lt;='Visualization - Fit'!$B$5,OFFSET(Projection!F95,$A$2,0),NA())</f>
        <v>#N/A</v>
      </c>
      <c r="H95" s="10" t="e">
        <f ca="1">IF($B95&lt;='Visualization - Fit'!$B$5,OFFSET(Projection!O95,$A$2,0),NA())</f>
        <v>#N/A</v>
      </c>
      <c r="I95" s="10" t="e">
        <f ca="1">IF($B95&lt;='Visualization - Fit'!$B$5,OFFSET(Projection!P95,$A$2,0),NA())</f>
        <v>#N/A</v>
      </c>
      <c r="J95" s="10" t="e">
        <f ca="1">IF($B95&lt;='Visualization - Fit'!$B$5,OFFSET(Projection!Q95,$A$2,0),NA())</f>
        <v>#N/A</v>
      </c>
      <c r="K95" s="10" t="e">
        <f ca="1">IF($B95&lt;='Visualization - Fit'!$B$5,OFFSET(Projection!T95,$A$2,0),NA())</f>
        <v>#N/A</v>
      </c>
      <c r="L95" s="10" t="e">
        <f ca="1">IF($B95&lt;='Visualization - Fit'!$B$5,OFFSET(Projection!U95,$A$2,0),NA())</f>
        <v>#N/A</v>
      </c>
      <c r="M95" s="10" t="e">
        <f ca="1">IF($B95&lt;='Visualization - Fit'!$B$5,OFFSET(Projection!V95,$A$2,0),NA())</f>
        <v>#N/A</v>
      </c>
      <c r="N95" s="10" t="e">
        <f ca="1">IF($B95&lt;='Visualization - Fit'!$B$5,OFFSET(Projection!W95,$A$2,0),NA())</f>
        <v>#N/A</v>
      </c>
      <c r="O95" s="10" t="e">
        <f ca="1">IF($B95&lt;='Visualization - Fit'!$B$5,OFFSET(Projection!X95,$A$2,0),NA())</f>
        <v>#N/A</v>
      </c>
      <c r="P95" s="10" t="e">
        <f ca="1">IF($B95&lt;='Visualization - Fit'!$B$5,OFFSET(Projection!Y95,$A$2,0),NA())</f>
        <v>#N/A</v>
      </c>
      <c r="Q95" s="10" t="e">
        <f ca="1">IF($B95&lt;='Visualization - Fit'!$B$5,OFFSET(Projection!Z95,$A$2,0),NA())</f>
        <v>#N/A</v>
      </c>
      <c r="R95" s="10" t="e">
        <f ca="1">IF($B95&lt;='Visualization - Fit'!$B$5,OFFSET(Projection!AA95,$A$2,0),NA())</f>
        <v>#N/A</v>
      </c>
      <c r="S95" s="10" t="e">
        <f ca="1">IF($B95&lt;='Visualization - Fit'!$B$5,OFFSET(Projection!AB95,$A$2,0),NA())</f>
        <v>#N/A</v>
      </c>
      <c r="T95" s="10" t="e">
        <f ca="1">IF($B95&lt;='Visualization - Fit'!$B$5,OFFSET(Projection!AC95,$A$2,0),NA())</f>
        <v>#N/A</v>
      </c>
      <c r="U95" s="10" t="e">
        <f ca="1">IF($B95&lt;='Visualization - Fit'!$B$5,OFFSET(Projection!AD95,$A$2,0),NA())</f>
        <v>#N/A</v>
      </c>
      <c r="V95" s="10" t="e">
        <f ca="1">IF($B95&lt;='Visualization - Fit'!$B$5,OFFSET(Projection!AE95,$A$2,0),NA())</f>
        <v>#N/A</v>
      </c>
      <c r="W95" s="10" t="e">
        <f ca="1">IF($B95&lt;='Visualization - Fit'!$B$5,OFFSET(Projection!AI95,$A$2,0),NA())</f>
        <v>#N/A</v>
      </c>
      <c r="X95" s="10" t="e">
        <f ca="1">IF($B95&lt;='Visualization - Fit'!$B$5,OFFSET(Projection!AJ95,$A$2,0),NA())</f>
        <v>#N/A</v>
      </c>
      <c r="Y95" s="10" t="e">
        <f ca="1">IF($B95&lt;='Visualization - Fit'!$B$5,OFFSET(Projection!#REF!,$A$2,0),NA())</f>
        <v>#N/A</v>
      </c>
      <c r="Z95" s="10" t="e">
        <f ca="1">IF($B95&lt;='Visualization - Fit'!$B$5,OFFSET(Projection!AK95,$A$2,0),NA())</f>
        <v>#N/A</v>
      </c>
      <c r="AA95" s="10" t="e">
        <f ca="1">IF($B95&lt;='Visualization - Fit'!$B$5,OFFSET(Projection!AL95,$A$2,0),NA())</f>
        <v>#N/A</v>
      </c>
      <c r="AB95" s="10" t="e">
        <f ca="1">IF($B95&lt;='Visualization - Fit'!$B$5,OFFSET(Projection!AM95,$A$2,0),NA())</f>
        <v>#N/A</v>
      </c>
    </row>
    <row r="96" spans="2:28">
      <c r="B96" s="9" t="e">
        <f ca="1">IF(B95&lt;'Visualization - Fit'!$B$5,OFFSET(Projection!A96,$A$2,0),NA())</f>
        <v>#N/A</v>
      </c>
      <c r="C96" s="10" t="e">
        <f ca="1">IF($B96&lt;='Visualization - Fit'!$B$5,OFFSET(Projection!B96,$A$2,0),NA())</f>
        <v>#N/A</v>
      </c>
      <c r="D96" s="10" t="e">
        <f ca="1">IF($B96&lt;='Visualization - Fit'!$B$5,OFFSET(Projection!C96,$A$2,0),NA())</f>
        <v>#N/A</v>
      </c>
      <c r="E96" s="10" t="e">
        <f ca="1">IF($B96&lt;='Visualization - Fit'!$B$5,OFFSET(Projection!D96,$A$2,0),NA())</f>
        <v>#N/A</v>
      </c>
      <c r="F96" s="10" t="e">
        <f ca="1">IF($B96&lt;='Visualization - Fit'!$B$5,OFFSET(Projection!E96,$A$2,0),NA())</f>
        <v>#N/A</v>
      </c>
      <c r="G96" s="10" t="e">
        <f ca="1">IF($B96&lt;='Visualization - Fit'!$B$5,OFFSET(Projection!F96,$A$2,0),NA())</f>
        <v>#N/A</v>
      </c>
      <c r="H96" s="10" t="e">
        <f ca="1">IF($B96&lt;='Visualization - Fit'!$B$5,OFFSET(Projection!O96,$A$2,0),NA())</f>
        <v>#N/A</v>
      </c>
      <c r="I96" s="10" t="e">
        <f ca="1">IF($B96&lt;='Visualization - Fit'!$B$5,OFFSET(Projection!P96,$A$2,0),NA())</f>
        <v>#N/A</v>
      </c>
      <c r="J96" s="10" t="e">
        <f ca="1">IF($B96&lt;='Visualization - Fit'!$B$5,OFFSET(Projection!Q96,$A$2,0),NA())</f>
        <v>#N/A</v>
      </c>
      <c r="K96" s="10" t="e">
        <f ca="1">IF($B96&lt;='Visualization - Fit'!$B$5,OFFSET(Projection!T96,$A$2,0),NA())</f>
        <v>#N/A</v>
      </c>
      <c r="L96" s="10" t="e">
        <f ca="1">IF($B96&lt;='Visualization - Fit'!$B$5,OFFSET(Projection!U96,$A$2,0),NA())</f>
        <v>#N/A</v>
      </c>
      <c r="M96" s="10" t="e">
        <f ca="1">IF($B96&lt;='Visualization - Fit'!$B$5,OFFSET(Projection!V96,$A$2,0),NA())</f>
        <v>#N/A</v>
      </c>
      <c r="N96" s="10" t="e">
        <f ca="1">IF($B96&lt;='Visualization - Fit'!$B$5,OFFSET(Projection!W96,$A$2,0),NA())</f>
        <v>#N/A</v>
      </c>
      <c r="O96" s="10" t="e">
        <f ca="1">IF($B96&lt;='Visualization - Fit'!$B$5,OFFSET(Projection!X96,$A$2,0),NA())</f>
        <v>#N/A</v>
      </c>
      <c r="P96" s="10" t="e">
        <f ca="1">IF($B96&lt;='Visualization - Fit'!$B$5,OFFSET(Projection!Y96,$A$2,0),NA())</f>
        <v>#N/A</v>
      </c>
      <c r="Q96" s="10" t="e">
        <f ca="1">IF($B96&lt;='Visualization - Fit'!$B$5,OFFSET(Projection!Z96,$A$2,0),NA())</f>
        <v>#N/A</v>
      </c>
      <c r="R96" s="10" t="e">
        <f ca="1">IF($B96&lt;='Visualization - Fit'!$B$5,OFFSET(Projection!AA96,$A$2,0),NA())</f>
        <v>#N/A</v>
      </c>
      <c r="S96" s="10" t="e">
        <f ca="1">IF($B96&lt;='Visualization - Fit'!$B$5,OFFSET(Projection!AB96,$A$2,0),NA())</f>
        <v>#N/A</v>
      </c>
      <c r="T96" s="10" t="e">
        <f ca="1">IF($B96&lt;='Visualization - Fit'!$B$5,OFFSET(Projection!AC96,$A$2,0),NA())</f>
        <v>#N/A</v>
      </c>
      <c r="U96" s="10" t="e">
        <f ca="1">IF($B96&lt;='Visualization - Fit'!$B$5,OFFSET(Projection!AD96,$A$2,0),NA())</f>
        <v>#N/A</v>
      </c>
      <c r="V96" s="10" t="e">
        <f ca="1">IF($B96&lt;='Visualization - Fit'!$B$5,OFFSET(Projection!AE96,$A$2,0),NA())</f>
        <v>#N/A</v>
      </c>
      <c r="W96" s="10" t="e">
        <f ca="1">IF($B96&lt;='Visualization - Fit'!$B$5,OFFSET(Projection!AI96,$A$2,0),NA())</f>
        <v>#N/A</v>
      </c>
      <c r="X96" s="10" t="e">
        <f ca="1">IF($B96&lt;='Visualization - Fit'!$B$5,OFFSET(Projection!AJ96,$A$2,0),NA())</f>
        <v>#N/A</v>
      </c>
      <c r="Y96" s="10" t="e">
        <f ca="1">IF($B96&lt;='Visualization - Fit'!$B$5,OFFSET(Projection!#REF!,$A$2,0),NA())</f>
        <v>#N/A</v>
      </c>
      <c r="Z96" s="10" t="e">
        <f ca="1">IF($B96&lt;='Visualization - Fit'!$B$5,OFFSET(Projection!AK96,$A$2,0),NA())</f>
        <v>#N/A</v>
      </c>
      <c r="AA96" s="10" t="e">
        <f ca="1">IF($B96&lt;='Visualization - Fit'!$B$5,OFFSET(Projection!AL96,$A$2,0),NA())</f>
        <v>#N/A</v>
      </c>
      <c r="AB96" s="10" t="e">
        <f ca="1">IF($B96&lt;='Visualization - Fit'!$B$5,OFFSET(Projection!AM96,$A$2,0),NA())</f>
        <v>#N/A</v>
      </c>
    </row>
    <row r="97" spans="2:28">
      <c r="B97" s="9" t="e">
        <f ca="1">IF(B96&lt;'Visualization - Fit'!$B$5,OFFSET(Projection!A97,$A$2,0),NA())</f>
        <v>#N/A</v>
      </c>
      <c r="C97" s="10" t="e">
        <f ca="1">IF($B97&lt;='Visualization - Fit'!$B$5,OFFSET(Projection!B97,$A$2,0),NA())</f>
        <v>#N/A</v>
      </c>
      <c r="D97" s="10" t="e">
        <f ca="1">IF($B97&lt;='Visualization - Fit'!$B$5,OFFSET(Projection!C97,$A$2,0),NA())</f>
        <v>#N/A</v>
      </c>
      <c r="E97" s="10" t="e">
        <f ca="1">IF($B97&lt;='Visualization - Fit'!$B$5,OFFSET(Projection!D97,$A$2,0),NA())</f>
        <v>#N/A</v>
      </c>
      <c r="F97" s="10" t="e">
        <f ca="1">IF($B97&lt;='Visualization - Fit'!$B$5,OFFSET(Projection!E97,$A$2,0),NA())</f>
        <v>#N/A</v>
      </c>
      <c r="G97" s="10" t="e">
        <f ca="1">IF($B97&lt;='Visualization - Fit'!$B$5,OFFSET(Projection!F97,$A$2,0),NA())</f>
        <v>#N/A</v>
      </c>
      <c r="H97" s="10" t="e">
        <f ca="1">IF($B97&lt;='Visualization - Fit'!$B$5,OFFSET(Projection!O97,$A$2,0),NA())</f>
        <v>#N/A</v>
      </c>
      <c r="I97" s="10" t="e">
        <f ca="1">IF($B97&lt;='Visualization - Fit'!$B$5,OFFSET(Projection!P97,$A$2,0),NA())</f>
        <v>#N/A</v>
      </c>
      <c r="J97" s="10" t="e">
        <f ca="1">IF($B97&lt;='Visualization - Fit'!$B$5,OFFSET(Projection!Q97,$A$2,0),NA())</f>
        <v>#N/A</v>
      </c>
      <c r="K97" s="10" t="e">
        <f ca="1">IF($B97&lt;='Visualization - Fit'!$B$5,OFFSET(Projection!T97,$A$2,0),NA())</f>
        <v>#N/A</v>
      </c>
      <c r="L97" s="10" t="e">
        <f ca="1">IF($B97&lt;='Visualization - Fit'!$B$5,OFFSET(Projection!U97,$A$2,0),NA())</f>
        <v>#N/A</v>
      </c>
      <c r="M97" s="10" t="e">
        <f ca="1">IF($B97&lt;='Visualization - Fit'!$B$5,OFFSET(Projection!V97,$A$2,0),NA())</f>
        <v>#N/A</v>
      </c>
      <c r="N97" s="10" t="e">
        <f ca="1">IF($B97&lt;='Visualization - Fit'!$B$5,OFFSET(Projection!W97,$A$2,0),NA())</f>
        <v>#N/A</v>
      </c>
      <c r="O97" s="10" t="e">
        <f ca="1">IF($B97&lt;='Visualization - Fit'!$B$5,OFFSET(Projection!X97,$A$2,0),NA())</f>
        <v>#N/A</v>
      </c>
      <c r="P97" s="10" t="e">
        <f ca="1">IF($B97&lt;='Visualization - Fit'!$B$5,OFFSET(Projection!Y97,$A$2,0),NA())</f>
        <v>#N/A</v>
      </c>
      <c r="Q97" s="10" t="e">
        <f ca="1">IF($B97&lt;='Visualization - Fit'!$B$5,OFFSET(Projection!Z97,$A$2,0),NA())</f>
        <v>#N/A</v>
      </c>
      <c r="R97" s="10" t="e">
        <f ca="1">IF($B97&lt;='Visualization - Fit'!$B$5,OFFSET(Projection!AA97,$A$2,0),NA())</f>
        <v>#N/A</v>
      </c>
      <c r="S97" s="10" t="e">
        <f ca="1">IF($B97&lt;='Visualization - Fit'!$B$5,OFFSET(Projection!AB97,$A$2,0),NA())</f>
        <v>#N/A</v>
      </c>
      <c r="T97" s="10" t="e">
        <f ca="1">IF($B97&lt;='Visualization - Fit'!$B$5,OFFSET(Projection!AC97,$A$2,0),NA())</f>
        <v>#N/A</v>
      </c>
      <c r="U97" s="10" t="e">
        <f ca="1">IF($B97&lt;='Visualization - Fit'!$B$5,OFFSET(Projection!AD97,$A$2,0),NA())</f>
        <v>#N/A</v>
      </c>
      <c r="V97" s="10" t="e">
        <f ca="1">IF($B97&lt;='Visualization - Fit'!$B$5,OFFSET(Projection!AE97,$A$2,0),NA())</f>
        <v>#N/A</v>
      </c>
      <c r="W97" s="10" t="e">
        <f ca="1">IF($B97&lt;='Visualization - Fit'!$B$5,OFFSET(Projection!AI97,$A$2,0),NA())</f>
        <v>#N/A</v>
      </c>
      <c r="X97" s="10" t="e">
        <f ca="1">IF($B97&lt;='Visualization - Fit'!$B$5,OFFSET(Projection!AJ97,$A$2,0),NA())</f>
        <v>#N/A</v>
      </c>
      <c r="Y97" s="10" t="e">
        <f ca="1">IF($B97&lt;='Visualization - Fit'!$B$5,OFFSET(Projection!#REF!,$A$2,0),NA())</f>
        <v>#N/A</v>
      </c>
      <c r="Z97" s="10" t="e">
        <f ca="1">IF($B97&lt;='Visualization - Fit'!$B$5,OFFSET(Projection!AK97,$A$2,0),NA())</f>
        <v>#N/A</v>
      </c>
      <c r="AA97" s="10" t="e">
        <f ca="1">IF($B97&lt;='Visualization - Fit'!$B$5,OFFSET(Projection!AL97,$A$2,0),NA())</f>
        <v>#N/A</v>
      </c>
      <c r="AB97" s="10" t="e">
        <f ca="1">IF($B97&lt;='Visualization - Fit'!$B$5,OFFSET(Projection!AM97,$A$2,0),NA())</f>
        <v>#N/A</v>
      </c>
    </row>
    <row r="98" spans="2:28">
      <c r="B98" s="9" t="e">
        <f ca="1">IF(B97&lt;'Visualization - Fit'!$B$5,OFFSET(Projection!A98,$A$2,0),NA())</f>
        <v>#N/A</v>
      </c>
      <c r="C98" s="10" t="e">
        <f ca="1">IF($B98&lt;='Visualization - Fit'!$B$5,OFFSET(Projection!B98,$A$2,0),NA())</f>
        <v>#N/A</v>
      </c>
      <c r="D98" s="10" t="e">
        <f ca="1">IF($B98&lt;='Visualization - Fit'!$B$5,OFFSET(Projection!C98,$A$2,0),NA())</f>
        <v>#N/A</v>
      </c>
      <c r="E98" s="10" t="e">
        <f ca="1">IF($B98&lt;='Visualization - Fit'!$B$5,OFFSET(Projection!D98,$A$2,0),NA())</f>
        <v>#N/A</v>
      </c>
      <c r="F98" s="10" t="e">
        <f ca="1">IF($B98&lt;='Visualization - Fit'!$B$5,OFFSET(Projection!E98,$A$2,0),NA())</f>
        <v>#N/A</v>
      </c>
      <c r="G98" s="10" t="e">
        <f ca="1">IF($B98&lt;='Visualization - Fit'!$B$5,OFFSET(Projection!F98,$A$2,0),NA())</f>
        <v>#N/A</v>
      </c>
      <c r="H98" s="10" t="e">
        <f ca="1">IF($B98&lt;='Visualization - Fit'!$B$5,OFFSET(Projection!O98,$A$2,0),NA())</f>
        <v>#N/A</v>
      </c>
      <c r="I98" s="10" t="e">
        <f ca="1">IF($B98&lt;='Visualization - Fit'!$B$5,OFFSET(Projection!P98,$A$2,0),NA())</f>
        <v>#N/A</v>
      </c>
      <c r="J98" s="10" t="e">
        <f ca="1">IF($B98&lt;='Visualization - Fit'!$B$5,OFFSET(Projection!Q98,$A$2,0),NA())</f>
        <v>#N/A</v>
      </c>
      <c r="K98" s="10" t="e">
        <f ca="1">IF($B98&lt;='Visualization - Fit'!$B$5,OFFSET(Projection!T98,$A$2,0),NA())</f>
        <v>#N/A</v>
      </c>
      <c r="L98" s="10" t="e">
        <f ca="1">IF($B98&lt;='Visualization - Fit'!$B$5,OFFSET(Projection!U98,$A$2,0),NA())</f>
        <v>#N/A</v>
      </c>
      <c r="M98" s="10" t="e">
        <f ca="1">IF($B98&lt;='Visualization - Fit'!$B$5,OFFSET(Projection!V98,$A$2,0),NA())</f>
        <v>#N/A</v>
      </c>
      <c r="N98" s="10" t="e">
        <f ca="1">IF($B98&lt;='Visualization - Fit'!$B$5,OFFSET(Projection!W98,$A$2,0),NA())</f>
        <v>#N/A</v>
      </c>
      <c r="O98" s="10" t="e">
        <f ca="1">IF($B98&lt;='Visualization - Fit'!$B$5,OFFSET(Projection!X98,$A$2,0),NA())</f>
        <v>#N/A</v>
      </c>
      <c r="P98" s="10" t="e">
        <f ca="1">IF($B98&lt;='Visualization - Fit'!$B$5,OFFSET(Projection!Y98,$A$2,0),NA())</f>
        <v>#N/A</v>
      </c>
      <c r="Q98" s="10" t="e">
        <f ca="1">IF($B98&lt;='Visualization - Fit'!$B$5,OFFSET(Projection!Z98,$A$2,0),NA())</f>
        <v>#N/A</v>
      </c>
      <c r="R98" s="10" t="e">
        <f ca="1">IF($B98&lt;='Visualization - Fit'!$B$5,OFFSET(Projection!AA98,$A$2,0),NA())</f>
        <v>#N/A</v>
      </c>
      <c r="S98" s="10" t="e">
        <f ca="1">IF($B98&lt;='Visualization - Fit'!$B$5,OFFSET(Projection!AB98,$A$2,0),NA())</f>
        <v>#N/A</v>
      </c>
      <c r="T98" s="10" t="e">
        <f ca="1">IF($B98&lt;='Visualization - Fit'!$B$5,OFFSET(Projection!AC98,$A$2,0),NA())</f>
        <v>#N/A</v>
      </c>
      <c r="U98" s="10" t="e">
        <f ca="1">IF($B98&lt;='Visualization - Fit'!$B$5,OFFSET(Projection!AD98,$A$2,0),NA())</f>
        <v>#N/A</v>
      </c>
      <c r="V98" s="10" t="e">
        <f ca="1">IF($B98&lt;='Visualization - Fit'!$B$5,OFFSET(Projection!AE98,$A$2,0),NA())</f>
        <v>#N/A</v>
      </c>
      <c r="W98" s="10" t="e">
        <f ca="1">IF($B98&lt;='Visualization - Fit'!$B$5,OFFSET(Projection!AI98,$A$2,0),NA())</f>
        <v>#N/A</v>
      </c>
      <c r="X98" s="10" t="e">
        <f ca="1">IF($B98&lt;='Visualization - Fit'!$B$5,OFFSET(Projection!AJ98,$A$2,0),NA())</f>
        <v>#N/A</v>
      </c>
      <c r="Y98" s="10" t="e">
        <f ca="1">IF($B98&lt;='Visualization - Fit'!$B$5,OFFSET(Projection!#REF!,$A$2,0),NA())</f>
        <v>#N/A</v>
      </c>
      <c r="Z98" s="10" t="e">
        <f ca="1">IF($B98&lt;='Visualization - Fit'!$B$5,OFFSET(Projection!AK98,$A$2,0),NA())</f>
        <v>#N/A</v>
      </c>
      <c r="AA98" s="10" t="e">
        <f ca="1">IF($B98&lt;='Visualization - Fit'!$B$5,OFFSET(Projection!AL98,$A$2,0),NA())</f>
        <v>#N/A</v>
      </c>
      <c r="AB98" s="10" t="e">
        <f ca="1">IF($B98&lt;='Visualization - Fit'!$B$5,OFFSET(Projection!AM98,$A$2,0),NA())</f>
        <v>#N/A</v>
      </c>
    </row>
    <row r="99" spans="2:28">
      <c r="B99" s="9" t="e">
        <f ca="1">IF(B98&lt;'Visualization - Fit'!$B$5,OFFSET(Projection!A99,$A$2,0),NA())</f>
        <v>#N/A</v>
      </c>
      <c r="C99" s="10" t="e">
        <f ca="1">IF($B99&lt;='Visualization - Fit'!$B$5,OFFSET(Projection!B99,$A$2,0),NA())</f>
        <v>#N/A</v>
      </c>
      <c r="D99" s="10" t="e">
        <f ca="1">IF($B99&lt;='Visualization - Fit'!$B$5,OFFSET(Projection!C99,$A$2,0),NA())</f>
        <v>#N/A</v>
      </c>
      <c r="E99" s="10" t="e">
        <f ca="1">IF($B99&lt;='Visualization - Fit'!$B$5,OFFSET(Projection!D99,$A$2,0),NA())</f>
        <v>#N/A</v>
      </c>
      <c r="F99" s="10" t="e">
        <f ca="1">IF($B99&lt;='Visualization - Fit'!$B$5,OFFSET(Projection!E99,$A$2,0),NA())</f>
        <v>#N/A</v>
      </c>
      <c r="G99" s="10" t="e">
        <f ca="1">IF($B99&lt;='Visualization - Fit'!$B$5,OFFSET(Projection!F99,$A$2,0),NA())</f>
        <v>#N/A</v>
      </c>
      <c r="H99" s="10" t="e">
        <f ca="1">IF($B99&lt;='Visualization - Fit'!$B$5,OFFSET(Projection!O99,$A$2,0),NA())</f>
        <v>#N/A</v>
      </c>
      <c r="I99" s="10" t="e">
        <f ca="1">IF($B99&lt;='Visualization - Fit'!$B$5,OFFSET(Projection!P99,$A$2,0),NA())</f>
        <v>#N/A</v>
      </c>
      <c r="J99" s="10" t="e">
        <f ca="1">IF($B99&lt;='Visualization - Fit'!$B$5,OFFSET(Projection!Q99,$A$2,0),NA())</f>
        <v>#N/A</v>
      </c>
      <c r="K99" s="10" t="e">
        <f ca="1">IF($B99&lt;='Visualization - Fit'!$B$5,OFFSET(Projection!T99,$A$2,0),NA())</f>
        <v>#N/A</v>
      </c>
      <c r="L99" s="10" t="e">
        <f ca="1">IF($B99&lt;='Visualization - Fit'!$B$5,OFFSET(Projection!U99,$A$2,0),NA())</f>
        <v>#N/A</v>
      </c>
      <c r="M99" s="10" t="e">
        <f ca="1">IF($B99&lt;='Visualization - Fit'!$B$5,OFFSET(Projection!V99,$A$2,0),NA())</f>
        <v>#N/A</v>
      </c>
      <c r="N99" s="10" t="e">
        <f ca="1">IF($B99&lt;='Visualization - Fit'!$B$5,OFFSET(Projection!W99,$A$2,0),NA())</f>
        <v>#N/A</v>
      </c>
      <c r="O99" s="10" t="e">
        <f ca="1">IF($B99&lt;='Visualization - Fit'!$B$5,OFFSET(Projection!X99,$A$2,0),NA())</f>
        <v>#N/A</v>
      </c>
      <c r="P99" s="10" t="e">
        <f ca="1">IF($B99&lt;='Visualization - Fit'!$B$5,OFFSET(Projection!Y99,$A$2,0),NA())</f>
        <v>#N/A</v>
      </c>
      <c r="Q99" s="10" t="e">
        <f ca="1">IF($B99&lt;='Visualization - Fit'!$B$5,OFFSET(Projection!Z99,$A$2,0),NA())</f>
        <v>#N/A</v>
      </c>
      <c r="R99" s="10" t="e">
        <f ca="1">IF($B99&lt;='Visualization - Fit'!$B$5,OFFSET(Projection!AA99,$A$2,0),NA())</f>
        <v>#N/A</v>
      </c>
      <c r="S99" s="10" t="e">
        <f ca="1">IF($B99&lt;='Visualization - Fit'!$B$5,OFFSET(Projection!AB99,$A$2,0),NA())</f>
        <v>#N/A</v>
      </c>
      <c r="T99" s="10" t="e">
        <f ca="1">IF($B99&lt;='Visualization - Fit'!$B$5,OFFSET(Projection!AC99,$A$2,0),NA())</f>
        <v>#N/A</v>
      </c>
      <c r="U99" s="10" t="e">
        <f ca="1">IF($B99&lt;='Visualization - Fit'!$B$5,OFFSET(Projection!AD99,$A$2,0),NA())</f>
        <v>#N/A</v>
      </c>
      <c r="V99" s="10" t="e">
        <f ca="1">IF($B99&lt;='Visualization - Fit'!$B$5,OFFSET(Projection!AE99,$A$2,0),NA())</f>
        <v>#N/A</v>
      </c>
      <c r="W99" s="10" t="e">
        <f ca="1">IF($B99&lt;='Visualization - Fit'!$B$5,OFFSET(Projection!AI99,$A$2,0),NA())</f>
        <v>#N/A</v>
      </c>
      <c r="X99" s="10" t="e">
        <f ca="1">IF($B99&lt;='Visualization - Fit'!$B$5,OFFSET(Projection!AJ99,$A$2,0),NA())</f>
        <v>#N/A</v>
      </c>
      <c r="Y99" s="10" t="e">
        <f ca="1">IF($B99&lt;='Visualization - Fit'!$B$5,OFFSET(Projection!#REF!,$A$2,0),NA())</f>
        <v>#N/A</v>
      </c>
      <c r="Z99" s="10" t="e">
        <f ca="1">IF($B99&lt;='Visualization - Fit'!$B$5,OFFSET(Projection!AK99,$A$2,0),NA())</f>
        <v>#N/A</v>
      </c>
      <c r="AA99" s="10" t="e">
        <f ca="1">IF($B99&lt;='Visualization - Fit'!$B$5,OFFSET(Projection!AL99,$A$2,0),NA())</f>
        <v>#N/A</v>
      </c>
      <c r="AB99" s="10" t="e">
        <f ca="1">IF($B99&lt;='Visualization - Fit'!$B$5,OFFSET(Projection!AM99,$A$2,0),NA())</f>
        <v>#N/A</v>
      </c>
    </row>
    <row r="100" spans="2:28">
      <c r="B100" s="9" t="e">
        <f ca="1">IF(B99&lt;'Visualization - Fit'!$B$5,OFFSET(Projection!A100,$A$2,0),NA())</f>
        <v>#N/A</v>
      </c>
      <c r="C100" s="10" t="e">
        <f ca="1">IF($B100&lt;='Visualization - Fit'!$B$5,OFFSET(Projection!B100,$A$2,0),NA())</f>
        <v>#N/A</v>
      </c>
      <c r="D100" s="10" t="e">
        <f ca="1">IF($B100&lt;='Visualization - Fit'!$B$5,OFFSET(Projection!C100,$A$2,0),NA())</f>
        <v>#N/A</v>
      </c>
      <c r="E100" s="10" t="e">
        <f ca="1">IF($B100&lt;='Visualization - Fit'!$B$5,OFFSET(Projection!D100,$A$2,0),NA())</f>
        <v>#N/A</v>
      </c>
      <c r="F100" s="10" t="e">
        <f ca="1">IF($B100&lt;='Visualization - Fit'!$B$5,OFFSET(Projection!E100,$A$2,0),NA())</f>
        <v>#N/A</v>
      </c>
      <c r="G100" s="10" t="e">
        <f ca="1">IF($B100&lt;='Visualization - Fit'!$B$5,OFFSET(Projection!F100,$A$2,0),NA())</f>
        <v>#N/A</v>
      </c>
      <c r="H100" s="10" t="e">
        <f ca="1">IF($B100&lt;='Visualization - Fit'!$B$5,OFFSET(Projection!O100,$A$2,0),NA())</f>
        <v>#N/A</v>
      </c>
      <c r="I100" s="10" t="e">
        <f ca="1">IF($B100&lt;='Visualization - Fit'!$B$5,OFFSET(Projection!P100,$A$2,0),NA())</f>
        <v>#N/A</v>
      </c>
      <c r="J100" s="10" t="e">
        <f ca="1">IF($B100&lt;='Visualization - Fit'!$B$5,OFFSET(Projection!Q100,$A$2,0),NA())</f>
        <v>#N/A</v>
      </c>
      <c r="K100" s="10" t="e">
        <f ca="1">IF($B100&lt;='Visualization - Fit'!$B$5,OFFSET(Projection!T100,$A$2,0),NA())</f>
        <v>#N/A</v>
      </c>
      <c r="L100" s="10" t="e">
        <f ca="1">IF($B100&lt;='Visualization - Fit'!$B$5,OFFSET(Projection!U100,$A$2,0),NA())</f>
        <v>#N/A</v>
      </c>
      <c r="M100" s="10" t="e">
        <f ca="1">IF($B100&lt;='Visualization - Fit'!$B$5,OFFSET(Projection!V100,$A$2,0),NA())</f>
        <v>#N/A</v>
      </c>
      <c r="N100" s="10" t="e">
        <f ca="1">IF($B100&lt;='Visualization - Fit'!$B$5,OFFSET(Projection!W100,$A$2,0),NA())</f>
        <v>#N/A</v>
      </c>
      <c r="O100" s="10" t="e">
        <f ca="1">IF($B100&lt;='Visualization - Fit'!$B$5,OFFSET(Projection!X100,$A$2,0),NA())</f>
        <v>#N/A</v>
      </c>
      <c r="P100" s="10" t="e">
        <f ca="1">IF($B100&lt;='Visualization - Fit'!$B$5,OFFSET(Projection!Y100,$A$2,0),NA())</f>
        <v>#N/A</v>
      </c>
      <c r="Q100" s="10" t="e">
        <f ca="1">IF($B100&lt;='Visualization - Fit'!$B$5,OFFSET(Projection!Z100,$A$2,0),NA())</f>
        <v>#N/A</v>
      </c>
      <c r="R100" s="10" t="e">
        <f ca="1">IF($B100&lt;='Visualization - Fit'!$B$5,OFFSET(Projection!AA100,$A$2,0),NA())</f>
        <v>#N/A</v>
      </c>
      <c r="S100" s="10" t="e">
        <f ca="1">IF($B100&lt;='Visualization - Fit'!$B$5,OFFSET(Projection!AB100,$A$2,0),NA())</f>
        <v>#N/A</v>
      </c>
      <c r="T100" s="10" t="e">
        <f ca="1">IF($B100&lt;='Visualization - Fit'!$B$5,OFFSET(Projection!AC100,$A$2,0),NA())</f>
        <v>#N/A</v>
      </c>
      <c r="U100" s="10" t="e">
        <f ca="1">IF($B100&lt;='Visualization - Fit'!$B$5,OFFSET(Projection!AD100,$A$2,0),NA())</f>
        <v>#N/A</v>
      </c>
      <c r="V100" s="10" t="e">
        <f ca="1">IF($B100&lt;='Visualization - Fit'!$B$5,OFFSET(Projection!AE100,$A$2,0),NA())</f>
        <v>#N/A</v>
      </c>
      <c r="W100" s="10" t="e">
        <f ca="1">IF($B100&lt;='Visualization - Fit'!$B$5,OFFSET(Projection!AI100,$A$2,0),NA())</f>
        <v>#N/A</v>
      </c>
      <c r="X100" s="10" t="e">
        <f ca="1">IF($B100&lt;='Visualization - Fit'!$B$5,OFFSET(Projection!AJ100,$A$2,0),NA())</f>
        <v>#N/A</v>
      </c>
      <c r="Y100" s="10" t="e">
        <f ca="1">IF($B100&lt;='Visualization - Fit'!$B$5,OFFSET(Projection!#REF!,$A$2,0),NA())</f>
        <v>#N/A</v>
      </c>
      <c r="Z100" s="10" t="e">
        <f ca="1">IF($B100&lt;='Visualization - Fit'!$B$5,OFFSET(Projection!AK100,$A$2,0),NA())</f>
        <v>#N/A</v>
      </c>
      <c r="AA100" s="10" t="e">
        <f ca="1">IF($B100&lt;='Visualization - Fit'!$B$5,OFFSET(Projection!AL100,$A$2,0),NA())</f>
        <v>#N/A</v>
      </c>
      <c r="AB100" s="10" t="e">
        <f ca="1">IF($B100&lt;='Visualization - Fit'!$B$5,OFFSET(Projection!AM100,$A$2,0),NA())</f>
        <v>#N/A</v>
      </c>
    </row>
    <row r="101" spans="2:28">
      <c r="B101" s="9" t="e">
        <f ca="1">IF(B100&lt;'Visualization - Fit'!$B$5,OFFSET(Projection!A101,$A$2,0),NA())</f>
        <v>#N/A</v>
      </c>
      <c r="C101" s="10" t="e">
        <f ca="1">IF($B101&lt;='Visualization - Fit'!$B$5,OFFSET(Projection!B101,$A$2,0),NA())</f>
        <v>#N/A</v>
      </c>
      <c r="D101" s="10" t="e">
        <f ca="1">IF($B101&lt;='Visualization - Fit'!$B$5,OFFSET(Projection!C101,$A$2,0),NA())</f>
        <v>#N/A</v>
      </c>
      <c r="E101" s="10" t="e">
        <f ca="1">IF($B101&lt;='Visualization - Fit'!$B$5,OFFSET(Projection!D101,$A$2,0),NA())</f>
        <v>#N/A</v>
      </c>
      <c r="F101" s="10" t="e">
        <f ca="1">IF($B101&lt;='Visualization - Fit'!$B$5,OFFSET(Projection!E101,$A$2,0),NA())</f>
        <v>#N/A</v>
      </c>
      <c r="G101" s="10" t="e">
        <f ca="1">IF($B101&lt;='Visualization - Fit'!$B$5,OFFSET(Projection!F101,$A$2,0),NA())</f>
        <v>#N/A</v>
      </c>
      <c r="H101" s="10" t="e">
        <f ca="1">IF($B101&lt;='Visualization - Fit'!$B$5,OFFSET(Projection!O101,$A$2,0),NA())</f>
        <v>#N/A</v>
      </c>
      <c r="I101" s="10" t="e">
        <f ca="1">IF($B101&lt;='Visualization - Fit'!$B$5,OFFSET(Projection!P101,$A$2,0),NA())</f>
        <v>#N/A</v>
      </c>
      <c r="J101" s="10" t="e">
        <f ca="1">IF($B101&lt;='Visualization - Fit'!$B$5,OFFSET(Projection!Q101,$A$2,0),NA())</f>
        <v>#N/A</v>
      </c>
      <c r="K101" s="10" t="e">
        <f ca="1">IF($B101&lt;='Visualization - Fit'!$B$5,OFFSET(Projection!T101,$A$2,0),NA())</f>
        <v>#N/A</v>
      </c>
      <c r="L101" s="10" t="e">
        <f ca="1">IF($B101&lt;='Visualization - Fit'!$B$5,OFFSET(Projection!U101,$A$2,0),NA())</f>
        <v>#N/A</v>
      </c>
      <c r="M101" s="10" t="e">
        <f ca="1">IF($B101&lt;='Visualization - Fit'!$B$5,OFFSET(Projection!V101,$A$2,0),NA())</f>
        <v>#N/A</v>
      </c>
      <c r="N101" s="10" t="e">
        <f ca="1">IF($B101&lt;='Visualization - Fit'!$B$5,OFFSET(Projection!W101,$A$2,0),NA())</f>
        <v>#N/A</v>
      </c>
      <c r="O101" s="10" t="e">
        <f ca="1">IF($B101&lt;='Visualization - Fit'!$B$5,OFFSET(Projection!X101,$A$2,0),NA())</f>
        <v>#N/A</v>
      </c>
      <c r="P101" s="10" t="e">
        <f ca="1">IF($B101&lt;='Visualization - Fit'!$B$5,OFFSET(Projection!Y101,$A$2,0),NA())</f>
        <v>#N/A</v>
      </c>
      <c r="Q101" s="10" t="e">
        <f ca="1">IF($B101&lt;='Visualization - Fit'!$B$5,OFFSET(Projection!Z101,$A$2,0),NA())</f>
        <v>#N/A</v>
      </c>
      <c r="R101" s="10" t="e">
        <f ca="1">IF($B101&lt;='Visualization - Fit'!$B$5,OFFSET(Projection!AA101,$A$2,0),NA())</f>
        <v>#N/A</v>
      </c>
      <c r="S101" s="10" t="e">
        <f ca="1">IF($B101&lt;='Visualization - Fit'!$B$5,OFFSET(Projection!AB101,$A$2,0),NA())</f>
        <v>#N/A</v>
      </c>
      <c r="T101" s="10" t="e">
        <f ca="1">IF($B101&lt;='Visualization - Fit'!$B$5,OFFSET(Projection!AC101,$A$2,0),NA())</f>
        <v>#N/A</v>
      </c>
      <c r="U101" s="10" t="e">
        <f ca="1">IF($B101&lt;='Visualization - Fit'!$B$5,OFFSET(Projection!AD101,$A$2,0),NA())</f>
        <v>#N/A</v>
      </c>
      <c r="V101" s="10" t="e">
        <f ca="1">IF($B101&lt;='Visualization - Fit'!$B$5,OFFSET(Projection!AE101,$A$2,0),NA())</f>
        <v>#N/A</v>
      </c>
      <c r="W101" s="10" t="e">
        <f ca="1">IF($B101&lt;='Visualization - Fit'!$B$5,OFFSET(Projection!AI101,$A$2,0),NA())</f>
        <v>#N/A</v>
      </c>
      <c r="X101" s="10" t="e">
        <f ca="1">IF($B101&lt;='Visualization - Fit'!$B$5,OFFSET(Projection!AJ101,$A$2,0),NA())</f>
        <v>#N/A</v>
      </c>
      <c r="Y101" s="10" t="e">
        <f ca="1">IF($B101&lt;='Visualization - Fit'!$B$5,OFFSET(Projection!#REF!,$A$2,0),NA())</f>
        <v>#N/A</v>
      </c>
      <c r="Z101" s="10" t="e">
        <f ca="1">IF($B101&lt;='Visualization - Fit'!$B$5,OFFSET(Projection!AK101,$A$2,0),NA())</f>
        <v>#N/A</v>
      </c>
      <c r="AA101" s="10" t="e">
        <f ca="1">IF($B101&lt;='Visualization - Fit'!$B$5,OFFSET(Projection!AL101,$A$2,0),NA())</f>
        <v>#N/A</v>
      </c>
      <c r="AB101" s="10" t="e">
        <f ca="1">IF($B101&lt;='Visualization - Fit'!$B$5,OFFSET(Projection!AM101,$A$2,0),NA())</f>
        <v>#N/A</v>
      </c>
    </row>
    <row r="102" spans="2:28">
      <c r="B102" s="9" t="e">
        <f ca="1">IF(B101&lt;'Visualization - Fit'!$B$5,OFFSET(Projection!A102,$A$2,0),NA())</f>
        <v>#N/A</v>
      </c>
      <c r="C102" s="10" t="e">
        <f ca="1">IF($B102&lt;='Visualization - Fit'!$B$5,OFFSET(Projection!B102,$A$2,0),NA())</f>
        <v>#N/A</v>
      </c>
      <c r="D102" s="10" t="e">
        <f ca="1">IF($B102&lt;='Visualization - Fit'!$B$5,OFFSET(Projection!C102,$A$2,0),NA())</f>
        <v>#N/A</v>
      </c>
      <c r="E102" s="10" t="e">
        <f ca="1">IF($B102&lt;='Visualization - Fit'!$B$5,OFFSET(Projection!D102,$A$2,0),NA())</f>
        <v>#N/A</v>
      </c>
      <c r="F102" s="10" t="e">
        <f ca="1">IF($B102&lt;='Visualization - Fit'!$B$5,OFFSET(Projection!E102,$A$2,0),NA())</f>
        <v>#N/A</v>
      </c>
      <c r="G102" s="10" t="e">
        <f ca="1">IF($B102&lt;='Visualization - Fit'!$B$5,OFFSET(Projection!F102,$A$2,0),NA())</f>
        <v>#N/A</v>
      </c>
      <c r="H102" s="10" t="e">
        <f ca="1">IF($B102&lt;='Visualization - Fit'!$B$5,OFFSET(Projection!O102,$A$2,0),NA())</f>
        <v>#N/A</v>
      </c>
      <c r="I102" s="10" t="e">
        <f ca="1">IF($B102&lt;='Visualization - Fit'!$B$5,OFFSET(Projection!P102,$A$2,0),NA())</f>
        <v>#N/A</v>
      </c>
      <c r="J102" s="10" t="e">
        <f ca="1">IF($B102&lt;='Visualization - Fit'!$B$5,OFFSET(Projection!Q102,$A$2,0),NA())</f>
        <v>#N/A</v>
      </c>
      <c r="K102" s="10" t="e">
        <f ca="1">IF($B102&lt;='Visualization - Fit'!$B$5,OFFSET(Projection!T102,$A$2,0),NA())</f>
        <v>#N/A</v>
      </c>
      <c r="L102" s="10" t="e">
        <f ca="1">IF($B102&lt;='Visualization - Fit'!$B$5,OFFSET(Projection!U102,$A$2,0),NA())</f>
        <v>#N/A</v>
      </c>
      <c r="M102" s="10" t="e">
        <f ca="1">IF($B102&lt;='Visualization - Fit'!$B$5,OFFSET(Projection!V102,$A$2,0),NA())</f>
        <v>#N/A</v>
      </c>
      <c r="N102" s="10" t="e">
        <f ca="1">IF($B102&lt;='Visualization - Fit'!$B$5,OFFSET(Projection!W102,$A$2,0),NA())</f>
        <v>#N/A</v>
      </c>
      <c r="O102" s="10" t="e">
        <f ca="1">IF($B102&lt;='Visualization - Fit'!$B$5,OFFSET(Projection!X102,$A$2,0),NA())</f>
        <v>#N/A</v>
      </c>
      <c r="P102" s="10" t="e">
        <f ca="1">IF($B102&lt;='Visualization - Fit'!$B$5,OFFSET(Projection!Y102,$A$2,0),NA())</f>
        <v>#N/A</v>
      </c>
      <c r="Q102" s="10" t="e">
        <f ca="1">IF($B102&lt;='Visualization - Fit'!$B$5,OFFSET(Projection!Z102,$A$2,0),NA())</f>
        <v>#N/A</v>
      </c>
      <c r="R102" s="10" t="e">
        <f ca="1">IF($B102&lt;='Visualization - Fit'!$B$5,OFFSET(Projection!AA102,$A$2,0),NA())</f>
        <v>#N/A</v>
      </c>
      <c r="S102" s="10" t="e">
        <f ca="1">IF($B102&lt;='Visualization - Fit'!$B$5,OFFSET(Projection!AB102,$A$2,0),NA())</f>
        <v>#N/A</v>
      </c>
      <c r="T102" s="10" t="e">
        <f ca="1">IF($B102&lt;='Visualization - Fit'!$B$5,OFFSET(Projection!AC102,$A$2,0),NA())</f>
        <v>#N/A</v>
      </c>
      <c r="U102" s="10" t="e">
        <f ca="1">IF($B102&lt;='Visualization - Fit'!$B$5,OFFSET(Projection!AD102,$A$2,0),NA())</f>
        <v>#N/A</v>
      </c>
      <c r="V102" s="10" t="e">
        <f ca="1">IF($B102&lt;='Visualization - Fit'!$B$5,OFFSET(Projection!AE102,$A$2,0),NA())</f>
        <v>#N/A</v>
      </c>
      <c r="W102" s="10" t="e">
        <f ca="1">IF($B102&lt;='Visualization - Fit'!$B$5,OFFSET(Projection!AI102,$A$2,0),NA())</f>
        <v>#N/A</v>
      </c>
      <c r="X102" s="10" t="e">
        <f ca="1">IF($B102&lt;='Visualization - Fit'!$B$5,OFFSET(Projection!AJ102,$A$2,0),NA())</f>
        <v>#N/A</v>
      </c>
      <c r="Y102" s="10" t="e">
        <f ca="1">IF($B102&lt;='Visualization - Fit'!$B$5,OFFSET(Projection!#REF!,$A$2,0),NA())</f>
        <v>#N/A</v>
      </c>
      <c r="Z102" s="10" t="e">
        <f ca="1">IF($B102&lt;='Visualization - Fit'!$B$5,OFFSET(Projection!AK102,$A$2,0),NA())</f>
        <v>#N/A</v>
      </c>
      <c r="AA102" s="10" t="e">
        <f ca="1">IF($B102&lt;='Visualization - Fit'!$B$5,OFFSET(Projection!AL102,$A$2,0),NA())</f>
        <v>#N/A</v>
      </c>
      <c r="AB102" s="10" t="e">
        <f ca="1">IF($B102&lt;='Visualization - Fit'!$B$5,OFFSET(Projection!AM102,$A$2,0),NA())</f>
        <v>#N/A</v>
      </c>
    </row>
    <row r="103" spans="2:28">
      <c r="B103" s="9" t="e">
        <f ca="1">IF(B102&lt;'Visualization - Fit'!$B$5,OFFSET(Projection!A103,$A$2,0),NA())</f>
        <v>#N/A</v>
      </c>
      <c r="C103" s="10" t="e">
        <f ca="1">IF($B103&lt;='Visualization - Fit'!$B$5,OFFSET(Projection!B103,$A$2,0),NA())</f>
        <v>#N/A</v>
      </c>
      <c r="D103" s="10" t="e">
        <f ca="1">IF($B103&lt;='Visualization - Fit'!$B$5,OFFSET(Projection!C103,$A$2,0),NA())</f>
        <v>#N/A</v>
      </c>
      <c r="E103" s="10" t="e">
        <f ca="1">IF($B103&lt;='Visualization - Fit'!$B$5,OFFSET(Projection!D103,$A$2,0),NA())</f>
        <v>#N/A</v>
      </c>
      <c r="F103" s="10" t="e">
        <f ca="1">IF($B103&lt;='Visualization - Fit'!$B$5,OFFSET(Projection!E103,$A$2,0),NA())</f>
        <v>#N/A</v>
      </c>
      <c r="G103" s="10" t="e">
        <f ca="1">IF($B103&lt;='Visualization - Fit'!$B$5,OFFSET(Projection!F103,$A$2,0),NA())</f>
        <v>#N/A</v>
      </c>
      <c r="H103" s="10" t="e">
        <f ca="1">IF($B103&lt;='Visualization - Fit'!$B$5,OFFSET(Projection!O103,$A$2,0),NA())</f>
        <v>#N/A</v>
      </c>
      <c r="I103" s="10" t="e">
        <f ca="1">IF($B103&lt;='Visualization - Fit'!$B$5,OFFSET(Projection!P103,$A$2,0),NA())</f>
        <v>#N/A</v>
      </c>
      <c r="J103" s="10" t="e">
        <f ca="1">IF($B103&lt;='Visualization - Fit'!$B$5,OFFSET(Projection!Q103,$A$2,0),NA())</f>
        <v>#N/A</v>
      </c>
      <c r="K103" s="10" t="e">
        <f ca="1">IF($B103&lt;='Visualization - Fit'!$B$5,OFFSET(Projection!T103,$A$2,0),NA())</f>
        <v>#N/A</v>
      </c>
      <c r="L103" s="10" t="e">
        <f ca="1">IF($B103&lt;='Visualization - Fit'!$B$5,OFFSET(Projection!U103,$A$2,0),NA())</f>
        <v>#N/A</v>
      </c>
      <c r="M103" s="10" t="e">
        <f ca="1">IF($B103&lt;='Visualization - Fit'!$B$5,OFFSET(Projection!V103,$A$2,0),NA())</f>
        <v>#N/A</v>
      </c>
      <c r="N103" s="10" t="e">
        <f ca="1">IF($B103&lt;='Visualization - Fit'!$B$5,OFFSET(Projection!W103,$A$2,0),NA())</f>
        <v>#N/A</v>
      </c>
      <c r="O103" s="10" t="e">
        <f ca="1">IF($B103&lt;='Visualization - Fit'!$B$5,OFFSET(Projection!X103,$A$2,0),NA())</f>
        <v>#N/A</v>
      </c>
      <c r="P103" s="10" t="e">
        <f ca="1">IF($B103&lt;='Visualization - Fit'!$B$5,OFFSET(Projection!Y103,$A$2,0),NA())</f>
        <v>#N/A</v>
      </c>
      <c r="Q103" s="10" t="e">
        <f ca="1">IF($B103&lt;='Visualization - Fit'!$B$5,OFFSET(Projection!Z103,$A$2,0),NA())</f>
        <v>#N/A</v>
      </c>
      <c r="R103" s="10" t="e">
        <f ca="1">IF($B103&lt;='Visualization - Fit'!$B$5,OFFSET(Projection!AA103,$A$2,0),NA())</f>
        <v>#N/A</v>
      </c>
      <c r="S103" s="10" t="e">
        <f ca="1">IF($B103&lt;='Visualization - Fit'!$B$5,OFFSET(Projection!AB103,$A$2,0),NA())</f>
        <v>#N/A</v>
      </c>
      <c r="T103" s="10" t="e">
        <f ca="1">IF($B103&lt;='Visualization - Fit'!$B$5,OFFSET(Projection!AC103,$A$2,0),NA())</f>
        <v>#N/A</v>
      </c>
      <c r="U103" s="10" t="e">
        <f ca="1">IF($B103&lt;='Visualization - Fit'!$B$5,OFFSET(Projection!AD103,$A$2,0),NA())</f>
        <v>#N/A</v>
      </c>
      <c r="V103" s="10" t="e">
        <f ca="1">IF($B103&lt;='Visualization - Fit'!$B$5,OFFSET(Projection!AE103,$A$2,0),NA())</f>
        <v>#N/A</v>
      </c>
      <c r="W103" s="10" t="e">
        <f ca="1">IF($B103&lt;='Visualization - Fit'!$B$5,OFFSET(Projection!AI103,$A$2,0),NA())</f>
        <v>#N/A</v>
      </c>
      <c r="X103" s="10" t="e">
        <f ca="1">IF($B103&lt;='Visualization - Fit'!$B$5,OFFSET(Projection!AJ103,$A$2,0),NA())</f>
        <v>#N/A</v>
      </c>
      <c r="Y103" s="10" t="e">
        <f ca="1">IF($B103&lt;='Visualization - Fit'!$B$5,OFFSET(Projection!#REF!,$A$2,0),NA())</f>
        <v>#N/A</v>
      </c>
      <c r="Z103" s="10" t="e">
        <f ca="1">IF($B103&lt;='Visualization - Fit'!$B$5,OFFSET(Projection!AK103,$A$2,0),NA())</f>
        <v>#N/A</v>
      </c>
      <c r="AA103" s="10" t="e">
        <f ca="1">IF($B103&lt;='Visualization - Fit'!$B$5,OFFSET(Projection!AL103,$A$2,0),NA())</f>
        <v>#N/A</v>
      </c>
      <c r="AB103" s="10" t="e">
        <f ca="1">IF($B103&lt;='Visualization - Fit'!$B$5,OFFSET(Projection!AM103,$A$2,0),NA())</f>
        <v>#N/A</v>
      </c>
    </row>
    <row r="104" spans="2:28">
      <c r="B104" s="9" t="e">
        <f ca="1">IF(B103&lt;'Visualization - Fit'!$B$5,OFFSET(Projection!A104,$A$2,0),NA())</f>
        <v>#N/A</v>
      </c>
      <c r="C104" s="10" t="e">
        <f ca="1">IF($B104&lt;='Visualization - Fit'!$B$5,OFFSET(Projection!B104,$A$2,0),NA())</f>
        <v>#N/A</v>
      </c>
      <c r="D104" s="10" t="e">
        <f ca="1">IF($B104&lt;='Visualization - Fit'!$B$5,OFFSET(Projection!C104,$A$2,0),NA())</f>
        <v>#N/A</v>
      </c>
      <c r="E104" s="10" t="e">
        <f ca="1">IF($B104&lt;='Visualization - Fit'!$B$5,OFFSET(Projection!D104,$A$2,0),NA())</f>
        <v>#N/A</v>
      </c>
      <c r="F104" s="10" t="e">
        <f ca="1">IF($B104&lt;='Visualization - Fit'!$B$5,OFFSET(Projection!E104,$A$2,0),NA())</f>
        <v>#N/A</v>
      </c>
      <c r="G104" s="10" t="e">
        <f ca="1">IF($B104&lt;='Visualization - Fit'!$B$5,OFFSET(Projection!F104,$A$2,0),NA())</f>
        <v>#N/A</v>
      </c>
      <c r="H104" s="10" t="e">
        <f ca="1">IF($B104&lt;='Visualization - Fit'!$B$5,OFFSET(Projection!O104,$A$2,0),NA())</f>
        <v>#N/A</v>
      </c>
      <c r="I104" s="10" t="e">
        <f ca="1">IF($B104&lt;='Visualization - Fit'!$B$5,OFFSET(Projection!P104,$A$2,0),NA())</f>
        <v>#N/A</v>
      </c>
      <c r="J104" s="10" t="e">
        <f ca="1">IF($B104&lt;='Visualization - Fit'!$B$5,OFFSET(Projection!Q104,$A$2,0),NA())</f>
        <v>#N/A</v>
      </c>
      <c r="K104" s="10" t="e">
        <f ca="1">IF($B104&lt;='Visualization - Fit'!$B$5,OFFSET(Projection!T104,$A$2,0),NA())</f>
        <v>#N/A</v>
      </c>
      <c r="L104" s="10" t="e">
        <f ca="1">IF($B104&lt;='Visualization - Fit'!$B$5,OFFSET(Projection!U104,$A$2,0),NA())</f>
        <v>#N/A</v>
      </c>
      <c r="M104" s="10" t="e">
        <f ca="1">IF($B104&lt;='Visualization - Fit'!$B$5,OFFSET(Projection!V104,$A$2,0),NA())</f>
        <v>#N/A</v>
      </c>
      <c r="N104" s="10" t="e">
        <f ca="1">IF($B104&lt;='Visualization - Fit'!$B$5,OFFSET(Projection!W104,$A$2,0),NA())</f>
        <v>#N/A</v>
      </c>
      <c r="O104" s="10" t="e">
        <f ca="1">IF($B104&lt;='Visualization - Fit'!$B$5,OFFSET(Projection!X104,$A$2,0),NA())</f>
        <v>#N/A</v>
      </c>
      <c r="P104" s="10" t="e">
        <f ca="1">IF($B104&lt;='Visualization - Fit'!$B$5,OFFSET(Projection!Y104,$A$2,0),NA())</f>
        <v>#N/A</v>
      </c>
      <c r="Q104" s="10" t="e">
        <f ca="1">IF($B104&lt;='Visualization - Fit'!$B$5,OFFSET(Projection!Z104,$A$2,0),NA())</f>
        <v>#N/A</v>
      </c>
      <c r="R104" s="10" t="e">
        <f ca="1">IF($B104&lt;='Visualization - Fit'!$B$5,OFFSET(Projection!AA104,$A$2,0),NA())</f>
        <v>#N/A</v>
      </c>
      <c r="S104" s="10" t="e">
        <f ca="1">IF($B104&lt;='Visualization - Fit'!$B$5,OFFSET(Projection!AB104,$A$2,0),NA())</f>
        <v>#N/A</v>
      </c>
      <c r="T104" s="10" t="e">
        <f ca="1">IF($B104&lt;='Visualization - Fit'!$B$5,OFFSET(Projection!AC104,$A$2,0),NA())</f>
        <v>#N/A</v>
      </c>
      <c r="U104" s="10" t="e">
        <f ca="1">IF($B104&lt;='Visualization - Fit'!$B$5,OFFSET(Projection!AD104,$A$2,0),NA())</f>
        <v>#N/A</v>
      </c>
      <c r="V104" s="10" t="e">
        <f ca="1">IF($B104&lt;='Visualization - Fit'!$B$5,OFFSET(Projection!AE104,$A$2,0),NA())</f>
        <v>#N/A</v>
      </c>
      <c r="W104" s="10" t="e">
        <f ca="1">IF($B104&lt;='Visualization - Fit'!$B$5,OFFSET(Projection!AI104,$A$2,0),NA())</f>
        <v>#N/A</v>
      </c>
      <c r="X104" s="10" t="e">
        <f ca="1">IF($B104&lt;='Visualization - Fit'!$B$5,OFFSET(Projection!AJ104,$A$2,0),NA())</f>
        <v>#N/A</v>
      </c>
      <c r="Y104" s="10" t="e">
        <f ca="1">IF($B104&lt;='Visualization - Fit'!$B$5,OFFSET(Projection!#REF!,$A$2,0),NA())</f>
        <v>#N/A</v>
      </c>
      <c r="Z104" s="10" t="e">
        <f ca="1">IF($B104&lt;='Visualization - Fit'!$B$5,OFFSET(Projection!AK104,$A$2,0),NA())</f>
        <v>#N/A</v>
      </c>
      <c r="AA104" s="10" t="e">
        <f ca="1">IF($B104&lt;='Visualization - Fit'!$B$5,OFFSET(Projection!AL104,$A$2,0),NA())</f>
        <v>#N/A</v>
      </c>
      <c r="AB104" s="10" t="e">
        <f ca="1">IF($B104&lt;='Visualization - Fit'!$B$5,OFFSET(Projection!AM104,$A$2,0),NA())</f>
        <v>#N/A</v>
      </c>
    </row>
    <row r="105" spans="2:28">
      <c r="B105" s="9" t="e">
        <f ca="1">IF(B104&lt;'Visualization - Fit'!$B$5,OFFSET(Projection!A105,$A$2,0),NA())</f>
        <v>#N/A</v>
      </c>
      <c r="C105" s="10" t="e">
        <f ca="1">IF($B105&lt;='Visualization - Fit'!$B$5,OFFSET(Projection!B105,$A$2,0),NA())</f>
        <v>#N/A</v>
      </c>
      <c r="D105" s="10" t="e">
        <f ca="1">IF($B105&lt;='Visualization - Fit'!$B$5,OFFSET(Projection!C105,$A$2,0),NA())</f>
        <v>#N/A</v>
      </c>
      <c r="E105" s="10" t="e">
        <f ca="1">IF($B105&lt;='Visualization - Fit'!$B$5,OFFSET(Projection!D105,$A$2,0),NA())</f>
        <v>#N/A</v>
      </c>
      <c r="F105" s="10" t="e">
        <f ca="1">IF($B105&lt;='Visualization - Fit'!$B$5,OFFSET(Projection!E105,$A$2,0),NA())</f>
        <v>#N/A</v>
      </c>
      <c r="G105" s="10" t="e">
        <f ca="1">IF($B105&lt;='Visualization - Fit'!$B$5,OFFSET(Projection!F105,$A$2,0),NA())</f>
        <v>#N/A</v>
      </c>
      <c r="H105" s="10" t="e">
        <f ca="1">IF($B105&lt;='Visualization - Fit'!$B$5,OFFSET(Projection!O105,$A$2,0),NA())</f>
        <v>#N/A</v>
      </c>
      <c r="I105" s="10" t="e">
        <f ca="1">IF($B105&lt;='Visualization - Fit'!$B$5,OFFSET(Projection!P105,$A$2,0),NA())</f>
        <v>#N/A</v>
      </c>
      <c r="J105" s="10" t="e">
        <f ca="1">IF($B105&lt;='Visualization - Fit'!$B$5,OFFSET(Projection!Q105,$A$2,0),NA())</f>
        <v>#N/A</v>
      </c>
      <c r="K105" s="10" t="e">
        <f ca="1">IF($B105&lt;='Visualization - Fit'!$B$5,OFFSET(Projection!T105,$A$2,0),NA())</f>
        <v>#N/A</v>
      </c>
      <c r="L105" s="10" t="e">
        <f ca="1">IF($B105&lt;='Visualization - Fit'!$B$5,OFFSET(Projection!U105,$A$2,0),NA())</f>
        <v>#N/A</v>
      </c>
      <c r="M105" s="10" t="e">
        <f ca="1">IF($B105&lt;='Visualization - Fit'!$B$5,OFFSET(Projection!V105,$A$2,0),NA())</f>
        <v>#N/A</v>
      </c>
      <c r="N105" s="10" t="e">
        <f ca="1">IF($B105&lt;='Visualization - Fit'!$B$5,OFFSET(Projection!W105,$A$2,0),NA())</f>
        <v>#N/A</v>
      </c>
      <c r="O105" s="10" t="e">
        <f ca="1">IF($B105&lt;='Visualization - Fit'!$B$5,OFFSET(Projection!X105,$A$2,0),NA())</f>
        <v>#N/A</v>
      </c>
      <c r="P105" s="10" t="e">
        <f ca="1">IF($B105&lt;='Visualization - Fit'!$B$5,OFFSET(Projection!Y105,$A$2,0),NA())</f>
        <v>#N/A</v>
      </c>
      <c r="Q105" s="10" t="e">
        <f ca="1">IF($B105&lt;='Visualization - Fit'!$B$5,OFFSET(Projection!Z105,$A$2,0),NA())</f>
        <v>#N/A</v>
      </c>
      <c r="R105" s="10" t="e">
        <f ca="1">IF($B105&lt;='Visualization - Fit'!$B$5,OFFSET(Projection!AA105,$A$2,0),NA())</f>
        <v>#N/A</v>
      </c>
      <c r="S105" s="10" t="e">
        <f ca="1">IF($B105&lt;='Visualization - Fit'!$B$5,OFFSET(Projection!AB105,$A$2,0),NA())</f>
        <v>#N/A</v>
      </c>
      <c r="T105" s="10" t="e">
        <f ca="1">IF($B105&lt;='Visualization - Fit'!$B$5,OFFSET(Projection!AC105,$A$2,0),NA())</f>
        <v>#N/A</v>
      </c>
      <c r="U105" s="10" t="e">
        <f ca="1">IF($B105&lt;='Visualization - Fit'!$B$5,OFFSET(Projection!AD105,$A$2,0),NA())</f>
        <v>#N/A</v>
      </c>
      <c r="V105" s="10" t="e">
        <f ca="1">IF($B105&lt;='Visualization - Fit'!$B$5,OFFSET(Projection!AE105,$A$2,0),NA())</f>
        <v>#N/A</v>
      </c>
      <c r="W105" s="10" t="e">
        <f ca="1">IF($B105&lt;='Visualization - Fit'!$B$5,OFFSET(Projection!AI105,$A$2,0),NA())</f>
        <v>#N/A</v>
      </c>
      <c r="X105" s="10" t="e">
        <f ca="1">IF($B105&lt;='Visualization - Fit'!$B$5,OFFSET(Projection!AJ105,$A$2,0),NA())</f>
        <v>#N/A</v>
      </c>
      <c r="Y105" s="10" t="e">
        <f ca="1">IF($B105&lt;='Visualization - Fit'!$B$5,OFFSET(Projection!#REF!,$A$2,0),NA())</f>
        <v>#N/A</v>
      </c>
      <c r="Z105" s="10" t="e">
        <f ca="1">IF($B105&lt;='Visualization - Fit'!$B$5,OFFSET(Projection!AK105,$A$2,0),NA())</f>
        <v>#N/A</v>
      </c>
      <c r="AA105" s="10" t="e">
        <f ca="1">IF($B105&lt;='Visualization - Fit'!$B$5,OFFSET(Projection!AL105,$A$2,0),NA())</f>
        <v>#N/A</v>
      </c>
      <c r="AB105" s="10" t="e">
        <f ca="1">IF($B105&lt;='Visualization - Fit'!$B$5,OFFSET(Projection!AM105,$A$2,0),NA())</f>
        <v>#N/A</v>
      </c>
    </row>
    <row r="106" spans="2:28">
      <c r="B106" s="9" t="e">
        <f ca="1">IF(B105&lt;'Visualization - Fit'!$B$5,OFFSET(Projection!A106,$A$2,0),NA())</f>
        <v>#N/A</v>
      </c>
      <c r="C106" s="10" t="e">
        <f ca="1">IF($B106&lt;='Visualization - Fit'!$B$5,OFFSET(Projection!B106,$A$2,0),NA())</f>
        <v>#N/A</v>
      </c>
      <c r="D106" s="10" t="e">
        <f ca="1">IF($B106&lt;='Visualization - Fit'!$B$5,OFFSET(Projection!C106,$A$2,0),NA())</f>
        <v>#N/A</v>
      </c>
      <c r="E106" s="10" t="e">
        <f ca="1">IF($B106&lt;='Visualization - Fit'!$B$5,OFFSET(Projection!D106,$A$2,0),NA())</f>
        <v>#N/A</v>
      </c>
      <c r="F106" s="10" t="e">
        <f ca="1">IF($B106&lt;='Visualization - Fit'!$B$5,OFFSET(Projection!E106,$A$2,0),NA())</f>
        <v>#N/A</v>
      </c>
      <c r="G106" s="10" t="e">
        <f ca="1">IF($B106&lt;='Visualization - Fit'!$B$5,OFFSET(Projection!F106,$A$2,0),NA())</f>
        <v>#N/A</v>
      </c>
      <c r="H106" s="10" t="e">
        <f ca="1">IF($B106&lt;='Visualization - Fit'!$B$5,OFFSET(Projection!O106,$A$2,0),NA())</f>
        <v>#N/A</v>
      </c>
      <c r="I106" s="10" t="e">
        <f ca="1">IF($B106&lt;='Visualization - Fit'!$B$5,OFFSET(Projection!P106,$A$2,0),NA())</f>
        <v>#N/A</v>
      </c>
      <c r="J106" s="10" t="e">
        <f ca="1">IF($B106&lt;='Visualization - Fit'!$B$5,OFFSET(Projection!Q106,$A$2,0),NA())</f>
        <v>#N/A</v>
      </c>
      <c r="K106" s="10" t="e">
        <f ca="1">IF($B106&lt;='Visualization - Fit'!$B$5,OFFSET(Projection!T106,$A$2,0),NA())</f>
        <v>#N/A</v>
      </c>
      <c r="L106" s="10" t="e">
        <f ca="1">IF($B106&lt;='Visualization - Fit'!$B$5,OFFSET(Projection!U106,$A$2,0),NA())</f>
        <v>#N/A</v>
      </c>
      <c r="M106" s="10" t="e">
        <f ca="1">IF($B106&lt;='Visualization - Fit'!$B$5,OFFSET(Projection!V106,$A$2,0),NA())</f>
        <v>#N/A</v>
      </c>
      <c r="N106" s="10" t="e">
        <f ca="1">IF($B106&lt;='Visualization - Fit'!$B$5,OFFSET(Projection!W106,$A$2,0),NA())</f>
        <v>#N/A</v>
      </c>
      <c r="O106" s="10" t="e">
        <f ca="1">IF($B106&lt;='Visualization - Fit'!$B$5,OFFSET(Projection!X106,$A$2,0),NA())</f>
        <v>#N/A</v>
      </c>
      <c r="P106" s="10" t="e">
        <f ca="1">IF($B106&lt;='Visualization - Fit'!$B$5,OFFSET(Projection!Y106,$A$2,0),NA())</f>
        <v>#N/A</v>
      </c>
      <c r="Q106" s="10" t="e">
        <f ca="1">IF($B106&lt;='Visualization - Fit'!$B$5,OFFSET(Projection!Z106,$A$2,0),NA())</f>
        <v>#N/A</v>
      </c>
      <c r="R106" s="10" t="e">
        <f ca="1">IF($B106&lt;='Visualization - Fit'!$B$5,OFFSET(Projection!AA106,$A$2,0),NA())</f>
        <v>#N/A</v>
      </c>
      <c r="S106" s="10" t="e">
        <f ca="1">IF($B106&lt;='Visualization - Fit'!$B$5,OFFSET(Projection!AB106,$A$2,0),NA())</f>
        <v>#N/A</v>
      </c>
      <c r="T106" s="10" t="e">
        <f ca="1">IF($B106&lt;='Visualization - Fit'!$B$5,OFFSET(Projection!AC106,$A$2,0),NA())</f>
        <v>#N/A</v>
      </c>
      <c r="U106" s="10" t="e">
        <f ca="1">IF($B106&lt;='Visualization - Fit'!$B$5,OFFSET(Projection!AD106,$A$2,0),NA())</f>
        <v>#N/A</v>
      </c>
      <c r="V106" s="10" t="e">
        <f ca="1">IF($B106&lt;='Visualization - Fit'!$B$5,OFFSET(Projection!AE106,$A$2,0),NA())</f>
        <v>#N/A</v>
      </c>
      <c r="W106" s="10" t="e">
        <f ca="1">IF($B106&lt;='Visualization - Fit'!$B$5,OFFSET(Projection!AI106,$A$2,0),NA())</f>
        <v>#N/A</v>
      </c>
      <c r="X106" s="10" t="e">
        <f ca="1">IF($B106&lt;='Visualization - Fit'!$B$5,OFFSET(Projection!AJ106,$A$2,0),NA())</f>
        <v>#N/A</v>
      </c>
      <c r="Y106" s="10" t="e">
        <f ca="1">IF($B106&lt;='Visualization - Fit'!$B$5,OFFSET(Projection!#REF!,$A$2,0),NA())</f>
        <v>#N/A</v>
      </c>
      <c r="Z106" s="10" t="e">
        <f ca="1">IF($B106&lt;='Visualization - Fit'!$B$5,OFFSET(Projection!AK106,$A$2,0),NA())</f>
        <v>#N/A</v>
      </c>
      <c r="AA106" s="10" t="e">
        <f ca="1">IF($B106&lt;='Visualization - Fit'!$B$5,OFFSET(Projection!AL106,$A$2,0),NA())</f>
        <v>#N/A</v>
      </c>
      <c r="AB106" s="10" t="e">
        <f ca="1">IF($B106&lt;='Visualization - Fit'!$B$5,OFFSET(Projection!AM106,$A$2,0),NA())</f>
        <v>#N/A</v>
      </c>
    </row>
    <row r="107" spans="2:28">
      <c r="B107" s="9" t="e">
        <f ca="1">IF(B106&lt;'Visualization - Fit'!$B$5,OFFSET(Projection!A107,$A$2,0),NA())</f>
        <v>#N/A</v>
      </c>
      <c r="C107" s="10" t="e">
        <f ca="1">IF($B107&lt;='Visualization - Fit'!$B$5,OFFSET(Projection!B107,$A$2,0),NA())</f>
        <v>#N/A</v>
      </c>
      <c r="D107" s="10" t="e">
        <f ca="1">IF($B107&lt;='Visualization - Fit'!$B$5,OFFSET(Projection!C107,$A$2,0),NA())</f>
        <v>#N/A</v>
      </c>
      <c r="E107" s="10" t="e">
        <f ca="1">IF($B107&lt;='Visualization - Fit'!$B$5,OFFSET(Projection!D107,$A$2,0),NA())</f>
        <v>#N/A</v>
      </c>
      <c r="F107" s="10" t="e">
        <f ca="1">IF($B107&lt;='Visualization - Fit'!$B$5,OFFSET(Projection!E107,$A$2,0),NA())</f>
        <v>#N/A</v>
      </c>
      <c r="G107" s="10" t="e">
        <f ca="1">IF($B107&lt;='Visualization - Fit'!$B$5,OFFSET(Projection!F107,$A$2,0),NA())</f>
        <v>#N/A</v>
      </c>
      <c r="H107" s="10" t="e">
        <f ca="1">IF($B107&lt;='Visualization - Fit'!$B$5,OFFSET(Projection!O107,$A$2,0),NA())</f>
        <v>#N/A</v>
      </c>
      <c r="I107" s="10" t="e">
        <f ca="1">IF($B107&lt;='Visualization - Fit'!$B$5,OFFSET(Projection!P107,$A$2,0),NA())</f>
        <v>#N/A</v>
      </c>
      <c r="J107" s="10" t="e">
        <f ca="1">IF($B107&lt;='Visualization - Fit'!$B$5,OFFSET(Projection!Q107,$A$2,0),NA())</f>
        <v>#N/A</v>
      </c>
      <c r="K107" s="10" t="e">
        <f ca="1">IF($B107&lt;='Visualization - Fit'!$B$5,OFFSET(Projection!T107,$A$2,0),NA())</f>
        <v>#N/A</v>
      </c>
      <c r="L107" s="10" t="e">
        <f ca="1">IF($B107&lt;='Visualization - Fit'!$B$5,OFFSET(Projection!U107,$A$2,0),NA())</f>
        <v>#N/A</v>
      </c>
      <c r="M107" s="10" t="e">
        <f ca="1">IF($B107&lt;='Visualization - Fit'!$B$5,OFFSET(Projection!V107,$A$2,0),NA())</f>
        <v>#N/A</v>
      </c>
      <c r="N107" s="10" t="e">
        <f ca="1">IF($B107&lt;='Visualization - Fit'!$B$5,OFFSET(Projection!W107,$A$2,0),NA())</f>
        <v>#N/A</v>
      </c>
      <c r="O107" s="10" t="e">
        <f ca="1">IF($B107&lt;='Visualization - Fit'!$B$5,OFFSET(Projection!X107,$A$2,0),NA())</f>
        <v>#N/A</v>
      </c>
      <c r="P107" s="10" t="e">
        <f ca="1">IF($B107&lt;='Visualization - Fit'!$B$5,OFFSET(Projection!Y107,$A$2,0),NA())</f>
        <v>#N/A</v>
      </c>
      <c r="Q107" s="10" t="e">
        <f ca="1">IF($B107&lt;='Visualization - Fit'!$B$5,OFFSET(Projection!Z107,$A$2,0),NA())</f>
        <v>#N/A</v>
      </c>
      <c r="R107" s="10" t="e">
        <f ca="1">IF($B107&lt;='Visualization - Fit'!$B$5,OFFSET(Projection!AA107,$A$2,0),NA())</f>
        <v>#N/A</v>
      </c>
      <c r="S107" s="10" t="e">
        <f ca="1">IF($B107&lt;='Visualization - Fit'!$B$5,OFFSET(Projection!AB107,$A$2,0),NA())</f>
        <v>#N/A</v>
      </c>
      <c r="T107" s="10" t="e">
        <f ca="1">IF($B107&lt;='Visualization - Fit'!$B$5,OFFSET(Projection!AC107,$A$2,0),NA())</f>
        <v>#N/A</v>
      </c>
      <c r="U107" s="10" t="e">
        <f ca="1">IF($B107&lt;='Visualization - Fit'!$B$5,OFFSET(Projection!AD107,$A$2,0),NA())</f>
        <v>#N/A</v>
      </c>
      <c r="V107" s="10" t="e">
        <f ca="1">IF($B107&lt;='Visualization - Fit'!$B$5,OFFSET(Projection!AE107,$A$2,0),NA())</f>
        <v>#N/A</v>
      </c>
      <c r="W107" s="10" t="e">
        <f ca="1">IF($B107&lt;='Visualization - Fit'!$B$5,OFFSET(Projection!AI107,$A$2,0),NA())</f>
        <v>#N/A</v>
      </c>
      <c r="X107" s="10" t="e">
        <f ca="1">IF($B107&lt;='Visualization - Fit'!$B$5,OFFSET(Projection!AJ107,$A$2,0),NA())</f>
        <v>#N/A</v>
      </c>
      <c r="Y107" s="10" t="e">
        <f ca="1">IF($B107&lt;='Visualization - Fit'!$B$5,OFFSET(Projection!#REF!,$A$2,0),NA())</f>
        <v>#N/A</v>
      </c>
      <c r="Z107" s="10" t="e">
        <f ca="1">IF($B107&lt;='Visualization - Fit'!$B$5,OFFSET(Projection!AK107,$A$2,0),NA())</f>
        <v>#N/A</v>
      </c>
      <c r="AA107" s="10" t="e">
        <f ca="1">IF($B107&lt;='Visualization - Fit'!$B$5,OFFSET(Projection!AL107,$A$2,0),NA())</f>
        <v>#N/A</v>
      </c>
      <c r="AB107" s="10" t="e">
        <f ca="1">IF($B107&lt;='Visualization - Fit'!$B$5,OFFSET(Projection!AM107,$A$2,0),NA())</f>
        <v>#N/A</v>
      </c>
    </row>
    <row r="108" spans="2:28">
      <c r="B108" s="9" t="e">
        <f ca="1">IF(B107&lt;'Visualization - Fit'!$B$5,OFFSET(Projection!A108,$A$2,0),NA())</f>
        <v>#N/A</v>
      </c>
      <c r="C108" s="10" t="e">
        <f ca="1">IF($B108&lt;='Visualization - Fit'!$B$5,OFFSET(Projection!B108,$A$2,0),NA())</f>
        <v>#N/A</v>
      </c>
      <c r="D108" s="10" t="e">
        <f ca="1">IF($B108&lt;='Visualization - Fit'!$B$5,OFFSET(Projection!C108,$A$2,0),NA())</f>
        <v>#N/A</v>
      </c>
      <c r="E108" s="10" t="e">
        <f ca="1">IF($B108&lt;='Visualization - Fit'!$B$5,OFFSET(Projection!D108,$A$2,0),NA())</f>
        <v>#N/A</v>
      </c>
      <c r="F108" s="10" t="e">
        <f ca="1">IF($B108&lt;='Visualization - Fit'!$B$5,OFFSET(Projection!E108,$A$2,0),NA())</f>
        <v>#N/A</v>
      </c>
      <c r="G108" s="10" t="e">
        <f ca="1">IF($B108&lt;='Visualization - Fit'!$B$5,OFFSET(Projection!F108,$A$2,0),NA())</f>
        <v>#N/A</v>
      </c>
      <c r="H108" s="10" t="e">
        <f ca="1">IF($B108&lt;='Visualization - Fit'!$B$5,OFFSET(Projection!O108,$A$2,0),NA())</f>
        <v>#N/A</v>
      </c>
      <c r="I108" s="10" t="e">
        <f ca="1">IF($B108&lt;='Visualization - Fit'!$B$5,OFFSET(Projection!P108,$A$2,0),NA())</f>
        <v>#N/A</v>
      </c>
      <c r="J108" s="10" t="e">
        <f ca="1">IF($B108&lt;='Visualization - Fit'!$B$5,OFFSET(Projection!Q108,$A$2,0),NA())</f>
        <v>#N/A</v>
      </c>
      <c r="K108" s="10" t="e">
        <f ca="1">IF($B108&lt;='Visualization - Fit'!$B$5,OFFSET(Projection!T108,$A$2,0),NA())</f>
        <v>#N/A</v>
      </c>
      <c r="L108" s="10" t="e">
        <f ca="1">IF($B108&lt;='Visualization - Fit'!$B$5,OFFSET(Projection!U108,$A$2,0),NA())</f>
        <v>#N/A</v>
      </c>
      <c r="M108" s="10" t="e">
        <f ca="1">IF($B108&lt;='Visualization - Fit'!$B$5,OFFSET(Projection!V108,$A$2,0),NA())</f>
        <v>#N/A</v>
      </c>
      <c r="N108" s="10" t="e">
        <f ca="1">IF($B108&lt;='Visualization - Fit'!$B$5,OFFSET(Projection!W108,$A$2,0),NA())</f>
        <v>#N/A</v>
      </c>
      <c r="O108" s="10" t="e">
        <f ca="1">IF($B108&lt;='Visualization - Fit'!$B$5,OFFSET(Projection!X108,$A$2,0),NA())</f>
        <v>#N/A</v>
      </c>
      <c r="P108" s="10" t="e">
        <f ca="1">IF($B108&lt;='Visualization - Fit'!$B$5,OFFSET(Projection!Y108,$A$2,0),NA())</f>
        <v>#N/A</v>
      </c>
      <c r="Q108" s="10" t="e">
        <f ca="1">IF($B108&lt;='Visualization - Fit'!$B$5,OFFSET(Projection!Z108,$A$2,0),NA())</f>
        <v>#N/A</v>
      </c>
      <c r="R108" s="10" t="e">
        <f ca="1">IF($B108&lt;='Visualization - Fit'!$B$5,OFFSET(Projection!AA108,$A$2,0),NA())</f>
        <v>#N/A</v>
      </c>
      <c r="S108" s="10" t="e">
        <f ca="1">IF($B108&lt;='Visualization - Fit'!$B$5,OFFSET(Projection!AB108,$A$2,0),NA())</f>
        <v>#N/A</v>
      </c>
      <c r="T108" s="10" t="e">
        <f ca="1">IF($B108&lt;='Visualization - Fit'!$B$5,OFFSET(Projection!AC108,$A$2,0),NA())</f>
        <v>#N/A</v>
      </c>
      <c r="U108" s="10" t="e">
        <f ca="1">IF($B108&lt;='Visualization - Fit'!$B$5,OFFSET(Projection!AD108,$A$2,0),NA())</f>
        <v>#N/A</v>
      </c>
      <c r="V108" s="10" t="e">
        <f ca="1">IF($B108&lt;='Visualization - Fit'!$B$5,OFFSET(Projection!AE108,$A$2,0),NA())</f>
        <v>#N/A</v>
      </c>
      <c r="W108" s="10" t="e">
        <f ca="1">IF($B108&lt;='Visualization - Fit'!$B$5,OFFSET(Projection!AI108,$A$2,0),NA())</f>
        <v>#N/A</v>
      </c>
      <c r="X108" s="10" t="e">
        <f ca="1">IF($B108&lt;='Visualization - Fit'!$B$5,OFFSET(Projection!AJ108,$A$2,0),NA())</f>
        <v>#N/A</v>
      </c>
      <c r="Y108" s="10" t="e">
        <f ca="1">IF($B108&lt;='Visualization - Fit'!$B$5,OFFSET(Projection!#REF!,$A$2,0),NA())</f>
        <v>#N/A</v>
      </c>
      <c r="Z108" s="10" t="e">
        <f ca="1">IF($B108&lt;='Visualization - Fit'!$B$5,OFFSET(Projection!AK108,$A$2,0),NA())</f>
        <v>#N/A</v>
      </c>
      <c r="AA108" s="10" t="e">
        <f ca="1">IF($B108&lt;='Visualization - Fit'!$B$5,OFFSET(Projection!AL108,$A$2,0),NA())</f>
        <v>#N/A</v>
      </c>
      <c r="AB108" s="10" t="e">
        <f ca="1">IF($B108&lt;='Visualization - Fit'!$B$5,OFFSET(Projection!AM108,$A$2,0),NA())</f>
        <v>#N/A</v>
      </c>
    </row>
    <row r="109" spans="2:28">
      <c r="B109" s="9" t="e">
        <f ca="1">IF(B108&lt;'Visualization - Fit'!$B$5,OFFSET(Projection!A109,$A$2,0),NA())</f>
        <v>#N/A</v>
      </c>
      <c r="C109" s="10" t="e">
        <f ca="1">IF($B109&lt;='Visualization - Fit'!$B$5,OFFSET(Projection!B109,$A$2,0),NA())</f>
        <v>#N/A</v>
      </c>
      <c r="D109" s="10" t="e">
        <f ca="1">IF($B109&lt;='Visualization - Fit'!$B$5,OFFSET(Projection!C109,$A$2,0),NA())</f>
        <v>#N/A</v>
      </c>
      <c r="E109" s="10" t="e">
        <f ca="1">IF($B109&lt;='Visualization - Fit'!$B$5,OFFSET(Projection!D109,$A$2,0),NA())</f>
        <v>#N/A</v>
      </c>
      <c r="F109" s="10" t="e">
        <f ca="1">IF($B109&lt;='Visualization - Fit'!$B$5,OFFSET(Projection!E109,$A$2,0),NA())</f>
        <v>#N/A</v>
      </c>
      <c r="G109" s="10" t="e">
        <f ca="1">IF($B109&lt;='Visualization - Fit'!$B$5,OFFSET(Projection!F109,$A$2,0),NA())</f>
        <v>#N/A</v>
      </c>
      <c r="H109" s="10" t="e">
        <f ca="1">IF($B109&lt;='Visualization - Fit'!$B$5,OFFSET(Projection!O109,$A$2,0),NA())</f>
        <v>#N/A</v>
      </c>
      <c r="I109" s="10" t="e">
        <f ca="1">IF($B109&lt;='Visualization - Fit'!$B$5,OFFSET(Projection!P109,$A$2,0),NA())</f>
        <v>#N/A</v>
      </c>
      <c r="J109" s="10" t="e">
        <f ca="1">IF($B109&lt;='Visualization - Fit'!$B$5,OFFSET(Projection!Q109,$A$2,0),NA())</f>
        <v>#N/A</v>
      </c>
      <c r="K109" s="10" t="e">
        <f ca="1">IF($B109&lt;='Visualization - Fit'!$B$5,OFFSET(Projection!T109,$A$2,0),NA())</f>
        <v>#N/A</v>
      </c>
      <c r="L109" s="10" t="e">
        <f ca="1">IF($B109&lt;='Visualization - Fit'!$B$5,OFFSET(Projection!U109,$A$2,0),NA())</f>
        <v>#N/A</v>
      </c>
      <c r="M109" s="10" t="e">
        <f ca="1">IF($B109&lt;='Visualization - Fit'!$B$5,OFFSET(Projection!V109,$A$2,0),NA())</f>
        <v>#N/A</v>
      </c>
      <c r="N109" s="10" t="e">
        <f ca="1">IF($B109&lt;='Visualization - Fit'!$B$5,OFFSET(Projection!W109,$A$2,0),NA())</f>
        <v>#N/A</v>
      </c>
      <c r="O109" s="10" t="e">
        <f ca="1">IF($B109&lt;='Visualization - Fit'!$B$5,OFFSET(Projection!X109,$A$2,0),NA())</f>
        <v>#N/A</v>
      </c>
      <c r="P109" s="10" t="e">
        <f ca="1">IF($B109&lt;='Visualization - Fit'!$B$5,OFFSET(Projection!Y109,$A$2,0),NA())</f>
        <v>#N/A</v>
      </c>
      <c r="Q109" s="10" t="e">
        <f ca="1">IF($B109&lt;='Visualization - Fit'!$B$5,OFFSET(Projection!Z109,$A$2,0),NA())</f>
        <v>#N/A</v>
      </c>
      <c r="R109" s="10" t="e">
        <f ca="1">IF($B109&lt;='Visualization - Fit'!$B$5,OFFSET(Projection!AA109,$A$2,0),NA())</f>
        <v>#N/A</v>
      </c>
      <c r="S109" s="10" t="e">
        <f ca="1">IF($B109&lt;='Visualization - Fit'!$B$5,OFFSET(Projection!AB109,$A$2,0),NA())</f>
        <v>#N/A</v>
      </c>
      <c r="T109" s="10" t="e">
        <f ca="1">IF($B109&lt;='Visualization - Fit'!$B$5,OFFSET(Projection!AC109,$A$2,0),NA())</f>
        <v>#N/A</v>
      </c>
      <c r="U109" s="10" t="e">
        <f ca="1">IF($B109&lt;='Visualization - Fit'!$B$5,OFFSET(Projection!AD109,$A$2,0),NA())</f>
        <v>#N/A</v>
      </c>
      <c r="V109" s="10" t="e">
        <f ca="1">IF($B109&lt;='Visualization - Fit'!$B$5,OFFSET(Projection!AE109,$A$2,0),NA())</f>
        <v>#N/A</v>
      </c>
      <c r="W109" s="10" t="e">
        <f ca="1">IF($B109&lt;='Visualization - Fit'!$B$5,OFFSET(Projection!AI109,$A$2,0),NA())</f>
        <v>#N/A</v>
      </c>
      <c r="X109" s="10" t="e">
        <f ca="1">IF($B109&lt;='Visualization - Fit'!$B$5,OFFSET(Projection!AJ109,$A$2,0),NA())</f>
        <v>#N/A</v>
      </c>
      <c r="Y109" s="10" t="e">
        <f ca="1">IF($B109&lt;='Visualization - Fit'!$B$5,OFFSET(Projection!#REF!,$A$2,0),NA())</f>
        <v>#N/A</v>
      </c>
      <c r="Z109" s="10" t="e">
        <f ca="1">IF($B109&lt;='Visualization - Fit'!$B$5,OFFSET(Projection!AK109,$A$2,0),NA())</f>
        <v>#N/A</v>
      </c>
      <c r="AA109" s="10" t="e">
        <f ca="1">IF($B109&lt;='Visualization - Fit'!$B$5,OFFSET(Projection!AL109,$A$2,0),NA())</f>
        <v>#N/A</v>
      </c>
      <c r="AB109" s="10" t="e">
        <f ca="1">IF($B109&lt;='Visualization - Fit'!$B$5,OFFSET(Projection!AM109,$A$2,0),NA())</f>
        <v>#N/A</v>
      </c>
    </row>
    <row r="110" spans="2:28">
      <c r="B110" s="9" t="e">
        <f ca="1">IF(B109&lt;'Visualization - Fit'!$B$5,OFFSET(Projection!A110,$A$2,0),NA())</f>
        <v>#N/A</v>
      </c>
      <c r="C110" s="10" t="e">
        <f ca="1">IF($B110&lt;='Visualization - Fit'!$B$5,OFFSET(Projection!B110,$A$2,0),NA())</f>
        <v>#N/A</v>
      </c>
      <c r="D110" s="10" t="e">
        <f ca="1">IF($B110&lt;='Visualization - Fit'!$B$5,OFFSET(Projection!C110,$A$2,0),NA())</f>
        <v>#N/A</v>
      </c>
      <c r="E110" s="10" t="e">
        <f ca="1">IF($B110&lt;='Visualization - Fit'!$B$5,OFFSET(Projection!D110,$A$2,0),NA())</f>
        <v>#N/A</v>
      </c>
      <c r="F110" s="10" t="e">
        <f ca="1">IF($B110&lt;='Visualization - Fit'!$B$5,OFFSET(Projection!E110,$A$2,0),NA())</f>
        <v>#N/A</v>
      </c>
      <c r="G110" s="10" t="e">
        <f ca="1">IF($B110&lt;='Visualization - Fit'!$B$5,OFFSET(Projection!F110,$A$2,0),NA())</f>
        <v>#N/A</v>
      </c>
      <c r="H110" s="10" t="e">
        <f ca="1">IF($B110&lt;='Visualization - Fit'!$B$5,OFFSET(Projection!O110,$A$2,0),NA())</f>
        <v>#N/A</v>
      </c>
      <c r="I110" s="10" t="e">
        <f ca="1">IF($B110&lt;='Visualization - Fit'!$B$5,OFFSET(Projection!P110,$A$2,0),NA())</f>
        <v>#N/A</v>
      </c>
      <c r="J110" s="10" t="e">
        <f ca="1">IF($B110&lt;='Visualization - Fit'!$B$5,OFFSET(Projection!Q110,$A$2,0),NA())</f>
        <v>#N/A</v>
      </c>
      <c r="K110" s="10" t="e">
        <f ca="1">IF($B110&lt;='Visualization - Fit'!$B$5,OFFSET(Projection!T110,$A$2,0),NA())</f>
        <v>#N/A</v>
      </c>
      <c r="L110" s="10" t="e">
        <f ca="1">IF($B110&lt;='Visualization - Fit'!$B$5,OFFSET(Projection!U110,$A$2,0),NA())</f>
        <v>#N/A</v>
      </c>
      <c r="M110" s="10" t="e">
        <f ca="1">IF($B110&lt;='Visualization - Fit'!$B$5,OFFSET(Projection!V110,$A$2,0),NA())</f>
        <v>#N/A</v>
      </c>
      <c r="N110" s="10" t="e">
        <f ca="1">IF($B110&lt;='Visualization - Fit'!$B$5,OFFSET(Projection!W110,$A$2,0),NA())</f>
        <v>#N/A</v>
      </c>
      <c r="O110" s="10" t="e">
        <f ca="1">IF($B110&lt;='Visualization - Fit'!$B$5,OFFSET(Projection!X110,$A$2,0),NA())</f>
        <v>#N/A</v>
      </c>
      <c r="P110" s="10" t="e">
        <f ca="1">IF($B110&lt;='Visualization - Fit'!$B$5,OFFSET(Projection!Y110,$A$2,0),NA())</f>
        <v>#N/A</v>
      </c>
      <c r="Q110" s="10" t="e">
        <f ca="1">IF($B110&lt;='Visualization - Fit'!$B$5,OFFSET(Projection!Z110,$A$2,0),NA())</f>
        <v>#N/A</v>
      </c>
      <c r="R110" s="10" t="e">
        <f ca="1">IF($B110&lt;='Visualization - Fit'!$B$5,OFFSET(Projection!AA110,$A$2,0),NA())</f>
        <v>#N/A</v>
      </c>
      <c r="S110" s="10" t="e">
        <f ca="1">IF($B110&lt;='Visualization - Fit'!$B$5,OFFSET(Projection!AB110,$A$2,0),NA())</f>
        <v>#N/A</v>
      </c>
      <c r="T110" s="10" t="e">
        <f ca="1">IF($B110&lt;='Visualization - Fit'!$B$5,OFFSET(Projection!AC110,$A$2,0),NA())</f>
        <v>#N/A</v>
      </c>
      <c r="U110" s="10" t="e">
        <f ca="1">IF($B110&lt;='Visualization - Fit'!$B$5,OFFSET(Projection!AD110,$A$2,0),NA())</f>
        <v>#N/A</v>
      </c>
      <c r="V110" s="10" t="e">
        <f ca="1">IF($B110&lt;='Visualization - Fit'!$B$5,OFFSET(Projection!AE110,$A$2,0),NA())</f>
        <v>#N/A</v>
      </c>
      <c r="W110" s="10" t="e">
        <f ca="1">IF($B110&lt;='Visualization - Fit'!$B$5,OFFSET(Projection!AI110,$A$2,0),NA())</f>
        <v>#N/A</v>
      </c>
      <c r="X110" s="10" t="e">
        <f ca="1">IF($B110&lt;='Visualization - Fit'!$B$5,OFFSET(Projection!AJ110,$A$2,0),NA())</f>
        <v>#N/A</v>
      </c>
      <c r="Y110" s="10" t="e">
        <f ca="1">IF($B110&lt;='Visualization - Fit'!$B$5,OFFSET(Projection!#REF!,$A$2,0),NA())</f>
        <v>#N/A</v>
      </c>
      <c r="Z110" s="10" t="e">
        <f ca="1">IF($B110&lt;='Visualization - Fit'!$B$5,OFFSET(Projection!AK110,$A$2,0),NA())</f>
        <v>#N/A</v>
      </c>
      <c r="AA110" s="10" t="e">
        <f ca="1">IF($B110&lt;='Visualization - Fit'!$B$5,OFFSET(Projection!AL110,$A$2,0),NA())</f>
        <v>#N/A</v>
      </c>
      <c r="AB110" s="10" t="e">
        <f ca="1">IF($B110&lt;='Visualization - Fit'!$B$5,OFFSET(Projection!AM110,$A$2,0),NA())</f>
        <v>#N/A</v>
      </c>
    </row>
    <row r="111" spans="2:28">
      <c r="B111" s="9" t="e">
        <f ca="1">IF(B110&lt;'Visualization - Fit'!$B$5,OFFSET(Projection!A111,$A$2,0),NA())</f>
        <v>#N/A</v>
      </c>
      <c r="C111" s="10" t="e">
        <f ca="1">IF($B111&lt;='Visualization - Fit'!$B$5,OFFSET(Projection!B111,$A$2,0),NA())</f>
        <v>#N/A</v>
      </c>
      <c r="D111" s="10" t="e">
        <f ca="1">IF($B111&lt;='Visualization - Fit'!$B$5,OFFSET(Projection!C111,$A$2,0),NA())</f>
        <v>#N/A</v>
      </c>
      <c r="E111" s="10" t="e">
        <f ca="1">IF($B111&lt;='Visualization - Fit'!$B$5,OFFSET(Projection!D111,$A$2,0),NA())</f>
        <v>#N/A</v>
      </c>
      <c r="F111" s="10" t="e">
        <f ca="1">IF($B111&lt;='Visualization - Fit'!$B$5,OFFSET(Projection!E111,$A$2,0),NA())</f>
        <v>#N/A</v>
      </c>
      <c r="G111" s="10" t="e">
        <f ca="1">IF($B111&lt;='Visualization - Fit'!$B$5,OFFSET(Projection!F111,$A$2,0),NA())</f>
        <v>#N/A</v>
      </c>
      <c r="H111" s="10" t="e">
        <f ca="1">IF($B111&lt;='Visualization - Fit'!$B$5,OFFSET(Projection!O111,$A$2,0),NA())</f>
        <v>#N/A</v>
      </c>
      <c r="I111" s="10" t="e">
        <f ca="1">IF($B111&lt;='Visualization - Fit'!$B$5,OFFSET(Projection!P111,$A$2,0),NA())</f>
        <v>#N/A</v>
      </c>
      <c r="J111" s="10" t="e">
        <f ca="1">IF($B111&lt;='Visualization - Fit'!$B$5,OFFSET(Projection!Q111,$A$2,0),NA())</f>
        <v>#N/A</v>
      </c>
      <c r="K111" s="10" t="e">
        <f ca="1">IF($B111&lt;='Visualization - Fit'!$B$5,OFFSET(Projection!T111,$A$2,0),NA())</f>
        <v>#N/A</v>
      </c>
      <c r="L111" s="10" t="e">
        <f ca="1">IF($B111&lt;='Visualization - Fit'!$B$5,OFFSET(Projection!U111,$A$2,0),NA())</f>
        <v>#N/A</v>
      </c>
      <c r="M111" s="10" t="e">
        <f ca="1">IF($B111&lt;='Visualization - Fit'!$B$5,OFFSET(Projection!V111,$A$2,0),NA())</f>
        <v>#N/A</v>
      </c>
      <c r="N111" s="10" t="e">
        <f ca="1">IF($B111&lt;='Visualization - Fit'!$B$5,OFFSET(Projection!W111,$A$2,0),NA())</f>
        <v>#N/A</v>
      </c>
      <c r="O111" s="10" t="e">
        <f ca="1">IF($B111&lt;='Visualization - Fit'!$B$5,OFFSET(Projection!X111,$A$2,0),NA())</f>
        <v>#N/A</v>
      </c>
      <c r="P111" s="10" t="e">
        <f ca="1">IF($B111&lt;='Visualization - Fit'!$B$5,OFFSET(Projection!Y111,$A$2,0),NA())</f>
        <v>#N/A</v>
      </c>
      <c r="Q111" s="10" t="e">
        <f ca="1">IF($B111&lt;='Visualization - Fit'!$B$5,OFFSET(Projection!Z111,$A$2,0),NA())</f>
        <v>#N/A</v>
      </c>
      <c r="R111" s="10" t="e">
        <f ca="1">IF($B111&lt;='Visualization - Fit'!$B$5,OFFSET(Projection!AA111,$A$2,0),NA())</f>
        <v>#N/A</v>
      </c>
      <c r="S111" s="10" t="e">
        <f ca="1">IF($B111&lt;='Visualization - Fit'!$B$5,OFFSET(Projection!AB111,$A$2,0),NA())</f>
        <v>#N/A</v>
      </c>
      <c r="T111" s="10" t="e">
        <f ca="1">IF($B111&lt;='Visualization - Fit'!$B$5,OFFSET(Projection!AC111,$A$2,0),NA())</f>
        <v>#N/A</v>
      </c>
      <c r="U111" s="10" t="e">
        <f ca="1">IF($B111&lt;='Visualization - Fit'!$B$5,OFFSET(Projection!AD111,$A$2,0),NA())</f>
        <v>#N/A</v>
      </c>
      <c r="V111" s="10" t="e">
        <f ca="1">IF($B111&lt;='Visualization - Fit'!$B$5,OFFSET(Projection!AE111,$A$2,0),NA())</f>
        <v>#N/A</v>
      </c>
      <c r="W111" s="10" t="e">
        <f ca="1">IF($B111&lt;='Visualization - Fit'!$B$5,OFFSET(Projection!AI111,$A$2,0),NA())</f>
        <v>#N/A</v>
      </c>
      <c r="X111" s="10" t="e">
        <f ca="1">IF($B111&lt;='Visualization - Fit'!$B$5,OFFSET(Projection!AJ111,$A$2,0),NA())</f>
        <v>#N/A</v>
      </c>
      <c r="Y111" s="10" t="e">
        <f ca="1">IF($B111&lt;='Visualization - Fit'!$B$5,OFFSET(Projection!#REF!,$A$2,0),NA())</f>
        <v>#N/A</v>
      </c>
      <c r="Z111" s="10" t="e">
        <f ca="1">IF($B111&lt;='Visualization - Fit'!$B$5,OFFSET(Projection!AK111,$A$2,0),NA())</f>
        <v>#N/A</v>
      </c>
      <c r="AA111" s="10" t="e">
        <f ca="1">IF($B111&lt;='Visualization - Fit'!$B$5,OFFSET(Projection!AL111,$A$2,0),NA())</f>
        <v>#N/A</v>
      </c>
      <c r="AB111" s="10" t="e">
        <f ca="1">IF($B111&lt;='Visualization - Fit'!$B$5,OFFSET(Projection!AM111,$A$2,0),NA())</f>
        <v>#N/A</v>
      </c>
    </row>
    <row r="112" spans="2:28">
      <c r="B112" s="9" t="e">
        <f ca="1">IF(B111&lt;'Visualization - Fit'!$B$5,OFFSET(Projection!A112,$A$2,0),NA())</f>
        <v>#N/A</v>
      </c>
      <c r="C112" s="10" t="e">
        <f ca="1">IF($B112&lt;='Visualization - Fit'!$B$5,OFFSET(Projection!B112,$A$2,0),NA())</f>
        <v>#N/A</v>
      </c>
      <c r="D112" s="10" t="e">
        <f ca="1">IF($B112&lt;='Visualization - Fit'!$B$5,OFFSET(Projection!C112,$A$2,0),NA())</f>
        <v>#N/A</v>
      </c>
      <c r="E112" s="10" t="e">
        <f ca="1">IF($B112&lt;='Visualization - Fit'!$B$5,OFFSET(Projection!D112,$A$2,0),NA())</f>
        <v>#N/A</v>
      </c>
      <c r="F112" s="10" t="e">
        <f ca="1">IF($B112&lt;='Visualization - Fit'!$B$5,OFFSET(Projection!E112,$A$2,0),NA())</f>
        <v>#N/A</v>
      </c>
      <c r="G112" s="10" t="e">
        <f ca="1">IF($B112&lt;='Visualization - Fit'!$B$5,OFFSET(Projection!F112,$A$2,0),NA())</f>
        <v>#N/A</v>
      </c>
      <c r="H112" s="10" t="e">
        <f ca="1">IF($B112&lt;='Visualization - Fit'!$B$5,OFFSET(Projection!O112,$A$2,0),NA())</f>
        <v>#N/A</v>
      </c>
      <c r="I112" s="10" t="e">
        <f ca="1">IF($B112&lt;='Visualization - Fit'!$B$5,OFFSET(Projection!P112,$A$2,0),NA())</f>
        <v>#N/A</v>
      </c>
      <c r="J112" s="10" t="e">
        <f ca="1">IF($B112&lt;='Visualization - Fit'!$B$5,OFFSET(Projection!Q112,$A$2,0),NA())</f>
        <v>#N/A</v>
      </c>
      <c r="K112" s="10" t="e">
        <f ca="1">IF($B112&lt;='Visualization - Fit'!$B$5,OFFSET(Projection!T112,$A$2,0),NA())</f>
        <v>#N/A</v>
      </c>
      <c r="L112" s="10" t="e">
        <f ca="1">IF($B112&lt;='Visualization - Fit'!$B$5,OFFSET(Projection!U112,$A$2,0),NA())</f>
        <v>#N/A</v>
      </c>
      <c r="M112" s="10" t="e">
        <f ca="1">IF($B112&lt;='Visualization - Fit'!$B$5,OFFSET(Projection!V112,$A$2,0),NA())</f>
        <v>#N/A</v>
      </c>
      <c r="N112" s="10" t="e">
        <f ca="1">IF($B112&lt;='Visualization - Fit'!$B$5,OFFSET(Projection!W112,$A$2,0),NA())</f>
        <v>#N/A</v>
      </c>
      <c r="O112" s="10" t="e">
        <f ca="1">IF($B112&lt;='Visualization - Fit'!$B$5,OFFSET(Projection!X112,$A$2,0),NA())</f>
        <v>#N/A</v>
      </c>
      <c r="P112" s="10" t="e">
        <f ca="1">IF($B112&lt;='Visualization - Fit'!$B$5,OFFSET(Projection!Y112,$A$2,0),NA())</f>
        <v>#N/A</v>
      </c>
      <c r="Q112" s="10" t="e">
        <f ca="1">IF($B112&lt;='Visualization - Fit'!$B$5,OFFSET(Projection!Z112,$A$2,0),NA())</f>
        <v>#N/A</v>
      </c>
      <c r="R112" s="10" t="e">
        <f ca="1">IF($B112&lt;='Visualization - Fit'!$B$5,OFFSET(Projection!AA112,$A$2,0),NA())</f>
        <v>#N/A</v>
      </c>
      <c r="S112" s="10" t="e">
        <f ca="1">IF($B112&lt;='Visualization - Fit'!$B$5,OFFSET(Projection!AB112,$A$2,0),NA())</f>
        <v>#N/A</v>
      </c>
      <c r="T112" s="10" t="e">
        <f ca="1">IF($B112&lt;='Visualization - Fit'!$B$5,OFFSET(Projection!AC112,$A$2,0),NA())</f>
        <v>#N/A</v>
      </c>
      <c r="U112" s="10" t="e">
        <f ca="1">IF($B112&lt;='Visualization - Fit'!$B$5,OFFSET(Projection!AD112,$A$2,0),NA())</f>
        <v>#N/A</v>
      </c>
      <c r="V112" s="10" t="e">
        <f ca="1">IF($B112&lt;='Visualization - Fit'!$B$5,OFFSET(Projection!AE112,$A$2,0),NA())</f>
        <v>#N/A</v>
      </c>
      <c r="W112" s="10" t="e">
        <f ca="1">IF($B112&lt;='Visualization - Fit'!$B$5,OFFSET(Projection!AI112,$A$2,0),NA())</f>
        <v>#N/A</v>
      </c>
      <c r="X112" s="10" t="e">
        <f ca="1">IF($B112&lt;='Visualization - Fit'!$B$5,OFFSET(Projection!AJ112,$A$2,0),NA())</f>
        <v>#N/A</v>
      </c>
      <c r="Y112" s="10" t="e">
        <f ca="1">IF($B112&lt;='Visualization - Fit'!$B$5,OFFSET(Projection!#REF!,$A$2,0),NA())</f>
        <v>#N/A</v>
      </c>
      <c r="Z112" s="10" t="e">
        <f ca="1">IF($B112&lt;='Visualization - Fit'!$B$5,OFFSET(Projection!AK112,$A$2,0),NA())</f>
        <v>#N/A</v>
      </c>
      <c r="AA112" s="10" t="e">
        <f ca="1">IF($B112&lt;='Visualization - Fit'!$B$5,OFFSET(Projection!AL112,$A$2,0),NA())</f>
        <v>#N/A</v>
      </c>
      <c r="AB112" s="10" t="e">
        <f ca="1">IF($B112&lt;='Visualization - Fit'!$B$5,OFFSET(Projection!AM112,$A$2,0),NA())</f>
        <v>#N/A</v>
      </c>
    </row>
    <row r="113" spans="2:28">
      <c r="B113" s="9" t="e">
        <f ca="1">IF(B112&lt;'Visualization - Fit'!$B$5,OFFSET(Projection!A113,$A$2,0),NA())</f>
        <v>#N/A</v>
      </c>
      <c r="C113" s="10" t="e">
        <f ca="1">IF($B113&lt;='Visualization - Fit'!$B$5,OFFSET(Projection!B113,$A$2,0),NA())</f>
        <v>#N/A</v>
      </c>
      <c r="D113" s="10" t="e">
        <f ca="1">IF($B113&lt;='Visualization - Fit'!$B$5,OFFSET(Projection!C113,$A$2,0),NA())</f>
        <v>#N/A</v>
      </c>
      <c r="E113" s="10" t="e">
        <f ca="1">IF($B113&lt;='Visualization - Fit'!$B$5,OFFSET(Projection!D113,$A$2,0),NA())</f>
        <v>#N/A</v>
      </c>
      <c r="F113" s="10" t="e">
        <f ca="1">IF($B113&lt;='Visualization - Fit'!$B$5,OFFSET(Projection!E113,$A$2,0),NA())</f>
        <v>#N/A</v>
      </c>
      <c r="G113" s="10" t="e">
        <f ca="1">IF($B113&lt;='Visualization - Fit'!$B$5,OFFSET(Projection!F113,$A$2,0),NA())</f>
        <v>#N/A</v>
      </c>
      <c r="H113" s="10" t="e">
        <f ca="1">IF($B113&lt;='Visualization - Fit'!$B$5,OFFSET(Projection!O113,$A$2,0),NA())</f>
        <v>#N/A</v>
      </c>
      <c r="I113" s="10" t="e">
        <f ca="1">IF($B113&lt;='Visualization - Fit'!$B$5,OFFSET(Projection!P113,$A$2,0),NA())</f>
        <v>#N/A</v>
      </c>
      <c r="J113" s="10" t="e">
        <f ca="1">IF($B113&lt;='Visualization - Fit'!$B$5,OFFSET(Projection!Q113,$A$2,0),NA())</f>
        <v>#N/A</v>
      </c>
      <c r="K113" s="10" t="e">
        <f ca="1">IF($B113&lt;='Visualization - Fit'!$B$5,OFFSET(Projection!T113,$A$2,0),NA())</f>
        <v>#N/A</v>
      </c>
      <c r="L113" s="10" t="e">
        <f ca="1">IF($B113&lt;='Visualization - Fit'!$B$5,OFFSET(Projection!U113,$A$2,0),NA())</f>
        <v>#N/A</v>
      </c>
      <c r="M113" s="10" t="e">
        <f ca="1">IF($B113&lt;='Visualization - Fit'!$B$5,OFFSET(Projection!V113,$A$2,0),NA())</f>
        <v>#N/A</v>
      </c>
      <c r="N113" s="10" t="e">
        <f ca="1">IF($B113&lt;='Visualization - Fit'!$B$5,OFFSET(Projection!W113,$A$2,0),NA())</f>
        <v>#N/A</v>
      </c>
      <c r="O113" s="10" t="e">
        <f ca="1">IF($B113&lt;='Visualization - Fit'!$B$5,OFFSET(Projection!X113,$A$2,0),NA())</f>
        <v>#N/A</v>
      </c>
      <c r="P113" s="10" t="e">
        <f ca="1">IF($B113&lt;='Visualization - Fit'!$B$5,OFFSET(Projection!Y113,$A$2,0),NA())</f>
        <v>#N/A</v>
      </c>
      <c r="Q113" s="10" t="e">
        <f ca="1">IF($B113&lt;='Visualization - Fit'!$B$5,OFFSET(Projection!Z113,$A$2,0),NA())</f>
        <v>#N/A</v>
      </c>
      <c r="R113" s="10" t="e">
        <f ca="1">IF($B113&lt;='Visualization - Fit'!$B$5,OFFSET(Projection!AA113,$A$2,0),NA())</f>
        <v>#N/A</v>
      </c>
      <c r="S113" s="10" t="e">
        <f ca="1">IF($B113&lt;='Visualization - Fit'!$B$5,OFFSET(Projection!AB113,$A$2,0),NA())</f>
        <v>#N/A</v>
      </c>
      <c r="T113" s="10" t="e">
        <f ca="1">IF($B113&lt;='Visualization - Fit'!$B$5,OFFSET(Projection!AC113,$A$2,0),NA())</f>
        <v>#N/A</v>
      </c>
      <c r="U113" s="10" t="e">
        <f ca="1">IF($B113&lt;='Visualization - Fit'!$B$5,OFFSET(Projection!AD113,$A$2,0),NA())</f>
        <v>#N/A</v>
      </c>
      <c r="V113" s="10" t="e">
        <f ca="1">IF($B113&lt;='Visualization - Fit'!$B$5,OFFSET(Projection!AE113,$A$2,0),NA())</f>
        <v>#N/A</v>
      </c>
      <c r="W113" s="10" t="e">
        <f ca="1">IF($B113&lt;='Visualization - Fit'!$B$5,OFFSET(Projection!AI113,$A$2,0),NA())</f>
        <v>#N/A</v>
      </c>
      <c r="X113" s="10" t="e">
        <f ca="1">IF($B113&lt;='Visualization - Fit'!$B$5,OFFSET(Projection!AJ113,$A$2,0),NA())</f>
        <v>#N/A</v>
      </c>
      <c r="Y113" s="10" t="e">
        <f ca="1">IF($B113&lt;='Visualization - Fit'!$B$5,OFFSET(Projection!#REF!,$A$2,0),NA())</f>
        <v>#N/A</v>
      </c>
      <c r="Z113" s="10" t="e">
        <f ca="1">IF($B113&lt;='Visualization - Fit'!$B$5,OFFSET(Projection!AK113,$A$2,0),NA())</f>
        <v>#N/A</v>
      </c>
      <c r="AA113" s="10" t="e">
        <f ca="1">IF($B113&lt;='Visualization - Fit'!$B$5,OFFSET(Projection!AL113,$A$2,0),NA())</f>
        <v>#N/A</v>
      </c>
      <c r="AB113" s="10" t="e">
        <f ca="1">IF($B113&lt;='Visualization - Fit'!$B$5,OFFSET(Projection!AM113,$A$2,0),NA())</f>
        <v>#N/A</v>
      </c>
    </row>
    <row r="114" spans="2:28">
      <c r="B114" s="9" t="e">
        <f ca="1">IF(B113&lt;'Visualization - Fit'!$B$5,OFFSET(Projection!A114,$A$2,0),NA())</f>
        <v>#N/A</v>
      </c>
      <c r="C114" s="10" t="e">
        <f ca="1">IF($B114&lt;='Visualization - Fit'!$B$5,OFFSET(Projection!B114,$A$2,0),NA())</f>
        <v>#N/A</v>
      </c>
      <c r="D114" s="10" t="e">
        <f ca="1">IF($B114&lt;='Visualization - Fit'!$B$5,OFFSET(Projection!C114,$A$2,0),NA())</f>
        <v>#N/A</v>
      </c>
      <c r="E114" s="10" t="e">
        <f ca="1">IF($B114&lt;='Visualization - Fit'!$B$5,OFFSET(Projection!D114,$A$2,0),NA())</f>
        <v>#N/A</v>
      </c>
      <c r="F114" s="10" t="e">
        <f ca="1">IF($B114&lt;='Visualization - Fit'!$B$5,OFFSET(Projection!E114,$A$2,0),NA())</f>
        <v>#N/A</v>
      </c>
      <c r="G114" s="10" t="e">
        <f ca="1">IF($B114&lt;='Visualization - Fit'!$B$5,OFFSET(Projection!F114,$A$2,0),NA())</f>
        <v>#N/A</v>
      </c>
      <c r="H114" s="10" t="e">
        <f ca="1">IF($B114&lt;='Visualization - Fit'!$B$5,OFFSET(Projection!O114,$A$2,0),NA())</f>
        <v>#N/A</v>
      </c>
      <c r="I114" s="10" t="e">
        <f ca="1">IF($B114&lt;='Visualization - Fit'!$B$5,OFFSET(Projection!P114,$A$2,0),NA())</f>
        <v>#N/A</v>
      </c>
      <c r="J114" s="10" t="e">
        <f ca="1">IF($B114&lt;='Visualization - Fit'!$B$5,OFFSET(Projection!Q114,$A$2,0),NA())</f>
        <v>#N/A</v>
      </c>
      <c r="K114" s="10" t="e">
        <f ca="1">IF($B114&lt;='Visualization - Fit'!$B$5,OFFSET(Projection!T114,$A$2,0),NA())</f>
        <v>#N/A</v>
      </c>
      <c r="L114" s="10" t="e">
        <f ca="1">IF($B114&lt;='Visualization - Fit'!$B$5,OFFSET(Projection!U114,$A$2,0),NA())</f>
        <v>#N/A</v>
      </c>
      <c r="M114" s="10" t="e">
        <f ca="1">IF($B114&lt;='Visualization - Fit'!$B$5,OFFSET(Projection!V114,$A$2,0),NA())</f>
        <v>#N/A</v>
      </c>
      <c r="N114" s="10" t="e">
        <f ca="1">IF($B114&lt;='Visualization - Fit'!$B$5,OFFSET(Projection!W114,$A$2,0),NA())</f>
        <v>#N/A</v>
      </c>
      <c r="O114" s="10" t="e">
        <f ca="1">IF($B114&lt;='Visualization - Fit'!$B$5,OFFSET(Projection!X114,$A$2,0),NA())</f>
        <v>#N/A</v>
      </c>
      <c r="P114" s="10" t="e">
        <f ca="1">IF($B114&lt;='Visualization - Fit'!$B$5,OFFSET(Projection!Y114,$A$2,0),NA())</f>
        <v>#N/A</v>
      </c>
      <c r="Q114" s="10" t="e">
        <f ca="1">IF($B114&lt;='Visualization - Fit'!$B$5,OFFSET(Projection!Z114,$A$2,0),NA())</f>
        <v>#N/A</v>
      </c>
      <c r="R114" s="10" t="e">
        <f ca="1">IF($B114&lt;='Visualization - Fit'!$B$5,OFFSET(Projection!AA114,$A$2,0),NA())</f>
        <v>#N/A</v>
      </c>
      <c r="S114" s="10" t="e">
        <f ca="1">IF($B114&lt;='Visualization - Fit'!$B$5,OFFSET(Projection!AB114,$A$2,0),NA())</f>
        <v>#N/A</v>
      </c>
      <c r="T114" s="10" t="e">
        <f ca="1">IF($B114&lt;='Visualization - Fit'!$B$5,OFFSET(Projection!AC114,$A$2,0),NA())</f>
        <v>#N/A</v>
      </c>
      <c r="U114" s="10" t="e">
        <f ca="1">IF($B114&lt;='Visualization - Fit'!$B$5,OFFSET(Projection!AD114,$A$2,0),NA())</f>
        <v>#N/A</v>
      </c>
      <c r="V114" s="10" t="e">
        <f ca="1">IF($B114&lt;='Visualization - Fit'!$B$5,OFFSET(Projection!AE114,$A$2,0),NA())</f>
        <v>#N/A</v>
      </c>
      <c r="W114" s="10" t="e">
        <f ca="1">IF($B114&lt;='Visualization - Fit'!$B$5,OFFSET(Projection!AI114,$A$2,0),NA())</f>
        <v>#N/A</v>
      </c>
      <c r="X114" s="10" t="e">
        <f ca="1">IF($B114&lt;='Visualization - Fit'!$B$5,OFFSET(Projection!AJ114,$A$2,0),NA())</f>
        <v>#N/A</v>
      </c>
      <c r="Y114" s="10" t="e">
        <f ca="1">IF($B114&lt;='Visualization - Fit'!$B$5,OFFSET(Projection!#REF!,$A$2,0),NA())</f>
        <v>#N/A</v>
      </c>
      <c r="Z114" s="10" t="e">
        <f ca="1">IF($B114&lt;='Visualization - Fit'!$B$5,OFFSET(Projection!AK114,$A$2,0),NA())</f>
        <v>#N/A</v>
      </c>
      <c r="AA114" s="10" t="e">
        <f ca="1">IF($B114&lt;='Visualization - Fit'!$B$5,OFFSET(Projection!AL114,$A$2,0),NA())</f>
        <v>#N/A</v>
      </c>
      <c r="AB114" s="10" t="e">
        <f ca="1">IF($B114&lt;='Visualization - Fit'!$B$5,OFFSET(Projection!AM114,$A$2,0),NA())</f>
        <v>#N/A</v>
      </c>
    </row>
    <row r="115" spans="2:28">
      <c r="B115" s="9" t="e">
        <f ca="1">IF(B114&lt;'Visualization - Fit'!$B$5,OFFSET(Projection!A115,$A$2,0),NA())</f>
        <v>#N/A</v>
      </c>
      <c r="C115" s="10" t="e">
        <f ca="1">IF($B115&lt;='Visualization - Fit'!$B$5,OFFSET(Projection!B115,$A$2,0),NA())</f>
        <v>#N/A</v>
      </c>
      <c r="D115" s="10" t="e">
        <f ca="1">IF($B115&lt;='Visualization - Fit'!$B$5,OFFSET(Projection!C115,$A$2,0),NA())</f>
        <v>#N/A</v>
      </c>
      <c r="E115" s="10" t="e">
        <f ca="1">IF($B115&lt;='Visualization - Fit'!$B$5,OFFSET(Projection!D115,$A$2,0),NA())</f>
        <v>#N/A</v>
      </c>
      <c r="F115" s="10" t="e">
        <f ca="1">IF($B115&lt;='Visualization - Fit'!$B$5,OFFSET(Projection!E115,$A$2,0),NA())</f>
        <v>#N/A</v>
      </c>
      <c r="G115" s="10" t="e">
        <f ca="1">IF($B115&lt;='Visualization - Fit'!$B$5,OFFSET(Projection!F115,$A$2,0),NA())</f>
        <v>#N/A</v>
      </c>
      <c r="H115" s="10" t="e">
        <f ca="1">IF($B115&lt;='Visualization - Fit'!$B$5,OFFSET(Projection!O115,$A$2,0),NA())</f>
        <v>#N/A</v>
      </c>
      <c r="I115" s="10" t="e">
        <f ca="1">IF($B115&lt;='Visualization - Fit'!$B$5,OFFSET(Projection!P115,$A$2,0),NA())</f>
        <v>#N/A</v>
      </c>
      <c r="J115" s="10" t="e">
        <f ca="1">IF($B115&lt;='Visualization - Fit'!$B$5,OFFSET(Projection!Q115,$A$2,0),NA())</f>
        <v>#N/A</v>
      </c>
      <c r="K115" s="10" t="e">
        <f ca="1">IF($B115&lt;='Visualization - Fit'!$B$5,OFFSET(Projection!T115,$A$2,0),NA())</f>
        <v>#N/A</v>
      </c>
      <c r="L115" s="10" t="e">
        <f ca="1">IF($B115&lt;='Visualization - Fit'!$B$5,OFFSET(Projection!U115,$A$2,0),NA())</f>
        <v>#N/A</v>
      </c>
      <c r="M115" s="10" t="e">
        <f ca="1">IF($B115&lt;='Visualization - Fit'!$B$5,OFFSET(Projection!V115,$A$2,0),NA())</f>
        <v>#N/A</v>
      </c>
      <c r="N115" s="10" t="e">
        <f ca="1">IF($B115&lt;='Visualization - Fit'!$B$5,OFFSET(Projection!W115,$A$2,0),NA())</f>
        <v>#N/A</v>
      </c>
      <c r="O115" s="10" t="e">
        <f ca="1">IF($B115&lt;='Visualization - Fit'!$B$5,OFFSET(Projection!X115,$A$2,0),NA())</f>
        <v>#N/A</v>
      </c>
      <c r="P115" s="10" t="e">
        <f ca="1">IF($B115&lt;='Visualization - Fit'!$B$5,OFFSET(Projection!Y115,$A$2,0),NA())</f>
        <v>#N/A</v>
      </c>
      <c r="Q115" s="10" t="e">
        <f ca="1">IF($B115&lt;='Visualization - Fit'!$B$5,OFFSET(Projection!Z115,$A$2,0),NA())</f>
        <v>#N/A</v>
      </c>
      <c r="R115" s="10" t="e">
        <f ca="1">IF($B115&lt;='Visualization - Fit'!$B$5,OFFSET(Projection!AA115,$A$2,0),NA())</f>
        <v>#N/A</v>
      </c>
      <c r="S115" s="10" t="e">
        <f ca="1">IF($B115&lt;='Visualization - Fit'!$B$5,OFFSET(Projection!AB115,$A$2,0),NA())</f>
        <v>#N/A</v>
      </c>
      <c r="T115" s="10" t="e">
        <f ca="1">IF($B115&lt;='Visualization - Fit'!$B$5,OFFSET(Projection!AC115,$A$2,0),NA())</f>
        <v>#N/A</v>
      </c>
      <c r="U115" s="10" t="e">
        <f ca="1">IF($B115&lt;='Visualization - Fit'!$B$5,OFFSET(Projection!AD115,$A$2,0),NA())</f>
        <v>#N/A</v>
      </c>
      <c r="V115" s="10" t="e">
        <f ca="1">IF($B115&lt;='Visualization - Fit'!$B$5,OFFSET(Projection!AE115,$A$2,0),NA())</f>
        <v>#N/A</v>
      </c>
      <c r="W115" s="10" t="e">
        <f ca="1">IF($B115&lt;='Visualization - Fit'!$B$5,OFFSET(Projection!AI115,$A$2,0),NA())</f>
        <v>#N/A</v>
      </c>
      <c r="X115" s="10" t="e">
        <f ca="1">IF($B115&lt;='Visualization - Fit'!$B$5,OFFSET(Projection!AJ115,$A$2,0),NA())</f>
        <v>#N/A</v>
      </c>
      <c r="Y115" s="10" t="e">
        <f ca="1">IF($B115&lt;='Visualization - Fit'!$B$5,OFFSET(Projection!#REF!,$A$2,0),NA())</f>
        <v>#N/A</v>
      </c>
      <c r="Z115" s="10" t="e">
        <f ca="1">IF($B115&lt;='Visualization - Fit'!$B$5,OFFSET(Projection!AK115,$A$2,0),NA())</f>
        <v>#N/A</v>
      </c>
      <c r="AA115" s="10" t="e">
        <f ca="1">IF($B115&lt;='Visualization - Fit'!$B$5,OFFSET(Projection!AL115,$A$2,0),NA())</f>
        <v>#N/A</v>
      </c>
      <c r="AB115" s="10" t="e">
        <f ca="1">IF($B115&lt;='Visualization - Fit'!$B$5,OFFSET(Projection!AM115,$A$2,0),NA())</f>
        <v>#N/A</v>
      </c>
    </row>
    <row r="116" spans="2:28">
      <c r="B116" s="9" t="e">
        <f ca="1">IF(B115&lt;'Visualization - Fit'!$B$5,OFFSET(Projection!A116,$A$2,0),NA())</f>
        <v>#N/A</v>
      </c>
      <c r="C116" s="10" t="e">
        <f ca="1">IF($B116&lt;='Visualization - Fit'!$B$5,OFFSET(Projection!B116,$A$2,0),NA())</f>
        <v>#N/A</v>
      </c>
      <c r="D116" s="10" t="e">
        <f ca="1">IF($B116&lt;='Visualization - Fit'!$B$5,OFFSET(Projection!C116,$A$2,0),NA())</f>
        <v>#N/A</v>
      </c>
      <c r="E116" s="10" t="e">
        <f ca="1">IF($B116&lt;='Visualization - Fit'!$B$5,OFFSET(Projection!D116,$A$2,0),NA())</f>
        <v>#N/A</v>
      </c>
      <c r="F116" s="10" t="e">
        <f ca="1">IF($B116&lt;='Visualization - Fit'!$B$5,OFFSET(Projection!E116,$A$2,0),NA())</f>
        <v>#N/A</v>
      </c>
      <c r="G116" s="10" t="e">
        <f ca="1">IF($B116&lt;='Visualization - Fit'!$B$5,OFFSET(Projection!F116,$A$2,0),NA())</f>
        <v>#N/A</v>
      </c>
      <c r="H116" s="10" t="e">
        <f ca="1">IF($B116&lt;='Visualization - Fit'!$B$5,OFFSET(Projection!O116,$A$2,0),NA())</f>
        <v>#N/A</v>
      </c>
      <c r="I116" s="10" t="e">
        <f ca="1">IF($B116&lt;='Visualization - Fit'!$B$5,OFFSET(Projection!P116,$A$2,0),NA())</f>
        <v>#N/A</v>
      </c>
      <c r="J116" s="10" t="e">
        <f ca="1">IF($B116&lt;='Visualization - Fit'!$B$5,OFFSET(Projection!Q116,$A$2,0),NA())</f>
        <v>#N/A</v>
      </c>
      <c r="K116" s="10" t="e">
        <f ca="1">IF($B116&lt;='Visualization - Fit'!$B$5,OFFSET(Projection!T116,$A$2,0),NA())</f>
        <v>#N/A</v>
      </c>
      <c r="L116" s="10" t="e">
        <f ca="1">IF($B116&lt;='Visualization - Fit'!$B$5,OFFSET(Projection!U116,$A$2,0),NA())</f>
        <v>#N/A</v>
      </c>
      <c r="M116" s="10" t="e">
        <f ca="1">IF($B116&lt;='Visualization - Fit'!$B$5,OFFSET(Projection!V116,$A$2,0),NA())</f>
        <v>#N/A</v>
      </c>
      <c r="N116" s="10" t="e">
        <f ca="1">IF($B116&lt;='Visualization - Fit'!$B$5,OFFSET(Projection!W116,$A$2,0),NA())</f>
        <v>#N/A</v>
      </c>
      <c r="O116" s="10" t="e">
        <f ca="1">IF($B116&lt;='Visualization - Fit'!$B$5,OFFSET(Projection!X116,$A$2,0),NA())</f>
        <v>#N/A</v>
      </c>
      <c r="P116" s="10" t="e">
        <f ca="1">IF($B116&lt;='Visualization - Fit'!$B$5,OFFSET(Projection!Y116,$A$2,0),NA())</f>
        <v>#N/A</v>
      </c>
      <c r="Q116" s="10" t="e">
        <f ca="1">IF($B116&lt;='Visualization - Fit'!$B$5,OFFSET(Projection!Z116,$A$2,0),NA())</f>
        <v>#N/A</v>
      </c>
      <c r="R116" s="10" t="e">
        <f ca="1">IF($B116&lt;='Visualization - Fit'!$B$5,OFFSET(Projection!AA116,$A$2,0),NA())</f>
        <v>#N/A</v>
      </c>
      <c r="S116" s="10" t="e">
        <f ca="1">IF($B116&lt;='Visualization - Fit'!$B$5,OFFSET(Projection!AB116,$A$2,0),NA())</f>
        <v>#N/A</v>
      </c>
      <c r="T116" s="10" t="e">
        <f ca="1">IF($B116&lt;='Visualization - Fit'!$B$5,OFFSET(Projection!AC116,$A$2,0),NA())</f>
        <v>#N/A</v>
      </c>
      <c r="U116" s="10" t="e">
        <f ca="1">IF($B116&lt;='Visualization - Fit'!$B$5,OFFSET(Projection!AD116,$A$2,0),NA())</f>
        <v>#N/A</v>
      </c>
      <c r="V116" s="10" t="e">
        <f ca="1">IF($B116&lt;='Visualization - Fit'!$B$5,OFFSET(Projection!AE116,$A$2,0),NA())</f>
        <v>#N/A</v>
      </c>
      <c r="W116" s="10" t="e">
        <f ca="1">IF($B116&lt;='Visualization - Fit'!$B$5,OFFSET(Projection!AI116,$A$2,0),NA())</f>
        <v>#N/A</v>
      </c>
      <c r="X116" s="10" t="e">
        <f ca="1">IF($B116&lt;='Visualization - Fit'!$B$5,OFFSET(Projection!AJ116,$A$2,0),NA())</f>
        <v>#N/A</v>
      </c>
      <c r="Y116" s="10" t="e">
        <f ca="1">IF($B116&lt;='Visualization - Fit'!$B$5,OFFSET(Projection!#REF!,$A$2,0),NA())</f>
        <v>#N/A</v>
      </c>
      <c r="Z116" s="10" t="e">
        <f ca="1">IF($B116&lt;='Visualization - Fit'!$B$5,OFFSET(Projection!AK116,$A$2,0),NA())</f>
        <v>#N/A</v>
      </c>
      <c r="AA116" s="10" t="e">
        <f ca="1">IF($B116&lt;='Visualization - Fit'!$B$5,OFFSET(Projection!AL116,$A$2,0),NA())</f>
        <v>#N/A</v>
      </c>
      <c r="AB116" s="10" t="e">
        <f ca="1">IF($B116&lt;='Visualization - Fit'!$B$5,OFFSET(Projection!AM116,$A$2,0),NA())</f>
        <v>#N/A</v>
      </c>
    </row>
    <row r="117" spans="2:28">
      <c r="B117" s="9" t="e">
        <f ca="1">IF(B116&lt;'Visualization - Fit'!$B$5,OFFSET(Projection!A117,$A$2,0),NA())</f>
        <v>#N/A</v>
      </c>
      <c r="C117" s="10" t="e">
        <f ca="1">IF($B117&lt;='Visualization - Fit'!$B$5,OFFSET(Projection!B117,$A$2,0),NA())</f>
        <v>#N/A</v>
      </c>
      <c r="D117" s="10" t="e">
        <f ca="1">IF($B117&lt;='Visualization - Fit'!$B$5,OFFSET(Projection!C117,$A$2,0),NA())</f>
        <v>#N/A</v>
      </c>
      <c r="E117" s="10" t="e">
        <f ca="1">IF($B117&lt;='Visualization - Fit'!$B$5,OFFSET(Projection!D117,$A$2,0),NA())</f>
        <v>#N/A</v>
      </c>
      <c r="F117" s="10" t="e">
        <f ca="1">IF($B117&lt;='Visualization - Fit'!$B$5,OFFSET(Projection!E117,$A$2,0),NA())</f>
        <v>#N/A</v>
      </c>
      <c r="G117" s="10" t="e">
        <f ca="1">IF($B117&lt;='Visualization - Fit'!$B$5,OFFSET(Projection!F117,$A$2,0),NA())</f>
        <v>#N/A</v>
      </c>
      <c r="H117" s="10" t="e">
        <f ca="1">IF($B117&lt;='Visualization - Fit'!$B$5,OFFSET(Projection!O117,$A$2,0),NA())</f>
        <v>#N/A</v>
      </c>
      <c r="I117" s="10" t="e">
        <f ca="1">IF($B117&lt;='Visualization - Fit'!$B$5,OFFSET(Projection!P117,$A$2,0),NA())</f>
        <v>#N/A</v>
      </c>
      <c r="J117" s="10" t="e">
        <f ca="1">IF($B117&lt;='Visualization - Fit'!$B$5,OFFSET(Projection!Q117,$A$2,0),NA())</f>
        <v>#N/A</v>
      </c>
      <c r="K117" s="10" t="e">
        <f ca="1">IF($B117&lt;='Visualization - Fit'!$B$5,OFFSET(Projection!T117,$A$2,0),NA())</f>
        <v>#N/A</v>
      </c>
      <c r="L117" s="10" t="e">
        <f ca="1">IF($B117&lt;='Visualization - Fit'!$B$5,OFFSET(Projection!U117,$A$2,0),NA())</f>
        <v>#N/A</v>
      </c>
      <c r="M117" s="10" t="e">
        <f ca="1">IF($B117&lt;='Visualization - Fit'!$B$5,OFFSET(Projection!V117,$A$2,0),NA())</f>
        <v>#N/A</v>
      </c>
      <c r="N117" s="10" t="e">
        <f ca="1">IF($B117&lt;='Visualization - Fit'!$B$5,OFFSET(Projection!W117,$A$2,0),NA())</f>
        <v>#N/A</v>
      </c>
      <c r="O117" s="10" t="e">
        <f ca="1">IF($B117&lt;='Visualization - Fit'!$B$5,OFFSET(Projection!X117,$A$2,0),NA())</f>
        <v>#N/A</v>
      </c>
      <c r="P117" s="10" t="e">
        <f ca="1">IF($B117&lt;='Visualization - Fit'!$B$5,OFFSET(Projection!Y117,$A$2,0),NA())</f>
        <v>#N/A</v>
      </c>
      <c r="Q117" s="10" t="e">
        <f ca="1">IF($B117&lt;='Visualization - Fit'!$B$5,OFFSET(Projection!Z117,$A$2,0),NA())</f>
        <v>#N/A</v>
      </c>
      <c r="R117" s="10" t="e">
        <f ca="1">IF($B117&lt;='Visualization - Fit'!$B$5,OFFSET(Projection!AA117,$A$2,0),NA())</f>
        <v>#N/A</v>
      </c>
      <c r="S117" s="10" t="e">
        <f ca="1">IF($B117&lt;='Visualization - Fit'!$B$5,OFFSET(Projection!AB117,$A$2,0),NA())</f>
        <v>#N/A</v>
      </c>
      <c r="T117" s="10" t="e">
        <f ca="1">IF($B117&lt;='Visualization - Fit'!$B$5,OFFSET(Projection!AC117,$A$2,0),NA())</f>
        <v>#N/A</v>
      </c>
      <c r="U117" s="10" t="e">
        <f ca="1">IF($B117&lt;='Visualization - Fit'!$B$5,OFFSET(Projection!AD117,$A$2,0),NA())</f>
        <v>#N/A</v>
      </c>
      <c r="V117" s="10" t="e">
        <f ca="1">IF($B117&lt;='Visualization - Fit'!$B$5,OFFSET(Projection!AE117,$A$2,0),NA())</f>
        <v>#N/A</v>
      </c>
      <c r="W117" s="10" t="e">
        <f ca="1">IF($B117&lt;='Visualization - Fit'!$B$5,OFFSET(Projection!AI117,$A$2,0),NA())</f>
        <v>#N/A</v>
      </c>
      <c r="X117" s="10" t="e">
        <f ca="1">IF($B117&lt;='Visualization - Fit'!$B$5,OFFSET(Projection!AJ117,$A$2,0),NA())</f>
        <v>#N/A</v>
      </c>
      <c r="Y117" s="10" t="e">
        <f ca="1">IF($B117&lt;='Visualization - Fit'!$B$5,OFFSET(Projection!#REF!,$A$2,0),NA())</f>
        <v>#N/A</v>
      </c>
      <c r="Z117" s="10" t="e">
        <f ca="1">IF($B117&lt;='Visualization - Fit'!$B$5,OFFSET(Projection!AK117,$A$2,0),NA())</f>
        <v>#N/A</v>
      </c>
      <c r="AA117" s="10" t="e">
        <f ca="1">IF($B117&lt;='Visualization - Fit'!$B$5,OFFSET(Projection!AL117,$A$2,0),NA())</f>
        <v>#N/A</v>
      </c>
      <c r="AB117" s="10" t="e">
        <f ca="1">IF($B117&lt;='Visualization - Fit'!$B$5,OFFSET(Projection!AM117,$A$2,0),NA())</f>
        <v>#N/A</v>
      </c>
    </row>
    <row r="118" spans="2:28">
      <c r="B118" s="9" t="e">
        <f ca="1">IF(B117&lt;'Visualization - Fit'!$B$5,OFFSET(Projection!A118,$A$2,0),NA())</f>
        <v>#N/A</v>
      </c>
      <c r="C118" s="10" t="e">
        <f ca="1">IF($B118&lt;='Visualization - Fit'!$B$5,OFFSET(Projection!B118,$A$2,0),NA())</f>
        <v>#N/A</v>
      </c>
      <c r="D118" s="10" t="e">
        <f ca="1">IF($B118&lt;='Visualization - Fit'!$B$5,OFFSET(Projection!C118,$A$2,0),NA())</f>
        <v>#N/A</v>
      </c>
      <c r="E118" s="10" t="e">
        <f ca="1">IF($B118&lt;='Visualization - Fit'!$B$5,OFFSET(Projection!D118,$A$2,0),NA())</f>
        <v>#N/A</v>
      </c>
      <c r="F118" s="10" t="e">
        <f ca="1">IF($B118&lt;='Visualization - Fit'!$B$5,OFFSET(Projection!E118,$A$2,0),NA())</f>
        <v>#N/A</v>
      </c>
      <c r="G118" s="10" t="e">
        <f ca="1">IF($B118&lt;='Visualization - Fit'!$B$5,OFFSET(Projection!F118,$A$2,0),NA())</f>
        <v>#N/A</v>
      </c>
      <c r="H118" s="10" t="e">
        <f ca="1">IF($B118&lt;='Visualization - Fit'!$B$5,OFFSET(Projection!O118,$A$2,0),NA())</f>
        <v>#N/A</v>
      </c>
      <c r="I118" s="10" t="e">
        <f ca="1">IF($B118&lt;='Visualization - Fit'!$B$5,OFFSET(Projection!P118,$A$2,0),NA())</f>
        <v>#N/A</v>
      </c>
      <c r="J118" s="10" t="e">
        <f ca="1">IF($B118&lt;='Visualization - Fit'!$B$5,OFFSET(Projection!Q118,$A$2,0),NA())</f>
        <v>#N/A</v>
      </c>
      <c r="K118" s="10" t="e">
        <f ca="1">IF($B118&lt;='Visualization - Fit'!$B$5,OFFSET(Projection!T118,$A$2,0),NA())</f>
        <v>#N/A</v>
      </c>
      <c r="L118" s="10" t="e">
        <f ca="1">IF($B118&lt;='Visualization - Fit'!$B$5,OFFSET(Projection!U118,$A$2,0),NA())</f>
        <v>#N/A</v>
      </c>
      <c r="M118" s="10" t="e">
        <f ca="1">IF($B118&lt;='Visualization - Fit'!$B$5,OFFSET(Projection!V118,$A$2,0),NA())</f>
        <v>#N/A</v>
      </c>
      <c r="N118" s="10" t="e">
        <f ca="1">IF($B118&lt;='Visualization - Fit'!$B$5,OFFSET(Projection!W118,$A$2,0),NA())</f>
        <v>#N/A</v>
      </c>
      <c r="O118" s="10" t="e">
        <f ca="1">IF($B118&lt;='Visualization - Fit'!$B$5,OFFSET(Projection!X118,$A$2,0),NA())</f>
        <v>#N/A</v>
      </c>
      <c r="P118" s="10" t="e">
        <f ca="1">IF($B118&lt;='Visualization - Fit'!$B$5,OFFSET(Projection!Y118,$A$2,0),NA())</f>
        <v>#N/A</v>
      </c>
      <c r="Q118" s="10" t="e">
        <f ca="1">IF($B118&lt;='Visualization - Fit'!$B$5,OFFSET(Projection!Z118,$A$2,0),NA())</f>
        <v>#N/A</v>
      </c>
      <c r="R118" s="10" t="e">
        <f ca="1">IF($B118&lt;='Visualization - Fit'!$B$5,OFFSET(Projection!AA118,$A$2,0),NA())</f>
        <v>#N/A</v>
      </c>
      <c r="S118" s="10" t="e">
        <f ca="1">IF($B118&lt;='Visualization - Fit'!$B$5,OFFSET(Projection!AB118,$A$2,0),NA())</f>
        <v>#N/A</v>
      </c>
      <c r="T118" s="10" t="e">
        <f ca="1">IF($B118&lt;='Visualization - Fit'!$B$5,OFFSET(Projection!AC118,$A$2,0),NA())</f>
        <v>#N/A</v>
      </c>
      <c r="U118" s="10" t="e">
        <f ca="1">IF($B118&lt;='Visualization - Fit'!$B$5,OFFSET(Projection!AD118,$A$2,0),NA())</f>
        <v>#N/A</v>
      </c>
      <c r="V118" s="10" t="e">
        <f ca="1">IF($B118&lt;='Visualization - Fit'!$B$5,OFFSET(Projection!AE118,$A$2,0),NA())</f>
        <v>#N/A</v>
      </c>
      <c r="W118" s="10" t="e">
        <f ca="1">IF($B118&lt;='Visualization - Fit'!$B$5,OFFSET(Projection!AI118,$A$2,0),NA())</f>
        <v>#N/A</v>
      </c>
      <c r="X118" s="10" t="e">
        <f ca="1">IF($B118&lt;='Visualization - Fit'!$B$5,OFFSET(Projection!AJ118,$A$2,0),NA())</f>
        <v>#N/A</v>
      </c>
      <c r="Y118" s="10" t="e">
        <f ca="1">IF($B118&lt;='Visualization - Fit'!$B$5,OFFSET(Projection!#REF!,$A$2,0),NA())</f>
        <v>#N/A</v>
      </c>
      <c r="Z118" s="10" t="e">
        <f ca="1">IF($B118&lt;='Visualization - Fit'!$B$5,OFFSET(Projection!AK118,$A$2,0),NA())</f>
        <v>#N/A</v>
      </c>
      <c r="AA118" s="10" t="e">
        <f ca="1">IF($B118&lt;='Visualization - Fit'!$B$5,OFFSET(Projection!AL118,$A$2,0),NA())</f>
        <v>#N/A</v>
      </c>
      <c r="AB118" s="10" t="e">
        <f ca="1">IF($B118&lt;='Visualization - Fit'!$B$5,OFFSET(Projection!AM118,$A$2,0),NA())</f>
        <v>#N/A</v>
      </c>
    </row>
    <row r="119" spans="2:28">
      <c r="B119" s="9" t="e">
        <f ca="1">IF(B118&lt;'Visualization - Fit'!$B$5,OFFSET(Projection!A119,$A$2,0),NA())</f>
        <v>#N/A</v>
      </c>
      <c r="C119" s="10" t="e">
        <f ca="1">IF($B119&lt;='Visualization - Fit'!$B$5,OFFSET(Projection!B119,$A$2,0),NA())</f>
        <v>#N/A</v>
      </c>
      <c r="D119" s="10" t="e">
        <f ca="1">IF($B119&lt;='Visualization - Fit'!$B$5,OFFSET(Projection!C119,$A$2,0),NA())</f>
        <v>#N/A</v>
      </c>
      <c r="E119" s="10" t="e">
        <f ca="1">IF($B119&lt;='Visualization - Fit'!$B$5,OFFSET(Projection!D119,$A$2,0),NA())</f>
        <v>#N/A</v>
      </c>
      <c r="F119" s="10" t="e">
        <f ca="1">IF($B119&lt;='Visualization - Fit'!$B$5,OFFSET(Projection!E119,$A$2,0),NA())</f>
        <v>#N/A</v>
      </c>
      <c r="G119" s="10" t="e">
        <f ca="1">IF($B119&lt;='Visualization - Fit'!$B$5,OFFSET(Projection!F119,$A$2,0),NA())</f>
        <v>#N/A</v>
      </c>
      <c r="H119" s="10" t="e">
        <f ca="1">IF($B119&lt;='Visualization - Fit'!$B$5,OFFSET(Projection!O119,$A$2,0),NA())</f>
        <v>#N/A</v>
      </c>
      <c r="I119" s="10" t="e">
        <f ca="1">IF($B119&lt;='Visualization - Fit'!$B$5,OFFSET(Projection!P119,$A$2,0),NA())</f>
        <v>#N/A</v>
      </c>
      <c r="J119" s="10" t="e">
        <f ca="1">IF($B119&lt;='Visualization - Fit'!$B$5,OFFSET(Projection!Q119,$A$2,0),NA())</f>
        <v>#N/A</v>
      </c>
      <c r="K119" s="10" t="e">
        <f ca="1">IF($B119&lt;='Visualization - Fit'!$B$5,OFFSET(Projection!T119,$A$2,0),NA())</f>
        <v>#N/A</v>
      </c>
      <c r="L119" s="10" t="e">
        <f ca="1">IF($B119&lt;='Visualization - Fit'!$B$5,OFFSET(Projection!U119,$A$2,0),NA())</f>
        <v>#N/A</v>
      </c>
      <c r="M119" s="10" t="e">
        <f ca="1">IF($B119&lt;='Visualization - Fit'!$B$5,OFFSET(Projection!V119,$A$2,0),NA())</f>
        <v>#N/A</v>
      </c>
      <c r="N119" s="10" t="e">
        <f ca="1">IF($B119&lt;='Visualization - Fit'!$B$5,OFFSET(Projection!W119,$A$2,0),NA())</f>
        <v>#N/A</v>
      </c>
      <c r="O119" s="10" t="e">
        <f ca="1">IF($B119&lt;='Visualization - Fit'!$B$5,OFFSET(Projection!X119,$A$2,0),NA())</f>
        <v>#N/A</v>
      </c>
      <c r="P119" s="10" t="e">
        <f ca="1">IF($B119&lt;='Visualization - Fit'!$B$5,OFFSET(Projection!Y119,$A$2,0),NA())</f>
        <v>#N/A</v>
      </c>
      <c r="Q119" s="10" t="e">
        <f ca="1">IF($B119&lt;='Visualization - Fit'!$B$5,OFFSET(Projection!Z119,$A$2,0),NA())</f>
        <v>#N/A</v>
      </c>
      <c r="R119" s="10" t="e">
        <f ca="1">IF($B119&lt;='Visualization - Fit'!$B$5,OFFSET(Projection!AA119,$A$2,0),NA())</f>
        <v>#N/A</v>
      </c>
      <c r="S119" s="10" t="e">
        <f ca="1">IF($B119&lt;='Visualization - Fit'!$B$5,OFFSET(Projection!AB119,$A$2,0),NA())</f>
        <v>#N/A</v>
      </c>
      <c r="T119" s="10" t="e">
        <f ca="1">IF($B119&lt;='Visualization - Fit'!$B$5,OFFSET(Projection!AC119,$A$2,0),NA())</f>
        <v>#N/A</v>
      </c>
      <c r="U119" s="10" t="e">
        <f ca="1">IF($B119&lt;='Visualization - Fit'!$B$5,OFFSET(Projection!AD119,$A$2,0),NA())</f>
        <v>#N/A</v>
      </c>
      <c r="V119" s="10" t="e">
        <f ca="1">IF($B119&lt;='Visualization - Fit'!$B$5,OFFSET(Projection!AE119,$A$2,0),NA())</f>
        <v>#N/A</v>
      </c>
      <c r="W119" s="10" t="e">
        <f ca="1">IF($B119&lt;='Visualization - Fit'!$B$5,OFFSET(Projection!AI119,$A$2,0),NA())</f>
        <v>#N/A</v>
      </c>
      <c r="X119" s="10" t="e">
        <f ca="1">IF($B119&lt;='Visualization - Fit'!$B$5,OFFSET(Projection!AJ119,$A$2,0),NA())</f>
        <v>#N/A</v>
      </c>
      <c r="Y119" s="10" t="e">
        <f ca="1">IF($B119&lt;='Visualization - Fit'!$B$5,OFFSET(Projection!#REF!,$A$2,0),NA())</f>
        <v>#N/A</v>
      </c>
      <c r="Z119" s="10" t="e">
        <f ca="1">IF($B119&lt;='Visualization - Fit'!$B$5,OFFSET(Projection!AK119,$A$2,0),NA())</f>
        <v>#N/A</v>
      </c>
      <c r="AA119" s="10" t="e">
        <f ca="1">IF($B119&lt;='Visualization - Fit'!$B$5,OFFSET(Projection!AL119,$A$2,0),NA())</f>
        <v>#N/A</v>
      </c>
      <c r="AB119" s="10" t="e">
        <f ca="1">IF($B119&lt;='Visualization - Fit'!$B$5,OFFSET(Projection!AM119,$A$2,0),NA())</f>
        <v>#N/A</v>
      </c>
    </row>
    <row r="120" spans="2:28">
      <c r="B120" s="9" t="e">
        <f ca="1">IF(B119&lt;'Visualization - Fit'!$B$5,OFFSET(Projection!A120,$A$2,0),NA())</f>
        <v>#N/A</v>
      </c>
      <c r="C120" s="10" t="e">
        <f ca="1">IF($B120&lt;='Visualization - Fit'!$B$5,OFFSET(Projection!B120,$A$2,0),NA())</f>
        <v>#N/A</v>
      </c>
      <c r="D120" s="10" t="e">
        <f ca="1">IF($B120&lt;='Visualization - Fit'!$B$5,OFFSET(Projection!C120,$A$2,0),NA())</f>
        <v>#N/A</v>
      </c>
      <c r="E120" s="10" t="e">
        <f ca="1">IF($B120&lt;='Visualization - Fit'!$B$5,OFFSET(Projection!D120,$A$2,0),NA())</f>
        <v>#N/A</v>
      </c>
      <c r="F120" s="10" t="e">
        <f ca="1">IF($B120&lt;='Visualization - Fit'!$B$5,OFFSET(Projection!E120,$A$2,0),NA())</f>
        <v>#N/A</v>
      </c>
      <c r="G120" s="10" t="e">
        <f ca="1">IF($B120&lt;='Visualization - Fit'!$B$5,OFFSET(Projection!F120,$A$2,0),NA())</f>
        <v>#N/A</v>
      </c>
      <c r="H120" s="10" t="e">
        <f ca="1">IF($B120&lt;='Visualization - Fit'!$B$5,OFFSET(Projection!O120,$A$2,0),NA())</f>
        <v>#N/A</v>
      </c>
      <c r="I120" s="10" t="e">
        <f ca="1">IF($B120&lt;='Visualization - Fit'!$B$5,OFFSET(Projection!P120,$A$2,0),NA())</f>
        <v>#N/A</v>
      </c>
      <c r="J120" s="10" t="e">
        <f ca="1">IF($B120&lt;='Visualization - Fit'!$B$5,OFFSET(Projection!Q120,$A$2,0),NA())</f>
        <v>#N/A</v>
      </c>
      <c r="K120" s="10" t="e">
        <f ca="1">IF($B120&lt;='Visualization - Fit'!$B$5,OFFSET(Projection!T120,$A$2,0),NA())</f>
        <v>#N/A</v>
      </c>
      <c r="L120" s="10" t="e">
        <f ca="1">IF($B120&lt;='Visualization - Fit'!$B$5,OFFSET(Projection!U120,$A$2,0),NA())</f>
        <v>#N/A</v>
      </c>
      <c r="M120" s="10" t="e">
        <f ca="1">IF($B120&lt;='Visualization - Fit'!$B$5,OFFSET(Projection!V120,$A$2,0),NA())</f>
        <v>#N/A</v>
      </c>
      <c r="N120" s="10" t="e">
        <f ca="1">IF($B120&lt;='Visualization - Fit'!$B$5,OFFSET(Projection!W120,$A$2,0),NA())</f>
        <v>#N/A</v>
      </c>
      <c r="O120" s="10" t="e">
        <f ca="1">IF($B120&lt;='Visualization - Fit'!$B$5,OFFSET(Projection!X120,$A$2,0),NA())</f>
        <v>#N/A</v>
      </c>
      <c r="P120" s="10" t="e">
        <f ca="1">IF($B120&lt;='Visualization - Fit'!$B$5,OFFSET(Projection!Y120,$A$2,0),NA())</f>
        <v>#N/A</v>
      </c>
      <c r="Q120" s="10" t="e">
        <f ca="1">IF($B120&lt;='Visualization - Fit'!$B$5,OFFSET(Projection!Z120,$A$2,0),NA())</f>
        <v>#N/A</v>
      </c>
      <c r="R120" s="10" t="e">
        <f ca="1">IF($B120&lt;='Visualization - Fit'!$B$5,OFFSET(Projection!AA120,$A$2,0),NA())</f>
        <v>#N/A</v>
      </c>
      <c r="S120" s="10" t="e">
        <f ca="1">IF($B120&lt;='Visualization - Fit'!$B$5,OFFSET(Projection!AB120,$A$2,0),NA())</f>
        <v>#N/A</v>
      </c>
      <c r="T120" s="10" t="e">
        <f ca="1">IF($B120&lt;='Visualization - Fit'!$B$5,OFFSET(Projection!AC120,$A$2,0),NA())</f>
        <v>#N/A</v>
      </c>
      <c r="U120" s="10" t="e">
        <f ca="1">IF($B120&lt;='Visualization - Fit'!$B$5,OFFSET(Projection!AD120,$A$2,0),NA())</f>
        <v>#N/A</v>
      </c>
      <c r="V120" s="10" t="e">
        <f ca="1">IF($B120&lt;='Visualization - Fit'!$B$5,OFFSET(Projection!AE120,$A$2,0),NA())</f>
        <v>#N/A</v>
      </c>
      <c r="W120" s="10" t="e">
        <f ca="1">IF($B120&lt;='Visualization - Fit'!$B$5,OFFSET(Projection!AI120,$A$2,0),NA())</f>
        <v>#N/A</v>
      </c>
      <c r="X120" s="10" t="e">
        <f ca="1">IF($B120&lt;='Visualization - Fit'!$B$5,OFFSET(Projection!AJ120,$A$2,0),NA())</f>
        <v>#N/A</v>
      </c>
      <c r="Y120" s="10" t="e">
        <f ca="1">IF($B120&lt;='Visualization - Fit'!$B$5,OFFSET(Projection!#REF!,$A$2,0),NA())</f>
        <v>#N/A</v>
      </c>
      <c r="Z120" s="10" t="e">
        <f ca="1">IF($B120&lt;='Visualization - Fit'!$B$5,OFFSET(Projection!AK120,$A$2,0),NA())</f>
        <v>#N/A</v>
      </c>
      <c r="AA120" s="10" t="e">
        <f ca="1">IF($B120&lt;='Visualization - Fit'!$B$5,OFFSET(Projection!AL120,$A$2,0),NA())</f>
        <v>#N/A</v>
      </c>
      <c r="AB120" s="10" t="e">
        <f ca="1">IF($B120&lt;='Visualization - Fit'!$B$5,OFFSET(Projection!AM120,$A$2,0),NA())</f>
        <v>#N/A</v>
      </c>
    </row>
    <row r="121" spans="2:28">
      <c r="B121" s="9" t="e">
        <f ca="1">IF(B120&lt;'Visualization - Fit'!$B$5,OFFSET(Projection!A121,$A$2,0),NA())</f>
        <v>#N/A</v>
      </c>
      <c r="C121" s="10" t="e">
        <f ca="1">IF($B121&lt;='Visualization - Fit'!$B$5,OFFSET(Projection!B121,$A$2,0),NA())</f>
        <v>#N/A</v>
      </c>
      <c r="D121" s="10" t="e">
        <f ca="1">IF($B121&lt;='Visualization - Fit'!$B$5,OFFSET(Projection!C121,$A$2,0),NA())</f>
        <v>#N/A</v>
      </c>
      <c r="E121" s="10" t="e">
        <f ca="1">IF($B121&lt;='Visualization - Fit'!$B$5,OFFSET(Projection!D121,$A$2,0),NA())</f>
        <v>#N/A</v>
      </c>
      <c r="F121" s="10" t="e">
        <f ca="1">IF($B121&lt;='Visualization - Fit'!$B$5,OFFSET(Projection!E121,$A$2,0),NA())</f>
        <v>#N/A</v>
      </c>
      <c r="G121" s="10" t="e">
        <f ca="1">IF($B121&lt;='Visualization - Fit'!$B$5,OFFSET(Projection!F121,$A$2,0),NA())</f>
        <v>#N/A</v>
      </c>
      <c r="H121" s="10" t="e">
        <f ca="1">IF($B121&lt;='Visualization - Fit'!$B$5,OFFSET(Projection!O121,$A$2,0),NA())</f>
        <v>#N/A</v>
      </c>
      <c r="I121" s="10" t="e">
        <f ca="1">IF($B121&lt;='Visualization - Fit'!$B$5,OFFSET(Projection!P121,$A$2,0),NA())</f>
        <v>#N/A</v>
      </c>
      <c r="J121" s="10" t="e">
        <f ca="1">IF($B121&lt;='Visualization - Fit'!$B$5,OFFSET(Projection!Q121,$A$2,0),NA())</f>
        <v>#N/A</v>
      </c>
      <c r="K121" s="10" t="e">
        <f ca="1">IF($B121&lt;='Visualization - Fit'!$B$5,OFFSET(Projection!T121,$A$2,0),NA())</f>
        <v>#N/A</v>
      </c>
      <c r="L121" s="10" t="e">
        <f ca="1">IF($B121&lt;='Visualization - Fit'!$B$5,OFFSET(Projection!U121,$A$2,0),NA())</f>
        <v>#N/A</v>
      </c>
      <c r="M121" s="10" t="e">
        <f ca="1">IF($B121&lt;='Visualization - Fit'!$B$5,OFFSET(Projection!V121,$A$2,0),NA())</f>
        <v>#N/A</v>
      </c>
      <c r="N121" s="10" t="e">
        <f ca="1">IF($B121&lt;='Visualization - Fit'!$B$5,OFFSET(Projection!W121,$A$2,0),NA())</f>
        <v>#N/A</v>
      </c>
      <c r="O121" s="10" t="e">
        <f ca="1">IF($B121&lt;='Visualization - Fit'!$B$5,OFFSET(Projection!X121,$A$2,0),NA())</f>
        <v>#N/A</v>
      </c>
      <c r="P121" s="10" t="e">
        <f ca="1">IF($B121&lt;='Visualization - Fit'!$B$5,OFFSET(Projection!Y121,$A$2,0),NA())</f>
        <v>#N/A</v>
      </c>
      <c r="Q121" s="10" t="e">
        <f ca="1">IF($B121&lt;='Visualization - Fit'!$B$5,OFFSET(Projection!Z121,$A$2,0),NA())</f>
        <v>#N/A</v>
      </c>
      <c r="R121" s="10" t="e">
        <f ca="1">IF($B121&lt;='Visualization - Fit'!$B$5,OFFSET(Projection!AA121,$A$2,0),NA())</f>
        <v>#N/A</v>
      </c>
      <c r="S121" s="10" t="e">
        <f ca="1">IF($B121&lt;='Visualization - Fit'!$B$5,OFFSET(Projection!AB121,$A$2,0),NA())</f>
        <v>#N/A</v>
      </c>
      <c r="T121" s="10" t="e">
        <f ca="1">IF($B121&lt;='Visualization - Fit'!$B$5,OFFSET(Projection!AC121,$A$2,0),NA())</f>
        <v>#N/A</v>
      </c>
      <c r="U121" s="10" t="e">
        <f ca="1">IF($B121&lt;='Visualization - Fit'!$B$5,OFFSET(Projection!AD121,$A$2,0),NA())</f>
        <v>#N/A</v>
      </c>
      <c r="V121" s="10" t="e">
        <f ca="1">IF($B121&lt;='Visualization - Fit'!$B$5,OFFSET(Projection!AE121,$A$2,0),NA())</f>
        <v>#N/A</v>
      </c>
      <c r="W121" s="10" t="e">
        <f ca="1">IF($B121&lt;='Visualization - Fit'!$B$5,OFFSET(Projection!AI121,$A$2,0),NA())</f>
        <v>#N/A</v>
      </c>
      <c r="X121" s="10" t="e">
        <f ca="1">IF($B121&lt;='Visualization - Fit'!$B$5,OFFSET(Projection!AJ121,$A$2,0),NA())</f>
        <v>#N/A</v>
      </c>
      <c r="Y121" s="10" t="e">
        <f ca="1">IF($B121&lt;='Visualization - Fit'!$B$5,OFFSET(Projection!#REF!,$A$2,0),NA())</f>
        <v>#N/A</v>
      </c>
      <c r="Z121" s="10" t="e">
        <f ca="1">IF($B121&lt;='Visualization - Fit'!$B$5,OFFSET(Projection!AK121,$A$2,0),NA())</f>
        <v>#N/A</v>
      </c>
      <c r="AA121" s="10" t="e">
        <f ca="1">IF($B121&lt;='Visualization - Fit'!$B$5,OFFSET(Projection!AL121,$A$2,0),NA())</f>
        <v>#N/A</v>
      </c>
      <c r="AB121" s="10" t="e">
        <f ca="1">IF($B121&lt;='Visualization - Fit'!$B$5,OFFSET(Projection!AM121,$A$2,0),NA())</f>
        <v>#N/A</v>
      </c>
    </row>
    <row r="122" spans="2:28">
      <c r="B122" s="9" t="e">
        <f ca="1">IF(B121&lt;'Visualization - Fit'!$B$5,OFFSET(Projection!A122,$A$2,0),NA())</f>
        <v>#N/A</v>
      </c>
      <c r="C122" s="10" t="e">
        <f ca="1">IF($B122&lt;='Visualization - Fit'!$B$5,OFFSET(Projection!B122,$A$2,0),NA())</f>
        <v>#N/A</v>
      </c>
      <c r="D122" s="10" t="e">
        <f ca="1">IF($B122&lt;='Visualization - Fit'!$B$5,OFFSET(Projection!C122,$A$2,0),NA())</f>
        <v>#N/A</v>
      </c>
      <c r="E122" s="10" t="e">
        <f ca="1">IF($B122&lt;='Visualization - Fit'!$B$5,OFFSET(Projection!D122,$A$2,0),NA())</f>
        <v>#N/A</v>
      </c>
      <c r="F122" s="10" t="e">
        <f ca="1">IF($B122&lt;='Visualization - Fit'!$B$5,OFFSET(Projection!E122,$A$2,0),NA())</f>
        <v>#N/A</v>
      </c>
      <c r="G122" s="10" t="e">
        <f ca="1">IF($B122&lt;='Visualization - Fit'!$B$5,OFFSET(Projection!F122,$A$2,0),NA())</f>
        <v>#N/A</v>
      </c>
      <c r="H122" s="10" t="e">
        <f ca="1">IF($B122&lt;='Visualization - Fit'!$B$5,OFFSET(Projection!O122,$A$2,0),NA())</f>
        <v>#N/A</v>
      </c>
      <c r="I122" s="10" t="e">
        <f ca="1">IF($B122&lt;='Visualization - Fit'!$B$5,OFFSET(Projection!P122,$A$2,0),NA())</f>
        <v>#N/A</v>
      </c>
      <c r="J122" s="10" t="e">
        <f ca="1">IF($B122&lt;='Visualization - Fit'!$B$5,OFFSET(Projection!Q122,$A$2,0),NA())</f>
        <v>#N/A</v>
      </c>
      <c r="K122" s="10" t="e">
        <f ca="1">IF($B122&lt;='Visualization - Fit'!$B$5,OFFSET(Projection!T122,$A$2,0),NA())</f>
        <v>#N/A</v>
      </c>
      <c r="L122" s="10" t="e">
        <f ca="1">IF($B122&lt;='Visualization - Fit'!$B$5,OFFSET(Projection!U122,$A$2,0),NA())</f>
        <v>#N/A</v>
      </c>
      <c r="M122" s="10" t="e">
        <f ca="1">IF($B122&lt;='Visualization - Fit'!$B$5,OFFSET(Projection!V122,$A$2,0),NA())</f>
        <v>#N/A</v>
      </c>
      <c r="N122" s="10" t="e">
        <f ca="1">IF($B122&lt;='Visualization - Fit'!$B$5,OFFSET(Projection!W122,$A$2,0),NA())</f>
        <v>#N/A</v>
      </c>
      <c r="O122" s="10" t="e">
        <f ca="1">IF($B122&lt;='Visualization - Fit'!$B$5,OFFSET(Projection!X122,$A$2,0),NA())</f>
        <v>#N/A</v>
      </c>
      <c r="P122" s="10" t="e">
        <f ca="1">IF($B122&lt;='Visualization - Fit'!$B$5,OFFSET(Projection!Y122,$A$2,0),NA())</f>
        <v>#N/A</v>
      </c>
      <c r="Q122" s="10" t="e">
        <f ca="1">IF($B122&lt;='Visualization - Fit'!$B$5,OFFSET(Projection!Z122,$A$2,0),NA())</f>
        <v>#N/A</v>
      </c>
      <c r="R122" s="10" t="e">
        <f ca="1">IF($B122&lt;='Visualization - Fit'!$B$5,OFFSET(Projection!AA122,$A$2,0),NA())</f>
        <v>#N/A</v>
      </c>
      <c r="S122" s="10" t="e">
        <f ca="1">IF($B122&lt;='Visualization - Fit'!$B$5,OFFSET(Projection!AB122,$A$2,0),NA())</f>
        <v>#N/A</v>
      </c>
      <c r="T122" s="10" t="e">
        <f ca="1">IF($B122&lt;='Visualization - Fit'!$B$5,OFFSET(Projection!AC122,$A$2,0),NA())</f>
        <v>#N/A</v>
      </c>
      <c r="U122" s="10" t="e">
        <f ca="1">IF($B122&lt;='Visualization - Fit'!$B$5,OFFSET(Projection!AD122,$A$2,0),NA())</f>
        <v>#N/A</v>
      </c>
      <c r="V122" s="10" t="e">
        <f ca="1">IF($B122&lt;='Visualization - Fit'!$B$5,OFFSET(Projection!AE122,$A$2,0),NA())</f>
        <v>#N/A</v>
      </c>
      <c r="W122" s="10" t="e">
        <f ca="1">IF($B122&lt;='Visualization - Fit'!$B$5,OFFSET(Projection!AI122,$A$2,0),NA())</f>
        <v>#N/A</v>
      </c>
      <c r="X122" s="10" t="e">
        <f ca="1">IF($B122&lt;='Visualization - Fit'!$B$5,OFFSET(Projection!AJ122,$A$2,0),NA())</f>
        <v>#N/A</v>
      </c>
      <c r="Y122" s="10" t="e">
        <f ca="1">IF($B122&lt;='Visualization - Fit'!$B$5,OFFSET(Projection!#REF!,$A$2,0),NA())</f>
        <v>#N/A</v>
      </c>
      <c r="Z122" s="10" t="e">
        <f ca="1">IF($B122&lt;='Visualization - Fit'!$B$5,OFFSET(Projection!AK122,$A$2,0),NA())</f>
        <v>#N/A</v>
      </c>
      <c r="AA122" s="10" t="e">
        <f ca="1">IF($B122&lt;='Visualization - Fit'!$B$5,OFFSET(Projection!AL122,$A$2,0),NA())</f>
        <v>#N/A</v>
      </c>
      <c r="AB122" s="10" t="e">
        <f ca="1">IF($B122&lt;='Visualization - Fit'!$B$5,OFFSET(Projection!AM122,$A$2,0),NA())</f>
        <v>#N/A</v>
      </c>
    </row>
    <row r="123" spans="2:28">
      <c r="B123" s="9" t="e">
        <f ca="1">IF(B122&lt;'Visualization - Fit'!$B$5,OFFSET(Projection!A123,$A$2,0),NA())</f>
        <v>#N/A</v>
      </c>
      <c r="C123" s="10" t="e">
        <f ca="1">IF($B123&lt;='Visualization - Fit'!$B$5,OFFSET(Projection!B123,$A$2,0),NA())</f>
        <v>#N/A</v>
      </c>
      <c r="D123" s="10" t="e">
        <f ca="1">IF($B123&lt;='Visualization - Fit'!$B$5,OFFSET(Projection!C123,$A$2,0),NA())</f>
        <v>#N/A</v>
      </c>
      <c r="E123" s="10" t="e">
        <f ca="1">IF($B123&lt;='Visualization - Fit'!$B$5,OFFSET(Projection!D123,$A$2,0),NA())</f>
        <v>#N/A</v>
      </c>
      <c r="F123" s="10" t="e">
        <f ca="1">IF($B123&lt;='Visualization - Fit'!$B$5,OFFSET(Projection!E123,$A$2,0),NA())</f>
        <v>#N/A</v>
      </c>
      <c r="G123" s="10" t="e">
        <f ca="1">IF($B123&lt;='Visualization - Fit'!$B$5,OFFSET(Projection!F123,$A$2,0),NA())</f>
        <v>#N/A</v>
      </c>
      <c r="H123" s="10" t="e">
        <f ca="1">IF($B123&lt;='Visualization - Fit'!$B$5,OFFSET(Projection!O123,$A$2,0),NA())</f>
        <v>#N/A</v>
      </c>
      <c r="I123" s="10" t="e">
        <f ca="1">IF($B123&lt;='Visualization - Fit'!$B$5,OFFSET(Projection!P123,$A$2,0),NA())</f>
        <v>#N/A</v>
      </c>
      <c r="J123" s="10" t="e">
        <f ca="1">IF($B123&lt;='Visualization - Fit'!$B$5,OFFSET(Projection!Q123,$A$2,0),NA())</f>
        <v>#N/A</v>
      </c>
      <c r="K123" s="10" t="e">
        <f ca="1">IF($B123&lt;='Visualization - Fit'!$B$5,OFFSET(Projection!T123,$A$2,0),NA())</f>
        <v>#N/A</v>
      </c>
      <c r="L123" s="10" t="e">
        <f ca="1">IF($B123&lt;='Visualization - Fit'!$B$5,OFFSET(Projection!U123,$A$2,0),NA())</f>
        <v>#N/A</v>
      </c>
      <c r="M123" s="10" t="e">
        <f ca="1">IF($B123&lt;='Visualization - Fit'!$B$5,OFFSET(Projection!V123,$A$2,0),NA())</f>
        <v>#N/A</v>
      </c>
      <c r="N123" s="10" t="e">
        <f ca="1">IF($B123&lt;='Visualization - Fit'!$B$5,OFFSET(Projection!W123,$A$2,0),NA())</f>
        <v>#N/A</v>
      </c>
      <c r="O123" s="10" t="e">
        <f ca="1">IF($B123&lt;='Visualization - Fit'!$B$5,OFFSET(Projection!X123,$A$2,0),NA())</f>
        <v>#N/A</v>
      </c>
      <c r="P123" s="10" t="e">
        <f ca="1">IF($B123&lt;='Visualization - Fit'!$B$5,OFFSET(Projection!Y123,$A$2,0),NA())</f>
        <v>#N/A</v>
      </c>
      <c r="Q123" s="10" t="e">
        <f ca="1">IF($B123&lt;='Visualization - Fit'!$B$5,OFFSET(Projection!Z123,$A$2,0),NA())</f>
        <v>#N/A</v>
      </c>
      <c r="R123" s="10" t="e">
        <f ca="1">IF($B123&lt;='Visualization - Fit'!$B$5,OFFSET(Projection!AA123,$A$2,0),NA())</f>
        <v>#N/A</v>
      </c>
      <c r="S123" s="10" t="e">
        <f ca="1">IF($B123&lt;='Visualization - Fit'!$B$5,OFFSET(Projection!AB123,$A$2,0),NA())</f>
        <v>#N/A</v>
      </c>
      <c r="T123" s="10" t="e">
        <f ca="1">IF($B123&lt;='Visualization - Fit'!$B$5,OFFSET(Projection!AC123,$A$2,0),NA())</f>
        <v>#N/A</v>
      </c>
      <c r="U123" s="10" t="e">
        <f ca="1">IF($B123&lt;='Visualization - Fit'!$B$5,OFFSET(Projection!AD123,$A$2,0),NA())</f>
        <v>#N/A</v>
      </c>
      <c r="V123" s="10" t="e">
        <f ca="1">IF($B123&lt;='Visualization - Fit'!$B$5,OFFSET(Projection!AE123,$A$2,0),NA())</f>
        <v>#N/A</v>
      </c>
      <c r="W123" s="10" t="e">
        <f ca="1">IF($B123&lt;='Visualization - Fit'!$B$5,OFFSET(Projection!AI123,$A$2,0),NA())</f>
        <v>#N/A</v>
      </c>
      <c r="X123" s="10" t="e">
        <f ca="1">IF($B123&lt;='Visualization - Fit'!$B$5,OFFSET(Projection!AJ123,$A$2,0),NA())</f>
        <v>#N/A</v>
      </c>
      <c r="Y123" s="10" t="e">
        <f ca="1">IF($B123&lt;='Visualization - Fit'!$B$5,OFFSET(Projection!#REF!,$A$2,0),NA())</f>
        <v>#N/A</v>
      </c>
      <c r="Z123" s="10" t="e">
        <f ca="1">IF($B123&lt;='Visualization - Fit'!$B$5,OFFSET(Projection!AK123,$A$2,0),NA())</f>
        <v>#N/A</v>
      </c>
      <c r="AA123" s="10" t="e">
        <f ca="1">IF($B123&lt;='Visualization - Fit'!$B$5,OFFSET(Projection!AL123,$A$2,0),NA())</f>
        <v>#N/A</v>
      </c>
      <c r="AB123" s="10" t="e">
        <f ca="1">IF($B123&lt;='Visualization - Fit'!$B$5,OFFSET(Projection!AM123,$A$2,0),NA())</f>
        <v>#N/A</v>
      </c>
    </row>
    <row r="124" spans="2:28">
      <c r="B124" s="9" t="e">
        <f ca="1">IF(B123&lt;'Visualization - Fit'!$B$5,OFFSET(Projection!A124,$A$2,0),NA())</f>
        <v>#N/A</v>
      </c>
      <c r="C124" s="10" t="e">
        <f ca="1">IF($B124&lt;='Visualization - Fit'!$B$5,OFFSET(Projection!B124,$A$2,0),NA())</f>
        <v>#N/A</v>
      </c>
      <c r="D124" s="10" t="e">
        <f ca="1">IF($B124&lt;='Visualization - Fit'!$B$5,OFFSET(Projection!C124,$A$2,0),NA())</f>
        <v>#N/A</v>
      </c>
      <c r="E124" s="10" t="e">
        <f ca="1">IF($B124&lt;='Visualization - Fit'!$B$5,OFFSET(Projection!D124,$A$2,0),NA())</f>
        <v>#N/A</v>
      </c>
      <c r="F124" s="10" t="e">
        <f ca="1">IF($B124&lt;='Visualization - Fit'!$B$5,OFFSET(Projection!E124,$A$2,0),NA())</f>
        <v>#N/A</v>
      </c>
      <c r="G124" s="10" t="e">
        <f ca="1">IF($B124&lt;='Visualization - Fit'!$B$5,OFFSET(Projection!F124,$A$2,0),NA())</f>
        <v>#N/A</v>
      </c>
      <c r="H124" s="10" t="e">
        <f ca="1">IF($B124&lt;='Visualization - Fit'!$B$5,OFFSET(Projection!O124,$A$2,0),NA())</f>
        <v>#N/A</v>
      </c>
      <c r="I124" s="10" t="e">
        <f ca="1">IF($B124&lt;='Visualization - Fit'!$B$5,OFFSET(Projection!P124,$A$2,0),NA())</f>
        <v>#N/A</v>
      </c>
      <c r="J124" s="10" t="e">
        <f ca="1">IF($B124&lt;='Visualization - Fit'!$B$5,OFFSET(Projection!Q124,$A$2,0),NA())</f>
        <v>#N/A</v>
      </c>
      <c r="K124" s="10" t="e">
        <f ca="1">IF($B124&lt;='Visualization - Fit'!$B$5,OFFSET(Projection!T124,$A$2,0),NA())</f>
        <v>#N/A</v>
      </c>
      <c r="L124" s="10" t="e">
        <f ca="1">IF($B124&lt;='Visualization - Fit'!$B$5,OFFSET(Projection!U124,$A$2,0),NA())</f>
        <v>#N/A</v>
      </c>
      <c r="M124" s="10" t="e">
        <f ca="1">IF($B124&lt;='Visualization - Fit'!$B$5,OFFSET(Projection!V124,$A$2,0),NA())</f>
        <v>#N/A</v>
      </c>
      <c r="N124" s="10" t="e">
        <f ca="1">IF($B124&lt;='Visualization - Fit'!$B$5,OFFSET(Projection!W124,$A$2,0),NA())</f>
        <v>#N/A</v>
      </c>
      <c r="O124" s="10" t="e">
        <f ca="1">IF($B124&lt;='Visualization - Fit'!$B$5,OFFSET(Projection!X124,$A$2,0),NA())</f>
        <v>#N/A</v>
      </c>
      <c r="P124" s="10" t="e">
        <f ca="1">IF($B124&lt;='Visualization - Fit'!$B$5,OFFSET(Projection!Y124,$A$2,0),NA())</f>
        <v>#N/A</v>
      </c>
      <c r="Q124" s="10" t="e">
        <f ca="1">IF($B124&lt;='Visualization - Fit'!$B$5,OFFSET(Projection!Z124,$A$2,0),NA())</f>
        <v>#N/A</v>
      </c>
      <c r="R124" s="10" t="e">
        <f ca="1">IF($B124&lt;='Visualization - Fit'!$B$5,OFFSET(Projection!AA124,$A$2,0),NA())</f>
        <v>#N/A</v>
      </c>
      <c r="S124" s="10" t="e">
        <f ca="1">IF($B124&lt;='Visualization - Fit'!$B$5,OFFSET(Projection!AB124,$A$2,0),NA())</f>
        <v>#N/A</v>
      </c>
      <c r="T124" s="10" t="e">
        <f ca="1">IF($B124&lt;='Visualization - Fit'!$B$5,OFFSET(Projection!AC124,$A$2,0),NA())</f>
        <v>#N/A</v>
      </c>
      <c r="U124" s="10" t="e">
        <f ca="1">IF($B124&lt;='Visualization - Fit'!$B$5,OFFSET(Projection!AD124,$A$2,0),NA())</f>
        <v>#N/A</v>
      </c>
      <c r="V124" s="10" t="e">
        <f ca="1">IF($B124&lt;='Visualization - Fit'!$B$5,OFFSET(Projection!AE124,$A$2,0),NA())</f>
        <v>#N/A</v>
      </c>
      <c r="W124" s="10" t="e">
        <f ca="1">IF($B124&lt;='Visualization - Fit'!$B$5,OFFSET(Projection!AI124,$A$2,0),NA())</f>
        <v>#N/A</v>
      </c>
      <c r="X124" s="10" t="e">
        <f ca="1">IF($B124&lt;='Visualization - Fit'!$B$5,OFFSET(Projection!AJ124,$A$2,0),NA())</f>
        <v>#N/A</v>
      </c>
      <c r="Y124" s="10" t="e">
        <f ca="1">IF($B124&lt;='Visualization - Fit'!$B$5,OFFSET(Projection!#REF!,$A$2,0),NA())</f>
        <v>#N/A</v>
      </c>
      <c r="Z124" s="10" t="e">
        <f ca="1">IF($B124&lt;='Visualization - Fit'!$B$5,OFFSET(Projection!AK124,$A$2,0),NA())</f>
        <v>#N/A</v>
      </c>
      <c r="AA124" s="10" t="e">
        <f ca="1">IF($B124&lt;='Visualization - Fit'!$B$5,OFFSET(Projection!AL124,$A$2,0),NA())</f>
        <v>#N/A</v>
      </c>
      <c r="AB124" s="10" t="e">
        <f ca="1">IF($B124&lt;='Visualization - Fit'!$B$5,OFFSET(Projection!AM124,$A$2,0),NA())</f>
        <v>#N/A</v>
      </c>
    </row>
    <row r="125" spans="2:28">
      <c r="B125" s="9" t="e">
        <f ca="1">IF(B124&lt;'Visualization - Fit'!$B$5,OFFSET(Projection!A125,$A$2,0),NA())</f>
        <v>#N/A</v>
      </c>
      <c r="C125" s="10" t="e">
        <f ca="1">IF($B125&lt;='Visualization - Fit'!$B$5,OFFSET(Projection!B125,$A$2,0),NA())</f>
        <v>#N/A</v>
      </c>
      <c r="D125" s="10" t="e">
        <f ca="1">IF($B125&lt;='Visualization - Fit'!$B$5,OFFSET(Projection!C125,$A$2,0),NA())</f>
        <v>#N/A</v>
      </c>
      <c r="E125" s="10" t="e">
        <f ca="1">IF($B125&lt;='Visualization - Fit'!$B$5,OFFSET(Projection!D125,$A$2,0),NA())</f>
        <v>#N/A</v>
      </c>
      <c r="F125" s="10" t="e">
        <f ca="1">IF($B125&lt;='Visualization - Fit'!$B$5,OFFSET(Projection!E125,$A$2,0),NA())</f>
        <v>#N/A</v>
      </c>
      <c r="G125" s="10" t="e">
        <f ca="1">IF($B125&lt;='Visualization - Fit'!$B$5,OFFSET(Projection!F125,$A$2,0),NA())</f>
        <v>#N/A</v>
      </c>
      <c r="H125" s="10" t="e">
        <f ca="1">IF($B125&lt;='Visualization - Fit'!$B$5,OFFSET(Projection!O125,$A$2,0),NA())</f>
        <v>#N/A</v>
      </c>
      <c r="I125" s="10" t="e">
        <f ca="1">IF($B125&lt;='Visualization - Fit'!$B$5,OFFSET(Projection!P125,$A$2,0),NA())</f>
        <v>#N/A</v>
      </c>
      <c r="J125" s="10" t="e">
        <f ca="1">IF($B125&lt;='Visualization - Fit'!$B$5,OFFSET(Projection!Q125,$A$2,0),NA())</f>
        <v>#N/A</v>
      </c>
      <c r="K125" s="10" t="e">
        <f ca="1">IF($B125&lt;='Visualization - Fit'!$B$5,OFFSET(Projection!T125,$A$2,0),NA())</f>
        <v>#N/A</v>
      </c>
      <c r="L125" s="10" t="e">
        <f ca="1">IF($B125&lt;='Visualization - Fit'!$B$5,OFFSET(Projection!U125,$A$2,0),NA())</f>
        <v>#N/A</v>
      </c>
      <c r="M125" s="10" t="e">
        <f ca="1">IF($B125&lt;='Visualization - Fit'!$B$5,OFFSET(Projection!V125,$A$2,0),NA())</f>
        <v>#N/A</v>
      </c>
      <c r="N125" s="10" t="e">
        <f ca="1">IF($B125&lt;='Visualization - Fit'!$B$5,OFFSET(Projection!W125,$A$2,0),NA())</f>
        <v>#N/A</v>
      </c>
      <c r="O125" s="10" t="e">
        <f ca="1">IF($B125&lt;='Visualization - Fit'!$B$5,OFFSET(Projection!X125,$A$2,0),NA())</f>
        <v>#N/A</v>
      </c>
      <c r="P125" s="10" t="e">
        <f ca="1">IF($B125&lt;='Visualization - Fit'!$B$5,OFFSET(Projection!Y125,$A$2,0),NA())</f>
        <v>#N/A</v>
      </c>
      <c r="Q125" s="10" t="e">
        <f ca="1">IF($B125&lt;='Visualization - Fit'!$B$5,OFFSET(Projection!Z125,$A$2,0),NA())</f>
        <v>#N/A</v>
      </c>
      <c r="R125" s="10" t="e">
        <f ca="1">IF($B125&lt;='Visualization - Fit'!$B$5,OFFSET(Projection!AA125,$A$2,0),NA())</f>
        <v>#N/A</v>
      </c>
      <c r="S125" s="10" t="e">
        <f ca="1">IF($B125&lt;='Visualization - Fit'!$B$5,OFFSET(Projection!AB125,$A$2,0),NA())</f>
        <v>#N/A</v>
      </c>
      <c r="T125" s="10" t="e">
        <f ca="1">IF($B125&lt;='Visualization - Fit'!$B$5,OFFSET(Projection!AC125,$A$2,0),NA())</f>
        <v>#N/A</v>
      </c>
      <c r="U125" s="10" t="e">
        <f ca="1">IF($B125&lt;='Visualization - Fit'!$B$5,OFFSET(Projection!AD125,$A$2,0),NA())</f>
        <v>#N/A</v>
      </c>
      <c r="V125" s="10" t="e">
        <f ca="1">IF($B125&lt;='Visualization - Fit'!$B$5,OFFSET(Projection!AE125,$A$2,0),NA())</f>
        <v>#N/A</v>
      </c>
      <c r="W125" s="10" t="e">
        <f ca="1">IF($B125&lt;='Visualization - Fit'!$B$5,OFFSET(Projection!AI125,$A$2,0),NA())</f>
        <v>#N/A</v>
      </c>
      <c r="X125" s="10" t="e">
        <f ca="1">IF($B125&lt;='Visualization - Fit'!$B$5,OFFSET(Projection!AJ125,$A$2,0),NA())</f>
        <v>#N/A</v>
      </c>
      <c r="Y125" s="10" t="e">
        <f ca="1">IF($B125&lt;='Visualization - Fit'!$B$5,OFFSET(Projection!#REF!,$A$2,0),NA())</f>
        <v>#N/A</v>
      </c>
      <c r="Z125" s="10" t="e">
        <f ca="1">IF($B125&lt;='Visualization - Fit'!$B$5,OFFSET(Projection!AK125,$A$2,0),NA())</f>
        <v>#N/A</v>
      </c>
      <c r="AA125" s="10" t="e">
        <f ca="1">IF($B125&lt;='Visualization - Fit'!$B$5,OFFSET(Projection!AL125,$A$2,0),NA())</f>
        <v>#N/A</v>
      </c>
      <c r="AB125" s="10" t="e">
        <f ca="1">IF($B125&lt;='Visualization - Fit'!$B$5,OFFSET(Projection!AM125,$A$2,0),NA())</f>
        <v>#N/A</v>
      </c>
    </row>
    <row r="126" spans="2:28">
      <c r="B126" s="9" t="e">
        <f ca="1">IF(B125&lt;'Visualization - Fit'!$B$5,OFFSET(Projection!A126,$A$2,0),NA())</f>
        <v>#N/A</v>
      </c>
      <c r="C126" s="10" t="e">
        <f ca="1">IF($B126&lt;='Visualization - Fit'!$B$5,OFFSET(Projection!B126,$A$2,0),NA())</f>
        <v>#N/A</v>
      </c>
      <c r="D126" s="10" t="e">
        <f ca="1">IF($B126&lt;='Visualization - Fit'!$B$5,OFFSET(Projection!C126,$A$2,0),NA())</f>
        <v>#N/A</v>
      </c>
      <c r="E126" s="10" t="e">
        <f ca="1">IF($B126&lt;='Visualization - Fit'!$B$5,OFFSET(Projection!D126,$A$2,0),NA())</f>
        <v>#N/A</v>
      </c>
      <c r="F126" s="10" t="e">
        <f ca="1">IF($B126&lt;='Visualization - Fit'!$B$5,OFFSET(Projection!E126,$A$2,0),NA())</f>
        <v>#N/A</v>
      </c>
      <c r="G126" s="10" t="e">
        <f ca="1">IF($B126&lt;='Visualization - Fit'!$B$5,OFFSET(Projection!F126,$A$2,0),NA())</f>
        <v>#N/A</v>
      </c>
      <c r="H126" s="10" t="e">
        <f ca="1">IF($B126&lt;='Visualization - Fit'!$B$5,OFFSET(Projection!O126,$A$2,0),NA())</f>
        <v>#N/A</v>
      </c>
      <c r="I126" s="10" t="e">
        <f ca="1">IF($B126&lt;='Visualization - Fit'!$B$5,OFFSET(Projection!P126,$A$2,0),NA())</f>
        <v>#N/A</v>
      </c>
      <c r="J126" s="10" t="e">
        <f ca="1">IF($B126&lt;='Visualization - Fit'!$B$5,OFFSET(Projection!Q126,$A$2,0),NA())</f>
        <v>#N/A</v>
      </c>
      <c r="K126" s="10" t="e">
        <f ca="1">IF($B126&lt;='Visualization - Fit'!$B$5,OFFSET(Projection!T126,$A$2,0),NA())</f>
        <v>#N/A</v>
      </c>
      <c r="L126" s="10" t="e">
        <f ca="1">IF($B126&lt;='Visualization - Fit'!$B$5,OFFSET(Projection!U126,$A$2,0),NA())</f>
        <v>#N/A</v>
      </c>
      <c r="M126" s="10" t="e">
        <f ca="1">IF($B126&lt;='Visualization - Fit'!$B$5,OFFSET(Projection!V126,$A$2,0),NA())</f>
        <v>#N/A</v>
      </c>
      <c r="N126" s="10" t="e">
        <f ca="1">IF($B126&lt;='Visualization - Fit'!$B$5,OFFSET(Projection!W126,$A$2,0),NA())</f>
        <v>#N/A</v>
      </c>
      <c r="O126" s="10" t="e">
        <f ca="1">IF($B126&lt;='Visualization - Fit'!$B$5,OFFSET(Projection!X126,$A$2,0),NA())</f>
        <v>#N/A</v>
      </c>
      <c r="P126" s="10" t="e">
        <f ca="1">IF($B126&lt;='Visualization - Fit'!$B$5,OFFSET(Projection!Y126,$A$2,0),NA())</f>
        <v>#N/A</v>
      </c>
      <c r="Q126" s="10" t="e">
        <f ca="1">IF($B126&lt;='Visualization - Fit'!$B$5,OFFSET(Projection!Z126,$A$2,0),NA())</f>
        <v>#N/A</v>
      </c>
      <c r="R126" s="10" t="e">
        <f ca="1">IF($B126&lt;='Visualization - Fit'!$B$5,OFFSET(Projection!AA126,$A$2,0),NA())</f>
        <v>#N/A</v>
      </c>
      <c r="S126" s="10" t="e">
        <f ca="1">IF($B126&lt;='Visualization - Fit'!$B$5,OFFSET(Projection!AB126,$A$2,0),NA())</f>
        <v>#N/A</v>
      </c>
      <c r="T126" s="10" t="e">
        <f ca="1">IF($B126&lt;='Visualization - Fit'!$B$5,OFFSET(Projection!AC126,$A$2,0),NA())</f>
        <v>#N/A</v>
      </c>
      <c r="U126" s="10" t="e">
        <f ca="1">IF($B126&lt;='Visualization - Fit'!$B$5,OFFSET(Projection!AD126,$A$2,0),NA())</f>
        <v>#N/A</v>
      </c>
      <c r="V126" s="10" t="e">
        <f ca="1">IF($B126&lt;='Visualization - Fit'!$B$5,OFFSET(Projection!AE126,$A$2,0),NA())</f>
        <v>#N/A</v>
      </c>
      <c r="W126" s="10" t="e">
        <f ca="1">IF($B126&lt;='Visualization - Fit'!$B$5,OFFSET(Projection!AI126,$A$2,0),NA())</f>
        <v>#N/A</v>
      </c>
      <c r="X126" s="10" t="e">
        <f ca="1">IF($B126&lt;='Visualization - Fit'!$B$5,OFFSET(Projection!AJ126,$A$2,0),NA())</f>
        <v>#N/A</v>
      </c>
      <c r="Y126" s="10" t="e">
        <f ca="1">IF($B126&lt;='Visualization - Fit'!$B$5,OFFSET(Projection!#REF!,$A$2,0),NA())</f>
        <v>#N/A</v>
      </c>
      <c r="Z126" s="10" t="e">
        <f ca="1">IF($B126&lt;='Visualization - Fit'!$B$5,OFFSET(Projection!AK126,$A$2,0),NA())</f>
        <v>#N/A</v>
      </c>
      <c r="AA126" s="10" t="e">
        <f ca="1">IF($B126&lt;='Visualization - Fit'!$B$5,OFFSET(Projection!AL126,$A$2,0),NA())</f>
        <v>#N/A</v>
      </c>
      <c r="AB126" s="10" t="e">
        <f ca="1">IF($B126&lt;='Visualization - Fit'!$B$5,OFFSET(Projection!AM126,$A$2,0),NA())</f>
        <v>#N/A</v>
      </c>
    </row>
    <row r="127" spans="2:28">
      <c r="B127" s="9" t="e">
        <f ca="1">IF(B126&lt;'Visualization - Fit'!$B$5,OFFSET(Projection!A127,$A$2,0),NA())</f>
        <v>#N/A</v>
      </c>
      <c r="C127" s="10" t="e">
        <f ca="1">IF($B127&lt;='Visualization - Fit'!$B$5,OFFSET(Projection!B127,$A$2,0),NA())</f>
        <v>#N/A</v>
      </c>
      <c r="D127" s="10" t="e">
        <f ca="1">IF($B127&lt;='Visualization - Fit'!$B$5,OFFSET(Projection!C127,$A$2,0),NA())</f>
        <v>#N/A</v>
      </c>
      <c r="E127" s="10" t="e">
        <f ca="1">IF($B127&lt;='Visualization - Fit'!$B$5,OFFSET(Projection!D127,$A$2,0),NA())</f>
        <v>#N/A</v>
      </c>
      <c r="F127" s="10" t="e">
        <f ca="1">IF($B127&lt;='Visualization - Fit'!$B$5,OFFSET(Projection!E127,$A$2,0),NA())</f>
        <v>#N/A</v>
      </c>
      <c r="G127" s="10" t="e">
        <f ca="1">IF($B127&lt;='Visualization - Fit'!$B$5,OFFSET(Projection!F127,$A$2,0),NA())</f>
        <v>#N/A</v>
      </c>
      <c r="H127" s="10" t="e">
        <f ca="1">IF($B127&lt;='Visualization - Fit'!$B$5,OFFSET(Projection!O127,$A$2,0),NA())</f>
        <v>#N/A</v>
      </c>
      <c r="I127" s="10" t="e">
        <f ca="1">IF($B127&lt;='Visualization - Fit'!$B$5,OFFSET(Projection!P127,$A$2,0),NA())</f>
        <v>#N/A</v>
      </c>
      <c r="J127" s="10" t="e">
        <f ca="1">IF($B127&lt;='Visualization - Fit'!$B$5,OFFSET(Projection!Q127,$A$2,0),NA())</f>
        <v>#N/A</v>
      </c>
      <c r="K127" s="10" t="e">
        <f ca="1">IF($B127&lt;='Visualization - Fit'!$B$5,OFFSET(Projection!T127,$A$2,0),NA())</f>
        <v>#N/A</v>
      </c>
      <c r="L127" s="10" t="e">
        <f ca="1">IF($B127&lt;='Visualization - Fit'!$B$5,OFFSET(Projection!U127,$A$2,0),NA())</f>
        <v>#N/A</v>
      </c>
      <c r="M127" s="10" t="e">
        <f ca="1">IF($B127&lt;='Visualization - Fit'!$B$5,OFFSET(Projection!V127,$A$2,0),NA())</f>
        <v>#N/A</v>
      </c>
      <c r="N127" s="10" t="e">
        <f ca="1">IF($B127&lt;='Visualization - Fit'!$B$5,OFFSET(Projection!W127,$A$2,0),NA())</f>
        <v>#N/A</v>
      </c>
      <c r="O127" s="10" t="e">
        <f ca="1">IF($B127&lt;='Visualization - Fit'!$B$5,OFFSET(Projection!X127,$A$2,0),NA())</f>
        <v>#N/A</v>
      </c>
      <c r="P127" s="10" t="e">
        <f ca="1">IF($B127&lt;='Visualization - Fit'!$B$5,OFFSET(Projection!Y127,$A$2,0),NA())</f>
        <v>#N/A</v>
      </c>
      <c r="Q127" s="10" t="e">
        <f ca="1">IF($B127&lt;='Visualization - Fit'!$B$5,OFFSET(Projection!Z127,$A$2,0),NA())</f>
        <v>#N/A</v>
      </c>
      <c r="R127" s="10" t="e">
        <f ca="1">IF($B127&lt;='Visualization - Fit'!$B$5,OFFSET(Projection!AA127,$A$2,0),NA())</f>
        <v>#N/A</v>
      </c>
      <c r="S127" s="10" t="e">
        <f ca="1">IF($B127&lt;='Visualization - Fit'!$B$5,OFFSET(Projection!AB127,$A$2,0),NA())</f>
        <v>#N/A</v>
      </c>
      <c r="T127" s="10" t="e">
        <f ca="1">IF($B127&lt;='Visualization - Fit'!$B$5,OFFSET(Projection!AC127,$A$2,0),NA())</f>
        <v>#N/A</v>
      </c>
      <c r="U127" s="10" t="e">
        <f ca="1">IF($B127&lt;='Visualization - Fit'!$B$5,OFFSET(Projection!AD127,$A$2,0),NA())</f>
        <v>#N/A</v>
      </c>
      <c r="V127" s="10" t="e">
        <f ca="1">IF($B127&lt;='Visualization - Fit'!$B$5,OFFSET(Projection!AE127,$A$2,0),NA())</f>
        <v>#N/A</v>
      </c>
      <c r="W127" s="10" t="e">
        <f ca="1">IF($B127&lt;='Visualization - Fit'!$B$5,OFFSET(Projection!AI127,$A$2,0),NA())</f>
        <v>#N/A</v>
      </c>
      <c r="X127" s="10" t="e">
        <f ca="1">IF($B127&lt;='Visualization - Fit'!$B$5,OFFSET(Projection!AJ127,$A$2,0),NA())</f>
        <v>#N/A</v>
      </c>
      <c r="Y127" s="10" t="e">
        <f ca="1">IF($B127&lt;='Visualization - Fit'!$B$5,OFFSET(Projection!#REF!,$A$2,0),NA())</f>
        <v>#N/A</v>
      </c>
      <c r="Z127" s="10" t="e">
        <f ca="1">IF($B127&lt;='Visualization - Fit'!$B$5,OFFSET(Projection!AK127,$A$2,0),NA())</f>
        <v>#N/A</v>
      </c>
      <c r="AA127" s="10" t="e">
        <f ca="1">IF($B127&lt;='Visualization - Fit'!$B$5,OFFSET(Projection!AL127,$A$2,0),NA())</f>
        <v>#N/A</v>
      </c>
      <c r="AB127" s="10" t="e">
        <f ca="1">IF($B127&lt;='Visualization - Fit'!$B$5,OFFSET(Projection!AM127,$A$2,0),NA())</f>
        <v>#N/A</v>
      </c>
    </row>
    <row r="128" spans="2:28">
      <c r="B128" s="9" t="e">
        <f ca="1">IF(B127&lt;'Visualization - Fit'!$B$5,OFFSET(Projection!A128,$A$2,0),NA())</f>
        <v>#N/A</v>
      </c>
      <c r="C128" s="10" t="e">
        <f ca="1">IF($B128&lt;='Visualization - Fit'!$B$5,OFFSET(Projection!B128,$A$2,0),NA())</f>
        <v>#N/A</v>
      </c>
      <c r="D128" s="10" t="e">
        <f ca="1">IF($B128&lt;='Visualization - Fit'!$B$5,OFFSET(Projection!C128,$A$2,0),NA())</f>
        <v>#N/A</v>
      </c>
      <c r="E128" s="10" t="e">
        <f ca="1">IF($B128&lt;='Visualization - Fit'!$B$5,OFFSET(Projection!D128,$A$2,0),NA())</f>
        <v>#N/A</v>
      </c>
      <c r="F128" s="10" t="e">
        <f ca="1">IF($B128&lt;='Visualization - Fit'!$B$5,OFFSET(Projection!E128,$A$2,0),NA())</f>
        <v>#N/A</v>
      </c>
      <c r="G128" s="10" t="e">
        <f ca="1">IF($B128&lt;='Visualization - Fit'!$B$5,OFFSET(Projection!F128,$A$2,0),NA())</f>
        <v>#N/A</v>
      </c>
      <c r="H128" s="10" t="e">
        <f ca="1">IF($B128&lt;='Visualization - Fit'!$B$5,OFFSET(Projection!O128,$A$2,0),NA())</f>
        <v>#N/A</v>
      </c>
      <c r="I128" s="10" t="e">
        <f ca="1">IF($B128&lt;='Visualization - Fit'!$B$5,OFFSET(Projection!P128,$A$2,0),NA())</f>
        <v>#N/A</v>
      </c>
      <c r="J128" s="10" t="e">
        <f ca="1">IF($B128&lt;='Visualization - Fit'!$B$5,OFFSET(Projection!Q128,$A$2,0),NA())</f>
        <v>#N/A</v>
      </c>
      <c r="K128" s="10" t="e">
        <f ca="1">IF($B128&lt;='Visualization - Fit'!$B$5,OFFSET(Projection!T128,$A$2,0),NA())</f>
        <v>#N/A</v>
      </c>
      <c r="L128" s="10" t="e">
        <f ca="1">IF($B128&lt;='Visualization - Fit'!$B$5,OFFSET(Projection!U128,$A$2,0),NA())</f>
        <v>#N/A</v>
      </c>
      <c r="M128" s="10" t="e">
        <f ca="1">IF($B128&lt;='Visualization - Fit'!$B$5,OFFSET(Projection!V128,$A$2,0),NA())</f>
        <v>#N/A</v>
      </c>
      <c r="N128" s="10" t="e">
        <f ca="1">IF($B128&lt;='Visualization - Fit'!$B$5,OFFSET(Projection!W128,$A$2,0),NA())</f>
        <v>#N/A</v>
      </c>
      <c r="O128" s="10" t="e">
        <f ca="1">IF($B128&lt;='Visualization - Fit'!$B$5,OFFSET(Projection!X128,$A$2,0),NA())</f>
        <v>#N/A</v>
      </c>
      <c r="P128" s="10" t="e">
        <f ca="1">IF($B128&lt;='Visualization - Fit'!$B$5,OFFSET(Projection!Y128,$A$2,0),NA())</f>
        <v>#N/A</v>
      </c>
      <c r="Q128" s="10" t="e">
        <f ca="1">IF($B128&lt;='Visualization - Fit'!$B$5,OFFSET(Projection!Z128,$A$2,0),NA())</f>
        <v>#N/A</v>
      </c>
      <c r="R128" s="10" t="e">
        <f ca="1">IF($B128&lt;='Visualization - Fit'!$B$5,OFFSET(Projection!AA128,$A$2,0),NA())</f>
        <v>#N/A</v>
      </c>
      <c r="S128" s="10" t="e">
        <f ca="1">IF($B128&lt;='Visualization - Fit'!$B$5,OFFSET(Projection!AB128,$A$2,0),NA())</f>
        <v>#N/A</v>
      </c>
      <c r="T128" s="10" t="e">
        <f ca="1">IF($B128&lt;='Visualization - Fit'!$B$5,OFFSET(Projection!AC128,$A$2,0),NA())</f>
        <v>#N/A</v>
      </c>
      <c r="U128" s="10" t="e">
        <f ca="1">IF($B128&lt;='Visualization - Fit'!$B$5,OFFSET(Projection!AD128,$A$2,0),NA())</f>
        <v>#N/A</v>
      </c>
      <c r="V128" s="10" t="e">
        <f ca="1">IF($B128&lt;='Visualization - Fit'!$B$5,OFFSET(Projection!AE128,$A$2,0),NA())</f>
        <v>#N/A</v>
      </c>
      <c r="W128" s="10" t="e">
        <f ca="1">IF($B128&lt;='Visualization - Fit'!$B$5,OFFSET(Projection!AI128,$A$2,0),NA())</f>
        <v>#N/A</v>
      </c>
      <c r="X128" s="10" t="e">
        <f ca="1">IF($B128&lt;='Visualization - Fit'!$B$5,OFFSET(Projection!AJ128,$A$2,0),NA())</f>
        <v>#N/A</v>
      </c>
      <c r="Y128" s="10" t="e">
        <f ca="1">IF($B128&lt;='Visualization - Fit'!$B$5,OFFSET(Projection!#REF!,$A$2,0),NA())</f>
        <v>#N/A</v>
      </c>
      <c r="Z128" s="10" t="e">
        <f ca="1">IF($B128&lt;='Visualization - Fit'!$B$5,OFFSET(Projection!AK128,$A$2,0),NA())</f>
        <v>#N/A</v>
      </c>
      <c r="AA128" s="10" t="e">
        <f ca="1">IF($B128&lt;='Visualization - Fit'!$B$5,OFFSET(Projection!AL128,$A$2,0),NA())</f>
        <v>#N/A</v>
      </c>
      <c r="AB128" s="10" t="e">
        <f ca="1">IF($B128&lt;='Visualization - Fit'!$B$5,OFFSET(Projection!AM128,$A$2,0),NA())</f>
        <v>#N/A</v>
      </c>
    </row>
    <row r="129" spans="2:28">
      <c r="B129" s="9" t="e">
        <f ca="1">IF(B128&lt;'Visualization - Fit'!$B$5,OFFSET(Projection!A129,$A$2,0),NA())</f>
        <v>#N/A</v>
      </c>
      <c r="C129" s="10" t="e">
        <f ca="1">IF($B129&lt;='Visualization - Fit'!$B$5,OFFSET(Projection!B129,$A$2,0),NA())</f>
        <v>#N/A</v>
      </c>
      <c r="D129" s="10" t="e">
        <f ca="1">IF($B129&lt;='Visualization - Fit'!$B$5,OFFSET(Projection!C129,$A$2,0),NA())</f>
        <v>#N/A</v>
      </c>
      <c r="E129" s="10" t="e">
        <f ca="1">IF($B129&lt;='Visualization - Fit'!$B$5,OFFSET(Projection!D129,$A$2,0),NA())</f>
        <v>#N/A</v>
      </c>
      <c r="F129" s="10" t="e">
        <f ca="1">IF($B129&lt;='Visualization - Fit'!$B$5,OFFSET(Projection!E129,$A$2,0),NA())</f>
        <v>#N/A</v>
      </c>
      <c r="G129" s="10" t="e">
        <f ca="1">IF($B129&lt;='Visualization - Fit'!$B$5,OFFSET(Projection!F129,$A$2,0),NA())</f>
        <v>#N/A</v>
      </c>
      <c r="H129" s="10" t="e">
        <f ca="1">IF($B129&lt;='Visualization - Fit'!$B$5,OFFSET(Projection!O129,$A$2,0),NA())</f>
        <v>#N/A</v>
      </c>
      <c r="I129" s="10" t="e">
        <f ca="1">IF($B129&lt;='Visualization - Fit'!$B$5,OFFSET(Projection!P129,$A$2,0),NA())</f>
        <v>#N/A</v>
      </c>
      <c r="J129" s="10" t="e">
        <f ca="1">IF($B129&lt;='Visualization - Fit'!$B$5,OFFSET(Projection!Q129,$A$2,0),NA())</f>
        <v>#N/A</v>
      </c>
      <c r="K129" s="10" t="e">
        <f ca="1">IF($B129&lt;='Visualization - Fit'!$B$5,OFFSET(Projection!T129,$A$2,0),NA())</f>
        <v>#N/A</v>
      </c>
      <c r="L129" s="10" t="e">
        <f ca="1">IF($B129&lt;='Visualization - Fit'!$B$5,OFFSET(Projection!U129,$A$2,0),NA())</f>
        <v>#N/A</v>
      </c>
      <c r="M129" s="10" t="e">
        <f ca="1">IF($B129&lt;='Visualization - Fit'!$B$5,OFFSET(Projection!V129,$A$2,0),NA())</f>
        <v>#N/A</v>
      </c>
      <c r="N129" s="10" t="e">
        <f ca="1">IF($B129&lt;='Visualization - Fit'!$B$5,OFFSET(Projection!W129,$A$2,0),NA())</f>
        <v>#N/A</v>
      </c>
      <c r="O129" s="10" t="e">
        <f ca="1">IF($B129&lt;='Visualization - Fit'!$B$5,OFFSET(Projection!X129,$A$2,0),NA())</f>
        <v>#N/A</v>
      </c>
      <c r="P129" s="10" t="e">
        <f ca="1">IF($B129&lt;='Visualization - Fit'!$B$5,OFFSET(Projection!Y129,$A$2,0),NA())</f>
        <v>#N/A</v>
      </c>
      <c r="Q129" s="10" t="e">
        <f ca="1">IF($B129&lt;='Visualization - Fit'!$B$5,OFFSET(Projection!Z129,$A$2,0),NA())</f>
        <v>#N/A</v>
      </c>
      <c r="R129" s="10" t="e">
        <f ca="1">IF($B129&lt;='Visualization - Fit'!$B$5,OFFSET(Projection!AA129,$A$2,0),NA())</f>
        <v>#N/A</v>
      </c>
      <c r="S129" s="10" t="e">
        <f ca="1">IF($B129&lt;='Visualization - Fit'!$B$5,OFFSET(Projection!AB129,$A$2,0),NA())</f>
        <v>#N/A</v>
      </c>
      <c r="T129" s="10" t="e">
        <f ca="1">IF($B129&lt;='Visualization - Fit'!$B$5,OFFSET(Projection!AC129,$A$2,0),NA())</f>
        <v>#N/A</v>
      </c>
      <c r="U129" s="10" t="e">
        <f ca="1">IF($B129&lt;='Visualization - Fit'!$B$5,OFFSET(Projection!AD129,$A$2,0),NA())</f>
        <v>#N/A</v>
      </c>
      <c r="V129" s="10" t="e">
        <f ca="1">IF($B129&lt;='Visualization - Fit'!$B$5,OFFSET(Projection!AE129,$A$2,0),NA())</f>
        <v>#N/A</v>
      </c>
      <c r="W129" s="10" t="e">
        <f ca="1">IF($B129&lt;='Visualization - Fit'!$B$5,OFFSET(Projection!AI129,$A$2,0),NA())</f>
        <v>#N/A</v>
      </c>
      <c r="X129" s="10" t="e">
        <f ca="1">IF($B129&lt;='Visualization - Fit'!$B$5,OFFSET(Projection!AJ129,$A$2,0),NA())</f>
        <v>#N/A</v>
      </c>
      <c r="Y129" s="10" t="e">
        <f ca="1">IF($B129&lt;='Visualization - Fit'!$B$5,OFFSET(Projection!#REF!,$A$2,0),NA())</f>
        <v>#N/A</v>
      </c>
      <c r="Z129" s="10" t="e">
        <f ca="1">IF($B129&lt;='Visualization - Fit'!$B$5,OFFSET(Projection!AK129,$A$2,0),NA())</f>
        <v>#N/A</v>
      </c>
      <c r="AA129" s="10" t="e">
        <f ca="1">IF($B129&lt;='Visualization - Fit'!$B$5,OFFSET(Projection!AL129,$A$2,0),NA())</f>
        <v>#N/A</v>
      </c>
      <c r="AB129" s="10" t="e">
        <f ca="1">IF($B129&lt;='Visualization - Fit'!$B$5,OFFSET(Projection!AM129,$A$2,0),NA())</f>
        <v>#N/A</v>
      </c>
    </row>
    <row r="130" spans="2:28">
      <c r="B130" s="9" t="e">
        <f ca="1">IF(B129&lt;'Visualization - Fit'!$B$5,OFFSET(Projection!A130,$A$2,0),NA())</f>
        <v>#N/A</v>
      </c>
      <c r="C130" s="10" t="e">
        <f ca="1">IF($B130&lt;='Visualization - Fit'!$B$5,OFFSET(Projection!B130,$A$2,0),NA())</f>
        <v>#N/A</v>
      </c>
      <c r="D130" s="10" t="e">
        <f ca="1">IF($B130&lt;='Visualization - Fit'!$B$5,OFFSET(Projection!C130,$A$2,0),NA())</f>
        <v>#N/A</v>
      </c>
      <c r="E130" s="10" t="e">
        <f ca="1">IF($B130&lt;='Visualization - Fit'!$B$5,OFFSET(Projection!D130,$A$2,0),NA())</f>
        <v>#N/A</v>
      </c>
      <c r="F130" s="10" t="e">
        <f ca="1">IF($B130&lt;='Visualization - Fit'!$B$5,OFFSET(Projection!E130,$A$2,0),NA())</f>
        <v>#N/A</v>
      </c>
      <c r="G130" s="10" t="e">
        <f ca="1">IF($B130&lt;='Visualization - Fit'!$B$5,OFFSET(Projection!F130,$A$2,0),NA())</f>
        <v>#N/A</v>
      </c>
      <c r="H130" s="10" t="e">
        <f ca="1">IF($B130&lt;='Visualization - Fit'!$B$5,OFFSET(Projection!O130,$A$2,0),NA())</f>
        <v>#N/A</v>
      </c>
      <c r="I130" s="10" t="e">
        <f ca="1">IF($B130&lt;='Visualization - Fit'!$B$5,OFFSET(Projection!P130,$A$2,0),NA())</f>
        <v>#N/A</v>
      </c>
      <c r="J130" s="10" t="e">
        <f ca="1">IF($B130&lt;='Visualization - Fit'!$B$5,OFFSET(Projection!Q130,$A$2,0),NA())</f>
        <v>#N/A</v>
      </c>
      <c r="K130" s="10" t="e">
        <f ca="1">IF($B130&lt;='Visualization - Fit'!$B$5,OFFSET(Projection!T130,$A$2,0),NA())</f>
        <v>#N/A</v>
      </c>
      <c r="L130" s="10" t="e">
        <f ca="1">IF($B130&lt;='Visualization - Fit'!$B$5,OFFSET(Projection!U130,$A$2,0),NA())</f>
        <v>#N/A</v>
      </c>
      <c r="M130" s="10" t="e">
        <f ca="1">IF($B130&lt;='Visualization - Fit'!$B$5,OFFSET(Projection!V130,$A$2,0),NA())</f>
        <v>#N/A</v>
      </c>
      <c r="N130" s="10" t="e">
        <f ca="1">IF($B130&lt;='Visualization - Fit'!$B$5,OFFSET(Projection!W130,$A$2,0),NA())</f>
        <v>#N/A</v>
      </c>
      <c r="O130" s="10" t="e">
        <f ca="1">IF($B130&lt;='Visualization - Fit'!$B$5,OFFSET(Projection!X130,$A$2,0),NA())</f>
        <v>#N/A</v>
      </c>
      <c r="P130" s="10" t="e">
        <f ca="1">IF($B130&lt;='Visualization - Fit'!$B$5,OFFSET(Projection!Y130,$A$2,0),NA())</f>
        <v>#N/A</v>
      </c>
      <c r="Q130" s="10" t="e">
        <f ca="1">IF($B130&lt;='Visualization - Fit'!$B$5,OFFSET(Projection!Z130,$A$2,0),NA())</f>
        <v>#N/A</v>
      </c>
      <c r="R130" s="10" t="e">
        <f ca="1">IF($B130&lt;='Visualization - Fit'!$B$5,OFFSET(Projection!AA130,$A$2,0),NA())</f>
        <v>#N/A</v>
      </c>
      <c r="S130" s="10" t="e">
        <f ca="1">IF($B130&lt;='Visualization - Fit'!$B$5,OFFSET(Projection!AB130,$A$2,0),NA())</f>
        <v>#N/A</v>
      </c>
      <c r="T130" s="10" t="e">
        <f ca="1">IF($B130&lt;='Visualization - Fit'!$B$5,OFFSET(Projection!AC130,$A$2,0),NA())</f>
        <v>#N/A</v>
      </c>
      <c r="U130" s="10" t="e">
        <f ca="1">IF($B130&lt;='Visualization - Fit'!$B$5,OFFSET(Projection!AD130,$A$2,0),NA())</f>
        <v>#N/A</v>
      </c>
      <c r="V130" s="10" t="e">
        <f ca="1">IF($B130&lt;='Visualization - Fit'!$B$5,OFFSET(Projection!AE130,$A$2,0),NA())</f>
        <v>#N/A</v>
      </c>
      <c r="W130" s="10" t="e">
        <f ca="1">IF($B130&lt;='Visualization - Fit'!$B$5,OFFSET(Projection!AI130,$A$2,0),NA())</f>
        <v>#N/A</v>
      </c>
      <c r="X130" s="10" t="e">
        <f ca="1">IF($B130&lt;='Visualization - Fit'!$B$5,OFFSET(Projection!AJ130,$A$2,0),NA())</f>
        <v>#N/A</v>
      </c>
      <c r="Y130" s="10" t="e">
        <f ca="1">IF($B130&lt;='Visualization - Fit'!$B$5,OFFSET(Projection!#REF!,$A$2,0),NA())</f>
        <v>#N/A</v>
      </c>
      <c r="Z130" s="10" t="e">
        <f ca="1">IF($B130&lt;='Visualization - Fit'!$B$5,OFFSET(Projection!AK130,$A$2,0),NA())</f>
        <v>#N/A</v>
      </c>
      <c r="AA130" s="10" t="e">
        <f ca="1">IF($B130&lt;='Visualization - Fit'!$B$5,OFFSET(Projection!AL130,$A$2,0),NA())</f>
        <v>#N/A</v>
      </c>
      <c r="AB130" s="10" t="e">
        <f ca="1">IF($B130&lt;='Visualization - Fit'!$B$5,OFFSET(Projection!AM130,$A$2,0),NA())</f>
        <v>#N/A</v>
      </c>
    </row>
    <row r="131" spans="2:28">
      <c r="B131" s="9" t="e">
        <f ca="1">IF(B130&lt;'Visualization - Fit'!$B$5,OFFSET(Projection!A131,$A$2,0),NA())</f>
        <v>#N/A</v>
      </c>
      <c r="C131" s="10" t="e">
        <f ca="1">IF($B131&lt;='Visualization - Fit'!$B$5,OFFSET(Projection!B131,$A$2,0),NA())</f>
        <v>#N/A</v>
      </c>
      <c r="D131" s="10" t="e">
        <f ca="1">IF($B131&lt;='Visualization - Fit'!$B$5,OFFSET(Projection!C131,$A$2,0),NA())</f>
        <v>#N/A</v>
      </c>
      <c r="E131" s="10" t="e">
        <f ca="1">IF($B131&lt;='Visualization - Fit'!$B$5,OFFSET(Projection!D131,$A$2,0),NA())</f>
        <v>#N/A</v>
      </c>
      <c r="F131" s="10" t="e">
        <f ca="1">IF($B131&lt;='Visualization - Fit'!$B$5,OFFSET(Projection!E131,$A$2,0),NA())</f>
        <v>#N/A</v>
      </c>
      <c r="G131" s="10" t="e">
        <f ca="1">IF($B131&lt;='Visualization - Fit'!$B$5,OFFSET(Projection!F131,$A$2,0),NA())</f>
        <v>#N/A</v>
      </c>
      <c r="H131" s="10" t="e">
        <f ca="1">IF($B131&lt;='Visualization - Fit'!$B$5,OFFSET(Projection!O131,$A$2,0),NA())</f>
        <v>#N/A</v>
      </c>
      <c r="I131" s="10" t="e">
        <f ca="1">IF($B131&lt;='Visualization - Fit'!$B$5,OFFSET(Projection!P131,$A$2,0),NA())</f>
        <v>#N/A</v>
      </c>
      <c r="J131" s="10" t="e">
        <f ca="1">IF($B131&lt;='Visualization - Fit'!$B$5,OFFSET(Projection!Q131,$A$2,0),NA())</f>
        <v>#N/A</v>
      </c>
      <c r="K131" s="10" t="e">
        <f ca="1">IF($B131&lt;='Visualization - Fit'!$B$5,OFFSET(Projection!T131,$A$2,0),NA())</f>
        <v>#N/A</v>
      </c>
      <c r="L131" s="10" t="e">
        <f ca="1">IF($B131&lt;='Visualization - Fit'!$B$5,OFFSET(Projection!U131,$A$2,0),NA())</f>
        <v>#N/A</v>
      </c>
      <c r="M131" s="10" t="e">
        <f ca="1">IF($B131&lt;='Visualization - Fit'!$B$5,OFFSET(Projection!V131,$A$2,0),NA())</f>
        <v>#N/A</v>
      </c>
      <c r="N131" s="10" t="e">
        <f ca="1">IF($B131&lt;='Visualization - Fit'!$B$5,OFFSET(Projection!W131,$A$2,0),NA())</f>
        <v>#N/A</v>
      </c>
      <c r="O131" s="10" t="e">
        <f ca="1">IF($B131&lt;='Visualization - Fit'!$B$5,OFFSET(Projection!X131,$A$2,0),NA())</f>
        <v>#N/A</v>
      </c>
      <c r="P131" s="10" t="e">
        <f ca="1">IF($B131&lt;='Visualization - Fit'!$B$5,OFFSET(Projection!Y131,$A$2,0),NA())</f>
        <v>#N/A</v>
      </c>
      <c r="Q131" s="10" t="e">
        <f ca="1">IF($B131&lt;='Visualization - Fit'!$B$5,OFFSET(Projection!Z131,$A$2,0),NA())</f>
        <v>#N/A</v>
      </c>
      <c r="R131" s="10" t="e">
        <f ca="1">IF($B131&lt;='Visualization - Fit'!$B$5,OFFSET(Projection!AA131,$A$2,0),NA())</f>
        <v>#N/A</v>
      </c>
      <c r="S131" s="10" t="e">
        <f ca="1">IF($B131&lt;='Visualization - Fit'!$B$5,OFFSET(Projection!AB131,$A$2,0),NA())</f>
        <v>#N/A</v>
      </c>
      <c r="T131" s="10" t="e">
        <f ca="1">IF($B131&lt;='Visualization - Fit'!$B$5,OFFSET(Projection!AC131,$A$2,0),NA())</f>
        <v>#N/A</v>
      </c>
      <c r="U131" s="10" t="e">
        <f ca="1">IF($B131&lt;='Visualization - Fit'!$B$5,OFFSET(Projection!AD131,$A$2,0),NA())</f>
        <v>#N/A</v>
      </c>
      <c r="V131" s="10" t="e">
        <f ca="1">IF($B131&lt;='Visualization - Fit'!$B$5,OFFSET(Projection!AE131,$A$2,0),NA())</f>
        <v>#N/A</v>
      </c>
      <c r="W131" s="10" t="e">
        <f ca="1">IF($B131&lt;='Visualization - Fit'!$B$5,OFFSET(Projection!AI131,$A$2,0),NA())</f>
        <v>#N/A</v>
      </c>
      <c r="X131" s="10" t="e">
        <f ca="1">IF($B131&lt;='Visualization - Fit'!$B$5,OFFSET(Projection!AJ131,$A$2,0),NA())</f>
        <v>#N/A</v>
      </c>
      <c r="Y131" s="10" t="e">
        <f ca="1">IF($B131&lt;='Visualization - Fit'!$B$5,OFFSET(Projection!#REF!,$A$2,0),NA())</f>
        <v>#N/A</v>
      </c>
      <c r="Z131" s="10" t="e">
        <f ca="1">IF($B131&lt;='Visualization - Fit'!$B$5,OFFSET(Projection!AK131,$A$2,0),NA())</f>
        <v>#N/A</v>
      </c>
      <c r="AA131" s="10" t="e">
        <f ca="1">IF($B131&lt;='Visualization - Fit'!$B$5,OFFSET(Projection!AL131,$A$2,0),NA())</f>
        <v>#N/A</v>
      </c>
      <c r="AB131" s="10" t="e">
        <f ca="1">IF($B131&lt;='Visualization - Fit'!$B$5,OFFSET(Projection!AM131,$A$2,0),NA())</f>
        <v>#N/A</v>
      </c>
    </row>
    <row r="132" spans="2:28">
      <c r="B132" s="9" t="e">
        <f ca="1">IF(B131&lt;'Visualization - Fit'!$B$5,OFFSET(Projection!A132,$A$2,0),NA())</f>
        <v>#N/A</v>
      </c>
      <c r="C132" s="10" t="e">
        <f ca="1">IF($B132&lt;='Visualization - Fit'!$B$5,OFFSET(Projection!B132,$A$2,0),NA())</f>
        <v>#N/A</v>
      </c>
      <c r="D132" s="10" t="e">
        <f ca="1">IF($B132&lt;='Visualization - Fit'!$B$5,OFFSET(Projection!C132,$A$2,0),NA())</f>
        <v>#N/A</v>
      </c>
      <c r="E132" s="10" t="e">
        <f ca="1">IF($B132&lt;='Visualization - Fit'!$B$5,OFFSET(Projection!D132,$A$2,0),NA())</f>
        <v>#N/A</v>
      </c>
      <c r="F132" s="10" t="e">
        <f ca="1">IF($B132&lt;='Visualization - Fit'!$B$5,OFFSET(Projection!E132,$A$2,0),NA())</f>
        <v>#N/A</v>
      </c>
      <c r="G132" s="10" t="e">
        <f ca="1">IF($B132&lt;='Visualization - Fit'!$B$5,OFFSET(Projection!F132,$A$2,0),NA())</f>
        <v>#N/A</v>
      </c>
      <c r="H132" s="10" t="e">
        <f ca="1">IF($B132&lt;='Visualization - Fit'!$B$5,OFFSET(Projection!O132,$A$2,0),NA())</f>
        <v>#N/A</v>
      </c>
      <c r="I132" s="10" t="e">
        <f ca="1">IF($B132&lt;='Visualization - Fit'!$B$5,OFFSET(Projection!P132,$A$2,0),NA())</f>
        <v>#N/A</v>
      </c>
      <c r="J132" s="10" t="e">
        <f ca="1">IF($B132&lt;='Visualization - Fit'!$B$5,OFFSET(Projection!Q132,$A$2,0),NA())</f>
        <v>#N/A</v>
      </c>
      <c r="K132" s="10" t="e">
        <f ca="1">IF($B132&lt;='Visualization - Fit'!$B$5,OFFSET(Projection!T132,$A$2,0),NA())</f>
        <v>#N/A</v>
      </c>
      <c r="L132" s="10" t="e">
        <f ca="1">IF($B132&lt;='Visualization - Fit'!$B$5,OFFSET(Projection!U132,$A$2,0),NA())</f>
        <v>#N/A</v>
      </c>
      <c r="M132" s="10" t="e">
        <f ca="1">IF($B132&lt;='Visualization - Fit'!$B$5,OFFSET(Projection!V132,$A$2,0),NA())</f>
        <v>#N/A</v>
      </c>
      <c r="N132" s="10" t="e">
        <f ca="1">IF($B132&lt;='Visualization - Fit'!$B$5,OFFSET(Projection!W132,$A$2,0),NA())</f>
        <v>#N/A</v>
      </c>
      <c r="O132" s="10" t="e">
        <f ca="1">IF($B132&lt;='Visualization - Fit'!$B$5,OFFSET(Projection!X132,$A$2,0),NA())</f>
        <v>#N/A</v>
      </c>
      <c r="P132" s="10" t="e">
        <f ca="1">IF($B132&lt;='Visualization - Fit'!$B$5,OFFSET(Projection!Y132,$A$2,0),NA())</f>
        <v>#N/A</v>
      </c>
      <c r="Q132" s="10" t="e">
        <f ca="1">IF($B132&lt;='Visualization - Fit'!$B$5,OFFSET(Projection!Z132,$A$2,0),NA())</f>
        <v>#N/A</v>
      </c>
      <c r="R132" s="10" t="e">
        <f ca="1">IF($B132&lt;='Visualization - Fit'!$B$5,OFFSET(Projection!AA132,$A$2,0),NA())</f>
        <v>#N/A</v>
      </c>
      <c r="S132" s="10" t="e">
        <f ca="1">IF($B132&lt;='Visualization - Fit'!$B$5,OFFSET(Projection!AB132,$A$2,0),NA())</f>
        <v>#N/A</v>
      </c>
      <c r="T132" s="10" t="e">
        <f ca="1">IF($B132&lt;='Visualization - Fit'!$B$5,OFFSET(Projection!AC132,$A$2,0),NA())</f>
        <v>#N/A</v>
      </c>
      <c r="U132" s="10" t="e">
        <f ca="1">IF($B132&lt;='Visualization - Fit'!$B$5,OFFSET(Projection!AD132,$A$2,0),NA())</f>
        <v>#N/A</v>
      </c>
      <c r="V132" s="10" t="e">
        <f ca="1">IF($B132&lt;='Visualization - Fit'!$B$5,OFFSET(Projection!AE132,$A$2,0),NA())</f>
        <v>#N/A</v>
      </c>
      <c r="W132" s="10" t="e">
        <f ca="1">IF($B132&lt;='Visualization - Fit'!$B$5,OFFSET(Projection!AI132,$A$2,0),NA())</f>
        <v>#N/A</v>
      </c>
      <c r="X132" s="10" t="e">
        <f ca="1">IF($B132&lt;='Visualization - Fit'!$B$5,OFFSET(Projection!AJ132,$A$2,0),NA())</f>
        <v>#N/A</v>
      </c>
      <c r="Y132" s="10" t="e">
        <f ca="1">IF($B132&lt;='Visualization - Fit'!$B$5,OFFSET(Projection!#REF!,$A$2,0),NA())</f>
        <v>#N/A</v>
      </c>
      <c r="Z132" s="10" t="e">
        <f ca="1">IF($B132&lt;='Visualization - Fit'!$B$5,OFFSET(Projection!AK132,$A$2,0),NA())</f>
        <v>#N/A</v>
      </c>
      <c r="AA132" s="10" t="e">
        <f ca="1">IF($B132&lt;='Visualization - Fit'!$B$5,OFFSET(Projection!AL132,$A$2,0),NA())</f>
        <v>#N/A</v>
      </c>
      <c r="AB132" s="10" t="e">
        <f ca="1">IF($B132&lt;='Visualization - Fit'!$B$5,OFFSET(Projection!AM132,$A$2,0),NA())</f>
        <v>#N/A</v>
      </c>
    </row>
    <row r="133" spans="2:28">
      <c r="B133" s="9" t="e">
        <f ca="1">IF(B132&lt;'Visualization - Fit'!$B$5,OFFSET(Projection!A133,$A$2,0),NA())</f>
        <v>#N/A</v>
      </c>
      <c r="C133" s="10" t="e">
        <f ca="1">IF($B133&lt;='Visualization - Fit'!$B$5,OFFSET(Projection!B133,$A$2,0),NA())</f>
        <v>#N/A</v>
      </c>
      <c r="D133" s="10" t="e">
        <f ca="1">IF($B133&lt;='Visualization - Fit'!$B$5,OFFSET(Projection!C133,$A$2,0),NA())</f>
        <v>#N/A</v>
      </c>
      <c r="E133" s="10" t="e">
        <f ca="1">IF($B133&lt;='Visualization - Fit'!$B$5,OFFSET(Projection!D133,$A$2,0),NA())</f>
        <v>#N/A</v>
      </c>
      <c r="F133" s="10" t="e">
        <f ca="1">IF($B133&lt;='Visualization - Fit'!$B$5,OFFSET(Projection!E133,$A$2,0),NA())</f>
        <v>#N/A</v>
      </c>
      <c r="G133" s="10" t="e">
        <f ca="1">IF($B133&lt;='Visualization - Fit'!$B$5,OFFSET(Projection!F133,$A$2,0),NA())</f>
        <v>#N/A</v>
      </c>
      <c r="H133" s="10" t="e">
        <f ca="1">IF($B133&lt;='Visualization - Fit'!$B$5,OFFSET(Projection!O133,$A$2,0),NA())</f>
        <v>#N/A</v>
      </c>
      <c r="I133" s="10" t="e">
        <f ca="1">IF($B133&lt;='Visualization - Fit'!$B$5,OFFSET(Projection!P133,$A$2,0),NA())</f>
        <v>#N/A</v>
      </c>
      <c r="J133" s="10" t="e">
        <f ca="1">IF($B133&lt;='Visualization - Fit'!$B$5,OFFSET(Projection!Q133,$A$2,0),NA())</f>
        <v>#N/A</v>
      </c>
      <c r="K133" s="10" t="e">
        <f ca="1">IF($B133&lt;='Visualization - Fit'!$B$5,OFFSET(Projection!T133,$A$2,0),NA())</f>
        <v>#N/A</v>
      </c>
      <c r="L133" s="10" t="e">
        <f ca="1">IF($B133&lt;='Visualization - Fit'!$B$5,OFFSET(Projection!U133,$A$2,0),NA())</f>
        <v>#N/A</v>
      </c>
      <c r="M133" s="10" t="e">
        <f ca="1">IF($B133&lt;='Visualization - Fit'!$B$5,OFFSET(Projection!V133,$A$2,0),NA())</f>
        <v>#N/A</v>
      </c>
      <c r="N133" s="10" t="e">
        <f ca="1">IF($B133&lt;='Visualization - Fit'!$B$5,OFFSET(Projection!W133,$A$2,0),NA())</f>
        <v>#N/A</v>
      </c>
      <c r="O133" s="10" t="e">
        <f ca="1">IF($B133&lt;='Visualization - Fit'!$B$5,OFFSET(Projection!X133,$A$2,0),NA())</f>
        <v>#N/A</v>
      </c>
      <c r="P133" s="10" t="e">
        <f ca="1">IF($B133&lt;='Visualization - Fit'!$B$5,OFFSET(Projection!Y133,$A$2,0),NA())</f>
        <v>#N/A</v>
      </c>
      <c r="Q133" s="10" t="e">
        <f ca="1">IF($B133&lt;='Visualization - Fit'!$B$5,OFFSET(Projection!Z133,$A$2,0),NA())</f>
        <v>#N/A</v>
      </c>
      <c r="R133" s="10" t="e">
        <f ca="1">IF($B133&lt;='Visualization - Fit'!$B$5,OFFSET(Projection!AA133,$A$2,0),NA())</f>
        <v>#N/A</v>
      </c>
      <c r="S133" s="10" t="e">
        <f ca="1">IF($B133&lt;='Visualization - Fit'!$B$5,OFFSET(Projection!AB133,$A$2,0),NA())</f>
        <v>#N/A</v>
      </c>
      <c r="T133" s="10" t="e">
        <f ca="1">IF($B133&lt;='Visualization - Fit'!$B$5,OFFSET(Projection!AC133,$A$2,0),NA())</f>
        <v>#N/A</v>
      </c>
      <c r="U133" s="10" t="e">
        <f ca="1">IF($B133&lt;='Visualization - Fit'!$B$5,OFFSET(Projection!AD133,$A$2,0),NA())</f>
        <v>#N/A</v>
      </c>
      <c r="V133" s="10" t="e">
        <f ca="1">IF($B133&lt;='Visualization - Fit'!$B$5,OFFSET(Projection!AE133,$A$2,0),NA())</f>
        <v>#N/A</v>
      </c>
      <c r="W133" s="10" t="e">
        <f ca="1">IF($B133&lt;='Visualization - Fit'!$B$5,OFFSET(Projection!AI133,$A$2,0),NA())</f>
        <v>#N/A</v>
      </c>
      <c r="X133" s="10" t="e">
        <f ca="1">IF($B133&lt;='Visualization - Fit'!$B$5,OFFSET(Projection!AJ133,$A$2,0),NA())</f>
        <v>#N/A</v>
      </c>
      <c r="Y133" s="10" t="e">
        <f ca="1">IF($B133&lt;='Visualization - Fit'!$B$5,OFFSET(Projection!#REF!,$A$2,0),NA())</f>
        <v>#N/A</v>
      </c>
      <c r="Z133" s="10" t="e">
        <f ca="1">IF($B133&lt;='Visualization - Fit'!$B$5,OFFSET(Projection!AK133,$A$2,0),NA())</f>
        <v>#N/A</v>
      </c>
      <c r="AA133" s="10" t="e">
        <f ca="1">IF($B133&lt;='Visualization - Fit'!$B$5,OFFSET(Projection!AL133,$A$2,0),NA())</f>
        <v>#N/A</v>
      </c>
      <c r="AB133" s="10" t="e">
        <f ca="1">IF($B133&lt;='Visualization - Fit'!$B$5,OFFSET(Projection!AM133,$A$2,0),NA())</f>
        <v>#N/A</v>
      </c>
    </row>
    <row r="134" spans="2:28">
      <c r="B134" s="9" t="e">
        <f ca="1">IF(B133&lt;'Visualization - Fit'!$B$5,OFFSET(Projection!A134,$A$2,0),NA())</f>
        <v>#N/A</v>
      </c>
      <c r="C134" s="10" t="e">
        <f ca="1">IF($B134&lt;='Visualization - Fit'!$B$5,OFFSET(Projection!B134,$A$2,0),NA())</f>
        <v>#N/A</v>
      </c>
      <c r="D134" s="10" t="e">
        <f ca="1">IF($B134&lt;='Visualization - Fit'!$B$5,OFFSET(Projection!C134,$A$2,0),NA())</f>
        <v>#N/A</v>
      </c>
      <c r="E134" s="10" t="e">
        <f ca="1">IF($B134&lt;='Visualization - Fit'!$B$5,OFFSET(Projection!D134,$A$2,0),NA())</f>
        <v>#N/A</v>
      </c>
      <c r="F134" s="10" t="e">
        <f ca="1">IF($B134&lt;='Visualization - Fit'!$B$5,OFFSET(Projection!E134,$A$2,0),NA())</f>
        <v>#N/A</v>
      </c>
      <c r="G134" s="10" t="e">
        <f ca="1">IF($B134&lt;='Visualization - Fit'!$B$5,OFFSET(Projection!F134,$A$2,0),NA())</f>
        <v>#N/A</v>
      </c>
      <c r="H134" s="10" t="e">
        <f ca="1">IF($B134&lt;='Visualization - Fit'!$B$5,OFFSET(Projection!O134,$A$2,0),NA())</f>
        <v>#N/A</v>
      </c>
      <c r="I134" s="10" t="e">
        <f ca="1">IF($B134&lt;='Visualization - Fit'!$B$5,OFFSET(Projection!P134,$A$2,0),NA())</f>
        <v>#N/A</v>
      </c>
      <c r="J134" s="10" t="e">
        <f ca="1">IF($B134&lt;='Visualization - Fit'!$B$5,OFFSET(Projection!Q134,$A$2,0),NA())</f>
        <v>#N/A</v>
      </c>
      <c r="K134" s="10" t="e">
        <f ca="1">IF($B134&lt;='Visualization - Fit'!$B$5,OFFSET(Projection!T134,$A$2,0),NA())</f>
        <v>#N/A</v>
      </c>
      <c r="L134" s="10" t="e">
        <f ca="1">IF($B134&lt;='Visualization - Fit'!$B$5,OFFSET(Projection!U134,$A$2,0),NA())</f>
        <v>#N/A</v>
      </c>
      <c r="M134" s="10" t="e">
        <f ca="1">IF($B134&lt;='Visualization - Fit'!$B$5,OFFSET(Projection!V134,$A$2,0),NA())</f>
        <v>#N/A</v>
      </c>
      <c r="N134" s="10" t="e">
        <f ca="1">IF($B134&lt;='Visualization - Fit'!$B$5,OFFSET(Projection!W134,$A$2,0),NA())</f>
        <v>#N/A</v>
      </c>
      <c r="O134" s="10" t="e">
        <f ca="1">IF($B134&lt;='Visualization - Fit'!$B$5,OFFSET(Projection!X134,$A$2,0),NA())</f>
        <v>#N/A</v>
      </c>
      <c r="P134" s="10" t="e">
        <f ca="1">IF($B134&lt;='Visualization - Fit'!$B$5,OFFSET(Projection!Y134,$A$2,0),NA())</f>
        <v>#N/A</v>
      </c>
      <c r="Q134" s="10" t="e">
        <f ca="1">IF($B134&lt;='Visualization - Fit'!$B$5,OFFSET(Projection!Z134,$A$2,0),NA())</f>
        <v>#N/A</v>
      </c>
      <c r="R134" s="10" t="e">
        <f ca="1">IF($B134&lt;='Visualization - Fit'!$B$5,OFFSET(Projection!AA134,$A$2,0),NA())</f>
        <v>#N/A</v>
      </c>
      <c r="S134" s="10" t="e">
        <f ca="1">IF($B134&lt;='Visualization - Fit'!$B$5,OFFSET(Projection!AB134,$A$2,0),NA())</f>
        <v>#N/A</v>
      </c>
      <c r="T134" s="10" t="e">
        <f ca="1">IF($B134&lt;='Visualization - Fit'!$B$5,OFFSET(Projection!AC134,$A$2,0),NA())</f>
        <v>#N/A</v>
      </c>
      <c r="U134" s="10" t="e">
        <f ca="1">IF($B134&lt;='Visualization - Fit'!$B$5,OFFSET(Projection!AD134,$A$2,0),NA())</f>
        <v>#N/A</v>
      </c>
      <c r="V134" s="10" t="e">
        <f ca="1">IF($B134&lt;='Visualization - Fit'!$B$5,OFFSET(Projection!AE134,$A$2,0),NA())</f>
        <v>#N/A</v>
      </c>
      <c r="W134" s="10" t="e">
        <f ca="1">IF($B134&lt;='Visualization - Fit'!$B$5,OFFSET(Projection!AI134,$A$2,0),NA())</f>
        <v>#N/A</v>
      </c>
      <c r="X134" s="10" t="e">
        <f ca="1">IF($B134&lt;='Visualization - Fit'!$B$5,OFFSET(Projection!AJ134,$A$2,0),NA())</f>
        <v>#N/A</v>
      </c>
      <c r="Y134" s="10" t="e">
        <f ca="1">IF($B134&lt;='Visualization - Fit'!$B$5,OFFSET(Projection!#REF!,$A$2,0),NA())</f>
        <v>#N/A</v>
      </c>
      <c r="Z134" s="10" t="e">
        <f ca="1">IF($B134&lt;='Visualization - Fit'!$B$5,OFFSET(Projection!AK134,$A$2,0),NA())</f>
        <v>#N/A</v>
      </c>
      <c r="AA134" s="10" t="e">
        <f ca="1">IF($B134&lt;='Visualization - Fit'!$B$5,OFFSET(Projection!AL134,$A$2,0),NA())</f>
        <v>#N/A</v>
      </c>
      <c r="AB134" s="10" t="e">
        <f ca="1">IF($B134&lt;='Visualization - Fit'!$B$5,OFFSET(Projection!AM134,$A$2,0),NA())</f>
        <v>#N/A</v>
      </c>
    </row>
    <row r="135" spans="2:28">
      <c r="B135" s="9" t="e">
        <f ca="1">IF(B134&lt;'Visualization - Fit'!$B$5,OFFSET(Projection!A135,$A$2,0),NA())</f>
        <v>#N/A</v>
      </c>
      <c r="C135" s="10" t="e">
        <f ca="1">IF($B135&lt;='Visualization - Fit'!$B$5,OFFSET(Projection!B135,$A$2,0),NA())</f>
        <v>#N/A</v>
      </c>
      <c r="D135" s="10" t="e">
        <f ca="1">IF($B135&lt;='Visualization - Fit'!$B$5,OFFSET(Projection!C135,$A$2,0),NA())</f>
        <v>#N/A</v>
      </c>
      <c r="E135" s="10" t="e">
        <f ca="1">IF($B135&lt;='Visualization - Fit'!$B$5,OFFSET(Projection!D135,$A$2,0),NA())</f>
        <v>#N/A</v>
      </c>
      <c r="F135" s="10" t="e">
        <f ca="1">IF($B135&lt;='Visualization - Fit'!$B$5,OFFSET(Projection!E135,$A$2,0),NA())</f>
        <v>#N/A</v>
      </c>
      <c r="G135" s="10" t="e">
        <f ca="1">IF($B135&lt;='Visualization - Fit'!$B$5,OFFSET(Projection!F135,$A$2,0),NA())</f>
        <v>#N/A</v>
      </c>
      <c r="H135" s="10" t="e">
        <f ca="1">IF($B135&lt;='Visualization - Fit'!$B$5,OFFSET(Projection!O135,$A$2,0),NA())</f>
        <v>#N/A</v>
      </c>
      <c r="I135" s="10" t="e">
        <f ca="1">IF($B135&lt;='Visualization - Fit'!$B$5,OFFSET(Projection!P135,$A$2,0),NA())</f>
        <v>#N/A</v>
      </c>
      <c r="J135" s="10" t="e">
        <f ca="1">IF($B135&lt;='Visualization - Fit'!$B$5,OFFSET(Projection!Q135,$A$2,0),NA())</f>
        <v>#N/A</v>
      </c>
      <c r="K135" s="10" t="e">
        <f ca="1">IF($B135&lt;='Visualization - Fit'!$B$5,OFFSET(Projection!T135,$A$2,0),NA())</f>
        <v>#N/A</v>
      </c>
      <c r="L135" s="10" t="e">
        <f ca="1">IF($B135&lt;='Visualization - Fit'!$B$5,OFFSET(Projection!U135,$A$2,0),NA())</f>
        <v>#N/A</v>
      </c>
      <c r="M135" s="10" t="e">
        <f ca="1">IF($B135&lt;='Visualization - Fit'!$B$5,OFFSET(Projection!V135,$A$2,0),NA())</f>
        <v>#N/A</v>
      </c>
      <c r="N135" s="10" t="e">
        <f ca="1">IF($B135&lt;='Visualization - Fit'!$B$5,OFFSET(Projection!W135,$A$2,0),NA())</f>
        <v>#N/A</v>
      </c>
      <c r="O135" s="10" t="e">
        <f ca="1">IF($B135&lt;='Visualization - Fit'!$B$5,OFFSET(Projection!X135,$A$2,0),NA())</f>
        <v>#N/A</v>
      </c>
      <c r="P135" s="10" t="e">
        <f ca="1">IF($B135&lt;='Visualization - Fit'!$B$5,OFFSET(Projection!Y135,$A$2,0),NA())</f>
        <v>#N/A</v>
      </c>
      <c r="Q135" s="10" t="e">
        <f ca="1">IF($B135&lt;='Visualization - Fit'!$B$5,OFFSET(Projection!Z135,$A$2,0),NA())</f>
        <v>#N/A</v>
      </c>
      <c r="R135" s="10" t="e">
        <f ca="1">IF($B135&lt;='Visualization - Fit'!$B$5,OFFSET(Projection!AA135,$A$2,0),NA())</f>
        <v>#N/A</v>
      </c>
      <c r="S135" s="10" t="e">
        <f ca="1">IF($B135&lt;='Visualization - Fit'!$B$5,OFFSET(Projection!AB135,$A$2,0),NA())</f>
        <v>#N/A</v>
      </c>
      <c r="T135" s="10" t="e">
        <f ca="1">IF($B135&lt;='Visualization - Fit'!$B$5,OFFSET(Projection!AC135,$A$2,0),NA())</f>
        <v>#N/A</v>
      </c>
      <c r="U135" s="10" t="e">
        <f ca="1">IF($B135&lt;='Visualization - Fit'!$B$5,OFFSET(Projection!AD135,$A$2,0),NA())</f>
        <v>#N/A</v>
      </c>
      <c r="V135" s="10" t="e">
        <f ca="1">IF($B135&lt;='Visualization - Fit'!$B$5,OFFSET(Projection!AE135,$A$2,0),NA())</f>
        <v>#N/A</v>
      </c>
      <c r="W135" s="10" t="e">
        <f ca="1">IF($B135&lt;='Visualization - Fit'!$B$5,OFFSET(Projection!AI135,$A$2,0),NA())</f>
        <v>#N/A</v>
      </c>
      <c r="X135" s="10" t="e">
        <f ca="1">IF($B135&lt;='Visualization - Fit'!$B$5,OFFSET(Projection!AJ135,$A$2,0),NA())</f>
        <v>#N/A</v>
      </c>
      <c r="Y135" s="10" t="e">
        <f ca="1">IF($B135&lt;='Visualization - Fit'!$B$5,OFFSET(Projection!#REF!,$A$2,0),NA())</f>
        <v>#N/A</v>
      </c>
      <c r="Z135" s="10" t="e">
        <f ca="1">IF($B135&lt;='Visualization - Fit'!$B$5,OFFSET(Projection!AK135,$A$2,0),NA())</f>
        <v>#N/A</v>
      </c>
      <c r="AA135" s="10" t="e">
        <f ca="1">IF($B135&lt;='Visualization - Fit'!$B$5,OFFSET(Projection!AL135,$A$2,0),NA())</f>
        <v>#N/A</v>
      </c>
      <c r="AB135" s="10" t="e">
        <f ca="1">IF($B135&lt;='Visualization - Fit'!$B$5,OFFSET(Projection!AM135,$A$2,0),NA())</f>
        <v>#N/A</v>
      </c>
    </row>
    <row r="136" spans="2:28">
      <c r="B136" s="9" t="e">
        <f ca="1">IF(B135&lt;'Visualization - Fit'!$B$5,OFFSET(Projection!A136,$A$2,0),NA())</f>
        <v>#N/A</v>
      </c>
      <c r="C136" s="10" t="e">
        <f ca="1">IF($B136&lt;='Visualization - Fit'!$B$5,OFFSET(Projection!B136,$A$2,0),NA())</f>
        <v>#N/A</v>
      </c>
      <c r="D136" s="10" t="e">
        <f ca="1">IF($B136&lt;='Visualization - Fit'!$B$5,OFFSET(Projection!C136,$A$2,0),NA())</f>
        <v>#N/A</v>
      </c>
      <c r="E136" s="10" t="e">
        <f ca="1">IF($B136&lt;='Visualization - Fit'!$B$5,OFFSET(Projection!D136,$A$2,0),NA())</f>
        <v>#N/A</v>
      </c>
      <c r="F136" s="10" t="e">
        <f ca="1">IF($B136&lt;='Visualization - Fit'!$B$5,OFFSET(Projection!E136,$A$2,0),NA())</f>
        <v>#N/A</v>
      </c>
      <c r="G136" s="10" t="e">
        <f ca="1">IF($B136&lt;='Visualization - Fit'!$B$5,OFFSET(Projection!F136,$A$2,0),NA())</f>
        <v>#N/A</v>
      </c>
      <c r="H136" s="10" t="e">
        <f ca="1">IF($B136&lt;='Visualization - Fit'!$B$5,OFFSET(Projection!O136,$A$2,0),NA())</f>
        <v>#N/A</v>
      </c>
      <c r="I136" s="10" t="e">
        <f ca="1">IF($B136&lt;='Visualization - Fit'!$B$5,OFFSET(Projection!P136,$A$2,0),NA())</f>
        <v>#N/A</v>
      </c>
      <c r="J136" s="10" t="e">
        <f ca="1">IF($B136&lt;='Visualization - Fit'!$B$5,OFFSET(Projection!Q136,$A$2,0),NA())</f>
        <v>#N/A</v>
      </c>
      <c r="K136" s="10" t="e">
        <f ca="1">IF($B136&lt;='Visualization - Fit'!$B$5,OFFSET(Projection!T136,$A$2,0),NA())</f>
        <v>#N/A</v>
      </c>
      <c r="L136" s="10" t="e">
        <f ca="1">IF($B136&lt;='Visualization - Fit'!$B$5,OFFSET(Projection!U136,$A$2,0),NA())</f>
        <v>#N/A</v>
      </c>
      <c r="M136" s="10" t="e">
        <f ca="1">IF($B136&lt;='Visualization - Fit'!$B$5,OFFSET(Projection!V136,$A$2,0),NA())</f>
        <v>#N/A</v>
      </c>
      <c r="N136" s="10" t="e">
        <f ca="1">IF($B136&lt;='Visualization - Fit'!$B$5,OFFSET(Projection!W136,$A$2,0),NA())</f>
        <v>#N/A</v>
      </c>
      <c r="O136" s="10" t="e">
        <f ca="1">IF($B136&lt;='Visualization - Fit'!$B$5,OFFSET(Projection!X136,$A$2,0),NA())</f>
        <v>#N/A</v>
      </c>
      <c r="P136" s="10" t="e">
        <f ca="1">IF($B136&lt;='Visualization - Fit'!$B$5,OFFSET(Projection!Y136,$A$2,0),NA())</f>
        <v>#N/A</v>
      </c>
      <c r="Q136" s="10" t="e">
        <f ca="1">IF($B136&lt;='Visualization - Fit'!$B$5,OFFSET(Projection!Z136,$A$2,0),NA())</f>
        <v>#N/A</v>
      </c>
      <c r="R136" s="10" t="e">
        <f ca="1">IF($B136&lt;='Visualization - Fit'!$B$5,OFFSET(Projection!AA136,$A$2,0),NA())</f>
        <v>#N/A</v>
      </c>
      <c r="S136" s="10" t="e">
        <f ca="1">IF($B136&lt;='Visualization - Fit'!$B$5,OFFSET(Projection!AB136,$A$2,0),NA())</f>
        <v>#N/A</v>
      </c>
      <c r="T136" s="10" t="e">
        <f ca="1">IF($B136&lt;='Visualization - Fit'!$B$5,OFFSET(Projection!AC136,$A$2,0),NA())</f>
        <v>#N/A</v>
      </c>
      <c r="U136" s="10" t="e">
        <f ca="1">IF($B136&lt;='Visualization - Fit'!$B$5,OFFSET(Projection!AD136,$A$2,0),NA())</f>
        <v>#N/A</v>
      </c>
      <c r="V136" s="10" t="e">
        <f ca="1">IF($B136&lt;='Visualization - Fit'!$B$5,OFFSET(Projection!AE136,$A$2,0),NA())</f>
        <v>#N/A</v>
      </c>
      <c r="W136" s="10" t="e">
        <f ca="1">IF($B136&lt;='Visualization - Fit'!$B$5,OFFSET(Projection!AI136,$A$2,0),NA())</f>
        <v>#N/A</v>
      </c>
      <c r="X136" s="10" t="e">
        <f ca="1">IF($B136&lt;='Visualization - Fit'!$B$5,OFFSET(Projection!AJ136,$A$2,0),NA())</f>
        <v>#N/A</v>
      </c>
      <c r="Y136" s="10" t="e">
        <f ca="1">IF($B136&lt;='Visualization - Fit'!$B$5,OFFSET(Projection!#REF!,$A$2,0),NA())</f>
        <v>#N/A</v>
      </c>
      <c r="Z136" s="10" t="e">
        <f ca="1">IF($B136&lt;='Visualization - Fit'!$B$5,OFFSET(Projection!AK136,$A$2,0),NA())</f>
        <v>#N/A</v>
      </c>
      <c r="AA136" s="10" t="e">
        <f ca="1">IF($B136&lt;='Visualization - Fit'!$B$5,OFFSET(Projection!AL136,$A$2,0),NA())</f>
        <v>#N/A</v>
      </c>
      <c r="AB136" s="10" t="e">
        <f ca="1">IF($B136&lt;='Visualization - Fit'!$B$5,OFFSET(Projection!AM136,$A$2,0),NA())</f>
        <v>#N/A</v>
      </c>
    </row>
    <row r="137" spans="2:28">
      <c r="B137" s="9" t="e">
        <f ca="1">IF(B136&lt;'Visualization - Fit'!$B$5,OFFSET(Projection!A137,$A$2,0),NA())</f>
        <v>#N/A</v>
      </c>
      <c r="C137" s="10" t="e">
        <f ca="1">IF($B137&lt;='Visualization - Fit'!$B$5,OFFSET(Projection!B137,$A$2,0),NA())</f>
        <v>#N/A</v>
      </c>
      <c r="D137" s="10" t="e">
        <f ca="1">IF($B137&lt;='Visualization - Fit'!$B$5,OFFSET(Projection!C137,$A$2,0),NA())</f>
        <v>#N/A</v>
      </c>
      <c r="E137" s="10" t="e">
        <f ca="1">IF($B137&lt;='Visualization - Fit'!$B$5,OFFSET(Projection!D137,$A$2,0),NA())</f>
        <v>#N/A</v>
      </c>
      <c r="F137" s="10" t="e">
        <f ca="1">IF($B137&lt;='Visualization - Fit'!$B$5,OFFSET(Projection!E137,$A$2,0),NA())</f>
        <v>#N/A</v>
      </c>
      <c r="G137" s="10" t="e">
        <f ca="1">IF($B137&lt;='Visualization - Fit'!$B$5,OFFSET(Projection!F137,$A$2,0),NA())</f>
        <v>#N/A</v>
      </c>
      <c r="H137" s="10" t="e">
        <f ca="1">IF($B137&lt;='Visualization - Fit'!$B$5,OFFSET(Projection!O137,$A$2,0),NA())</f>
        <v>#N/A</v>
      </c>
      <c r="I137" s="10" t="e">
        <f ca="1">IF($B137&lt;='Visualization - Fit'!$B$5,OFFSET(Projection!P137,$A$2,0),NA())</f>
        <v>#N/A</v>
      </c>
      <c r="J137" s="10" t="e">
        <f ca="1">IF($B137&lt;='Visualization - Fit'!$B$5,OFFSET(Projection!Q137,$A$2,0),NA())</f>
        <v>#N/A</v>
      </c>
      <c r="K137" s="10" t="e">
        <f ca="1">IF($B137&lt;='Visualization - Fit'!$B$5,OFFSET(Projection!T137,$A$2,0),NA())</f>
        <v>#N/A</v>
      </c>
      <c r="L137" s="10" t="e">
        <f ca="1">IF($B137&lt;='Visualization - Fit'!$B$5,OFFSET(Projection!U137,$A$2,0),NA())</f>
        <v>#N/A</v>
      </c>
      <c r="M137" s="10" t="e">
        <f ca="1">IF($B137&lt;='Visualization - Fit'!$B$5,OFFSET(Projection!V137,$A$2,0),NA())</f>
        <v>#N/A</v>
      </c>
      <c r="N137" s="10" t="e">
        <f ca="1">IF($B137&lt;='Visualization - Fit'!$B$5,OFFSET(Projection!W137,$A$2,0),NA())</f>
        <v>#N/A</v>
      </c>
      <c r="O137" s="10" t="e">
        <f ca="1">IF($B137&lt;='Visualization - Fit'!$B$5,OFFSET(Projection!X137,$A$2,0),NA())</f>
        <v>#N/A</v>
      </c>
      <c r="P137" s="10" t="e">
        <f ca="1">IF($B137&lt;='Visualization - Fit'!$B$5,OFFSET(Projection!Y137,$A$2,0),NA())</f>
        <v>#N/A</v>
      </c>
      <c r="Q137" s="10" t="e">
        <f ca="1">IF($B137&lt;='Visualization - Fit'!$B$5,OFFSET(Projection!Z137,$A$2,0),NA())</f>
        <v>#N/A</v>
      </c>
      <c r="R137" s="10" t="e">
        <f ca="1">IF($B137&lt;='Visualization - Fit'!$B$5,OFFSET(Projection!AA137,$A$2,0),NA())</f>
        <v>#N/A</v>
      </c>
      <c r="S137" s="10" t="e">
        <f ca="1">IF($B137&lt;='Visualization - Fit'!$B$5,OFFSET(Projection!AB137,$A$2,0),NA())</f>
        <v>#N/A</v>
      </c>
      <c r="T137" s="10" t="e">
        <f ca="1">IF($B137&lt;='Visualization - Fit'!$B$5,OFFSET(Projection!AC137,$A$2,0),NA())</f>
        <v>#N/A</v>
      </c>
      <c r="U137" s="10" t="e">
        <f ca="1">IF($B137&lt;='Visualization - Fit'!$B$5,OFFSET(Projection!AD137,$A$2,0),NA())</f>
        <v>#N/A</v>
      </c>
      <c r="V137" s="10" t="e">
        <f ca="1">IF($B137&lt;='Visualization - Fit'!$B$5,OFFSET(Projection!AE137,$A$2,0),NA())</f>
        <v>#N/A</v>
      </c>
      <c r="W137" s="10" t="e">
        <f ca="1">IF($B137&lt;='Visualization - Fit'!$B$5,OFFSET(Projection!AI137,$A$2,0),NA())</f>
        <v>#N/A</v>
      </c>
      <c r="X137" s="10" t="e">
        <f ca="1">IF($B137&lt;='Visualization - Fit'!$B$5,OFFSET(Projection!AJ137,$A$2,0),NA())</f>
        <v>#N/A</v>
      </c>
      <c r="Y137" s="10" t="e">
        <f ca="1">IF($B137&lt;='Visualization - Fit'!$B$5,OFFSET(Projection!#REF!,$A$2,0),NA())</f>
        <v>#N/A</v>
      </c>
      <c r="Z137" s="10" t="e">
        <f ca="1">IF($B137&lt;='Visualization - Fit'!$B$5,OFFSET(Projection!AK137,$A$2,0),NA())</f>
        <v>#N/A</v>
      </c>
      <c r="AA137" s="10" t="e">
        <f ca="1">IF($B137&lt;='Visualization - Fit'!$B$5,OFFSET(Projection!AL137,$A$2,0),NA())</f>
        <v>#N/A</v>
      </c>
      <c r="AB137" s="10" t="e">
        <f ca="1">IF($B137&lt;='Visualization - Fit'!$B$5,OFFSET(Projection!AM137,$A$2,0),NA())</f>
        <v>#N/A</v>
      </c>
    </row>
    <row r="138" spans="2:28">
      <c r="B138" s="9" t="e">
        <f ca="1">IF(B137&lt;'Visualization - Fit'!$B$5,OFFSET(Projection!A138,$A$2,0),NA())</f>
        <v>#N/A</v>
      </c>
      <c r="C138" s="10" t="e">
        <f ca="1">IF($B138&lt;='Visualization - Fit'!$B$5,OFFSET(Projection!B138,$A$2,0),NA())</f>
        <v>#N/A</v>
      </c>
      <c r="D138" s="10" t="e">
        <f ca="1">IF($B138&lt;='Visualization - Fit'!$B$5,OFFSET(Projection!C138,$A$2,0),NA())</f>
        <v>#N/A</v>
      </c>
      <c r="E138" s="10" t="e">
        <f ca="1">IF($B138&lt;='Visualization - Fit'!$B$5,OFFSET(Projection!D138,$A$2,0),NA())</f>
        <v>#N/A</v>
      </c>
      <c r="F138" s="10" t="e">
        <f ca="1">IF($B138&lt;='Visualization - Fit'!$B$5,OFFSET(Projection!E138,$A$2,0),NA())</f>
        <v>#N/A</v>
      </c>
      <c r="G138" s="10" t="e">
        <f ca="1">IF($B138&lt;='Visualization - Fit'!$B$5,OFFSET(Projection!F138,$A$2,0),NA())</f>
        <v>#N/A</v>
      </c>
      <c r="H138" s="10" t="e">
        <f ca="1">IF($B138&lt;='Visualization - Fit'!$B$5,OFFSET(Projection!O138,$A$2,0),NA())</f>
        <v>#N/A</v>
      </c>
      <c r="I138" s="10" t="e">
        <f ca="1">IF($B138&lt;='Visualization - Fit'!$B$5,OFFSET(Projection!P138,$A$2,0),NA())</f>
        <v>#N/A</v>
      </c>
      <c r="J138" s="10" t="e">
        <f ca="1">IF($B138&lt;='Visualization - Fit'!$B$5,OFFSET(Projection!Q138,$A$2,0),NA())</f>
        <v>#N/A</v>
      </c>
      <c r="K138" s="10" t="e">
        <f ca="1">IF($B138&lt;='Visualization - Fit'!$B$5,OFFSET(Projection!T138,$A$2,0),NA())</f>
        <v>#N/A</v>
      </c>
      <c r="L138" s="10" t="e">
        <f ca="1">IF($B138&lt;='Visualization - Fit'!$B$5,OFFSET(Projection!U138,$A$2,0),NA())</f>
        <v>#N/A</v>
      </c>
      <c r="M138" s="10" t="e">
        <f ca="1">IF($B138&lt;='Visualization - Fit'!$B$5,OFFSET(Projection!V138,$A$2,0),NA())</f>
        <v>#N/A</v>
      </c>
      <c r="N138" s="10" t="e">
        <f ca="1">IF($B138&lt;='Visualization - Fit'!$B$5,OFFSET(Projection!W138,$A$2,0),NA())</f>
        <v>#N/A</v>
      </c>
      <c r="O138" s="10" t="e">
        <f ca="1">IF($B138&lt;='Visualization - Fit'!$B$5,OFFSET(Projection!X138,$A$2,0),NA())</f>
        <v>#N/A</v>
      </c>
      <c r="P138" s="10" t="e">
        <f ca="1">IF($B138&lt;='Visualization - Fit'!$B$5,OFFSET(Projection!Y138,$A$2,0),NA())</f>
        <v>#N/A</v>
      </c>
      <c r="Q138" s="10" t="e">
        <f ca="1">IF($B138&lt;='Visualization - Fit'!$B$5,OFFSET(Projection!Z138,$A$2,0),NA())</f>
        <v>#N/A</v>
      </c>
      <c r="R138" s="10" t="e">
        <f ca="1">IF($B138&lt;='Visualization - Fit'!$B$5,OFFSET(Projection!AA138,$A$2,0),NA())</f>
        <v>#N/A</v>
      </c>
      <c r="S138" s="10" t="e">
        <f ca="1">IF($B138&lt;='Visualization - Fit'!$B$5,OFFSET(Projection!AB138,$A$2,0),NA())</f>
        <v>#N/A</v>
      </c>
      <c r="T138" s="10" t="e">
        <f ca="1">IF($B138&lt;='Visualization - Fit'!$B$5,OFFSET(Projection!AC138,$A$2,0),NA())</f>
        <v>#N/A</v>
      </c>
      <c r="U138" s="10" t="e">
        <f ca="1">IF($B138&lt;='Visualization - Fit'!$B$5,OFFSET(Projection!AD138,$A$2,0),NA())</f>
        <v>#N/A</v>
      </c>
      <c r="V138" s="10" t="e">
        <f ca="1">IF($B138&lt;='Visualization - Fit'!$B$5,OFFSET(Projection!AE138,$A$2,0),NA())</f>
        <v>#N/A</v>
      </c>
      <c r="W138" s="10" t="e">
        <f ca="1">IF($B138&lt;='Visualization - Fit'!$B$5,OFFSET(Projection!AI138,$A$2,0),NA())</f>
        <v>#N/A</v>
      </c>
      <c r="X138" s="10" t="e">
        <f ca="1">IF($B138&lt;='Visualization - Fit'!$B$5,OFFSET(Projection!AJ138,$A$2,0),NA())</f>
        <v>#N/A</v>
      </c>
      <c r="Y138" s="10" t="e">
        <f ca="1">IF($B138&lt;='Visualization - Fit'!$B$5,OFFSET(Projection!#REF!,$A$2,0),NA())</f>
        <v>#N/A</v>
      </c>
      <c r="Z138" s="10" t="e">
        <f ca="1">IF($B138&lt;='Visualization - Fit'!$B$5,OFFSET(Projection!AK138,$A$2,0),NA())</f>
        <v>#N/A</v>
      </c>
      <c r="AA138" s="10" t="e">
        <f ca="1">IF($B138&lt;='Visualization - Fit'!$B$5,OFFSET(Projection!AL138,$A$2,0),NA())</f>
        <v>#N/A</v>
      </c>
      <c r="AB138" s="10" t="e">
        <f ca="1">IF($B138&lt;='Visualization - Fit'!$B$5,OFFSET(Projection!AM138,$A$2,0),NA())</f>
        <v>#N/A</v>
      </c>
    </row>
    <row r="139" spans="2:28">
      <c r="B139" s="9" t="e">
        <f ca="1">IF(B138&lt;'Visualization - Fit'!$B$5,OFFSET(Projection!A139,$A$2,0),NA())</f>
        <v>#N/A</v>
      </c>
      <c r="C139" s="10" t="e">
        <f ca="1">IF($B139&lt;='Visualization - Fit'!$B$5,OFFSET(Projection!B139,$A$2,0),NA())</f>
        <v>#N/A</v>
      </c>
      <c r="D139" s="10" t="e">
        <f ca="1">IF($B139&lt;='Visualization - Fit'!$B$5,OFFSET(Projection!C139,$A$2,0),NA())</f>
        <v>#N/A</v>
      </c>
      <c r="E139" s="10" t="e">
        <f ca="1">IF($B139&lt;='Visualization - Fit'!$B$5,OFFSET(Projection!D139,$A$2,0),NA())</f>
        <v>#N/A</v>
      </c>
      <c r="F139" s="10" t="e">
        <f ca="1">IF($B139&lt;='Visualization - Fit'!$B$5,OFFSET(Projection!E139,$A$2,0),NA())</f>
        <v>#N/A</v>
      </c>
      <c r="G139" s="10" t="e">
        <f ca="1">IF($B139&lt;='Visualization - Fit'!$B$5,OFFSET(Projection!F139,$A$2,0),NA())</f>
        <v>#N/A</v>
      </c>
      <c r="H139" s="10" t="e">
        <f ca="1">IF($B139&lt;='Visualization - Fit'!$B$5,OFFSET(Projection!O139,$A$2,0),NA())</f>
        <v>#N/A</v>
      </c>
      <c r="I139" s="10" t="e">
        <f ca="1">IF($B139&lt;='Visualization - Fit'!$B$5,OFFSET(Projection!P139,$A$2,0),NA())</f>
        <v>#N/A</v>
      </c>
      <c r="J139" s="10" t="e">
        <f ca="1">IF($B139&lt;='Visualization - Fit'!$B$5,OFFSET(Projection!Q139,$A$2,0),NA())</f>
        <v>#N/A</v>
      </c>
      <c r="K139" s="10" t="e">
        <f ca="1">IF($B139&lt;='Visualization - Fit'!$B$5,OFFSET(Projection!T139,$A$2,0),NA())</f>
        <v>#N/A</v>
      </c>
      <c r="L139" s="10" t="e">
        <f ca="1">IF($B139&lt;='Visualization - Fit'!$B$5,OFFSET(Projection!U139,$A$2,0),NA())</f>
        <v>#N/A</v>
      </c>
      <c r="M139" s="10" t="e">
        <f ca="1">IF($B139&lt;='Visualization - Fit'!$B$5,OFFSET(Projection!V139,$A$2,0),NA())</f>
        <v>#N/A</v>
      </c>
      <c r="N139" s="10" t="e">
        <f ca="1">IF($B139&lt;='Visualization - Fit'!$B$5,OFFSET(Projection!W139,$A$2,0),NA())</f>
        <v>#N/A</v>
      </c>
      <c r="O139" s="10" t="e">
        <f ca="1">IF($B139&lt;='Visualization - Fit'!$B$5,OFFSET(Projection!X139,$A$2,0),NA())</f>
        <v>#N/A</v>
      </c>
      <c r="P139" s="10" t="e">
        <f ca="1">IF($B139&lt;='Visualization - Fit'!$B$5,OFFSET(Projection!Y139,$A$2,0),NA())</f>
        <v>#N/A</v>
      </c>
      <c r="Q139" s="10" t="e">
        <f ca="1">IF($B139&lt;='Visualization - Fit'!$B$5,OFFSET(Projection!Z139,$A$2,0),NA())</f>
        <v>#N/A</v>
      </c>
      <c r="R139" s="10" t="e">
        <f ca="1">IF($B139&lt;='Visualization - Fit'!$B$5,OFFSET(Projection!AA139,$A$2,0),NA())</f>
        <v>#N/A</v>
      </c>
      <c r="S139" s="10" t="e">
        <f ca="1">IF($B139&lt;='Visualization - Fit'!$B$5,OFFSET(Projection!AB139,$A$2,0),NA())</f>
        <v>#N/A</v>
      </c>
      <c r="T139" s="10" t="e">
        <f ca="1">IF($B139&lt;='Visualization - Fit'!$B$5,OFFSET(Projection!AC139,$A$2,0),NA())</f>
        <v>#N/A</v>
      </c>
      <c r="U139" s="10" t="e">
        <f ca="1">IF($B139&lt;='Visualization - Fit'!$B$5,OFFSET(Projection!AD139,$A$2,0),NA())</f>
        <v>#N/A</v>
      </c>
      <c r="V139" s="10" t="e">
        <f ca="1">IF($B139&lt;='Visualization - Fit'!$B$5,OFFSET(Projection!AE139,$A$2,0),NA())</f>
        <v>#N/A</v>
      </c>
      <c r="W139" s="10" t="e">
        <f ca="1">IF($B139&lt;='Visualization - Fit'!$B$5,OFFSET(Projection!AI139,$A$2,0),NA())</f>
        <v>#N/A</v>
      </c>
      <c r="X139" s="10" t="e">
        <f ca="1">IF($B139&lt;='Visualization - Fit'!$B$5,OFFSET(Projection!AJ139,$A$2,0),NA())</f>
        <v>#N/A</v>
      </c>
      <c r="Y139" s="10" t="e">
        <f ca="1">IF($B139&lt;='Visualization - Fit'!$B$5,OFFSET(Projection!#REF!,$A$2,0),NA())</f>
        <v>#N/A</v>
      </c>
      <c r="Z139" s="10" t="e">
        <f ca="1">IF($B139&lt;='Visualization - Fit'!$B$5,OFFSET(Projection!AK139,$A$2,0),NA())</f>
        <v>#N/A</v>
      </c>
      <c r="AA139" s="10" t="e">
        <f ca="1">IF($B139&lt;='Visualization - Fit'!$B$5,OFFSET(Projection!AL139,$A$2,0),NA())</f>
        <v>#N/A</v>
      </c>
      <c r="AB139" s="10" t="e">
        <f ca="1">IF($B139&lt;='Visualization - Fit'!$B$5,OFFSET(Projection!AM139,$A$2,0),NA())</f>
        <v>#N/A</v>
      </c>
    </row>
    <row r="140" spans="2:28">
      <c r="B140" s="9" t="e">
        <f ca="1">IF(B139&lt;'Visualization - Fit'!$B$5,OFFSET(Projection!A140,$A$2,0),NA())</f>
        <v>#N/A</v>
      </c>
      <c r="C140" s="10" t="e">
        <f ca="1">IF($B140&lt;='Visualization - Fit'!$B$5,OFFSET(Projection!B140,$A$2,0),NA())</f>
        <v>#N/A</v>
      </c>
      <c r="D140" s="10" t="e">
        <f ca="1">IF($B140&lt;='Visualization - Fit'!$B$5,OFFSET(Projection!C140,$A$2,0),NA())</f>
        <v>#N/A</v>
      </c>
      <c r="E140" s="10" t="e">
        <f ca="1">IF($B140&lt;='Visualization - Fit'!$B$5,OFFSET(Projection!D140,$A$2,0),NA())</f>
        <v>#N/A</v>
      </c>
      <c r="F140" s="10" t="e">
        <f ca="1">IF($B140&lt;='Visualization - Fit'!$B$5,OFFSET(Projection!E140,$A$2,0),NA())</f>
        <v>#N/A</v>
      </c>
      <c r="G140" s="10" t="e">
        <f ca="1">IF($B140&lt;='Visualization - Fit'!$B$5,OFFSET(Projection!F140,$A$2,0),NA())</f>
        <v>#N/A</v>
      </c>
      <c r="H140" s="10" t="e">
        <f ca="1">IF($B140&lt;='Visualization - Fit'!$B$5,OFFSET(Projection!O140,$A$2,0),NA())</f>
        <v>#N/A</v>
      </c>
      <c r="I140" s="10" t="e">
        <f ca="1">IF($B140&lt;='Visualization - Fit'!$B$5,OFFSET(Projection!P140,$A$2,0),NA())</f>
        <v>#N/A</v>
      </c>
      <c r="J140" s="10" t="e">
        <f ca="1">IF($B140&lt;='Visualization - Fit'!$B$5,OFFSET(Projection!Q140,$A$2,0),NA())</f>
        <v>#N/A</v>
      </c>
      <c r="K140" s="10" t="e">
        <f ca="1">IF($B140&lt;='Visualization - Fit'!$B$5,OFFSET(Projection!T140,$A$2,0),NA())</f>
        <v>#N/A</v>
      </c>
      <c r="L140" s="10" t="e">
        <f ca="1">IF($B140&lt;='Visualization - Fit'!$B$5,OFFSET(Projection!U140,$A$2,0),NA())</f>
        <v>#N/A</v>
      </c>
      <c r="M140" s="10" t="e">
        <f ca="1">IF($B140&lt;='Visualization - Fit'!$B$5,OFFSET(Projection!V140,$A$2,0),NA())</f>
        <v>#N/A</v>
      </c>
      <c r="N140" s="10" t="e">
        <f ca="1">IF($B140&lt;='Visualization - Fit'!$B$5,OFFSET(Projection!W140,$A$2,0),NA())</f>
        <v>#N/A</v>
      </c>
      <c r="O140" s="10" t="e">
        <f ca="1">IF($B140&lt;='Visualization - Fit'!$B$5,OFFSET(Projection!X140,$A$2,0),NA())</f>
        <v>#N/A</v>
      </c>
      <c r="P140" s="10" t="e">
        <f ca="1">IF($B140&lt;='Visualization - Fit'!$B$5,OFFSET(Projection!Y140,$A$2,0),NA())</f>
        <v>#N/A</v>
      </c>
      <c r="Q140" s="10" t="e">
        <f ca="1">IF($B140&lt;='Visualization - Fit'!$B$5,OFFSET(Projection!Z140,$A$2,0),NA())</f>
        <v>#N/A</v>
      </c>
      <c r="R140" s="10" t="e">
        <f ca="1">IF($B140&lt;='Visualization - Fit'!$B$5,OFFSET(Projection!AA140,$A$2,0),NA())</f>
        <v>#N/A</v>
      </c>
      <c r="S140" s="10" t="e">
        <f ca="1">IF($B140&lt;='Visualization - Fit'!$B$5,OFFSET(Projection!AB140,$A$2,0),NA())</f>
        <v>#N/A</v>
      </c>
      <c r="T140" s="10" t="e">
        <f ca="1">IF($B140&lt;='Visualization - Fit'!$B$5,OFFSET(Projection!AC140,$A$2,0),NA())</f>
        <v>#N/A</v>
      </c>
      <c r="U140" s="10" t="e">
        <f ca="1">IF($B140&lt;='Visualization - Fit'!$B$5,OFFSET(Projection!AD140,$A$2,0),NA())</f>
        <v>#N/A</v>
      </c>
      <c r="V140" s="10" t="e">
        <f ca="1">IF($B140&lt;='Visualization - Fit'!$B$5,OFFSET(Projection!AE140,$A$2,0),NA())</f>
        <v>#N/A</v>
      </c>
      <c r="W140" s="10" t="e">
        <f ca="1">IF($B140&lt;='Visualization - Fit'!$B$5,OFFSET(Projection!AI140,$A$2,0),NA())</f>
        <v>#N/A</v>
      </c>
      <c r="X140" s="10" t="e">
        <f ca="1">IF($B140&lt;='Visualization - Fit'!$B$5,OFFSET(Projection!AJ140,$A$2,0),NA())</f>
        <v>#N/A</v>
      </c>
      <c r="Y140" s="10" t="e">
        <f ca="1">IF($B140&lt;='Visualization - Fit'!$B$5,OFFSET(Projection!#REF!,$A$2,0),NA())</f>
        <v>#N/A</v>
      </c>
      <c r="Z140" s="10" t="e">
        <f ca="1">IF($B140&lt;='Visualization - Fit'!$B$5,OFFSET(Projection!AK140,$A$2,0),NA())</f>
        <v>#N/A</v>
      </c>
      <c r="AA140" s="10" t="e">
        <f ca="1">IF($B140&lt;='Visualization - Fit'!$B$5,OFFSET(Projection!AL140,$A$2,0),NA())</f>
        <v>#N/A</v>
      </c>
      <c r="AB140" s="10" t="e">
        <f ca="1">IF($B140&lt;='Visualization - Fit'!$B$5,OFFSET(Projection!AM140,$A$2,0),NA())</f>
        <v>#N/A</v>
      </c>
    </row>
    <row r="141" spans="2:28">
      <c r="B141" s="9" t="e">
        <f ca="1">IF(B140&lt;'Visualization - Fit'!$B$5,OFFSET(Projection!A141,$A$2,0),NA())</f>
        <v>#N/A</v>
      </c>
      <c r="C141" s="10" t="e">
        <f ca="1">IF($B141&lt;='Visualization - Fit'!$B$5,OFFSET(Projection!B141,$A$2,0),NA())</f>
        <v>#N/A</v>
      </c>
      <c r="D141" s="10" t="e">
        <f ca="1">IF($B141&lt;='Visualization - Fit'!$B$5,OFFSET(Projection!C141,$A$2,0),NA())</f>
        <v>#N/A</v>
      </c>
      <c r="E141" s="10" t="e">
        <f ca="1">IF($B141&lt;='Visualization - Fit'!$B$5,OFFSET(Projection!D141,$A$2,0),NA())</f>
        <v>#N/A</v>
      </c>
      <c r="F141" s="10" t="e">
        <f ca="1">IF($B141&lt;='Visualization - Fit'!$B$5,OFFSET(Projection!E141,$A$2,0),NA())</f>
        <v>#N/A</v>
      </c>
      <c r="G141" s="10" t="e">
        <f ca="1">IF($B141&lt;='Visualization - Fit'!$B$5,OFFSET(Projection!F141,$A$2,0),NA())</f>
        <v>#N/A</v>
      </c>
      <c r="H141" s="10" t="e">
        <f ca="1">IF($B141&lt;='Visualization - Fit'!$B$5,OFFSET(Projection!O141,$A$2,0),NA())</f>
        <v>#N/A</v>
      </c>
      <c r="I141" s="10" t="e">
        <f ca="1">IF($B141&lt;='Visualization - Fit'!$B$5,OFFSET(Projection!P141,$A$2,0),NA())</f>
        <v>#N/A</v>
      </c>
      <c r="J141" s="10" t="e">
        <f ca="1">IF($B141&lt;='Visualization - Fit'!$B$5,OFFSET(Projection!Q141,$A$2,0),NA())</f>
        <v>#N/A</v>
      </c>
      <c r="K141" s="10" t="e">
        <f ca="1">IF($B141&lt;='Visualization - Fit'!$B$5,OFFSET(Projection!T141,$A$2,0),NA())</f>
        <v>#N/A</v>
      </c>
      <c r="L141" s="10" t="e">
        <f ca="1">IF($B141&lt;='Visualization - Fit'!$B$5,OFFSET(Projection!U141,$A$2,0),NA())</f>
        <v>#N/A</v>
      </c>
      <c r="M141" s="10" t="e">
        <f ca="1">IF($B141&lt;='Visualization - Fit'!$B$5,OFFSET(Projection!V141,$A$2,0),NA())</f>
        <v>#N/A</v>
      </c>
      <c r="N141" s="10" t="e">
        <f ca="1">IF($B141&lt;='Visualization - Fit'!$B$5,OFFSET(Projection!W141,$A$2,0),NA())</f>
        <v>#N/A</v>
      </c>
      <c r="O141" s="10" t="e">
        <f ca="1">IF($B141&lt;='Visualization - Fit'!$B$5,OFFSET(Projection!X141,$A$2,0),NA())</f>
        <v>#N/A</v>
      </c>
      <c r="P141" s="10" t="e">
        <f ca="1">IF($B141&lt;='Visualization - Fit'!$B$5,OFFSET(Projection!Y141,$A$2,0),NA())</f>
        <v>#N/A</v>
      </c>
      <c r="Q141" s="10" t="e">
        <f ca="1">IF($B141&lt;='Visualization - Fit'!$B$5,OFFSET(Projection!Z141,$A$2,0),NA())</f>
        <v>#N/A</v>
      </c>
      <c r="R141" s="10" t="e">
        <f ca="1">IF($B141&lt;='Visualization - Fit'!$B$5,OFFSET(Projection!AA141,$A$2,0),NA())</f>
        <v>#N/A</v>
      </c>
      <c r="S141" s="10" t="e">
        <f ca="1">IF($B141&lt;='Visualization - Fit'!$B$5,OFFSET(Projection!AB141,$A$2,0),NA())</f>
        <v>#N/A</v>
      </c>
      <c r="T141" s="10" t="e">
        <f ca="1">IF($B141&lt;='Visualization - Fit'!$B$5,OFFSET(Projection!AC141,$A$2,0),NA())</f>
        <v>#N/A</v>
      </c>
      <c r="U141" s="10" t="e">
        <f ca="1">IF($B141&lt;='Visualization - Fit'!$B$5,OFFSET(Projection!AD141,$A$2,0),NA())</f>
        <v>#N/A</v>
      </c>
      <c r="V141" s="10" t="e">
        <f ca="1">IF($B141&lt;='Visualization - Fit'!$B$5,OFFSET(Projection!AE141,$A$2,0),NA())</f>
        <v>#N/A</v>
      </c>
      <c r="W141" s="10" t="e">
        <f ca="1">IF($B141&lt;='Visualization - Fit'!$B$5,OFFSET(Projection!AI141,$A$2,0),NA())</f>
        <v>#N/A</v>
      </c>
      <c r="X141" s="10" t="e">
        <f ca="1">IF($B141&lt;='Visualization - Fit'!$B$5,OFFSET(Projection!AJ141,$A$2,0),NA())</f>
        <v>#N/A</v>
      </c>
      <c r="Y141" s="10" t="e">
        <f ca="1">IF($B141&lt;='Visualization - Fit'!$B$5,OFFSET(Projection!#REF!,$A$2,0),NA())</f>
        <v>#N/A</v>
      </c>
      <c r="Z141" s="10" t="e">
        <f ca="1">IF($B141&lt;='Visualization - Fit'!$B$5,OFFSET(Projection!AK141,$A$2,0),NA())</f>
        <v>#N/A</v>
      </c>
      <c r="AA141" s="10" t="e">
        <f ca="1">IF($B141&lt;='Visualization - Fit'!$B$5,OFFSET(Projection!AL141,$A$2,0),NA())</f>
        <v>#N/A</v>
      </c>
      <c r="AB141" s="10" t="e">
        <f ca="1">IF($B141&lt;='Visualization - Fit'!$B$5,OFFSET(Projection!AM141,$A$2,0),NA())</f>
        <v>#N/A</v>
      </c>
    </row>
    <row r="142" spans="2:28">
      <c r="B142" s="9" t="e">
        <f ca="1">IF(B141&lt;'Visualization - Fit'!$B$5,OFFSET(Projection!A142,$A$2,0),NA())</f>
        <v>#N/A</v>
      </c>
      <c r="C142" s="10" t="e">
        <f ca="1">IF($B142&lt;='Visualization - Fit'!$B$5,OFFSET(Projection!B142,$A$2,0),NA())</f>
        <v>#N/A</v>
      </c>
      <c r="D142" s="10" t="e">
        <f ca="1">IF($B142&lt;='Visualization - Fit'!$B$5,OFFSET(Projection!C142,$A$2,0),NA())</f>
        <v>#N/A</v>
      </c>
      <c r="E142" s="10" t="e">
        <f ca="1">IF($B142&lt;='Visualization - Fit'!$B$5,OFFSET(Projection!D142,$A$2,0),NA())</f>
        <v>#N/A</v>
      </c>
      <c r="F142" s="10" t="e">
        <f ca="1">IF($B142&lt;='Visualization - Fit'!$B$5,OFFSET(Projection!E142,$A$2,0),NA())</f>
        <v>#N/A</v>
      </c>
      <c r="G142" s="10" t="e">
        <f ca="1">IF($B142&lt;='Visualization - Fit'!$B$5,OFFSET(Projection!F142,$A$2,0),NA())</f>
        <v>#N/A</v>
      </c>
      <c r="H142" s="10" t="e">
        <f ca="1">IF($B142&lt;='Visualization - Fit'!$B$5,OFFSET(Projection!O142,$A$2,0),NA())</f>
        <v>#N/A</v>
      </c>
      <c r="I142" s="10" t="e">
        <f ca="1">IF($B142&lt;='Visualization - Fit'!$B$5,OFFSET(Projection!P142,$A$2,0),NA())</f>
        <v>#N/A</v>
      </c>
      <c r="J142" s="10" t="e">
        <f ca="1">IF($B142&lt;='Visualization - Fit'!$B$5,OFFSET(Projection!Q142,$A$2,0),NA())</f>
        <v>#N/A</v>
      </c>
      <c r="K142" s="10" t="e">
        <f ca="1">IF($B142&lt;='Visualization - Fit'!$B$5,OFFSET(Projection!T142,$A$2,0),NA())</f>
        <v>#N/A</v>
      </c>
      <c r="L142" s="10" t="e">
        <f ca="1">IF($B142&lt;='Visualization - Fit'!$B$5,OFFSET(Projection!U142,$A$2,0),NA())</f>
        <v>#N/A</v>
      </c>
      <c r="M142" s="10" t="e">
        <f ca="1">IF($B142&lt;='Visualization - Fit'!$B$5,OFFSET(Projection!V142,$A$2,0),NA())</f>
        <v>#N/A</v>
      </c>
      <c r="N142" s="10" t="e">
        <f ca="1">IF($B142&lt;='Visualization - Fit'!$B$5,OFFSET(Projection!W142,$A$2,0),NA())</f>
        <v>#N/A</v>
      </c>
      <c r="O142" s="10" t="e">
        <f ca="1">IF($B142&lt;='Visualization - Fit'!$B$5,OFFSET(Projection!X142,$A$2,0),NA())</f>
        <v>#N/A</v>
      </c>
      <c r="P142" s="10" t="e">
        <f ca="1">IF($B142&lt;='Visualization - Fit'!$B$5,OFFSET(Projection!Y142,$A$2,0),NA())</f>
        <v>#N/A</v>
      </c>
      <c r="Q142" s="10" t="e">
        <f ca="1">IF($B142&lt;='Visualization - Fit'!$B$5,OFFSET(Projection!Z142,$A$2,0),NA())</f>
        <v>#N/A</v>
      </c>
      <c r="R142" s="10" t="e">
        <f ca="1">IF($B142&lt;='Visualization - Fit'!$B$5,OFFSET(Projection!AA142,$A$2,0),NA())</f>
        <v>#N/A</v>
      </c>
      <c r="S142" s="10" t="e">
        <f ca="1">IF($B142&lt;='Visualization - Fit'!$B$5,OFFSET(Projection!AB142,$A$2,0),NA())</f>
        <v>#N/A</v>
      </c>
      <c r="T142" s="10" t="e">
        <f ca="1">IF($B142&lt;='Visualization - Fit'!$B$5,OFFSET(Projection!AC142,$A$2,0),NA())</f>
        <v>#N/A</v>
      </c>
      <c r="U142" s="10" t="e">
        <f ca="1">IF($B142&lt;='Visualization - Fit'!$B$5,OFFSET(Projection!AD142,$A$2,0),NA())</f>
        <v>#N/A</v>
      </c>
      <c r="V142" s="10" t="e">
        <f ca="1">IF($B142&lt;='Visualization - Fit'!$B$5,OFFSET(Projection!AE142,$A$2,0),NA())</f>
        <v>#N/A</v>
      </c>
      <c r="W142" s="10" t="e">
        <f ca="1">IF($B142&lt;='Visualization - Fit'!$B$5,OFFSET(Projection!AI142,$A$2,0),NA())</f>
        <v>#N/A</v>
      </c>
      <c r="X142" s="10" t="e">
        <f ca="1">IF($B142&lt;='Visualization - Fit'!$B$5,OFFSET(Projection!AJ142,$A$2,0),NA())</f>
        <v>#N/A</v>
      </c>
      <c r="Y142" s="10" t="e">
        <f ca="1">IF($B142&lt;='Visualization - Fit'!$B$5,OFFSET(Projection!#REF!,$A$2,0),NA())</f>
        <v>#N/A</v>
      </c>
      <c r="Z142" s="10" t="e">
        <f ca="1">IF($B142&lt;='Visualization - Fit'!$B$5,OFFSET(Projection!AK142,$A$2,0),NA())</f>
        <v>#N/A</v>
      </c>
      <c r="AA142" s="10" t="e">
        <f ca="1">IF($B142&lt;='Visualization - Fit'!$B$5,OFFSET(Projection!AL142,$A$2,0),NA())</f>
        <v>#N/A</v>
      </c>
      <c r="AB142" s="10" t="e">
        <f ca="1">IF($B142&lt;='Visualization - Fit'!$B$5,OFFSET(Projection!AM142,$A$2,0),NA())</f>
        <v>#N/A</v>
      </c>
    </row>
    <row r="143" spans="2:28">
      <c r="B143" s="9" t="e">
        <f ca="1">IF(B142&lt;'Visualization - Fit'!$B$5,OFFSET(Projection!A143,$A$2,0),NA())</f>
        <v>#N/A</v>
      </c>
      <c r="C143" s="10" t="e">
        <f ca="1">IF($B143&lt;='Visualization - Fit'!$B$5,OFFSET(Projection!B143,$A$2,0),NA())</f>
        <v>#N/A</v>
      </c>
      <c r="D143" s="10" t="e">
        <f ca="1">IF($B143&lt;='Visualization - Fit'!$B$5,OFFSET(Projection!C143,$A$2,0),NA())</f>
        <v>#N/A</v>
      </c>
      <c r="E143" s="10" t="e">
        <f ca="1">IF($B143&lt;='Visualization - Fit'!$B$5,OFFSET(Projection!D143,$A$2,0),NA())</f>
        <v>#N/A</v>
      </c>
      <c r="F143" s="10" t="e">
        <f ca="1">IF($B143&lt;='Visualization - Fit'!$B$5,OFFSET(Projection!E143,$A$2,0),NA())</f>
        <v>#N/A</v>
      </c>
      <c r="G143" s="10" t="e">
        <f ca="1">IF($B143&lt;='Visualization - Fit'!$B$5,OFFSET(Projection!F143,$A$2,0),NA())</f>
        <v>#N/A</v>
      </c>
      <c r="H143" s="10" t="e">
        <f ca="1">IF($B143&lt;='Visualization - Fit'!$B$5,OFFSET(Projection!O143,$A$2,0),NA())</f>
        <v>#N/A</v>
      </c>
      <c r="I143" s="10" t="e">
        <f ca="1">IF($B143&lt;='Visualization - Fit'!$B$5,OFFSET(Projection!P143,$A$2,0),NA())</f>
        <v>#N/A</v>
      </c>
      <c r="J143" s="10" t="e">
        <f ca="1">IF($B143&lt;='Visualization - Fit'!$B$5,OFFSET(Projection!Q143,$A$2,0),NA())</f>
        <v>#N/A</v>
      </c>
      <c r="K143" s="10" t="e">
        <f ca="1">IF($B143&lt;='Visualization - Fit'!$B$5,OFFSET(Projection!T143,$A$2,0),NA())</f>
        <v>#N/A</v>
      </c>
      <c r="L143" s="10" t="e">
        <f ca="1">IF($B143&lt;='Visualization - Fit'!$B$5,OFFSET(Projection!U143,$A$2,0),NA())</f>
        <v>#N/A</v>
      </c>
      <c r="M143" s="10" t="e">
        <f ca="1">IF($B143&lt;='Visualization - Fit'!$B$5,OFFSET(Projection!V143,$A$2,0),NA())</f>
        <v>#N/A</v>
      </c>
      <c r="N143" s="10" t="e">
        <f ca="1">IF($B143&lt;='Visualization - Fit'!$B$5,OFFSET(Projection!W143,$A$2,0),NA())</f>
        <v>#N/A</v>
      </c>
      <c r="O143" s="10" t="e">
        <f ca="1">IF($B143&lt;='Visualization - Fit'!$B$5,OFFSET(Projection!X143,$A$2,0),NA())</f>
        <v>#N/A</v>
      </c>
      <c r="P143" s="10" t="e">
        <f ca="1">IF($B143&lt;='Visualization - Fit'!$B$5,OFFSET(Projection!Y143,$A$2,0),NA())</f>
        <v>#N/A</v>
      </c>
      <c r="Q143" s="10" t="e">
        <f ca="1">IF($B143&lt;='Visualization - Fit'!$B$5,OFFSET(Projection!Z143,$A$2,0),NA())</f>
        <v>#N/A</v>
      </c>
      <c r="R143" s="10" t="e">
        <f ca="1">IF($B143&lt;='Visualization - Fit'!$B$5,OFFSET(Projection!AA143,$A$2,0),NA())</f>
        <v>#N/A</v>
      </c>
      <c r="S143" s="10" t="e">
        <f ca="1">IF($B143&lt;='Visualization - Fit'!$B$5,OFFSET(Projection!AB143,$A$2,0),NA())</f>
        <v>#N/A</v>
      </c>
      <c r="T143" s="10" t="e">
        <f ca="1">IF($B143&lt;='Visualization - Fit'!$B$5,OFFSET(Projection!AC143,$A$2,0),NA())</f>
        <v>#N/A</v>
      </c>
      <c r="U143" s="10" t="e">
        <f ca="1">IF($B143&lt;='Visualization - Fit'!$B$5,OFFSET(Projection!AD143,$A$2,0),NA())</f>
        <v>#N/A</v>
      </c>
      <c r="V143" s="10" t="e">
        <f ca="1">IF($B143&lt;='Visualization - Fit'!$B$5,OFFSET(Projection!AE143,$A$2,0),NA())</f>
        <v>#N/A</v>
      </c>
      <c r="W143" s="10" t="e">
        <f ca="1">IF($B143&lt;='Visualization - Fit'!$B$5,OFFSET(Projection!AI143,$A$2,0),NA())</f>
        <v>#N/A</v>
      </c>
      <c r="X143" s="10" t="e">
        <f ca="1">IF($B143&lt;='Visualization - Fit'!$B$5,OFFSET(Projection!AJ143,$A$2,0),NA())</f>
        <v>#N/A</v>
      </c>
      <c r="Y143" s="10" t="e">
        <f ca="1">IF($B143&lt;='Visualization - Fit'!$B$5,OFFSET(Projection!#REF!,$A$2,0),NA())</f>
        <v>#N/A</v>
      </c>
      <c r="Z143" s="10" t="e">
        <f ca="1">IF($B143&lt;='Visualization - Fit'!$B$5,OFFSET(Projection!AK143,$A$2,0),NA())</f>
        <v>#N/A</v>
      </c>
      <c r="AA143" s="10" t="e">
        <f ca="1">IF($B143&lt;='Visualization - Fit'!$B$5,OFFSET(Projection!AL143,$A$2,0),NA())</f>
        <v>#N/A</v>
      </c>
      <c r="AB143" s="10" t="e">
        <f ca="1">IF($B143&lt;='Visualization - Fit'!$B$5,OFFSET(Projection!AM143,$A$2,0),NA())</f>
        <v>#N/A</v>
      </c>
    </row>
    <row r="144" spans="2:28">
      <c r="B144" s="9" t="e">
        <f ca="1">IF(B143&lt;'Visualization - Fit'!$B$5,OFFSET(Projection!A144,$A$2,0),NA())</f>
        <v>#N/A</v>
      </c>
      <c r="C144" s="10" t="e">
        <f ca="1">IF($B144&lt;='Visualization - Fit'!$B$5,OFFSET(Projection!B144,$A$2,0),NA())</f>
        <v>#N/A</v>
      </c>
      <c r="D144" s="10" t="e">
        <f ca="1">IF($B144&lt;='Visualization - Fit'!$B$5,OFFSET(Projection!C144,$A$2,0),NA())</f>
        <v>#N/A</v>
      </c>
      <c r="E144" s="10" t="e">
        <f ca="1">IF($B144&lt;='Visualization - Fit'!$B$5,OFFSET(Projection!D144,$A$2,0),NA())</f>
        <v>#N/A</v>
      </c>
      <c r="F144" s="10" t="e">
        <f ca="1">IF($B144&lt;='Visualization - Fit'!$B$5,OFFSET(Projection!E144,$A$2,0),NA())</f>
        <v>#N/A</v>
      </c>
      <c r="G144" s="10" t="e">
        <f ca="1">IF($B144&lt;='Visualization - Fit'!$B$5,OFFSET(Projection!F144,$A$2,0),NA())</f>
        <v>#N/A</v>
      </c>
      <c r="H144" s="10" t="e">
        <f ca="1">IF($B144&lt;='Visualization - Fit'!$B$5,OFFSET(Projection!O144,$A$2,0),NA())</f>
        <v>#N/A</v>
      </c>
      <c r="I144" s="10" t="e">
        <f ca="1">IF($B144&lt;='Visualization - Fit'!$B$5,OFFSET(Projection!P144,$A$2,0),NA())</f>
        <v>#N/A</v>
      </c>
      <c r="J144" s="10" t="e">
        <f ca="1">IF($B144&lt;='Visualization - Fit'!$B$5,OFFSET(Projection!Q144,$A$2,0),NA())</f>
        <v>#N/A</v>
      </c>
      <c r="K144" s="10" t="e">
        <f ca="1">IF($B144&lt;='Visualization - Fit'!$B$5,OFFSET(Projection!T144,$A$2,0),NA())</f>
        <v>#N/A</v>
      </c>
      <c r="L144" s="10" t="e">
        <f ca="1">IF($B144&lt;='Visualization - Fit'!$B$5,OFFSET(Projection!U144,$A$2,0),NA())</f>
        <v>#N/A</v>
      </c>
      <c r="M144" s="10" t="e">
        <f ca="1">IF($B144&lt;='Visualization - Fit'!$B$5,OFFSET(Projection!V144,$A$2,0),NA())</f>
        <v>#N/A</v>
      </c>
      <c r="N144" s="10" t="e">
        <f ca="1">IF($B144&lt;='Visualization - Fit'!$B$5,OFFSET(Projection!W144,$A$2,0),NA())</f>
        <v>#N/A</v>
      </c>
      <c r="O144" s="10" t="e">
        <f ca="1">IF($B144&lt;='Visualization - Fit'!$B$5,OFFSET(Projection!X144,$A$2,0),NA())</f>
        <v>#N/A</v>
      </c>
      <c r="P144" s="10" t="e">
        <f ca="1">IF($B144&lt;='Visualization - Fit'!$B$5,OFFSET(Projection!Y144,$A$2,0),NA())</f>
        <v>#N/A</v>
      </c>
      <c r="Q144" s="10" t="e">
        <f ca="1">IF($B144&lt;='Visualization - Fit'!$B$5,OFFSET(Projection!Z144,$A$2,0),NA())</f>
        <v>#N/A</v>
      </c>
      <c r="R144" s="10" t="e">
        <f ca="1">IF($B144&lt;='Visualization - Fit'!$B$5,OFFSET(Projection!AA144,$A$2,0),NA())</f>
        <v>#N/A</v>
      </c>
      <c r="S144" s="10" t="e">
        <f ca="1">IF($B144&lt;='Visualization - Fit'!$B$5,OFFSET(Projection!AB144,$A$2,0),NA())</f>
        <v>#N/A</v>
      </c>
      <c r="T144" s="10" t="e">
        <f ca="1">IF($B144&lt;='Visualization - Fit'!$B$5,OFFSET(Projection!AC144,$A$2,0),NA())</f>
        <v>#N/A</v>
      </c>
      <c r="U144" s="10" t="e">
        <f ca="1">IF($B144&lt;='Visualization - Fit'!$B$5,OFFSET(Projection!AD144,$A$2,0),NA())</f>
        <v>#N/A</v>
      </c>
      <c r="V144" s="10" t="e">
        <f ca="1">IF($B144&lt;='Visualization - Fit'!$B$5,OFFSET(Projection!AE144,$A$2,0),NA())</f>
        <v>#N/A</v>
      </c>
      <c r="W144" s="10" t="e">
        <f ca="1">IF($B144&lt;='Visualization - Fit'!$B$5,OFFSET(Projection!AI144,$A$2,0),NA())</f>
        <v>#N/A</v>
      </c>
      <c r="X144" s="10" t="e">
        <f ca="1">IF($B144&lt;='Visualization - Fit'!$B$5,OFFSET(Projection!AJ144,$A$2,0),NA())</f>
        <v>#N/A</v>
      </c>
      <c r="Y144" s="10" t="e">
        <f ca="1">IF($B144&lt;='Visualization - Fit'!$B$5,OFFSET(Projection!#REF!,$A$2,0),NA())</f>
        <v>#N/A</v>
      </c>
      <c r="Z144" s="10" t="e">
        <f ca="1">IF($B144&lt;='Visualization - Fit'!$B$5,OFFSET(Projection!AK144,$A$2,0),NA())</f>
        <v>#N/A</v>
      </c>
      <c r="AA144" s="10" t="e">
        <f ca="1">IF($B144&lt;='Visualization - Fit'!$B$5,OFFSET(Projection!AL144,$A$2,0),NA())</f>
        <v>#N/A</v>
      </c>
      <c r="AB144" s="10" t="e">
        <f ca="1">IF($B144&lt;='Visualization - Fit'!$B$5,OFFSET(Projection!AM144,$A$2,0),NA())</f>
        <v>#N/A</v>
      </c>
    </row>
    <row r="145" spans="2:28">
      <c r="B145" s="9" t="e">
        <f ca="1">IF(B144&lt;'Visualization - Fit'!$B$5,OFFSET(Projection!A145,$A$2,0),NA())</f>
        <v>#N/A</v>
      </c>
      <c r="C145" s="10" t="e">
        <f ca="1">IF($B145&lt;='Visualization - Fit'!$B$5,OFFSET(Projection!B145,$A$2,0),NA())</f>
        <v>#N/A</v>
      </c>
      <c r="D145" s="10" t="e">
        <f ca="1">IF($B145&lt;='Visualization - Fit'!$B$5,OFFSET(Projection!C145,$A$2,0),NA())</f>
        <v>#N/A</v>
      </c>
      <c r="E145" s="10" t="e">
        <f ca="1">IF($B145&lt;='Visualization - Fit'!$B$5,OFFSET(Projection!D145,$A$2,0),NA())</f>
        <v>#N/A</v>
      </c>
      <c r="F145" s="10" t="e">
        <f ca="1">IF($B145&lt;='Visualization - Fit'!$B$5,OFFSET(Projection!E145,$A$2,0),NA())</f>
        <v>#N/A</v>
      </c>
      <c r="G145" s="10" t="e">
        <f ca="1">IF($B145&lt;='Visualization - Fit'!$B$5,OFFSET(Projection!F145,$A$2,0),NA())</f>
        <v>#N/A</v>
      </c>
      <c r="H145" s="10" t="e">
        <f ca="1">IF($B145&lt;='Visualization - Fit'!$B$5,OFFSET(Projection!O145,$A$2,0),NA())</f>
        <v>#N/A</v>
      </c>
      <c r="I145" s="10" t="e">
        <f ca="1">IF($B145&lt;='Visualization - Fit'!$B$5,OFFSET(Projection!P145,$A$2,0),NA())</f>
        <v>#N/A</v>
      </c>
      <c r="J145" s="10" t="e">
        <f ca="1">IF($B145&lt;='Visualization - Fit'!$B$5,OFFSET(Projection!Q145,$A$2,0),NA())</f>
        <v>#N/A</v>
      </c>
      <c r="K145" s="10" t="e">
        <f ca="1">IF($B145&lt;='Visualization - Fit'!$B$5,OFFSET(Projection!T145,$A$2,0),NA())</f>
        <v>#N/A</v>
      </c>
      <c r="L145" s="10" t="e">
        <f ca="1">IF($B145&lt;='Visualization - Fit'!$B$5,OFFSET(Projection!U145,$A$2,0),NA())</f>
        <v>#N/A</v>
      </c>
      <c r="M145" s="10" t="e">
        <f ca="1">IF($B145&lt;='Visualization - Fit'!$B$5,OFFSET(Projection!V145,$A$2,0),NA())</f>
        <v>#N/A</v>
      </c>
      <c r="N145" s="10" t="e">
        <f ca="1">IF($B145&lt;='Visualization - Fit'!$B$5,OFFSET(Projection!W145,$A$2,0),NA())</f>
        <v>#N/A</v>
      </c>
      <c r="O145" s="10" t="e">
        <f ca="1">IF($B145&lt;='Visualization - Fit'!$B$5,OFFSET(Projection!X145,$A$2,0),NA())</f>
        <v>#N/A</v>
      </c>
      <c r="P145" s="10" t="e">
        <f ca="1">IF($B145&lt;='Visualization - Fit'!$B$5,OFFSET(Projection!Y145,$A$2,0),NA())</f>
        <v>#N/A</v>
      </c>
      <c r="Q145" s="10" t="e">
        <f ca="1">IF($B145&lt;='Visualization - Fit'!$B$5,OFFSET(Projection!Z145,$A$2,0),NA())</f>
        <v>#N/A</v>
      </c>
      <c r="R145" s="10" t="e">
        <f ca="1">IF($B145&lt;='Visualization - Fit'!$B$5,OFFSET(Projection!AA145,$A$2,0),NA())</f>
        <v>#N/A</v>
      </c>
      <c r="S145" s="10" t="e">
        <f ca="1">IF($B145&lt;='Visualization - Fit'!$B$5,OFFSET(Projection!AB145,$A$2,0),NA())</f>
        <v>#N/A</v>
      </c>
      <c r="T145" s="10" t="e">
        <f ca="1">IF($B145&lt;='Visualization - Fit'!$B$5,OFFSET(Projection!AC145,$A$2,0),NA())</f>
        <v>#N/A</v>
      </c>
      <c r="U145" s="10" t="e">
        <f ca="1">IF($B145&lt;='Visualization - Fit'!$B$5,OFFSET(Projection!AD145,$A$2,0),NA())</f>
        <v>#N/A</v>
      </c>
      <c r="V145" s="10" t="e">
        <f ca="1">IF($B145&lt;='Visualization - Fit'!$B$5,OFFSET(Projection!AE145,$A$2,0),NA())</f>
        <v>#N/A</v>
      </c>
      <c r="W145" s="10" t="e">
        <f ca="1">IF($B145&lt;='Visualization - Fit'!$B$5,OFFSET(Projection!AI145,$A$2,0),NA())</f>
        <v>#N/A</v>
      </c>
      <c r="X145" s="10" t="e">
        <f ca="1">IF($B145&lt;='Visualization - Fit'!$B$5,OFFSET(Projection!AJ145,$A$2,0),NA())</f>
        <v>#N/A</v>
      </c>
      <c r="Y145" s="10" t="e">
        <f ca="1">IF($B145&lt;='Visualization - Fit'!$B$5,OFFSET(Projection!#REF!,$A$2,0),NA())</f>
        <v>#N/A</v>
      </c>
      <c r="Z145" s="10" t="e">
        <f ca="1">IF($B145&lt;='Visualization - Fit'!$B$5,OFFSET(Projection!AK145,$A$2,0),NA())</f>
        <v>#N/A</v>
      </c>
      <c r="AA145" s="10" t="e">
        <f ca="1">IF($B145&lt;='Visualization - Fit'!$B$5,OFFSET(Projection!AL145,$A$2,0),NA())</f>
        <v>#N/A</v>
      </c>
      <c r="AB145" s="10" t="e">
        <f ca="1">IF($B145&lt;='Visualization - Fit'!$B$5,OFFSET(Projection!AM145,$A$2,0),NA())</f>
        <v>#N/A</v>
      </c>
    </row>
    <row r="146" spans="2:28">
      <c r="B146" s="9" t="e">
        <f ca="1">IF(B145&lt;'Visualization - Fit'!$B$5,OFFSET(Projection!A146,$A$2,0),NA())</f>
        <v>#N/A</v>
      </c>
      <c r="C146" s="10" t="e">
        <f ca="1">IF($B146&lt;='Visualization - Fit'!$B$5,OFFSET(Projection!B146,$A$2,0),NA())</f>
        <v>#N/A</v>
      </c>
      <c r="D146" s="10" t="e">
        <f ca="1">IF($B146&lt;='Visualization - Fit'!$B$5,OFFSET(Projection!C146,$A$2,0),NA())</f>
        <v>#N/A</v>
      </c>
      <c r="E146" s="10" t="e">
        <f ca="1">IF($B146&lt;='Visualization - Fit'!$B$5,OFFSET(Projection!D146,$A$2,0),NA())</f>
        <v>#N/A</v>
      </c>
      <c r="F146" s="10" t="e">
        <f ca="1">IF($B146&lt;='Visualization - Fit'!$B$5,OFFSET(Projection!E146,$A$2,0),NA())</f>
        <v>#N/A</v>
      </c>
      <c r="G146" s="10" t="e">
        <f ca="1">IF($B146&lt;='Visualization - Fit'!$B$5,OFFSET(Projection!F146,$A$2,0),NA())</f>
        <v>#N/A</v>
      </c>
      <c r="H146" s="10" t="e">
        <f ca="1">IF($B146&lt;='Visualization - Fit'!$B$5,OFFSET(Projection!O146,$A$2,0),NA())</f>
        <v>#N/A</v>
      </c>
      <c r="I146" s="10" t="e">
        <f ca="1">IF($B146&lt;='Visualization - Fit'!$B$5,OFFSET(Projection!P146,$A$2,0),NA())</f>
        <v>#N/A</v>
      </c>
      <c r="J146" s="10" t="e">
        <f ca="1">IF($B146&lt;='Visualization - Fit'!$B$5,OFFSET(Projection!Q146,$A$2,0),NA())</f>
        <v>#N/A</v>
      </c>
      <c r="K146" s="10" t="e">
        <f ca="1">IF($B146&lt;='Visualization - Fit'!$B$5,OFFSET(Projection!T146,$A$2,0),NA())</f>
        <v>#N/A</v>
      </c>
      <c r="L146" s="10" t="e">
        <f ca="1">IF($B146&lt;='Visualization - Fit'!$B$5,OFFSET(Projection!U146,$A$2,0),NA())</f>
        <v>#N/A</v>
      </c>
      <c r="M146" s="10" t="e">
        <f ca="1">IF($B146&lt;='Visualization - Fit'!$B$5,OFFSET(Projection!V146,$A$2,0),NA())</f>
        <v>#N/A</v>
      </c>
      <c r="N146" s="10" t="e">
        <f ca="1">IF($B146&lt;='Visualization - Fit'!$B$5,OFFSET(Projection!W146,$A$2,0),NA())</f>
        <v>#N/A</v>
      </c>
      <c r="O146" s="10" t="e">
        <f ca="1">IF($B146&lt;='Visualization - Fit'!$B$5,OFFSET(Projection!X146,$A$2,0),NA())</f>
        <v>#N/A</v>
      </c>
      <c r="P146" s="10" t="e">
        <f ca="1">IF($B146&lt;='Visualization - Fit'!$B$5,OFFSET(Projection!Y146,$A$2,0),NA())</f>
        <v>#N/A</v>
      </c>
      <c r="Q146" s="10" t="e">
        <f ca="1">IF($B146&lt;='Visualization - Fit'!$B$5,OFFSET(Projection!Z146,$A$2,0),NA())</f>
        <v>#N/A</v>
      </c>
      <c r="R146" s="10" t="e">
        <f ca="1">IF($B146&lt;='Visualization - Fit'!$B$5,OFFSET(Projection!AA146,$A$2,0),NA())</f>
        <v>#N/A</v>
      </c>
      <c r="S146" s="10" t="e">
        <f ca="1">IF($B146&lt;='Visualization - Fit'!$B$5,OFFSET(Projection!AB146,$A$2,0),NA())</f>
        <v>#N/A</v>
      </c>
      <c r="T146" s="10" t="e">
        <f ca="1">IF($B146&lt;='Visualization - Fit'!$B$5,OFFSET(Projection!AC146,$A$2,0),NA())</f>
        <v>#N/A</v>
      </c>
      <c r="U146" s="10" t="e">
        <f ca="1">IF($B146&lt;='Visualization - Fit'!$B$5,OFFSET(Projection!AD146,$A$2,0),NA())</f>
        <v>#N/A</v>
      </c>
      <c r="V146" s="10" t="e">
        <f ca="1">IF($B146&lt;='Visualization - Fit'!$B$5,OFFSET(Projection!AE146,$A$2,0),NA())</f>
        <v>#N/A</v>
      </c>
      <c r="W146" s="10" t="e">
        <f ca="1">IF($B146&lt;='Visualization - Fit'!$B$5,OFFSET(Projection!AI146,$A$2,0),NA())</f>
        <v>#N/A</v>
      </c>
      <c r="X146" s="10" t="e">
        <f ca="1">IF($B146&lt;='Visualization - Fit'!$B$5,OFFSET(Projection!AJ146,$A$2,0),NA())</f>
        <v>#N/A</v>
      </c>
      <c r="Y146" s="10" t="e">
        <f ca="1">IF($B146&lt;='Visualization - Fit'!$B$5,OFFSET(Projection!#REF!,$A$2,0),NA())</f>
        <v>#N/A</v>
      </c>
      <c r="Z146" s="10" t="e">
        <f ca="1">IF($B146&lt;='Visualization - Fit'!$B$5,OFFSET(Projection!AK146,$A$2,0),NA())</f>
        <v>#N/A</v>
      </c>
      <c r="AA146" s="10" t="e">
        <f ca="1">IF($B146&lt;='Visualization - Fit'!$B$5,OFFSET(Projection!AL146,$A$2,0),NA())</f>
        <v>#N/A</v>
      </c>
      <c r="AB146" s="10" t="e">
        <f ca="1">IF($B146&lt;='Visualization - Fit'!$B$5,OFFSET(Projection!AM146,$A$2,0),NA())</f>
        <v>#N/A</v>
      </c>
    </row>
    <row r="147" spans="2:28">
      <c r="B147" s="9" t="e">
        <f ca="1">IF(B146&lt;'Visualization - Fit'!$B$5,OFFSET(Projection!A147,$A$2,0),NA())</f>
        <v>#N/A</v>
      </c>
      <c r="C147" s="10" t="e">
        <f ca="1">IF($B147&lt;='Visualization - Fit'!$B$5,OFFSET(Projection!B147,$A$2,0),NA())</f>
        <v>#N/A</v>
      </c>
      <c r="D147" s="10" t="e">
        <f ca="1">IF($B147&lt;='Visualization - Fit'!$B$5,OFFSET(Projection!C147,$A$2,0),NA())</f>
        <v>#N/A</v>
      </c>
      <c r="E147" s="10" t="e">
        <f ca="1">IF($B147&lt;='Visualization - Fit'!$B$5,OFFSET(Projection!D147,$A$2,0),NA())</f>
        <v>#N/A</v>
      </c>
      <c r="F147" s="10" t="e">
        <f ca="1">IF($B147&lt;='Visualization - Fit'!$B$5,OFFSET(Projection!E147,$A$2,0),NA())</f>
        <v>#N/A</v>
      </c>
      <c r="G147" s="10" t="e">
        <f ca="1">IF($B147&lt;='Visualization - Fit'!$B$5,OFFSET(Projection!F147,$A$2,0),NA())</f>
        <v>#N/A</v>
      </c>
      <c r="H147" s="10" t="e">
        <f ca="1">IF($B147&lt;='Visualization - Fit'!$B$5,OFFSET(Projection!O147,$A$2,0),NA())</f>
        <v>#N/A</v>
      </c>
      <c r="I147" s="10" t="e">
        <f ca="1">IF($B147&lt;='Visualization - Fit'!$B$5,OFFSET(Projection!P147,$A$2,0),NA())</f>
        <v>#N/A</v>
      </c>
      <c r="J147" s="10" t="e">
        <f ca="1">IF($B147&lt;='Visualization - Fit'!$B$5,OFFSET(Projection!Q147,$A$2,0),NA())</f>
        <v>#N/A</v>
      </c>
      <c r="K147" s="10" t="e">
        <f ca="1">IF($B147&lt;='Visualization - Fit'!$B$5,OFFSET(Projection!T147,$A$2,0),NA())</f>
        <v>#N/A</v>
      </c>
      <c r="L147" s="10" t="e">
        <f ca="1">IF($B147&lt;='Visualization - Fit'!$B$5,OFFSET(Projection!U147,$A$2,0),NA())</f>
        <v>#N/A</v>
      </c>
      <c r="M147" s="10" t="e">
        <f ca="1">IF($B147&lt;='Visualization - Fit'!$B$5,OFFSET(Projection!V147,$A$2,0),NA())</f>
        <v>#N/A</v>
      </c>
      <c r="N147" s="10" t="e">
        <f ca="1">IF($B147&lt;='Visualization - Fit'!$B$5,OFFSET(Projection!W147,$A$2,0),NA())</f>
        <v>#N/A</v>
      </c>
      <c r="O147" s="10" t="e">
        <f ca="1">IF($B147&lt;='Visualization - Fit'!$B$5,OFFSET(Projection!X147,$A$2,0),NA())</f>
        <v>#N/A</v>
      </c>
      <c r="P147" s="10" t="e">
        <f ca="1">IF($B147&lt;='Visualization - Fit'!$B$5,OFFSET(Projection!Y147,$A$2,0),NA())</f>
        <v>#N/A</v>
      </c>
      <c r="Q147" s="10" t="e">
        <f ca="1">IF($B147&lt;='Visualization - Fit'!$B$5,OFFSET(Projection!Z147,$A$2,0),NA())</f>
        <v>#N/A</v>
      </c>
      <c r="R147" s="10" t="e">
        <f ca="1">IF($B147&lt;='Visualization - Fit'!$B$5,OFFSET(Projection!AA147,$A$2,0),NA())</f>
        <v>#N/A</v>
      </c>
      <c r="S147" s="10" t="e">
        <f ca="1">IF($B147&lt;='Visualization - Fit'!$B$5,OFFSET(Projection!AB147,$A$2,0),NA())</f>
        <v>#N/A</v>
      </c>
      <c r="T147" s="10" t="e">
        <f ca="1">IF($B147&lt;='Visualization - Fit'!$B$5,OFFSET(Projection!AC147,$A$2,0),NA())</f>
        <v>#N/A</v>
      </c>
      <c r="U147" s="10" t="e">
        <f ca="1">IF($B147&lt;='Visualization - Fit'!$B$5,OFFSET(Projection!AD147,$A$2,0),NA())</f>
        <v>#N/A</v>
      </c>
      <c r="V147" s="10" t="e">
        <f ca="1">IF($B147&lt;='Visualization - Fit'!$B$5,OFFSET(Projection!AE147,$A$2,0),NA())</f>
        <v>#N/A</v>
      </c>
      <c r="W147" s="10" t="e">
        <f ca="1">IF($B147&lt;='Visualization - Fit'!$B$5,OFFSET(Projection!AI147,$A$2,0),NA())</f>
        <v>#N/A</v>
      </c>
      <c r="X147" s="10" t="e">
        <f ca="1">IF($B147&lt;='Visualization - Fit'!$B$5,OFFSET(Projection!AJ147,$A$2,0),NA())</f>
        <v>#N/A</v>
      </c>
      <c r="Y147" s="10" t="e">
        <f ca="1">IF($B147&lt;='Visualization - Fit'!$B$5,OFFSET(Projection!#REF!,$A$2,0),NA())</f>
        <v>#N/A</v>
      </c>
      <c r="Z147" s="10" t="e">
        <f ca="1">IF($B147&lt;='Visualization - Fit'!$B$5,OFFSET(Projection!AK147,$A$2,0),NA())</f>
        <v>#N/A</v>
      </c>
      <c r="AA147" s="10" t="e">
        <f ca="1">IF($B147&lt;='Visualization - Fit'!$B$5,OFFSET(Projection!AL147,$A$2,0),NA())</f>
        <v>#N/A</v>
      </c>
      <c r="AB147" s="10" t="e">
        <f ca="1">IF($B147&lt;='Visualization - Fit'!$B$5,OFFSET(Projection!AM147,$A$2,0),NA())</f>
        <v>#N/A</v>
      </c>
    </row>
    <row r="148" spans="2:28">
      <c r="B148" s="9" t="e">
        <f ca="1">IF(B147&lt;'Visualization - Fit'!$B$5,OFFSET(Projection!A148,$A$2,0),NA())</f>
        <v>#N/A</v>
      </c>
      <c r="C148" s="10" t="e">
        <f ca="1">IF($B148&lt;='Visualization - Fit'!$B$5,OFFSET(Projection!B148,$A$2,0),NA())</f>
        <v>#N/A</v>
      </c>
      <c r="D148" s="10" t="e">
        <f ca="1">IF($B148&lt;='Visualization - Fit'!$B$5,OFFSET(Projection!C148,$A$2,0),NA())</f>
        <v>#N/A</v>
      </c>
      <c r="E148" s="10" t="e">
        <f ca="1">IF($B148&lt;='Visualization - Fit'!$B$5,OFFSET(Projection!D148,$A$2,0),NA())</f>
        <v>#N/A</v>
      </c>
      <c r="F148" s="10" t="e">
        <f ca="1">IF($B148&lt;='Visualization - Fit'!$B$5,OFFSET(Projection!E148,$A$2,0),NA())</f>
        <v>#N/A</v>
      </c>
      <c r="G148" s="10" t="e">
        <f ca="1">IF($B148&lt;='Visualization - Fit'!$B$5,OFFSET(Projection!F148,$A$2,0),NA())</f>
        <v>#N/A</v>
      </c>
      <c r="H148" s="10" t="e">
        <f ca="1">IF($B148&lt;='Visualization - Fit'!$B$5,OFFSET(Projection!O148,$A$2,0),NA())</f>
        <v>#N/A</v>
      </c>
      <c r="I148" s="10" t="e">
        <f ca="1">IF($B148&lt;='Visualization - Fit'!$B$5,OFFSET(Projection!P148,$A$2,0),NA())</f>
        <v>#N/A</v>
      </c>
      <c r="J148" s="10" t="e">
        <f ca="1">IF($B148&lt;='Visualization - Fit'!$B$5,OFFSET(Projection!Q148,$A$2,0),NA())</f>
        <v>#N/A</v>
      </c>
      <c r="K148" s="10" t="e">
        <f ca="1">IF($B148&lt;='Visualization - Fit'!$B$5,OFFSET(Projection!T148,$A$2,0),NA())</f>
        <v>#N/A</v>
      </c>
      <c r="L148" s="10" t="e">
        <f ca="1">IF($B148&lt;='Visualization - Fit'!$B$5,OFFSET(Projection!U148,$A$2,0),NA())</f>
        <v>#N/A</v>
      </c>
      <c r="M148" s="10" t="e">
        <f ca="1">IF($B148&lt;='Visualization - Fit'!$B$5,OFFSET(Projection!V148,$A$2,0),NA())</f>
        <v>#N/A</v>
      </c>
      <c r="N148" s="10" t="e">
        <f ca="1">IF($B148&lt;='Visualization - Fit'!$B$5,OFFSET(Projection!W148,$A$2,0),NA())</f>
        <v>#N/A</v>
      </c>
      <c r="O148" s="10" t="e">
        <f ca="1">IF($B148&lt;='Visualization - Fit'!$B$5,OFFSET(Projection!X148,$A$2,0),NA())</f>
        <v>#N/A</v>
      </c>
      <c r="P148" s="10" t="e">
        <f ca="1">IF($B148&lt;='Visualization - Fit'!$B$5,OFFSET(Projection!Y148,$A$2,0),NA())</f>
        <v>#N/A</v>
      </c>
      <c r="Q148" s="10" t="e">
        <f ca="1">IF($B148&lt;='Visualization - Fit'!$B$5,OFFSET(Projection!Z148,$A$2,0),NA())</f>
        <v>#N/A</v>
      </c>
      <c r="R148" s="10" t="e">
        <f ca="1">IF($B148&lt;='Visualization - Fit'!$B$5,OFFSET(Projection!AA148,$A$2,0),NA())</f>
        <v>#N/A</v>
      </c>
      <c r="S148" s="10" t="e">
        <f ca="1">IF($B148&lt;='Visualization - Fit'!$B$5,OFFSET(Projection!AB148,$A$2,0),NA())</f>
        <v>#N/A</v>
      </c>
      <c r="T148" s="10" t="e">
        <f ca="1">IF($B148&lt;='Visualization - Fit'!$B$5,OFFSET(Projection!AC148,$A$2,0),NA())</f>
        <v>#N/A</v>
      </c>
      <c r="U148" s="10" t="e">
        <f ca="1">IF($B148&lt;='Visualization - Fit'!$B$5,OFFSET(Projection!AD148,$A$2,0),NA())</f>
        <v>#N/A</v>
      </c>
      <c r="V148" s="10" t="e">
        <f ca="1">IF($B148&lt;='Visualization - Fit'!$B$5,OFFSET(Projection!AE148,$A$2,0),NA())</f>
        <v>#N/A</v>
      </c>
      <c r="W148" s="10" t="e">
        <f ca="1">IF($B148&lt;='Visualization - Fit'!$B$5,OFFSET(Projection!AI148,$A$2,0),NA())</f>
        <v>#N/A</v>
      </c>
      <c r="X148" s="10" t="e">
        <f ca="1">IF($B148&lt;='Visualization - Fit'!$B$5,OFFSET(Projection!AJ148,$A$2,0),NA())</f>
        <v>#N/A</v>
      </c>
      <c r="Y148" s="10" t="e">
        <f ca="1">IF($B148&lt;='Visualization - Fit'!$B$5,OFFSET(Projection!#REF!,$A$2,0),NA())</f>
        <v>#N/A</v>
      </c>
      <c r="Z148" s="10" t="e">
        <f ca="1">IF($B148&lt;='Visualization - Fit'!$B$5,OFFSET(Projection!AK148,$A$2,0),NA())</f>
        <v>#N/A</v>
      </c>
      <c r="AA148" s="10" t="e">
        <f ca="1">IF($B148&lt;='Visualization - Fit'!$B$5,OFFSET(Projection!AL148,$A$2,0),NA())</f>
        <v>#N/A</v>
      </c>
      <c r="AB148" s="10" t="e">
        <f ca="1">IF($B148&lt;='Visualization - Fit'!$B$5,OFFSET(Projection!AM148,$A$2,0),NA())</f>
        <v>#N/A</v>
      </c>
    </row>
    <row r="149" spans="2:28">
      <c r="B149" s="9" t="e">
        <f ca="1">IF(B148&lt;'Visualization - Fit'!$B$5,OFFSET(Projection!A149,$A$2,0),NA())</f>
        <v>#N/A</v>
      </c>
      <c r="C149" s="10" t="e">
        <f ca="1">IF($B149&lt;='Visualization - Fit'!$B$5,OFFSET(Projection!B149,$A$2,0),NA())</f>
        <v>#N/A</v>
      </c>
      <c r="D149" s="10" t="e">
        <f ca="1">IF($B149&lt;='Visualization - Fit'!$B$5,OFFSET(Projection!C149,$A$2,0),NA())</f>
        <v>#N/A</v>
      </c>
      <c r="E149" s="10" t="e">
        <f ca="1">IF($B149&lt;='Visualization - Fit'!$B$5,OFFSET(Projection!D149,$A$2,0),NA())</f>
        <v>#N/A</v>
      </c>
      <c r="F149" s="10" t="e">
        <f ca="1">IF($B149&lt;='Visualization - Fit'!$B$5,OFFSET(Projection!E149,$A$2,0),NA())</f>
        <v>#N/A</v>
      </c>
      <c r="G149" s="10" t="e">
        <f ca="1">IF($B149&lt;='Visualization - Fit'!$B$5,OFFSET(Projection!F149,$A$2,0),NA())</f>
        <v>#N/A</v>
      </c>
      <c r="H149" s="10" t="e">
        <f ca="1">IF($B149&lt;='Visualization - Fit'!$B$5,OFFSET(Projection!O149,$A$2,0),NA())</f>
        <v>#N/A</v>
      </c>
      <c r="I149" s="10" t="e">
        <f ca="1">IF($B149&lt;='Visualization - Fit'!$B$5,OFFSET(Projection!P149,$A$2,0),NA())</f>
        <v>#N/A</v>
      </c>
      <c r="J149" s="10" t="e">
        <f ca="1">IF($B149&lt;='Visualization - Fit'!$B$5,OFFSET(Projection!Q149,$A$2,0),NA())</f>
        <v>#N/A</v>
      </c>
      <c r="K149" s="10" t="e">
        <f ca="1">IF($B149&lt;='Visualization - Fit'!$B$5,OFFSET(Projection!T149,$A$2,0),NA())</f>
        <v>#N/A</v>
      </c>
      <c r="L149" s="10" t="e">
        <f ca="1">IF($B149&lt;='Visualization - Fit'!$B$5,OFFSET(Projection!U149,$A$2,0),NA())</f>
        <v>#N/A</v>
      </c>
      <c r="M149" s="10" t="e">
        <f ca="1">IF($B149&lt;='Visualization - Fit'!$B$5,OFFSET(Projection!V149,$A$2,0),NA())</f>
        <v>#N/A</v>
      </c>
      <c r="N149" s="10" t="e">
        <f ca="1">IF($B149&lt;='Visualization - Fit'!$B$5,OFFSET(Projection!W149,$A$2,0),NA())</f>
        <v>#N/A</v>
      </c>
      <c r="O149" s="10" t="e">
        <f ca="1">IF($B149&lt;='Visualization - Fit'!$B$5,OFFSET(Projection!X149,$A$2,0),NA())</f>
        <v>#N/A</v>
      </c>
      <c r="P149" s="10" t="e">
        <f ca="1">IF($B149&lt;='Visualization - Fit'!$B$5,OFFSET(Projection!Y149,$A$2,0),NA())</f>
        <v>#N/A</v>
      </c>
      <c r="Q149" s="10" t="e">
        <f ca="1">IF($B149&lt;='Visualization - Fit'!$B$5,OFFSET(Projection!Z149,$A$2,0),NA())</f>
        <v>#N/A</v>
      </c>
      <c r="R149" s="10" t="e">
        <f ca="1">IF($B149&lt;='Visualization - Fit'!$B$5,OFFSET(Projection!AA149,$A$2,0),NA())</f>
        <v>#N/A</v>
      </c>
      <c r="S149" s="10" t="e">
        <f ca="1">IF($B149&lt;='Visualization - Fit'!$B$5,OFFSET(Projection!AB149,$A$2,0),NA())</f>
        <v>#N/A</v>
      </c>
      <c r="T149" s="10" t="e">
        <f ca="1">IF($B149&lt;='Visualization - Fit'!$B$5,OFFSET(Projection!AC149,$A$2,0),NA())</f>
        <v>#N/A</v>
      </c>
      <c r="U149" s="10" t="e">
        <f ca="1">IF($B149&lt;='Visualization - Fit'!$B$5,OFFSET(Projection!AD149,$A$2,0),NA())</f>
        <v>#N/A</v>
      </c>
      <c r="V149" s="10" t="e">
        <f ca="1">IF($B149&lt;='Visualization - Fit'!$B$5,OFFSET(Projection!AE149,$A$2,0),NA())</f>
        <v>#N/A</v>
      </c>
      <c r="W149" s="10" t="e">
        <f ca="1">IF($B149&lt;='Visualization - Fit'!$B$5,OFFSET(Projection!AI149,$A$2,0),NA())</f>
        <v>#N/A</v>
      </c>
      <c r="X149" s="10" t="e">
        <f ca="1">IF($B149&lt;='Visualization - Fit'!$B$5,OFFSET(Projection!AJ149,$A$2,0),NA())</f>
        <v>#N/A</v>
      </c>
      <c r="Y149" s="10" t="e">
        <f ca="1">IF($B149&lt;='Visualization - Fit'!$B$5,OFFSET(Projection!#REF!,$A$2,0),NA())</f>
        <v>#N/A</v>
      </c>
      <c r="Z149" s="10" t="e">
        <f ca="1">IF($B149&lt;='Visualization - Fit'!$B$5,OFFSET(Projection!AK149,$A$2,0),NA())</f>
        <v>#N/A</v>
      </c>
      <c r="AA149" s="10" t="e">
        <f ca="1">IF($B149&lt;='Visualization - Fit'!$B$5,OFFSET(Projection!AL149,$A$2,0),NA())</f>
        <v>#N/A</v>
      </c>
      <c r="AB149" s="10" t="e">
        <f ca="1">IF($B149&lt;='Visualization - Fit'!$B$5,OFFSET(Projection!AM149,$A$2,0),NA())</f>
        <v>#N/A</v>
      </c>
    </row>
    <row r="150" spans="2:28">
      <c r="B150" s="9" t="e">
        <f ca="1">IF(B149&lt;'Visualization - Fit'!$B$5,OFFSET(Projection!A150,$A$2,0),NA())</f>
        <v>#N/A</v>
      </c>
      <c r="C150" s="10" t="e">
        <f ca="1">IF($B150&lt;='Visualization - Fit'!$B$5,OFFSET(Projection!B150,$A$2,0),NA())</f>
        <v>#N/A</v>
      </c>
      <c r="D150" s="10" t="e">
        <f ca="1">IF($B150&lt;='Visualization - Fit'!$B$5,OFFSET(Projection!C150,$A$2,0),NA())</f>
        <v>#N/A</v>
      </c>
      <c r="E150" s="10" t="e">
        <f ca="1">IF($B150&lt;='Visualization - Fit'!$B$5,OFFSET(Projection!D150,$A$2,0),NA())</f>
        <v>#N/A</v>
      </c>
      <c r="F150" s="10" t="e">
        <f ca="1">IF($B150&lt;='Visualization - Fit'!$B$5,OFFSET(Projection!E150,$A$2,0),NA())</f>
        <v>#N/A</v>
      </c>
      <c r="G150" s="10" t="e">
        <f ca="1">IF($B150&lt;='Visualization - Fit'!$B$5,OFFSET(Projection!F150,$A$2,0),NA())</f>
        <v>#N/A</v>
      </c>
      <c r="H150" s="10" t="e">
        <f ca="1">IF($B150&lt;='Visualization - Fit'!$B$5,OFFSET(Projection!O150,$A$2,0),NA())</f>
        <v>#N/A</v>
      </c>
      <c r="I150" s="10" t="e">
        <f ca="1">IF($B150&lt;='Visualization - Fit'!$B$5,OFFSET(Projection!P150,$A$2,0),NA())</f>
        <v>#N/A</v>
      </c>
      <c r="J150" s="10" t="e">
        <f ca="1">IF($B150&lt;='Visualization - Fit'!$B$5,OFFSET(Projection!Q150,$A$2,0),NA())</f>
        <v>#N/A</v>
      </c>
      <c r="K150" s="10" t="e">
        <f ca="1">IF($B150&lt;='Visualization - Fit'!$B$5,OFFSET(Projection!T150,$A$2,0),NA())</f>
        <v>#N/A</v>
      </c>
      <c r="L150" s="10" t="e">
        <f ca="1">IF($B150&lt;='Visualization - Fit'!$B$5,OFFSET(Projection!U150,$A$2,0),NA())</f>
        <v>#N/A</v>
      </c>
      <c r="M150" s="10" t="e">
        <f ca="1">IF($B150&lt;='Visualization - Fit'!$B$5,OFFSET(Projection!V150,$A$2,0),NA())</f>
        <v>#N/A</v>
      </c>
      <c r="N150" s="10" t="e">
        <f ca="1">IF($B150&lt;='Visualization - Fit'!$B$5,OFFSET(Projection!W150,$A$2,0),NA())</f>
        <v>#N/A</v>
      </c>
      <c r="O150" s="10" t="e">
        <f ca="1">IF($B150&lt;='Visualization - Fit'!$B$5,OFFSET(Projection!X150,$A$2,0),NA())</f>
        <v>#N/A</v>
      </c>
      <c r="P150" s="10" t="e">
        <f ca="1">IF($B150&lt;='Visualization - Fit'!$B$5,OFFSET(Projection!Y150,$A$2,0),NA())</f>
        <v>#N/A</v>
      </c>
      <c r="Q150" s="10" t="e">
        <f ca="1">IF($B150&lt;='Visualization - Fit'!$B$5,OFFSET(Projection!Z150,$A$2,0),NA())</f>
        <v>#N/A</v>
      </c>
      <c r="R150" s="10" t="e">
        <f ca="1">IF($B150&lt;='Visualization - Fit'!$B$5,OFFSET(Projection!AA150,$A$2,0),NA())</f>
        <v>#N/A</v>
      </c>
      <c r="S150" s="10" t="e">
        <f ca="1">IF($B150&lt;='Visualization - Fit'!$B$5,OFFSET(Projection!AB150,$A$2,0),NA())</f>
        <v>#N/A</v>
      </c>
      <c r="T150" s="10" t="e">
        <f ca="1">IF($B150&lt;='Visualization - Fit'!$B$5,OFFSET(Projection!AC150,$A$2,0),NA())</f>
        <v>#N/A</v>
      </c>
      <c r="U150" s="10" t="e">
        <f ca="1">IF($B150&lt;='Visualization - Fit'!$B$5,OFFSET(Projection!AD150,$A$2,0),NA())</f>
        <v>#N/A</v>
      </c>
      <c r="V150" s="10" t="e">
        <f ca="1">IF($B150&lt;='Visualization - Fit'!$B$5,OFFSET(Projection!AE150,$A$2,0),NA())</f>
        <v>#N/A</v>
      </c>
      <c r="W150" s="10" t="e">
        <f ca="1">IF($B150&lt;='Visualization - Fit'!$B$5,OFFSET(Projection!AI150,$A$2,0),NA())</f>
        <v>#N/A</v>
      </c>
      <c r="X150" s="10" t="e">
        <f ca="1">IF($B150&lt;='Visualization - Fit'!$B$5,OFFSET(Projection!AJ150,$A$2,0),NA())</f>
        <v>#N/A</v>
      </c>
      <c r="Y150" s="10" t="e">
        <f ca="1">IF($B150&lt;='Visualization - Fit'!$B$5,OFFSET(Projection!#REF!,$A$2,0),NA())</f>
        <v>#N/A</v>
      </c>
      <c r="Z150" s="10" t="e">
        <f ca="1">IF($B150&lt;='Visualization - Fit'!$B$5,OFFSET(Projection!AK150,$A$2,0),NA())</f>
        <v>#N/A</v>
      </c>
      <c r="AA150" s="10" t="e">
        <f ca="1">IF($B150&lt;='Visualization - Fit'!$B$5,OFFSET(Projection!AL150,$A$2,0),NA())</f>
        <v>#N/A</v>
      </c>
      <c r="AB150" s="10" t="e">
        <f ca="1">IF($B150&lt;='Visualization - Fit'!$B$5,OFFSET(Projection!AM150,$A$2,0),NA())</f>
        <v>#N/A</v>
      </c>
    </row>
    <row r="151" spans="2:28">
      <c r="B151" s="9" t="e">
        <f ca="1">IF(B150&lt;'Visualization - Fit'!$B$5,OFFSET(Projection!A151,$A$2,0),NA())</f>
        <v>#N/A</v>
      </c>
      <c r="C151" s="10" t="e">
        <f ca="1">IF($B151&lt;='Visualization - Fit'!$B$5,OFFSET(Projection!B151,$A$2,0),NA())</f>
        <v>#N/A</v>
      </c>
      <c r="D151" s="10" t="e">
        <f ca="1">IF($B151&lt;='Visualization - Fit'!$B$5,OFFSET(Projection!C151,$A$2,0),NA())</f>
        <v>#N/A</v>
      </c>
      <c r="E151" s="10" t="e">
        <f ca="1">IF($B151&lt;='Visualization - Fit'!$B$5,OFFSET(Projection!D151,$A$2,0),NA())</f>
        <v>#N/A</v>
      </c>
      <c r="F151" s="10" t="e">
        <f ca="1">IF($B151&lt;='Visualization - Fit'!$B$5,OFFSET(Projection!E151,$A$2,0),NA())</f>
        <v>#N/A</v>
      </c>
      <c r="G151" s="10" t="e">
        <f ca="1">IF($B151&lt;='Visualization - Fit'!$B$5,OFFSET(Projection!F151,$A$2,0),NA())</f>
        <v>#N/A</v>
      </c>
      <c r="H151" s="10" t="e">
        <f ca="1">IF($B151&lt;='Visualization - Fit'!$B$5,OFFSET(Projection!O151,$A$2,0),NA())</f>
        <v>#N/A</v>
      </c>
      <c r="I151" s="10" t="e">
        <f ca="1">IF($B151&lt;='Visualization - Fit'!$B$5,OFFSET(Projection!P151,$A$2,0),NA())</f>
        <v>#N/A</v>
      </c>
      <c r="J151" s="10" t="e">
        <f ca="1">IF($B151&lt;='Visualization - Fit'!$B$5,OFFSET(Projection!Q151,$A$2,0),NA())</f>
        <v>#N/A</v>
      </c>
      <c r="K151" s="10" t="e">
        <f ca="1">IF($B151&lt;='Visualization - Fit'!$B$5,OFFSET(Projection!T151,$A$2,0),NA())</f>
        <v>#N/A</v>
      </c>
      <c r="L151" s="10" t="e">
        <f ca="1">IF($B151&lt;='Visualization - Fit'!$B$5,OFFSET(Projection!U151,$A$2,0),NA())</f>
        <v>#N/A</v>
      </c>
      <c r="M151" s="10" t="e">
        <f ca="1">IF($B151&lt;='Visualization - Fit'!$B$5,OFFSET(Projection!V151,$A$2,0),NA())</f>
        <v>#N/A</v>
      </c>
      <c r="N151" s="10" t="e">
        <f ca="1">IF($B151&lt;='Visualization - Fit'!$B$5,OFFSET(Projection!W151,$A$2,0),NA())</f>
        <v>#N/A</v>
      </c>
      <c r="O151" s="10" t="e">
        <f ca="1">IF($B151&lt;='Visualization - Fit'!$B$5,OFFSET(Projection!X151,$A$2,0),NA())</f>
        <v>#N/A</v>
      </c>
      <c r="P151" s="10" t="e">
        <f ca="1">IF($B151&lt;='Visualization - Fit'!$B$5,OFFSET(Projection!Y151,$A$2,0),NA())</f>
        <v>#N/A</v>
      </c>
      <c r="Q151" s="10" t="e">
        <f ca="1">IF($B151&lt;='Visualization - Fit'!$B$5,OFFSET(Projection!Z151,$A$2,0),NA())</f>
        <v>#N/A</v>
      </c>
      <c r="R151" s="10" t="e">
        <f ca="1">IF($B151&lt;='Visualization - Fit'!$B$5,OFFSET(Projection!AA151,$A$2,0),NA())</f>
        <v>#N/A</v>
      </c>
      <c r="S151" s="10" t="e">
        <f ca="1">IF($B151&lt;='Visualization - Fit'!$B$5,OFFSET(Projection!AB151,$A$2,0),NA())</f>
        <v>#N/A</v>
      </c>
      <c r="T151" s="10" t="e">
        <f ca="1">IF($B151&lt;='Visualization - Fit'!$B$5,OFFSET(Projection!AC151,$A$2,0),NA())</f>
        <v>#N/A</v>
      </c>
      <c r="U151" s="10" t="e">
        <f ca="1">IF($B151&lt;='Visualization - Fit'!$B$5,OFFSET(Projection!AD151,$A$2,0),NA())</f>
        <v>#N/A</v>
      </c>
      <c r="V151" s="10" t="e">
        <f ca="1">IF($B151&lt;='Visualization - Fit'!$B$5,OFFSET(Projection!AE151,$A$2,0),NA())</f>
        <v>#N/A</v>
      </c>
      <c r="W151" s="10" t="e">
        <f ca="1">IF($B151&lt;='Visualization - Fit'!$B$5,OFFSET(Projection!AI151,$A$2,0),NA())</f>
        <v>#N/A</v>
      </c>
      <c r="X151" s="10" t="e">
        <f ca="1">IF($B151&lt;='Visualization - Fit'!$B$5,OFFSET(Projection!AJ151,$A$2,0),NA())</f>
        <v>#N/A</v>
      </c>
      <c r="Y151" s="10" t="e">
        <f ca="1">IF($B151&lt;='Visualization - Fit'!$B$5,OFFSET(Projection!#REF!,$A$2,0),NA())</f>
        <v>#N/A</v>
      </c>
      <c r="Z151" s="10" t="e">
        <f ca="1">IF($B151&lt;='Visualization - Fit'!$B$5,OFFSET(Projection!AK151,$A$2,0),NA())</f>
        <v>#N/A</v>
      </c>
      <c r="AA151" s="10" t="e">
        <f ca="1">IF($B151&lt;='Visualization - Fit'!$B$5,OFFSET(Projection!AL151,$A$2,0),NA())</f>
        <v>#N/A</v>
      </c>
      <c r="AB151" s="10" t="e">
        <f ca="1">IF($B151&lt;='Visualization - Fit'!$B$5,OFFSET(Projection!AM151,$A$2,0),NA())</f>
        <v>#N/A</v>
      </c>
    </row>
    <row r="152" spans="2:28">
      <c r="B152" s="9" t="e">
        <f ca="1">IF(B151&lt;'Visualization - Fit'!$B$5,OFFSET(Projection!A152,$A$2,0),NA())</f>
        <v>#N/A</v>
      </c>
      <c r="C152" s="10" t="e">
        <f ca="1">IF($B152&lt;='Visualization - Fit'!$B$5,OFFSET(Projection!B152,$A$2,0),NA())</f>
        <v>#N/A</v>
      </c>
      <c r="D152" s="10" t="e">
        <f ca="1">IF($B152&lt;='Visualization - Fit'!$B$5,OFFSET(Projection!C152,$A$2,0),NA())</f>
        <v>#N/A</v>
      </c>
      <c r="E152" s="10" t="e">
        <f ca="1">IF($B152&lt;='Visualization - Fit'!$B$5,OFFSET(Projection!D152,$A$2,0),NA())</f>
        <v>#N/A</v>
      </c>
      <c r="F152" s="10" t="e">
        <f ca="1">IF($B152&lt;='Visualization - Fit'!$B$5,OFFSET(Projection!E152,$A$2,0),NA())</f>
        <v>#N/A</v>
      </c>
      <c r="G152" s="10" t="e">
        <f ca="1">IF($B152&lt;='Visualization - Fit'!$B$5,OFFSET(Projection!F152,$A$2,0),NA())</f>
        <v>#N/A</v>
      </c>
      <c r="H152" s="10" t="e">
        <f ca="1">IF($B152&lt;='Visualization - Fit'!$B$5,OFFSET(Projection!O152,$A$2,0),NA())</f>
        <v>#N/A</v>
      </c>
      <c r="I152" s="10" t="e">
        <f ca="1">IF($B152&lt;='Visualization - Fit'!$B$5,OFFSET(Projection!P152,$A$2,0),NA())</f>
        <v>#N/A</v>
      </c>
      <c r="J152" s="10" t="e">
        <f ca="1">IF($B152&lt;='Visualization - Fit'!$B$5,OFFSET(Projection!Q152,$A$2,0),NA())</f>
        <v>#N/A</v>
      </c>
      <c r="K152" s="10" t="e">
        <f ca="1">IF($B152&lt;='Visualization - Fit'!$B$5,OFFSET(Projection!T152,$A$2,0),NA())</f>
        <v>#N/A</v>
      </c>
      <c r="L152" s="10" t="e">
        <f ca="1">IF($B152&lt;='Visualization - Fit'!$B$5,OFFSET(Projection!U152,$A$2,0),NA())</f>
        <v>#N/A</v>
      </c>
      <c r="M152" s="10" t="e">
        <f ca="1">IF($B152&lt;='Visualization - Fit'!$B$5,OFFSET(Projection!V152,$A$2,0),NA())</f>
        <v>#N/A</v>
      </c>
      <c r="N152" s="10" t="e">
        <f ca="1">IF($B152&lt;='Visualization - Fit'!$B$5,OFFSET(Projection!W152,$A$2,0),NA())</f>
        <v>#N/A</v>
      </c>
      <c r="O152" s="10" t="e">
        <f ca="1">IF($B152&lt;='Visualization - Fit'!$B$5,OFFSET(Projection!X152,$A$2,0),NA())</f>
        <v>#N/A</v>
      </c>
      <c r="P152" s="10" t="e">
        <f ca="1">IF($B152&lt;='Visualization - Fit'!$B$5,OFFSET(Projection!Y152,$A$2,0),NA())</f>
        <v>#N/A</v>
      </c>
      <c r="Q152" s="10" t="e">
        <f ca="1">IF($B152&lt;='Visualization - Fit'!$B$5,OFFSET(Projection!Z152,$A$2,0),NA())</f>
        <v>#N/A</v>
      </c>
      <c r="R152" s="10" t="e">
        <f ca="1">IF($B152&lt;='Visualization - Fit'!$B$5,OFFSET(Projection!AA152,$A$2,0),NA())</f>
        <v>#N/A</v>
      </c>
      <c r="S152" s="10" t="e">
        <f ca="1">IF($B152&lt;='Visualization - Fit'!$B$5,OFFSET(Projection!AB152,$A$2,0),NA())</f>
        <v>#N/A</v>
      </c>
      <c r="T152" s="10" t="e">
        <f ca="1">IF($B152&lt;='Visualization - Fit'!$B$5,OFFSET(Projection!AC152,$A$2,0),NA())</f>
        <v>#N/A</v>
      </c>
      <c r="U152" s="10" t="e">
        <f ca="1">IF($B152&lt;='Visualization - Fit'!$B$5,OFFSET(Projection!AD152,$A$2,0),NA())</f>
        <v>#N/A</v>
      </c>
      <c r="V152" s="10" t="e">
        <f ca="1">IF($B152&lt;='Visualization - Fit'!$B$5,OFFSET(Projection!AE152,$A$2,0),NA())</f>
        <v>#N/A</v>
      </c>
      <c r="W152" s="10" t="e">
        <f ca="1">IF($B152&lt;='Visualization - Fit'!$B$5,OFFSET(Projection!AI152,$A$2,0),NA())</f>
        <v>#N/A</v>
      </c>
      <c r="X152" s="10" t="e">
        <f ca="1">IF($B152&lt;='Visualization - Fit'!$B$5,OFFSET(Projection!AJ152,$A$2,0),NA())</f>
        <v>#N/A</v>
      </c>
      <c r="Y152" s="10" t="e">
        <f ca="1">IF($B152&lt;='Visualization - Fit'!$B$5,OFFSET(Projection!#REF!,$A$2,0),NA())</f>
        <v>#N/A</v>
      </c>
      <c r="Z152" s="10" t="e">
        <f ca="1">IF($B152&lt;='Visualization - Fit'!$B$5,OFFSET(Projection!AK152,$A$2,0),NA())</f>
        <v>#N/A</v>
      </c>
      <c r="AA152" s="10" t="e">
        <f ca="1">IF($B152&lt;='Visualization - Fit'!$B$5,OFFSET(Projection!AL152,$A$2,0),NA())</f>
        <v>#N/A</v>
      </c>
      <c r="AB152" s="10" t="e">
        <f ca="1">IF($B152&lt;='Visualization - Fit'!$B$5,OFFSET(Projection!AM152,$A$2,0),NA())</f>
        <v>#N/A</v>
      </c>
    </row>
    <row r="153" spans="2:28">
      <c r="B153" s="9" t="e">
        <f ca="1">IF(B152&lt;'Visualization - Fit'!$B$5,OFFSET(Projection!A153,$A$2,0),NA())</f>
        <v>#N/A</v>
      </c>
      <c r="C153" s="10" t="e">
        <f ca="1">IF($B153&lt;='Visualization - Fit'!$B$5,OFFSET(Projection!B153,$A$2,0),NA())</f>
        <v>#N/A</v>
      </c>
      <c r="D153" s="10" t="e">
        <f ca="1">IF($B153&lt;='Visualization - Fit'!$B$5,OFFSET(Projection!C153,$A$2,0),NA())</f>
        <v>#N/A</v>
      </c>
      <c r="E153" s="10" t="e">
        <f ca="1">IF($B153&lt;='Visualization - Fit'!$B$5,OFFSET(Projection!D153,$A$2,0),NA())</f>
        <v>#N/A</v>
      </c>
      <c r="F153" s="10" t="e">
        <f ca="1">IF($B153&lt;='Visualization - Fit'!$B$5,OFFSET(Projection!E153,$A$2,0),NA())</f>
        <v>#N/A</v>
      </c>
      <c r="G153" s="10" t="e">
        <f ca="1">IF($B153&lt;='Visualization - Fit'!$B$5,OFFSET(Projection!F153,$A$2,0),NA())</f>
        <v>#N/A</v>
      </c>
      <c r="H153" s="10" t="e">
        <f ca="1">IF($B153&lt;='Visualization - Fit'!$B$5,OFFSET(Projection!O153,$A$2,0),NA())</f>
        <v>#N/A</v>
      </c>
      <c r="I153" s="10" t="e">
        <f ca="1">IF($B153&lt;='Visualization - Fit'!$B$5,OFFSET(Projection!P153,$A$2,0),NA())</f>
        <v>#N/A</v>
      </c>
      <c r="J153" s="10" t="e">
        <f ca="1">IF($B153&lt;='Visualization - Fit'!$B$5,OFFSET(Projection!Q153,$A$2,0),NA())</f>
        <v>#N/A</v>
      </c>
      <c r="K153" s="10" t="e">
        <f ca="1">IF($B153&lt;='Visualization - Fit'!$B$5,OFFSET(Projection!T153,$A$2,0),NA())</f>
        <v>#N/A</v>
      </c>
      <c r="L153" s="10" t="e">
        <f ca="1">IF($B153&lt;='Visualization - Fit'!$B$5,OFFSET(Projection!U153,$A$2,0),NA())</f>
        <v>#N/A</v>
      </c>
      <c r="M153" s="10" t="e">
        <f ca="1">IF($B153&lt;='Visualization - Fit'!$B$5,OFFSET(Projection!V153,$A$2,0),NA())</f>
        <v>#N/A</v>
      </c>
      <c r="N153" s="10" t="e">
        <f ca="1">IF($B153&lt;='Visualization - Fit'!$B$5,OFFSET(Projection!W153,$A$2,0),NA())</f>
        <v>#N/A</v>
      </c>
      <c r="O153" s="10" t="e">
        <f ca="1">IF($B153&lt;='Visualization - Fit'!$B$5,OFFSET(Projection!X153,$A$2,0),NA())</f>
        <v>#N/A</v>
      </c>
      <c r="P153" s="10" t="e">
        <f ca="1">IF($B153&lt;='Visualization - Fit'!$B$5,OFFSET(Projection!Y153,$A$2,0),NA())</f>
        <v>#N/A</v>
      </c>
      <c r="Q153" s="10" t="e">
        <f ca="1">IF($B153&lt;='Visualization - Fit'!$B$5,OFFSET(Projection!Z153,$A$2,0),NA())</f>
        <v>#N/A</v>
      </c>
      <c r="R153" s="10" t="e">
        <f ca="1">IF($B153&lt;='Visualization - Fit'!$B$5,OFFSET(Projection!AA153,$A$2,0),NA())</f>
        <v>#N/A</v>
      </c>
      <c r="S153" s="10" t="e">
        <f ca="1">IF($B153&lt;='Visualization - Fit'!$B$5,OFFSET(Projection!AB153,$A$2,0),NA())</f>
        <v>#N/A</v>
      </c>
      <c r="T153" s="10" t="e">
        <f ca="1">IF($B153&lt;='Visualization - Fit'!$B$5,OFFSET(Projection!AC153,$A$2,0),NA())</f>
        <v>#N/A</v>
      </c>
      <c r="U153" s="10" t="e">
        <f ca="1">IF($B153&lt;='Visualization - Fit'!$B$5,OFFSET(Projection!AD153,$A$2,0),NA())</f>
        <v>#N/A</v>
      </c>
      <c r="V153" s="10" t="e">
        <f ca="1">IF($B153&lt;='Visualization - Fit'!$B$5,OFFSET(Projection!AE153,$A$2,0),NA())</f>
        <v>#N/A</v>
      </c>
      <c r="W153" s="10" t="e">
        <f ca="1">IF($B153&lt;='Visualization - Fit'!$B$5,OFFSET(Projection!AI153,$A$2,0),NA())</f>
        <v>#N/A</v>
      </c>
      <c r="X153" s="10" t="e">
        <f ca="1">IF($B153&lt;='Visualization - Fit'!$B$5,OFFSET(Projection!AJ153,$A$2,0),NA())</f>
        <v>#N/A</v>
      </c>
      <c r="Y153" s="10" t="e">
        <f ca="1">IF($B153&lt;='Visualization - Fit'!$B$5,OFFSET(Projection!#REF!,$A$2,0),NA())</f>
        <v>#N/A</v>
      </c>
      <c r="Z153" s="10" t="e">
        <f ca="1">IF($B153&lt;='Visualization - Fit'!$B$5,OFFSET(Projection!AK153,$A$2,0),NA())</f>
        <v>#N/A</v>
      </c>
      <c r="AA153" s="10" t="e">
        <f ca="1">IF($B153&lt;='Visualization - Fit'!$B$5,OFFSET(Projection!AL153,$A$2,0),NA())</f>
        <v>#N/A</v>
      </c>
      <c r="AB153" s="10" t="e">
        <f ca="1">IF($B153&lt;='Visualization - Fit'!$B$5,OFFSET(Projection!AM153,$A$2,0),NA())</f>
        <v>#N/A</v>
      </c>
    </row>
    <row r="154" spans="2:28">
      <c r="B154" s="9" t="e">
        <f ca="1">IF(B153&lt;'Visualization - Fit'!$B$5,OFFSET(Projection!A154,$A$2,0),NA())</f>
        <v>#N/A</v>
      </c>
      <c r="C154" s="10" t="e">
        <f ca="1">IF($B154&lt;='Visualization - Fit'!$B$5,OFFSET(Projection!B154,$A$2,0),NA())</f>
        <v>#N/A</v>
      </c>
      <c r="D154" s="10" t="e">
        <f ca="1">IF($B154&lt;='Visualization - Fit'!$B$5,OFFSET(Projection!C154,$A$2,0),NA())</f>
        <v>#N/A</v>
      </c>
      <c r="E154" s="10" t="e">
        <f ca="1">IF($B154&lt;='Visualization - Fit'!$B$5,OFFSET(Projection!D154,$A$2,0),NA())</f>
        <v>#N/A</v>
      </c>
      <c r="F154" s="10" t="e">
        <f ca="1">IF($B154&lt;='Visualization - Fit'!$B$5,OFFSET(Projection!E154,$A$2,0),NA())</f>
        <v>#N/A</v>
      </c>
      <c r="G154" s="10" t="e">
        <f ca="1">IF($B154&lt;='Visualization - Fit'!$B$5,OFFSET(Projection!F154,$A$2,0),NA())</f>
        <v>#N/A</v>
      </c>
      <c r="H154" s="10" t="e">
        <f ca="1">IF($B154&lt;='Visualization - Fit'!$B$5,OFFSET(Projection!O154,$A$2,0),NA())</f>
        <v>#N/A</v>
      </c>
      <c r="I154" s="10" t="e">
        <f ca="1">IF($B154&lt;='Visualization - Fit'!$B$5,OFFSET(Projection!P154,$A$2,0),NA())</f>
        <v>#N/A</v>
      </c>
      <c r="J154" s="10" t="e">
        <f ca="1">IF($B154&lt;='Visualization - Fit'!$B$5,OFFSET(Projection!Q154,$A$2,0),NA())</f>
        <v>#N/A</v>
      </c>
      <c r="K154" s="10" t="e">
        <f ca="1">IF($B154&lt;='Visualization - Fit'!$B$5,OFFSET(Projection!T154,$A$2,0),NA())</f>
        <v>#N/A</v>
      </c>
      <c r="L154" s="10" t="e">
        <f ca="1">IF($B154&lt;='Visualization - Fit'!$B$5,OFFSET(Projection!U154,$A$2,0),NA())</f>
        <v>#N/A</v>
      </c>
      <c r="M154" s="10" t="e">
        <f ca="1">IF($B154&lt;='Visualization - Fit'!$B$5,OFFSET(Projection!V154,$A$2,0),NA())</f>
        <v>#N/A</v>
      </c>
      <c r="N154" s="10" t="e">
        <f ca="1">IF($B154&lt;='Visualization - Fit'!$B$5,OFFSET(Projection!W154,$A$2,0),NA())</f>
        <v>#N/A</v>
      </c>
      <c r="O154" s="10" t="e">
        <f ca="1">IF($B154&lt;='Visualization - Fit'!$B$5,OFFSET(Projection!X154,$A$2,0),NA())</f>
        <v>#N/A</v>
      </c>
      <c r="P154" s="10" t="e">
        <f ca="1">IF($B154&lt;='Visualization - Fit'!$B$5,OFFSET(Projection!Y154,$A$2,0),NA())</f>
        <v>#N/A</v>
      </c>
      <c r="Q154" s="10" t="e">
        <f ca="1">IF($B154&lt;='Visualization - Fit'!$B$5,OFFSET(Projection!Z154,$A$2,0),NA())</f>
        <v>#N/A</v>
      </c>
      <c r="R154" s="10" t="e">
        <f ca="1">IF($B154&lt;='Visualization - Fit'!$B$5,OFFSET(Projection!AA154,$A$2,0),NA())</f>
        <v>#N/A</v>
      </c>
      <c r="S154" s="10" t="e">
        <f ca="1">IF($B154&lt;='Visualization - Fit'!$B$5,OFFSET(Projection!AB154,$A$2,0),NA())</f>
        <v>#N/A</v>
      </c>
      <c r="T154" s="10" t="e">
        <f ca="1">IF($B154&lt;='Visualization - Fit'!$B$5,OFFSET(Projection!AC154,$A$2,0),NA())</f>
        <v>#N/A</v>
      </c>
      <c r="U154" s="10" t="e">
        <f ca="1">IF($B154&lt;='Visualization - Fit'!$B$5,OFFSET(Projection!AD154,$A$2,0),NA())</f>
        <v>#N/A</v>
      </c>
      <c r="V154" s="10" t="e">
        <f ca="1">IF($B154&lt;='Visualization - Fit'!$B$5,OFFSET(Projection!AE154,$A$2,0),NA())</f>
        <v>#N/A</v>
      </c>
      <c r="W154" s="10" t="e">
        <f ca="1">IF($B154&lt;='Visualization - Fit'!$B$5,OFFSET(Projection!AI154,$A$2,0),NA())</f>
        <v>#N/A</v>
      </c>
      <c r="X154" s="10" t="e">
        <f ca="1">IF($B154&lt;='Visualization - Fit'!$B$5,OFFSET(Projection!AJ154,$A$2,0),NA())</f>
        <v>#N/A</v>
      </c>
      <c r="Y154" s="10" t="e">
        <f ca="1">IF($B154&lt;='Visualization - Fit'!$B$5,OFFSET(Projection!#REF!,$A$2,0),NA())</f>
        <v>#N/A</v>
      </c>
      <c r="Z154" s="10" t="e">
        <f ca="1">IF($B154&lt;='Visualization - Fit'!$B$5,OFFSET(Projection!AK154,$A$2,0),NA())</f>
        <v>#N/A</v>
      </c>
      <c r="AA154" s="10" t="e">
        <f ca="1">IF($B154&lt;='Visualization - Fit'!$B$5,OFFSET(Projection!AL154,$A$2,0),NA())</f>
        <v>#N/A</v>
      </c>
      <c r="AB154" s="10" t="e">
        <f ca="1">IF($B154&lt;='Visualization - Fit'!$B$5,OFFSET(Projection!AM154,$A$2,0),NA())</f>
        <v>#N/A</v>
      </c>
    </row>
    <row r="155" spans="2:28">
      <c r="B155" s="9" t="e">
        <f ca="1">IF(B154&lt;'Visualization - Fit'!$B$5,OFFSET(Projection!A155,$A$2,0),NA())</f>
        <v>#N/A</v>
      </c>
      <c r="C155" s="10" t="e">
        <f ca="1">IF($B155&lt;='Visualization - Fit'!$B$5,OFFSET(Projection!B155,$A$2,0),NA())</f>
        <v>#N/A</v>
      </c>
      <c r="D155" s="10" t="e">
        <f ca="1">IF($B155&lt;='Visualization - Fit'!$B$5,OFFSET(Projection!C155,$A$2,0),NA())</f>
        <v>#N/A</v>
      </c>
      <c r="E155" s="10" t="e">
        <f ca="1">IF($B155&lt;='Visualization - Fit'!$B$5,OFFSET(Projection!D155,$A$2,0),NA())</f>
        <v>#N/A</v>
      </c>
      <c r="F155" s="10" t="e">
        <f ca="1">IF($B155&lt;='Visualization - Fit'!$B$5,OFFSET(Projection!E155,$A$2,0),NA())</f>
        <v>#N/A</v>
      </c>
      <c r="G155" s="10" t="e">
        <f ca="1">IF($B155&lt;='Visualization - Fit'!$B$5,OFFSET(Projection!F155,$A$2,0),NA())</f>
        <v>#N/A</v>
      </c>
      <c r="H155" s="10" t="e">
        <f ca="1">IF($B155&lt;='Visualization - Fit'!$B$5,OFFSET(Projection!O155,$A$2,0),NA())</f>
        <v>#N/A</v>
      </c>
      <c r="I155" s="10" t="e">
        <f ca="1">IF($B155&lt;='Visualization - Fit'!$B$5,OFFSET(Projection!P155,$A$2,0),NA())</f>
        <v>#N/A</v>
      </c>
      <c r="J155" s="10" t="e">
        <f ca="1">IF($B155&lt;='Visualization - Fit'!$B$5,OFFSET(Projection!Q155,$A$2,0),NA())</f>
        <v>#N/A</v>
      </c>
      <c r="K155" s="10" t="e">
        <f ca="1">IF($B155&lt;='Visualization - Fit'!$B$5,OFFSET(Projection!T155,$A$2,0),NA())</f>
        <v>#N/A</v>
      </c>
      <c r="L155" s="10" t="e">
        <f ca="1">IF($B155&lt;='Visualization - Fit'!$B$5,OFFSET(Projection!U155,$A$2,0),NA())</f>
        <v>#N/A</v>
      </c>
      <c r="M155" s="10" t="e">
        <f ca="1">IF($B155&lt;='Visualization - Fit'!$B$5,OFFSET(Projection!V155,$A$2,0),NA())</f>
        <v>#N/A</v>
      </c>
      <c r="N155" s="10" t="e">
        <f ca="1">IF($B155&lt;='Visualization - Fit'!$B$5,OFFSET(Projection!W155,$A$2,0),NA())</f>
        <v>#N/A</v>
      </c>
      <c r="O155" s="10" t="e">
        <f ca="1">IF($B155&lt;='Visualization - Fit'!$B$5,OFFSET(Projection!X155,$A$2,0),NA())</f>
        <v>#N/A</v>
      </c>
      <c r="P155" s="10" t="e">
        <f ca="1">IF($B155&lt;='Visualization - Fit'!$B$5,OFFSET(Projection!Y155,$A$2,0),NA())</f>
        <v>#N/A</v>
      </c>
      <c r="Q155" s="10" t="e">
        <f ca="1">IF($B155&lt;='Visualization - Fit'!$B$5,OFFSET(Projection!Z155,$A$2,0),NA())</f>
        <v>#N/A</v>
      </c>
      <c r="R155" s="10" t="e">
        <f ca="1">IF($B155&lt;='Visualization - Fit'!$B$5,OFFSET(Projection!AA155,$A$2,0),NA())</f>
        <v>#N/A</v>
      </c>
      <c r="S155" s="10" t="e">
        <f ca="1">IF($B155&lt;='Visualization - Fit'!$B$5,OFFSET(Projection!AB155,$A$2,0),NA())</f>
        <v>#N/A</v>
      </c>
      <c r="T155" s="10" t="e">
        <f ca="1">IF($B155&lt;='Visualization - Fit'!$B$5,OFFSET(Projection!AC155,$A$2,0),NA())</f>
        <v>#N/A</v>
      </c>
      <c r="U155" s="10" t="e">
        <f ca="1">IF($B155&lt;='Visualization - Fit'!$B$5,OFFSET(Projection!AD155,$A$2,0),NA())</f>
        <v>#N/A</v>
      </c>
      <c r="V155" s="10" t="e">
        <f ca="1">IF($B155&lt;='Visualization - Fit'!$B$5,OFFSET(Projection!AE155,$A$2,0),NA())</f>
        <v>#N/A</v>
      </c>
      <c r="W155" s="10" t="e">
        <f ca="1">IF($B155&lt;='Visualization - Fit'!$B$5,OFFSET(Projection!AI155,$A$2,0),NA())</f>
        <v>#N/A</v>
      </c>
      <c r="X155" s="10" t="e">
        <f ca="1">IF($B155&lt;='Visualization - Fit'!$B$5,OFFSET(Projection!AJ155,$A$2,0),NA())</f>
        <v>#N/A</v>
      </c>
      <c r="Y155" s="10" t="e">
        <f ca="1">IF($B155&lt;='Visualization - Fit'!$B$5,OFFSET(Projection!#REF!,$A$2,0),NA())</f>
        <v>#N/A</v>
      </c>
      <c r="Z155" s="10" t="e">
        <f ca="1">IF($B155&lt;='Visualization - Fit'!$B$5,OFFSET(Projection!AK155,$A$2,0),NA())</f>
        <v>#N/A</v>
      </c>
      <c r="AA155" s="10" t="e">
        <f ca="1">IF($B155&lt;='Visualization - Fit'!$B$5,OFFSET(Projection!AL155,$A$2,0),NA())</f>
        <v>#N/A</v>
      </c>
      <c r="AB155" s="10" t="e">
        <f ca="1">IF($B155&lt;='Visualization - Fit'!$B$5,OFFSET(Projection!AM155,$A$2,0),NA())</f>
        <v>#N/A</v>
      </c>
    </row>
    <row r="156" spans="2:28">
      <c r="B156" s="9" t="e">
        <f ca="1">IF(B155&lt;'Visualization - Fit'!$B$5,OFFSET(Projection!A156,$A$2,0),NA())</f>
        <v>#N/A</v>
      </c>
      <c r="C156" s="10" t="e">
        <f ca="1">IF($B156&lt;='Visualization - Fit'!$B$5,OFFSET(Projection!B156,$A$2,0),NA())</f>
        <v>#N/A</v>
      </c>
      <c r="D156" s="10" t="e">
        <f ca="1">IF($B156&lt;='Visualization - Fit'!$B$5,OFFSET(Projection!C156,$A$2,0),NA())</f>
        <v>#N/A</v>
      </c>
      <c r="E156" s="10" t="e">
        <f ca="1">IF($B156&lt;='Visualization - Fit'!$B$5,OFFSET(Projection!D156,$A$2,0),NA())</f>
        <v>#N/A</v>
      </c>
      <c r="F156" s="10" t="e">
        <f ca="1">IF($B156&lt;='Visualization - Fit'!$B$5,OFFSET(Projection!E156,$A$2,0),NA())</f>
        <v>#N/A</v>
      </c>
      <c r="G156" s="10" t="e">
        <f ca="1">IF($B156&lt;='Visualization - Fit'!$B$5,OFFSET(Projection!F156,$A$2,0),NA())</f>
        <v>#N/A</v>
      </c>
      <c r="H156" s="10" t="e">
        <f ca="1">IF($B156&lt;='Visualization - Fit'!$B$5,OFFSET(Projection!O156,$A$2,0),NA())</f>
        <v>#N/A</v>
      </c>
      <c r="I156" s="10" t="e">
        <f ca="1">IF($B156&lt;='Visualization - Fit'!$B$5,OFFSET(Projection!P156,$A$2,0),NA())</f>
        <v>#N/A</v>
      </c>
      <c r="J156" s="10" t="e">
        <f ca="1">IF($B156&lt;='Visualization - Fit'!$B$5,OFFSET(Projection!Q156,$A$2,0),NA())</f>
        <v>#N/A</v>
      </c>
      <c r="K156" s="10" t="e">
        <f ca="1">IF($B156&lt;='Visualization - Fit'!$B$5,OFFSET(Projection!T156,$A$2,0),NA())</f>
        <v>#N/A</v>
      </c>
      <c r="L156" s="10" t="e">
        <f ca="1">IF($B156&lt;='Visualization - Fit'!$B$5,OFFSET(Projection!U156,$A$2,0),NA())</f>
        <v>#N/A</v>
      </c>
      <c r="M156" s="10" t="e">
        <f ca="1">IF($B156&lt;='Visualization - Fit'!$B$5,OFFSET(Projection!V156,$A$2,0),NA())</f>
        <v>#N/A</v>
      </c>
      <c r="N156" s="10" t="e">
        <f ca="1">IF($B156&lt;='Visualization - Fit'!$B$5,OFFSET(Projection!W156,$A$2,0),NA())</f>
        <v>#N/A</v>
      </c>
      <c r="O156" s="10" t="e">
        <f ca="1">IF($B156&lt;='Visualization - Fit'!$B$5,OFFSET(Projection!X156,$A$2,0),NA())</f>
        <v>#N/A</v>
      </c>
      <c r="P156" s="10" t="e">
        <f ca="1">IF($B156&lt;='Visualization - Fit'!$B$5,OFFSET(Projection!Y156,$A$2,0),NA())</f>
        <v>#N/A</v>
      </c>
      <c r="Q156" s="10" t="e">
        <f ca="1">IF($B156&lt;='Visualization - Fit'!$B$5,OFFSET(Projection!Z156,$A$2,0),NA())</f>
        <v>#N/A</v>
      </c>
      <c r="R156" s="10" t="e">
        <f ca="1">IF($B156&lt;='Visualization - Fit'!$B$5,OFFSET(Projection!AA156,$A$2,0),NA())</f>
        <v>#N/A</v>
      </c>
      <c r="S156" s="10" t="e">
        <f ca="1">IF($B156&lt;='Visualization - Fit'!$B$5,OFFSET(Projection!AB156,$A$2,0),NA())</f>
        <v>#N/A</v>
      </c>
      <c r="T156" s="10" t="e">
        <f ca="1">IF($B156&lt;='Visualization - Fit'!$B$5,OFFSET(Projection!AC156,$A$2,0),NA())</f>
        <v>#N/A</v>
      </c>
      <c r="U156" s="10" t="e">
        <f ca="1">IF($B156&lt;='Visualization - Fit'!$B$5,OFFSET(Projection!AD156,$A$2,0),NA())</f>
        <v>#N/A</v>
      </c>
      <c r="V156" s="10" t="e">
        <f ca="1">IF($B156&lt;='Visualization - Fit'!$B$5,OFFSET(Projection!AE156,$A$2,0),NA())</f>
        <v>#N/A</v>
      </c>
      <c r="W156" s="10" t="e">
        <f ca="1">IF($B156&lt;='Visualization - Fit'!$B$5,OFFSET(Projection!AI156,$A$2,0),NA())</f>
        <v>#N/A</v>
      </c>
      <c r="X156" s="10" t="e">
        <f ca="1">IF($B156&lt;='Visualization - Fit'!$B$5,OFFSET(Projection!AJ156,$A$2,0),NA())</f>
        <v>#N/A</v>
      </c>
      <c r="Y156" s="10" t="e">
        <f ca="1">IF($B156&lt;='Visualization - Fit'!$B$5,OFFSET(Projection!#REF!,$A$2,0),NA())</f>
        <v>#N/A</v>
      </c>
      <c r="Z156" s="10" t="e">
        <f ca="1">IF($B156&lt;='Visualization - Fit'!$B$5,OFFSET(Projection!AK156,$A$2,0),NA())</f>
        <v>#N/A</v>
      </c>
      <c r="AA156" s="10" t="e">
        <f ca="1">IF($B156&lt;='Visualization - Fit'!$B$5,OFFSET(Projection!AL156,$A$2,0),NA())</f>
        <v>#N/A</v>
      </c>
      <c r="AB156" s="10" t="e">
        <f ca="1">IF($B156&lt;='Visualization - Fit'!$B$5,OFFSET(Projection!AM156,$A$2,0),NA())</f>
        <v>#N/A</v>
      </c>
    </row>
    <row r="157" spans="2:28">
      <c r="B157" s="9" t="e">
        <f ca="1">IF(B156&lt;'Visualization - Fit'!$B$5,OFFSET(Projection!A157,$A$2,0),NA())</f>
        <v>#N/A</v>
      </c>
      <c r="C157" s="10" t="e">
        <f ca="1">IF($B157&lt;='Visualization - Fit'!$B$5,OFFSET(Projection!B157,$A$2,0),NA())</f>
        <v>#N/A</v>
      </c>
      <c r="D157" s="10" t="e">
        <f ca="1">IF($B157&lt;='Visualization - Fit'!$B$5,OFFSET(Projection!C157,$A$2,0),NA())</f>
        <v>#N/A</v>
      </c>
      <c r="E157" s="10" t="e">
        <f ca="1">IF($B157&lt;='Visualization - Fit'!$B$5,OFFSET(Projection!D157,$A$2,0),NA())</f>
        <v>#N/A</v>
      </c>
      <c r="F157" s="10" t="e">
        <f ca="1">IF($B157&lt;='Visualization - Fit'!$B$5,OFFSET(Projection!E157,$A$2,0),NA())</f>
        <v>#N/A</v>
      </c>
      <c r="G157" s="10" t="e">
        <f ca="1">IF($B157&lt;='Visualization - Fit'!$B$5,OFFSET(Projection!F157,$A$2,0),NA())</f>
        <v>#N/A</v>
      </c>
      <c r="H157" s="10" t="e">
        <f ca="1">IF($B157&lt;='Visualization - Fit'!$B$5,OFFSET(Projection!O157,$A$2,0),NA())</f>
        <v>#N/A</v>
      </c>
      <c r="I157" s="10" t="e">
        <f ca="1">IF($B157&lt;='Visualization - Fit'!$B$5,OFFSET(Projection!P157,$A$2,0),NA())</f>
        <v>#N/A</v>
      </c>
      <c r="J157" s="10" t="e">
        <f ca="1">IF($B157&lt;='Visualization - Fit'!$B$5,OFFSET(Projection!Q157,$A$2,0),NA())</f>
        <v>#N/A</v>
      </c>
      <c r="K157" s="10" t="e">
        <f ca="1">IF($B157&lt;='Visualization - Fit'!$B$5,OFFSET(Projection!T157,$A$2,0),NA())</f>
        <v>#N/A</v>
      </c>
      <c r="L157" s="10" t="e">
        <f ca="1">IF($B157&lt;='Visualization - Fit'!$B$5,OFFSET(Projection!U157,$A$2,0),NA())</f>
        <v>#N/A</v>
      </c>
      <c r="M157" s="10" t="e">
        <f ca="1">IF($B157&lt;='Visualization - Fit'!$B$5,OFFSET(Projection!V157,$A$2,0),NA())</f>
        <v>#N/A</v>
      </c>
      <c r="N157" s="10" t="e">
        <f ca="1">IF($B157&lt;='Visualization - Fit'!$B$5,OFFSET(Projection!W157,$A$2,0),NA())</f>
        <v>#N/A</v>
      </c>
      <c r="O157" s="10" t="e">
        <f ca="1">IF($B157&lt;='Visualization - Fit'!$B$5,OFFSET(Projection!X157,$A$2,0),NA())</f>
        <v>#N/A</v>
      </c>
      <c r="P157" s="10" t="e">
        <f ca="1">IF($B157&lt;='Visualization - Fit'!$B$5,OFFSET(Projection!Y157,$A$2,0),NA())</f>
        <v>#N/A</v>
      </c>
      <c r="Q157" s="10" t="e">
        <f ca="1">IF($B157&lt;='Visualization - Fit'!$B$5,OFFSET(Projection!Z157,$A$2,0),NA())</f>
        <v>#N/A</v>
      </c>
      <c r="R157" s="10" t="e">
        <f ca="1">IF($B157&lt;='Visualization - Fit'!$B$5,OFFSET(Projection!AA157,$A$2,0),NA())</f>
        <v>#N/A</v>
      </c>
      <c r="S157" s="10" t="e">
        <f ca="1">IF($B157&lt;='Visualization - Fit'!$B$5,OFFSET(Projection!AB157,$A$2,0),NA())</f>
        <v>#N/A</v>
      </c>
      <c r="T157" s="10" t="e">
        <f ca="1">IF($B157&lt;='Visualization - Fit'!$B$5,OFFSET(Projection!AC157,$A$2,0),NA())</f>
        <v>#N/A</v>
      </c>
      <c r="U157" s="10" t="e">
        <f ca="1">IF($B157&lt;='Visualization - Fit'!$B$5,OFFSET(Projection!AD157,$A$2,0),NA())</f>
        <v>#N/A</v>
      </c>
      <c r="V157" s="10" t="e">
        <f ca="1">IF($B157&lt;='Visualization - Fit'!$B$5,OFFSET(Projection!AE157,$A$2,0),NA())</f>
        <v>#N/A</v>
      </c>
      <c r="W157" s="10" t="e">
        <f ca="1">IF($B157&lt;='Visualization - Fit'!$B$5,OFFSET(Projection!AI157,$A$2,0),NA())</f>
        <v>#N/A</v>
      </c>
      <c r="X157" s="10" t="e">
        <f ca="1">IF($B157&lt;='Visualization - Fit'!$B$5,OFFSET(Projection!AJ157,$A$2,0),NA())</f>
        <v>#N/A</v>
      </c>
      <c r="Y157" s="10" t="e">
        <f ca="1">IF($B157&lt;='Visualization - Fit'!$B$5,OFFSET(Projection!#REF!,$A$2,0),NA())</f>
        <v>#N/A</v>
      </c>
      <c r="Z157" s="10" t="e">
        <f ca="1">IF($B157&lt;='Visualization - Fit'!$B$5,OFFSET(Projection!AK157,$A$2,0),NA())</f>
        <v>#N/A</v>
      </c>
      <c r="AA157" s="10" t="e">
        <f ca="1">IF($B157&lt;='Visualization - Fit'!$B$5,OFFSET(Projection!AL157,$A$2,0),NA())</f>
        <v>#N/A</v>
      </c>
      <c r="AB157" s="10" t="e">
        <f ca="1">IF($B157&lt;='Visualization - Fit'!$B$5,OFFSET(Projection!AM157,$A$2,0),NA())</f>
        <v>#N/A</v>
      </c>
    </row>
    <row r="158" spans="2:28">
      <c r="B158" s="9" t="e">
        <f ca="1">IF(B157&lt;'Visualization - Fit'!$B$5,OFFSET(Projection!A158,$A$2,0),NA())</f>
        <v>#N/A</v>
      </c>
      <c r="C158" s="10" t="e">
        <f ca="1">IF($B158&lt;='Visualization - Fit'!$B$5,OFFSET(Projection!B158,$A$2,0),NA())</f>
        <v>#N/A</v>
      </c>
      <c r="D158" s="10" t="e">
        <f ca="1">IF($B158&lt;='Visualization - Fit'!$B$5,OFFSET(Projection!C158,$A$2,0),NA())</f>
        <v>#N/A</v>
      </c>
      <c r="E158" s="10" t="e">
        <f ca="1">IF($B158&lt;='Visualization - Fit'!$B$5,OFFSET(Projection!D158,$A$2,0),NA())</f>
        <v>#N/A</v>
      </c>
      <c r="F158" s="10" t="e">
        <f ca="1">IF($B158&lt;='Visualization - Fit'!$B$5,OFFSET(Projection!E158,$A$2,0),NA())</f>
        <v>#N/A</v>
      </c>
      <c r="G158" s="10" t="e">
        <f ca="1">IF($B158&lt;='Visualization - Fit'!$B$5,OFFSET(Projection!F158,$A$2,0),NA())</f>
        <v>#N/A</v>
      </c>
      <c r="H158" s="10" t="e">
        <f ca="1">IF($B158&lt;='Visualization - Fit'!$B$5,OFFSET(Projection!O158,$A$2,0),NA())</f>
        <v>#N/A</v>
      </c>
      <c r="I158" s="10" t="e">
        <f ca="1">IF($B158&lt;='Visualization - Fit'!$B$5,OFFSET(Projection!P158,$A$2,0),NA())</f>
        <v>#N/A</v>
      </c>
      <c r="J158" s="10" t="e">
        <f ca="1">IF($B158&lt;='Visualization - Fit'!$B$5,OFFSET(Projection!Q158,$A$2,0),NA())</f>
        <v>#N/A</v>
      </c>
      <c r="K158" s="10" t="e">
        <f ca="1">IF($B158&lt;='Visualization - Fit'!$B$5,OFFSET(Projection!T158,$A$2,0),NA())</f>
        <v>#N/A</v>
      </c>
      <c r="L158" s="10" t="e">
        <f ca="1">IF($B158&lt;='Visualization - Fit'!$B$5,OFFSET(Projection!U158,$A$2,0),NA())</f>
        <v>#N/A</v>
      </c>
      <c r="M158" s="10" t="e">
        <f ca="1">IF($B158&lt;='Visualization - Fit'!$B$5,OFFSET(Projection!V158,$A$2,0),NA())</f>
        <v>#N/A</v>
      </c>
      <c r="N158" s="10" t="e">
        <f ca="1">IF($B158&lt;='Visualization - Fit'!$B$5,OFFSET(Projection!W158,$A$2,0),NA())</f>
        <v>#N/A</v>
      </c>
      <c r="O158" s="10" t="e">
        <f ca="1">IF($B158&lt;='Visualization - Fit'!$B$5,OFFSET(Projection!X158,$A$2,0),NA())</f>
        <v>#N/A</v>
      </c>
      <c r="P158" s="10" t="e">
        <f ca="1">IF($B158&lt;='Visualization - Fit'!$B$5,OFFSET(Projection!Y158,$A$2,0),NA())</f>
        <v>#N/A</v>
      </c>
      <c r="Q158" s="10" t="e">
        <f ca="1">IF($B158&lt;='Visualization - Fit'!$B$5,OFFSET(Projection!Z158,$A$2,0),NA())</f>
        <v>#N/A</v>
      </c>
      <c r="R158" s="10" t="e">
        <f ca="1">IF($B158&lt;='Visualization - Fit'!$B$5,OFFSET(Projection!AA158,$A$2,0),NA())</f>
        <v>#N/A</v>
      </c>
      <c r="S158" s="10" t="e">
        <f ca="1">IF($B158&lt;='Visualization - Fit'!$B$5,OFFSET(Projection!AB158,$A$2,0),NA())</f>
        <v>#N/A</v>
      </c>
      <c r="T158" s="10" t="e">
        <f ca="1">IF($B158&lt;='Visualization - Fit'!$B$5,OFFSET(Projection!AC158,$A$2,0),NA())</f>
        <v>#N/A</v>
      </c>
      <c r="U158" s="10" t="e">
        <f ca="1">IF($B158&lt;='Visualization - Fit'!$B$5,OFFSET(Projection!AD158,$A$2,0),NA())</f>
        <v>#N/A</v>
      </c>
      <c r="V158" s="10" t="e">
        <f ca="1">IF($B158&lt;='Visualization - Fit'!$B$5,OFFSET(Projection!AE158,$A$2,0),NA())</f>
        <v>#N/A</v>
      </c>
      <c r="W158" s="10" t="e">
        <f ca="1">IF($B158&lt;='Visualization - Fit'!$B$5,OFFSET(Projection!AI158,$A$2,0),NA())</f>
        <v>#N/A</v>
      </c>
      <c r="X158" s="10" t="e">
        <f ca="1">IF($B158&lt;='Visualization - Fit'!$B$5,OFFSET(Projection!AJ158,$A$2,0),NA())</f>
        <v>#N/A</v>
      </c>
      <c r="Y158" s="10" t="e">
        <f ca="1">IF($B158&lt;='Visualization - Fit'!$B$5,OFFSET(Projection!#REF!,$A$2,0),NA())</f>
        <v>#N/A</v>
      </c>
      <c r="Z158" s="10" t="e">
        <f ca="1">IF($B158&lt;='Visualization - Fit'!$B$5,OFFSET(Projection!AK158,$A$2,0),NA())</f>
        <v>#N/A</v>
      </c>
      <c r="AA158" s="10" t="e">
        <f ca="1">IF($B158&lt;='Visualization - Fit'!$B$5,OFFSET(Projection!AL158,$A$2,0),NA())</f>
        <v>#N/A</v>
      </c>
      <c r="AB158" s="10" t="e">
        <f ca="1">IF($B158&lt;='Visualization - Fit'!$B$5,OFFSET(Projection!AM158,$A$2,0),NA())</f>
        <v>#N/A</v>
      </c>
    </row>
    <row r="159" spans="2:28">
      <c r="B159" s="9" t="e">
        <f ca="1">IF(B158&lt;'Visualization - Fit'!$B$5,OFFSET(Projection!A159,$A$2,0),NA())</f>
        <v>#N/A</v>
      </c>
      <c r="C159" s="10" t="e">
        <f ca="1">IF($B159&lt;='Visualization - Fit'!$B$5,OFFSET(Projection!B159,$A$2,0),NA())</f>
        <v>#N/A</v>
      </c>
      <c r="D159" s="10" t="e">
        <f ca="1">IF($B159&lt;='Visualization - Fit'!$B$5,OFFSET(Projection!C159,$A$2,0),NA())</f>
        <v>#N/A</v>
      </c>
      <c r="E159" s="10" t="e">
        <f ca="1">IF($B159&lt;='Visualization - Fit'!$B$5,OFFSET(Projection!D159,$A$2,0),NA())</f>
        <v>#N/A</v>
      </c>
      <c r="F159" s="10" t="e">
        <f ca="1">IF($B159&lt;='Visualization - Fit'!$B$5,OFFSET(Projection!E159,$A$2,0),NA())</f>
        <v>#N/A</v>
      </c>
      <c r="G159" s="10" t="e">
        <f ca="1">IF($B159&lt;='Visualization - Fit'!$B$5,OFFSET(Projection!F159,$A$2,0),NA())</f>
        <v>#N/A</v>
      </c>
      <c r="H159" s="10" t="e">
        <f ca="1">IF($B159&lt;='Visualization - Fit'!$B$5,OFFSET(Projection!O159,$A$2,0),NA())</f>
        <v>#N/A</v>
      </c>
      <c r="I159" s="10" t="e">
        <f ca="1">IF($B159&lt;='Visualization - Fit'!$B$5,OFFSET(Projection!P159,$A$2,0),NA())</f>
        <v>#N/A</v>
      </c>
      <c r="J159" s="10" t="e">
        <f ca="1">IF($B159&lt;='Visualization - Fit'!$B$5,OFFSET(Projection!Q159,$A$2,0),NA())</f>
        <v>#N/A</v>
      </c>
      <c r="K159" s="10" t="e">
        <f ca="1">IF($B159&lt;='Visualization - Fit'!$B$5,OFFSET(Projection!T159,$A$2,0),NA())</f>
        <v>#N/A</v>
      </c>
      <c r="L159" s="10" t="e">
        <f ca="1">IF($B159&lt;='Visualization - Fit'!$B$5,OFFSET(Projection!U159,$A$2,0),NA())</f>
        <v>#N/A</v>
      </c>
      <c r="M159" s="10" t="e">
        <f ca="1">IF($B159&lt;='Visualization - Fit'!$B$5,OFFSET(Projection!V159,$A$2,0),NA())</f>
        <v>#N/A</v>
      </c>
      <c r="N159" s="10" t="e">
        <f ca="1">IF($B159&lt;='Visualization - Fit'!$B$5,OFFSET(Projection!W159,$A$2,0),NA())</f>
        <v>#N/A</v>
      </c>
      <c r="O159" s="10" t="e">
        <f ca="1">IF($B159&lt;='Visualization - Fit'!$B$5,OFFSET(Projection!X159,$A$2,0),NA())</f>
        <v>#N/A</v>
      </c>
      <c r="P159" s="10" t="e">
        <f ca="1">IF($B159&lt;='Visualization - Fit'!$B$5,OFFSET(Projection!Y159,$A$2,0),NA())</f>
        <v>#N/A</v>
      </c>
      <c r="Q159" s="10" t="e">
        <f ca="1">IF($B159&lt;='Visualization - Fit'!$B$5,OFFSET(Projection!Z159,$A$2,0),NA())</f>
        <v>#N/A</v>
      </c>
      <c r="R159" s="10" t="e">
        <f ca="1">IF($B159&lt;='Visualization - Fit'!$B$5,OFFSET(Projection!AA159,$A$2,0),NA())</f>
        <v>#N/A</v>
      </c>
      <c r="S159" s="10" t="e">
        <f ca="1">IF($B159&lt;='Visualization - Fit'!$B$5,OFFSET(Projection!AB159,$A$2,0),NA())</f>
        <v>#N/A</v>
      </c>
      <c r="T159" s="10" t="e">
        <f ca="1">IF($B159&lt;='Visualization - Fit'!$B$5,OFFSET(Projection!AC159,$A$2,0),NA())</f>
        <v>#N/A</v>
      </c>
      <c r="U159" s="10" t="e">
        <f ca="1">IF($B159&lt;='Visualization - Fit'!$B$5,OFFSET(Projection!AD159,$A$2,0),NA())</f>
        <v>#N/A</v>
      </c>
      <c r="V159" s="10" t="e">
        <f ca="1">IF($B159&lt;='Visualization - Fit'!$B$5,OFFSET(Projection!AE159,$A$2,0),NA())</f>
        <v>#N/A</v>
      </c>
      <c r="W159" s="10" t="e">
        <f ca="1">IF($B159&lt;='Visualization - Fit'!$B$5,OFFSET(Projection!AI159,$A$2,0),NA())</f>
        <v>#N/A</v>
      </c>
      <c r="X159" s="10" t="e">
        <f ca="1">IF($B159&lt;='Visualization - Fit'!$B$5,OFFSET(Projection!AJ159,$A$2,0),NA())</f>
        <v>#N/A</v>
      </c>
      <c r="Y159" s="10" t="e">
        <f ca="1">IF($B159&lt;='Visualization - Fit'!$B$5,OFFSET(Projection!#REF!,$A$2,0),NA())</f>
        <v>#N/A</v>
      </c>
      <c r="Z159" s="10" t="e">
        <f ca="1">IF($B159&lt;='Visualization - Fit'!$B$5,OFFSET(Projection!AK159,$A$2,0),NA())</f>
        <v>#N/A</v>
      </c>
      <c r="AA159" s="10" t="e">
        <f ca="1">IF($B159&lt;='Visualization - Fit'!$B$5,OFFSET(Projection!AL159,$A$2,0),NA())</f>
        <v>#N/A</v>
      </c>
      <c r="AB159" s="10" t="e">
        <f ca="1">IF($B159&lt;='Visualization - Fit'!$B$5,OFFSET(Projection!AM159,$A$2,0),NA())</f>
        <v>#N/A</v>
      </c>
    </row>
    <row r="160" spans="2:28">
      <c r="B160" s="9" t="e">
        <f ca="1">IF(B159&lt;'Visualization - Fit'!$B$5,OFFSET(Projection!A160,$A$2,0),NA())</f>
        <v>#N/A</v>
      </c>
      <c r="C160" s="10" t="e">
        <f ca="1">IF($B160&lt;='Visualization - Fit'!$B$5,OFFSET(Projection!B160,$A$2,0),NA())</f>
        <v>#N/A</v>
      </c>
      <c r="D160" s="10" t="e">
        <f ca="1">IF($B160&lt;='Visualization - Fit'!$B$5,OFFSET(Projection!C160,$A$2,0),NA())</f>
        <v>#N/A</v>
      </c>
      <c r="E160" s="10" t="e">
        <f ca="1">IF($B160&lt;='Visualization - Fit'!$B$5,OFFSET(Projection!D160,$A$2,0),NA())</f>
        <v>#N/A</v>
      </c>
      <c r="F160" s="10" t="e">
        <f ca="1">IF($B160&lt;='Visualization - Fit'!$B$5,OFFSET(Projection!E160,$A$2,0),NA())</f>
        <v>#N/A</v>
      </c>
      <c r="G160" s="10" t="e">
        <f ca="1">IF($B160&lt;='Visualization - Fit'!$B$5,OFFSET(Projection!F160,$A$2,0),NA())</f>
        <v>#N/A</v>
      </c>
      <c r="H160" s="10" t="e">
        <f ca="1">IF($B160&lt;='Visualization - Fit'!$B$5,OFFSET(Projection!O160,$A$2,0),NA())</f>
        <v>#N/A</v>
      </c>
      <c r="I160" s="10" t="e">
        <f ca="1">IF($B160&lt;='Visualization - Fit'!$B$5,OFFSET(Projection!P160,$A$2,0),NA())</f>
        <v>#N/A</v>
      </c>
      <c r="J160" s="10" t="e">
        <f ca="1">IF($B160&lt;='Visualization - Fit'!$B$5,OFFSET(Projection!Q160,$A$2,0),NA())</f>
        <v>#N/A</v>
      </c>
      <c r="K160" s="10" t="e">
        <f ca="1">IF($B160&lt;='Visualization - Fit'!$B$5,OFFSET(Projection!T160,$A$2,0),NA())</f>
        <v>#N/A</v>
      </c>
      <c r="L160" s="10" t="e">
        <f ca="1">IF($B160&lt;='Visualization - Fit'!$B$5,OFFSET(Projection!U160,$A$2,0),NA())</f>
        <v>#N/A</v>
      </c>
      <c r="M160" s="10" t="e">
        <f ca="1">IF($B160&lt;='Visualization - Fit'!$B$5,OFFSET(Projection!V160,$A$2,0),NA())</f>
        <v>#N/A</v>
      </c>
      <c r="N160" s="10" t="e">
        <f ca="1">IF($B160&lt;='Visualization - Fit'!$B$5,OFFSET(Projection!W160,$A$2,0),NA())</f>
        <v>#N/A</v>
      </c>
      <c r="O160" s="10" t="e">
        <f ca="1">IF($B160&lt;='Visualization - Fit'!$B$5,OFFSET(Projection!X160,$A$2,0),NA())</f>
        <v>#N/A</v>
      </c>
      <c r="P160" s="10" t="e">
        <f ca="1">IF($B160&lt;='Visualization - Fit'!$B$5,OFFSET(Projection!Y160,$A$2,0),NA())</f>
        <v>#N/A</v>
      </c>
      <c r="Q160" s="10" t="e">
        <f ca="1">IF($B160&lt;='Visualization - Fit'!$B$5,OFFSET(Projection!Z160,$A$2,0),NA())</f>
        <v>#N/A</v>
      </c>
      <c r="R160" s="10" t="e">
        <f ca="1">IF($B160&lt;='Visualization - Fit'!$B$5,OFFSET(Projection!AA160,$A$2,0),NA())</f>
        <v>#N/A</v>
      </c>
      <c r="S160" s="10" t="e">
        <f ca="1">IF($B160&lt;='Visualization - Fit'!$B$5,OFFSET(Projection!AB160,$A$2,0),NA())</f>
        <v>#N/A</v>
      </c>
      <c r="T160" s="10" t="e">
        <f ca="1">IF($B160&lt;='Visualization - Fit'!$B$5,OFFSET(Projection!AC160,$A$2,0),NA())</f>
        <v>#N/A</v>
      </c>
      <c r="U160" s="10" t="e">
        <f ca="1">IF($B160&lt;='Visualization - Fit'!$B$5,OFFSET(Projection!AD160,$A$2,0),NA())</f>
        <v>#N/A</v>
      </c>
      <c r="V160" s="10" t="e">
        <f ca="1">IF($B160&lt;='Visualization - Fit'!$B$5,OFFSET(Projection!AE160,$A$2,0),NA())</f>
        <v>#N/A</v>
      </c>
      <c r="W160" s="10" t="e">
        <f ca="1">IF($B160&lt;='Visualization - Fit'!$B$5,OFFSET(Projection!AI160,$A$2,0),NA())</f>
        <v>#N/A</v>
      </c>
      <c r="X160" s="10" t="e">
        <f ca="1">IF($B160&lt;='Visualization - Fit'!$B$5,OFFSET(Projection!AJ160,$A$2,0),NA())</f>
        <v>#N/A</v>
      </c>
      <c r="Y160" s="10" t="e">
        <f ca="1">IF($B160&lt;='Visualization - Fit'!$B$5,OFFSET(Projection!#REF!,$A$2,0),NA())</f>
        <v>#N/A</v>
      </c>
      <c r="Z160" s="10" t="e">
        <f ca="1">IF($B160&lt;='Visualization - Fit'!$B$5,OFFSET(Projection!AK160,$A$2,0),NA())</f>
        <v>#N/A</v>
      </c>
      <c r="AA160" s="10" t="e">
        <f ca="1">IF($B160&lt;='Visualization - Fit'!$B$5,OFFSET(Projection!AL160,$A$2,0),NA())</f>
        <v>#N/A</v>
      </c>
      <c r="AB160" s="10" t="e">
        <f ca="1">IF($B160&lt;='Visualization - Fit'!$B$5,OFFSET(Projection!AM160,$A$2,0),NA())</f>
        <v>#N/A</v>
      </c>
    </row>
    <row r="161" spans="2:28">
      <c r="B161" s="9" t="e">
        <f ca="1">IF(B160&lt;'Visualization - Fit'!$B$5,OFFSET(Projection!A161,$A$2,0),NA())</f>
        <v>#N/A</v>
      </c>
      <c r="C161" s="10" t="e">
        <f ca="1">IF($B161&lt;='Visualization - Fit'!$B$5,OFFSET(Projection!B161,$A$2,0),NA())</f>
        <v>#N/A</v>
      </c>
      <c r="D161" s="10" t="e">
        <f ca="1">IF($B161&lt;='Visualization - Fit'!$B$5,OFFSET(Projection!C161,$A$2,0),NA())</f>
        <v>#N/A</v>
      </c>
      <c r="E161" s="10" t="e">
        <f ca="1">IF($B161&lt;='Visualization - Fit'!$B$5,OFFSET(Projection!D161,$A$2,0),NA())</f>
        <v>#N/A</v>
      </c>
      <c r="F161" s="10" t="e">
        <f ca="1">IF($B161&lt;='Visualization - Fit'!$B$5,OFFSET(Projection!E161,$A$2,0),NA())</f>
        <v>#N/A</v>
      </c>
      <c r="G161" s="10" t="e">
        <f ca="1">IF($B161&lt;='Visualization - Fit'!$B$5,OFFSET(Projection!F161,$A$2,0),NA())</f>
        <v>#N/A</v>
      </c>
      <c r="H161" s="10" t="e">
        <f ca="1">IF($B161&lt;='Visualization - Fit'!$B$5,OFFSET(Projection!O161,$A$2,0),NA())</f>
        <v>#N/A</v>
      </c>
      <c r="I161" s="10" t="e">
        <f ca="1">IF($B161&lt;='Visualization - Fit'!$B$5,OFFSET(Projection!P161,$A$2,0),NA())</f>
        <v>#N/A</v>
      </c>
      <c r="J161" s="10" t="e">
        <f ca="1">IF($B161&lt;='Visualization - Fit'!$B$5,OFFSET(Projection!Q161,$A$2,0),NA())</f>
        <v>#N/A</v>
      </c>
      <c r="K161" s="10" t="e">
        <f ca="1">IF($B161&lt;='Visualization - Fit'!$B$5,OFFSET(Projection!T161,$A$2,0),NA())</f>
        <v>#N/A</v>
      </c>
      <c r="L161" s="10" t="e">
        <f ca="1">IF($B161&lt;='Visualization - Fit'!$B$5,OFFSET(Projection!U161,$A$2,0),NA())</f>
        <v>#N/A</v>
      </c>
      <c r="M161" s="10" t="e">
        <f ca="1">IF($B161&lt;='Visualization - Fit'!$B$5,OFFSET(Projection!V161,$A$2,0),NA())</f>
        <v>#N/A</v>
      </c>
      <c r="N161" s="10" t="e">
        <f ca="1">IF($B161&lt;='Visualization - Fit'!$B$5,OFFSET(Projection!W161,$A$2,0),NA())</f>
        <v>#N/A</v>
      </c>
      <c r="O161" s="10" t="e">
        <f ca="1">IF($B161&lt;='Visualization - Fit'!$B$5,OFFSET(Projection!X161,$A$2,0),NA())</f>
        <v>#N/A</v>
      </c>
      <c r="P161" s="10" t="e">
        <f ca="1">IF($B161&lt;='Visualization - Fit'!$B$5,OFFSET(Projection!Y161,$A$2,0),NA())</f>
        <v>#N/A</v>
      </c>
      <c r="Q161" s="10" t="e">
        <f ca="1">IF($B161&lt;='Visualization - Fit'!$B$5,OFFSET(Projection!Z161,$A$2,0),NA())</f>
        <v>#N/A</v>
      </c>
      <c r="R161" s="10" t="e">
        <f ca="1">IF($B161&lt;='Visualization - Fit'!$B$5,OFFSET(Projection!AA161,$A$2,0),NA())</f>
        <v>#N/A</v>
      </c>
      <c r="S161" s="10" t="e">
        <f ca="1">IF($B161&lt;='Visualization - Fit'!$B$5,OFFSET(Projection!AB161,$A$2,0),NA())</f>
        <v>#N/A</v>
      </c>
      <c r="T161" s="10" t="e">
        <f ca="1">IF($B161&lt;='Visualization - Fit'!$B$5,OFFSET(Projection!AC161,$A$2,0),NA())</f>
        <v>#N/A</v>
      </c>
      <c r="U161" s="10" t="e">
        <f ca="1">IF($B161&lt;='Visualization - Fit'!$B$5,OFFSET(Projection!AD161,$A$2,0),NA())</f>
        <v>#N/A</v>
      </c>
      <c r="V161" s="10" t="e">
        <f ca="1">IF($B161&lt;='Visualization - Fit'!$B$5,OFFSET(Projection!AE161,$A$2,0),NA())</f>
        <v>#N/A</v>
      </c>
      <c r="W161" s="10" t="e">
        <f ca="1">IF($B161&lt;='Visualization - Fit'!$B$5,OFFSET(Projection!AI161,$A$2,0),NA())</f>
        <v>#N/A</v>
      </c>
      <c r="X161" s="10" t="e">
        <f ca="1">IF($B161&lt;='Visualization - Fit'!$B$5,OFFSET(Projection!AJ161,$A$2,0),NA())</f>
        <v>#N/A</v>
      </c>
      <c r="Y161" s="10" t="e">
        <f ca="1">IF($B161&lt;='Visualization - Fit'!$B$5,OFFSET(Projection!#REF!,$A$2,0),NA())</f>
        <v>#N/A</v>
      </c>
      <c r="Z161" s="10" t="e">
        <f ca="1">IF($B161&lt;='Visualization - Fit'!$B$5,OFFSET(Projection!AK161,$A$2,0),NA())</f>
        <v>#N/A</v>
      </c>
      <c r="AA161" s="10" t="e">
        <f ca="1">IF($B161&lt;='Visualization - Fit'!$B$5,OFFSET(Projection!AL161,$A$2,0),NA())</f>
        <v>#N/A</v>
      </c>
      <c r="AB161" s="10" t="e">
        <f ca="1">IF($B161&lt;='Visualization - Fit'!$B$5,OFFSET(Projection!AM161,$A$2,0),NA())</f>
        <v>#N/A</v>
      </c>
    </row>
    <row r="162" spans="2:28">
      <c r="B162" s="9" t="e">
        <f ca="1">IF(B161&lt;'Visualization - Fit'!$B$5,OFFSET(Projection!A162,$A$2,0),NA())</f>
        <v>#N/A</v>
      </c>
      <c r="C162" s="10" t="e">
        <f ca="1">IF($B162&lt;='Visualization - Fit'!$B$5,OFFSET(Projection!B162,$A$2,0),NA())</f>
        <v>#N/A</v>
      </c>
      <c r="D162" s="10" t="e">
        <f ca="1">IF($B162&lt;='Visualization - Fit'!$B$5,OFFSET(Projection!C162,$A$2,0),NA())</f>
        <v>#N/A</v>
      </c>
      <c r="E162" s="10" t="e">
        <f ca="1">IF($B162&lt;='Visualization - Fit'!$B$5,OFFSET(Projection!D162,$A$2,0),NA())</f>
        <v>#N/A</v>
      </c>
      <c r="F162" s="10" t="e">
        <f ca="1">IF($B162&lt;='Visualization - Fit'!$B$5,OFFSET(Projection!E162,$A$2,0),NA())</f>
        <v>#N/A</v>
      </c>
      <c r="G162" s="10" t="e">
        <f ca="1">IF($B162&lt;='Visualization - Fit'!$B$5,OFFSET(Projection!F162,$A$2,0),NA())</f>
        <v>#N/A</v>
      </c>
      <c r="H162" s="10" t="e">
        <f ca="1">IF($B162&lt;='Visualization - Fit'!$B$5,OFFSET(Projection!O162,$A$2,0),NA())</f>
        <v>#N/A</v>
      </c>
      <c r="I162" s="10" t="e">
        <f ca="1">IF($B162&lt;='Visualization - Fit'!$B$5,OFFSET(Projection!P162,$A$2,0),NA())</f>
        <v>#N/A</v>
      </c>
      <c r="J162" s="10" t="e">
        <f ca="1">IF($B162&lt;='Visualization - Fit'!$B$5,OFFSET(Projection!Q162,$A$2,0),NA())</f>
        <v>#N/A</v>
      </c>
      <c r="K162" s="10" t="e">
        <f ca="1">IF($B162&lt;='Visualization - Fit'!$B$5,OFFSET(Projection!T162,$A$2,0),NA())</f>
        <v>#N/A</v>
      </c>
      <c r="L162" s="10" t="e">
        <f ca="1">IF($B162&lt;='Visualization - Fit'!$B$5,OFFSET(Projection!U162,$A$2,0),NA())</f>
        <v>#N/A</v>
      </c>
      <c r="M162" s="10" t="e">
        <f ca="1">IF($B162&lt;='Visualization - Fit'!$B$5,OFFSET(Projection!V162,$A$2,0),NA())</f>
        <v>#N/A</v>
      </c>
      <c r="N162" s="10" t="e">
        <f ca="1">IF($B162&lt;='Visualization - Fit'!$B$5,OFFSET(Projection!W162,$A$2,0),NA())</f>
        <v>#N/A</v>
      </c>
      <c r="O162" s="10" t="e">
        <f ca="1">IF($B162&lt;='Visualization - Fit'!$B$5,OFFSET(Projection!X162,$A$2,0),NA())</f>
        <v>#N/A</v>
      </c>
      <c r="P162" s="10" t="e">
        <f ca="1">IF($B162&lt;='Visualization - Fit'!$B$5,OFFSET(Projection!Y162,$A$2,0),NA())</f>
        <v>#N/A</v>
      </c>
      <c r="Q162" s="10" t="e">
        <f ca="1">IF($B162&lt;='Visualization - Fit'!$B$5,OFFSET(Projection!Z162,$A$2,0),NA())</f>
        <v>#N/A</v>
      </c>
      <c r="R162" s="10" t="e">
        <f ca="1">IF($B162&lt;='Visualization - Fit'!$B$5,OFFSET(Projection!AA162,$A$2,0),NA())</f>
        <v>#N/A</v>
      </c>
      <c r="S162" s="10" t="e">
        <f ca="1">IF($B162&lt;='Visualization - Fit'!$B$5,OFFSET(Projection!AB162,$A$2,0),NA())</f>
        <v>#N/A</v>
      </c>
      <c r="T162" s="10" t="e">
        <f ca="1">IF($B162&lt;='Visualization - Fit'!$B$5,OFFSET(Projection!AC162,$A$2,0),NA())</f>
        <v>#N/A</v>
      </c>
      <c r="U162" s="10" t="e">
        <f ca="1">IF($B162&lt;='Visualization - Fit'!$B$5,OFFSET(Projection!AD162,$A$2,0),NA())</f>
        <v>#N/A</v>
      </c>
      <c r="V162" s="10" t="e">
        <f ca="1">IF($B162&lt;='Visualization - Fit'!$B$5,OFFSET(Projection!AE162,$A$2,0),NA())</f>
        <v>#N/A</v>
      </c>
      <c r="W162" s="10" t="e">
        <f ca="1">IF($B162&lt;='Visualization - Fit'!$B$5,OFFSET(Projection!AI162,$A$2,0),NA())</f>
        <v>#N/A</v>
      </c>
      <c r="X162" s="10" t="e">
        <f ca="1">IF($B162&lt;='Visualization - Fit'!$B$5,OFFSET(Projection!AJ162,$A$2,0),NA())</f>
        <v>#N/A</v>
      </c>
      <c r="Y162" s="10" t="e">
        <f ca="1">IF($B162&lt;='Visualization - Fit'!$B$5,OFFSET(Projection!#REF!,$A$2,0),NA())</f>
        <v>#N/A</v>
      </c>
      <c r="Z162" s="10" t="e">
        <f ca="1">IF($B162&lt;='Visualization - Fit'!$B$5,OFFSET(Projection!AK162,$A$2,0),NA())</f>
        <v>#N/A</v>
      </c>
      <c r="AA162" s="10" t="e">
        <f ca="1">IF($B162&lt;='Visualization - Fit'!$B$5,OFFSET(Projection!AL162,$A$2,0),NA())</f>
        <v>#N/A</v>
      </c>
      <c r="AB162" s="10" t="e">
        <f ca="1">IF($B162&lt;='Visualization - Fit'!$B$5,OFFSET(Projection!AM162,$A$2,0),NA())</f>
        <v>#N/A</v>
      </c>
    </row>
    <row r="163" spans="2:28">
      <c r="B163" s="9" t="e">
        <f ca="1">IF(B162&lt;'Visualization - Fit'!$B$5,OFFSET(Projection!A163,$A$2,0),NA())</f>
        <v>#N/A</v>
      </c>
      <c r="C163" s="10" t="e">
        <f ca="1">IF($B163&lt;='Visualization - Fit'!$B$5,OFFSET(Projection!B163,$A$2,0),NA())</f>
        <v>#N/A</v>
      </c>
      <c r="D163" s="10" t="e">
        <f ca="1">IF($B163&lt;='Visualization - Fit'!$B$5,OFFSET(Projection!C163,$A$2,0),NA())</f>
        <v>#N/A</v>
      </c>
      <c r="E163" s="10" t="e">
        <f ca="1">IF($B163&lt;='Visualization - Fit'!$B$5,OFFSET(Projection!D163,$A$2,0),NA())</f>
        <v>#N/A</v>
      </c>
      <c r="F163" s="10" t="e">
        <f ca="1">IF($B163&lt;='Visualization - Fit'!$B$5,OFFSET(Projection!E163,$A$2,0),NA())</f>
        <v>#N/A</v>
      </c>
      <c r="G163" s="10" t="e">
        <f ca="1">IF($B163&lt;='Visualization - Fit'!$B$5,OFFSET(Projection!F163,$A$2,0),NA())</f>
        <v>#N/A</v>
      </c>
      <c r="H163" s="10" t="e">
        <f ca="1">IF($B163&lt;='Visualization - Fit'!$B$5,OFFSET(Projection!O163,$A$2,0),NA())</f>
        <v>#N/A</v>
      </c>
      <c r="I163" s="10" t="e">
        <f ca="1">IF($B163&lt;='Visualization - Fit'!$B$5,OFFSET(Projection!P163,$A$2,0),NA())</f>
        <v>#N/A</v>
      </c>
      <c r="J163" s="10" t="e">
        <f ca="1">IF($B163&lt;='Visualization - Fit'!$B$5,OFFSET(Projection!Q163,$A$2,0),NA())</f>
        <v>#N/A</v>
      </c>
      <c r="K163" s="10" t="e">
        <f ca="1">IF($B163&lt;='Visualization - Fit'!$B$5,OFFSET(Projection!T163,$A$2,0),NA())</f>
        <v>#N/A</v>
      </c>
      <c r="L163" s="10" t="e">
        <f ca="1">IF($B163&lt;='Visualization - Fit'!$B$5,OFFSET(Projection!U163,$A$2,0),NA())</f>
        <v>#N/A</v>
      </c>
      <c r="M163" s="10" t="e">
        <f ca="1">IF($B163&lt;='Visualization - Fit'!$B$5,OFFSET(Projection!V163,$A$2,0),NA())</f>
        <v>#N/A</v>
      </c>
      <c r="N163" s="10" t="e">
        <f ca="1">IF($B163&lt;='Visualization - Fit'!$B$5,OFFSET(Projection!W163,$A$2,0),NA())</f>
        <v>#N/A</v>
      </c>
      <c r="O163" s="10" t="e">
        <f ca="1">IF($B163&lt;='Visualization - Fit'!$B$5,OFFSET(Projection!X163,$A$2,0),NA())</f>
        <v>#N/A</v>
      </c>
      <c r="P163" s="10" t="e">
        <f ca="1">IF($B163&lt;='Visualization - Fit'!$B$5,OFFSET(Projection!Y163,$A$2,0),NA())</f>
        <v>#N/A</v>
      </c>
      <c r="Q163" s="10" t="e">
        <f ca="1">IF($B163&lt;='Visualization - Fit'!$B$5,OFFSET(Projection!Z163,$A$2,0),NA())</f>
        <v>#N/A</v>
      </c>
      <c r="R163" s="10" t="e">
        <f ca="1">IF($B163&lt;='Visualization - Fit'!$B$5,OFFSET(Projection!AA163,$A$2,0),NA())</f>
        <v>#N/A</v>
      </c>
      <c r="S163" s="10" t="e">
        <f ca="1">IF($B163&lt;='Visualization - Fit'!$B$5,OFFSET(Projection!AB163,$A$2,0),NA())</f>
        <v>#N/A</v>
      </c>
      <c r="T163" s="10" t="e">
        <f ca="1">IF($B163&lt;='Visualization - Fit'!$B$5,OFFSET(Projection!AC163,$A$2,0),NA())</f>
        <v>#N/A</v>
      </c>
      <c r="U163" s="10" t="e">
        <f ca="1">IF($B163&lt;='Visualization - Fit'!$B$5,OFFSET(Projection!AD163,$A$2,0),NA())</f>
        <v>#N/A</v>
      </c>
      <c r="V163" s="10" t="e">
        <f ca="1">IF($B163&lt;='Visualization - Fit'!$B$5,OFFSET(Projection!AE163,$A$2,0),NA())</f>
        <v>#N/A</v>
      </c>
      <c r="W163" s="10" t="e">
        <f ca="1">IF($B163&lt;='Visualization - Fit'!$B$5,OFFSET(Projection!AI163,$A$2,0),NA())</f>
        <v>#N/A</v>
      </c>
      <c r="X163" s="10" t="e">
        <f ca="1">IF($B163&lt;='Visualization - Fit'!$B$5,OFFSET(Projection!AJ163,$A$2,0),NA())</f>
        <v>#N/A</v>
      </c>
      <c r="Y163" s="10" t="e">
        <f ca="1">IF($B163&lt;='Visualization - Fit'!$B$5,OFFSET(Projection!#REF!,$A$2,0),NA())</f>
        <v>#N/A</v>
      </c>
      <c r="Z163" s="10" t="e">
        <f ca="1">IF($B163&lt;='Visualization - Fit'!$B$5,OFFSET(Projection!AK163,$A$2,0),NA())</f>
        <v>#N/A</v>
      </c>
      <c r="AA163" s="10" t="e">
        <f ca="1">IF($B163&lt;='Visualization - Fit'!$B$5,OFFSET(Projection!AL163,$A$2,0),NA())</f>
        <v>#N/A</v>
      </c>
      <c r="AB163" s="10" t="e">
        <f ca="1">IF($B163&lt;='Visualization - Fit'!$B$5,OFFSET(Projection!AM163,$A$2,0),NA())</f>
        <v>#N/A</v>
      </c>
    </row>
    <row r="164" spans="2:28">
      <c r="B164" s="9" t="e">
        <f ca="1">IF(B163&lt;'Visualization - Fit'!$B$5,OFFSET(Projection!A164,$A$2,0),NA())</f>
        <v>#N/A</v>
      </c>
      <c r="C164" s="10" t="e">
        <f ca="1">IF($B164&lt;='Visualization - Fit'!$B$5,OFFSET(Projection!B164,$A$2,0),NA())</f>
        <v>#N/A</v>
      </c>
      <c r="D164" s="10" t="e">
        <f ca="1">IF($B164&lt;='Visualization - Fit'!$B$5,OFFSET(Projection!C164,$A$2,0),NA())</f>
        <v>#N/A</v>
      </c>
      <c r="E164" s="10" t="e">
        <f ca="1">IF($B164&lt;='Visualization - Fit'!$B$5,OFFSET(Projection!D164,$A$2,0),NA())</f>
        <v>#N/A</v>
      </c>
      <c r="F164" s="10" t="e">
        <f ca="1">IF($B164&lt;='Visualization - Fit'!$B$5,OFFSET(Projection!E164,$A$2,0),NA())</f>
        <v>#N/A</v>
      </c>
      <c r="G164" s="10" t="e">
        <f ca="1">IF($B164&lt;='Visualization - Fit'!$B$5,OFFSET(Projection!F164,$A$2,0),NA())</f>
        <v>#N/A</v>
      </c>
      <c r="H164" s="10" t="e">
        <f ca="1">IF($B164&lt;='Visualization - Fit'!$B$5,OFFSET(Projection!O164,$A$2,0),NA())</f>
        <v>#N/A</v>
      </c>
      <c r="I164" s="10" t="e">
        <f ca="1">IF($B164&lt;='Visualization - Fit'!$B$5,OFFSET(Projection!P164,$A$2,0),NA())</f>
        <v>#N/A</v>
      </c>
      <c r="J164" s="10" t="e">
        <f ca="1">IF($B164&lt;='Visualization - Fit'!$B$5,OFFSET(Projection!Q164,$A$2,0),NA())</f>
        <v>#N/A</v>
      </c>
      <c r="K164" s="10" t="e">
        <f ca="1">IF($B164&lt;='Visualization - Fit'!$B$5,OFFSET(Projection!T164,$A$2,0),NA())</f>
        <v>#N/A</v>
      </c>
      <c r="L164" s="10" t="e">
        <f ca="1">IF($B164&lt;='Visualization - Fit'!$B$5,OFFSET(Projection!U164,$A$2,0),NA())</f>
        <v>#N/A</v>
      </c>
      <c r="M164" s="10" t="e">
        <f ca="1">IF($B164&lt;='Visualization - Fit'!$B$5,OFFSET(Projection!V164,$A$2,0),NA())</f>
        <v>#N/A</v>
      </c>
      <c r="N164" s="10" t="e">
        <f ca="1">IF($B164&lt;='Visualization - Fit'!$B$5,OFFSET(Projection!W164,$A$2,0),NA())</f>
        <v>#N/A</v>
      </c>
      <c r="O164" s="10" t="e">
        <f ca="1">IF($B164&lt;='Visualization - Fit'!$B$5,OFFSET(Projection!X164,$A$2,0),NA())</f>
        <v>#N/A</v>
      </c>
      <c r="P164" s="10" t="e">
        <f ca="1">IF($B164&lt;='Visualization - Fit'!$B$5,OFFSET(Projection!Y164,$A$2,0),NA())</f>
        <v>#N/A</v>
      </c>
      <c r="Q164" s="10" t="e">
        <f ca="1">IF($B164&lt;='Visualization - Fit'!$B$5,OFFSET(Projection!Z164,$A$2,0),NA())</f>
        <v>#N/A</v>
      </c>
      <c r="R164" s="10" t="e">
        <f ca="1">IF($B164&lt;='Visualization - Fit'!$B$5,OFFSET(Projection!AA164,$A$2,0),NA())</f>
        <v>#N/A</v>
      </c>
      <c r="S164" s="10" t="e">
        <f ca="1">IF($B164&lt;='Visualization - Fit'!$B$5,OFFSET(Projection!AB164,$A$2,0),NA())</f>
        <v>#N/A</v>
      </c>
      <c r="T164" s="10" t="e">
        <f ca="1">IF($B164&lt;='Visualization - Fit'!$B$5,OFFSET(Projection!AC164,$A$2,0),NA())</f>
        <v>#N/A</v>
      </c>
      <c r="U164" s="10" t="e">
        <f ca="1">IF($B164&lt;='Visualization - Fit'!$B$5,OFFSET(Projection!AD164,$A$2,0),NA())</f>
        <v>#N/A</v>
      </c>
      <c r="V164" s="10" t="e">
        <f ca="1">IF($B164&lt;='Visualization - Fit'!$B$5,OFFSET(Projection!AE164,$A$2,0),NA())</f>
        <v>#N/A</v>
      </c>
      <c r="W164" s="10" t="e">
        <f ca="1">IF($B164&lt;='Visualization - Fit'!$B$5,OFFSET(Projection!AI164,$A$2,0),NA())</f>
        <v>#N/A</v>
      </c>
      <c r="X164" s="10" t="e">
        <f ca="1">IF($B164&lt;='Visualization - Fit'!$B$5,OFFSET(Projection!AJ164,$A$2,0),NA())</f>
        <v>#N/A</v>
      </c>
      <c r="Y164" s="10" t="e">
        <f ca="1">IF($B164&lt;='Visualization - Fit'!$B$5,OFFSET(Projection!#REF!,$A$2,0),NA())</f>
        <v>#N/A</v>
      </c>
      <c r="Z164" s="10" t="e">
        <f ca="1">IF($B164&lt;='Visualization - Fit'!$B$5,OFFSET(Projection!AK164,$A$2,0),NA())</f>
        <v>#N/A</v>
      </c>
      <c r="AA164" s="10" t="e">
        <f ca="1">IF($B164&lt;='Visualization - Fit'!$B$5,OFFSET(Projection!AL164,$A$2,0),NA())</f>
        <v>#N/A</v>
      </c>
      <c r="AB164" s="10" t="e">
        <f ca="1">IF($B164&lt;='Visualization - Fit'!$B$5,OFFSET(Projection!AM164,$A$2,0),NA())</f>
        <v>#N/A</v>
      </c>
    </row>
    <row r="165" spans="2:28">
      <c r="B165" s="9" t="e">
        <f ca="1">IF(B164&lt;'Visualization - Fit'!$B$5,OFFSET(Projection!A165,$A$2,0),NA())</f>
        <v>#N/A</v>
      </c>
      <c r="C165" s="10" t="e">
        <f ca="1">IF($B165&lt;='Visualization - Fit'!$B$5,OFFSET(Projection!B165,$A$2,0),NA())</f>
        <v>#N/A</v>
      </c>
      <c r="D165" s="10" t="e">
        <f ca="1">IF($B165&lt;='Visualization - Fit'!$B$5,OFFSET(Projection!C165,$A$2,0),NA())</f>
        <v>#N/A</v>
      </c>
      <c r="E165" s="10" t="e">
        <f ca="1">IF($B165&lt;='Visualization - Fit'!$B$5,OFFSET(Projection!D165,$A$2,0),NA())</f>
        <v>#N/A</v>
      </c>
      <c r="F165" s="10" t="e">
        <f ca="1">IF($B165&lt;='Visualization - Fit'!$B$5,OFFSET(Projection!E165,$A$2,0),NA())</f>
        <v>#N/A</v>
      </c>
      <c r="G165" s="10" t="e">
        <f ca="1">IF($B165&lt;='Visualization - Fit'!$B$5,OFFSET(Projection!F165,$A$2,0),NA())</f>
        <v>#N/A</v>
      </c>
      <c r="H165" s="10" t="e">
        <f ca="1">IF($B165&lt;='Visualization - Fit'!$B$5,OFFSET(Projection!O165,$A$2,0),NA())</f>
        <v>#N/A</v>
      </c>
      <c r="I165" s="10" t="e">
        <f ca="1">IF($B165&lt;='Visualization - Fit'!$B$5,OFFSET(Projection!P165,$A$2,0),NA())</f>
        <v>#N/A</v>
      </c>
      <c r="J165" s="10" t="e">
        <f ca="1">IF($B165&lt;='Visualization - Fit'!$B$5,OFFSET(Projection!Q165,$A$2,0),NA())</f>
        <v>#N/A</v>
      </c>
      <c r="K165" s="10" t="e">
        <f ca="1">IF($B165&lt;='Visualization - Fit'!$B$5,OFFSET(Projection!T165,$A$2,0),NA())</f>
        <v>#N/A</v>
      </c>
      <c r="L165" s="10" t="e">
        <f ca="1">IF($B165&lt;='Visualization - Fit'!$B$5,OFFSET(Projection!U165,$A$2,0),NA())</f>
        <v>#N/A</v>
      </c>
      <c r="M165" s="10" t="e">
        <f ca="1">IF($B165&lt;='Visualization - Fit'!$B$5,OFFSET(Projection!V165,$A$2,0),NA())</f>
        <v>#N/A</v>
      </c>
      <c r="N165" s="10" t="e">
        <f ca="1">IF($B165&lt;='Visualization - Fit'!$B$5,OFFSET(Projection!W165,$A$2,0),NA())</f>
        <v>#N/A</v>
      </c>
      <c r="O165" s="10" t="e">
        <f ca="1">IF($B165&lt;='Visualization - Fit'!$B$5,OFFSET(Projection!X165,$A$2,0),NA())</f>
        <v>#N/A</v>
      </c>
      <c r="P165" s="10" t="e">
        <f ca="1">IF($B165&lt;='Visualization - Fit'!$B$5,OFFSET(Projection!Y165,$A$2,0),NA())</f>
        <v>#N/A</v>
      </c>
      <c r="Q165" s="10" t="e">
        <f ca="1">IF($B165&lt;='Visualization - Fit'!$B$5,OFFSET(Projection!Z165,$A$2,0),NA())</f>
        <v>#N/A</v>
      </c>
      <c r="R165" s="10" t="e">
        <f ca="1">IF($B165&lt;='Visualization - Fit'!$B$5,OFFSET(Projection!AA165,$A$2,0),NA())</f>
        <v>#N/A</v>
      </c>
      <c r="S165" s="10" t="e">
        <f ca="1">IF($B165&lt;='Visualization - Fit'!$B$5,OFFSET(Projection!AB165,$A$2,0),NA())</f>
        <v>#N/A</v>
      </c>
      <c r="T165" s="10" t="e">
        <f ca="1">IF($B165&lt;='Visualization - Fit'!$B$5,OFFSET(Projection!AC165,$A$2,0),NA())</f>
        <v>#N/A</v>
      </c>
      <c r="U165" s="10" t="e">
        <f ca="1">IF($B165&lt;='Visualization - Fit'!$B$5,OFFSET(Projection!AD165,$A$2,0),NA())</f>
        <v>#N/A</v>
      </c>
      <c r="V165" s="10" t="e">
        <f ca="1">IF($B165&lt;='Visualization - Fit'!$B$5,OFFSET(Projection!AE165,$A$2,0),NA())</f>
        <v>#N/A</v>
      </c>
      <c r="W165" s="10" t="e">
        <f ca="1">IF($B165&lt;='Visualization - Fit'!$B$5,OFFSET(Projection!AI165,$A$2,0),NA())</f>
        <v>#N/A</v>
      </c>
      <c r="X165" s="10" t="e">
        <f ca="1">IF($B165&lt;='Visualization - Fit'!$B$5,OFFSET(Projection!AJ165,$A$2,0),NA())</f>
        <v>#N/A</v>
      </c>
      <c r="Y165" s="10" t="e">
        <f ca="1">IF($B165&lt;='Visualization - Fit'!$B$5,OFFSET(Projection!#REF!,$A$2,0),NA())</f>
        <v>#N/A</v>
      </c>
      <c r="Z165" s="10" t="e">
        <f ca="1">IF($B165&lt;='Visualization - Fit'!$B$5,OFFSET(Projection!AK165,$A$2,0),NA())</f>
        <v>#N/A</v>
      </c>
      <c r="AA165" s="10" t="e">
        <f ca="1">IF($B165&lt;='Visualization - Fit'!$B$5,OFFSET(Projection!AL165,$A$2,0),NA())</f>
        <v>#N/A</v>
      </c>
      <c r="AB165" s="10" t="e">
        <f ca="1">IF($B165&lt;='Visualization - Fit'!$B$5,OFFSET(Projection!AM165,$A$2,0),NA())</f>
        <v>#N/A</v>
      </c>
    </row>
    <row r="166" spans="2:28">
      <c r="B166" s="9" t="e">
        <f ca="1">IF(B165&lt;'Visualization - Fit'!$B$5,OFFSET(Projection!A166,$A$2,0),NA())</f>
        <v>#N/A</v>
      </c>
      <c r="C166" s="10" t="e">
        <f ca="1">IF($B166&lt;='Visualization - Fit'!$B$5,OFFSET(Projection!B166,$A$2,0),NA())</f>
        <v>#N/A</v>
      </c>
      <c r="D166" s="10" t="e">
        <f ca="1">IF($B166&lt;='Visualization - Fit'!$B$5,OFFSET(Projection!C166,$A$2,0),NA())</f>
        <v>#N/A</v>
      </c>
      <c r="E166" s="10" t="e">
        <f ca="1">IF($B166&lt;='Visualization - Fit'!$B$5,OFFSET(Projection!D166,$A$2,0),NA())</f>
        <v>#N/A</v>
      </c>
      <c r="F166" s="10" t="e">
        <f ca="1">IF($B166&lt;='Visualization - Fit'!$B$5,OFFSET(Projection!E166,$A$2,0),NA())</f>
        <v>#N/A</v>
      </c>
      <c r="G166" s="10" t="e">
        <f ca="1">IF($B166&lt;='Visualization - Fit'!$B$5,OFFSET(Projection!F166,$A$2,0),NA())</f>
        <v>#N/A</v>
      </c>
      <c r="H166" s="10" t="e">
        <f ca="1">IF($B166&lt;='Visualization - Fit'!$B$5,OFFSET(Projection!O166,$A$2,0),NA())</f>
        <v>#N/A</v>
      </c>
      <c r="I166" s="10" t="e">
        <f ca="1">IF($B166&lt;='Visualization - Fit'!$B$5,OFFSET(Projection!P166,$A$2,0),NA())</f>
        <v>#N/A</v>
      </c>
      <c r="J166" s="10" t="e">
        <f ca="1">IF($B166&lt;='Visualization - Fit'!$B$5,OFFSET(Projection!Q166,$A$2,0),NA())</f>
        <v>#N/A</v>
      </c>
      <c r="K166" s="10" t="e">
        <f ca="1">IF($B166&lt;='Visualization - Fit'!$B$5,OFFSET(Projection!T166,$A$2,0),NA())</f>
        <v>#N/A</v>
      </c>
      <c r="L166" s="10" t="e">
        <f ca="1">IF($B166&lt;='Visualization - Fit'!$B$5,OFFSET(Projection!U166,$A$2,0),NA())</f>
        <v>#N/A</v>
      </c>
      <c r="M166" s="10" t="e">
        <f ca="1">IF($B166&lt;='Visualization - Fit'!$B$5,OFFSET(Projection!V166,$A$2,0),NA())</f>
        <v>#N/A</v>
      </c>
      <c r="N166" s="10" t="e">
        <f ca="1">IF($B166&lt;='Visualization - Fit'!$B$5,OFFSET(Projection!W166,$A$2,0),NA())</f>
        <v>#N/A</v>
      </c>
      <c r="O166" s="10" t="e">
        <f ca="1">IF($B166&lt;='Visualization - Fit'!$B$5,OFFSET(Projection!X166,$A$2,0),NA())</f>
        <v>#N/A</v>
      </c>
      <c r="P166" s="10" t="e">
        <f ca="1">IF($B166&lt;='Visualization - Fit'!$B$5,OFFSET(Projection!Y166,$A$2,0),NA())</f>
        <v>#N/A</v>
      </c>
      <c r="Q166" s="10" t="e">
        <f ca="1">IF($B166&lt;='Visualization - Fit'!$B$5,OFFSET(Projection!Z166,$A$2,0),NA())</f>
        <v>#N/A</v>
      </c>
      <c r="R166" s="10" t="e">
        <f ca="1">IF($B166&lt;='Visualization - Fit'!$B$5,OFFSET(Projection!AA166,$A$2,0),NA())</f>
        <v>#N/A</v>
      </c>
      <c r="S166" s="10" t="e">
        <f ca="1">IF($B166&lt;='Visualization - Fit'!$B$5,OFFSET(Projection!AB166,$A$2,0),NA())</f>
        <v>#N/A</v>
      </c>
      <c r="T166" s="10" t="e">
        <f ca="1">IF($B166&lt;='Visualization - Fit'!$B$5,OFFSET(Projection!AC166,$A$2,0),NA())</f>
        <v>#N/A</v>
      </c>
      <c r="U166" s="10" t="e">
        <f ca="1">IF($B166&lt;='Visualization - Fit'!$B$5,OFFSET(Projection!AD166,$A$2,0),NA())</f>
        <v>#N/A</v>
      </c>
      <c r="V166" s="10" t="e">
        <f ca="1">IF($B166&lt;='Visualization - Fit'!$B$5,OFFSET(Projection!AE166,$A$2,0),NA())</f>
        <v>#N/A</v>
      </c>
      <c r="W166" s="10" t="e">
        <f ca="1">IF($B166&lt;='Visualization - Fit'!$B$5,OFFSET(Projection!AI166,$A$2,0),NA())</f>
        <v>#N/A</v>
      </c>
      <c r="X166" s="10" t="e">
        <f ca="1">IF($B166&lt;='Visualization - Fit'!$B$5,OFFSET(Projection!AJ166,$A$2,0),NA())</f>
        <v>#N/A</v>
      </c>
      <c r="Y166" s="10" t="e">
        <f ca="1">IF($B166&lt;='Visualization - Fit'!$B$5,OFFSET(Projection!#REF!,$A$2,0),NA())</f>
        <v>#N/A</v>
      </c>
      <c r="Z166" s="10" t="e">
        <f ca="1">IF($B166&lt;='Visualization - Fit'!$B$5,OFFSET(Projection!AK166,$A$2,0),NA())</f>
        <v>#N/A</v>
      </c>
      <c r="AA166" s="10" t="e">
        <f ca="1">IF($B166&lt;='Visualization - Fit'!$B$5,OFFSET(Projection!AL166,$A$2,0),NA())</f>
        <v>#N/A</v>
      </c>
      <c r="AB166" s="10" t="e">
        <f ca="1">IF($B166&lt;='Visualization - Fit'!$B$5,OFFSET(Projection!AM166,$A$2,0),NA())</f>
        <v>#N/A</v>
      </c>
    </row>
    <row r="167" spans="2:28">
      <c r="B167" s="9" t="e">
        <f ca="1">IF(B166&lt;'Visualization - Fit'!$B$5,OFFSET(Projection!A167,$A$2,0),NA())</f>
        <v>#N/A</v>
      </c>
      <c r="C167" s="10" t="e">
        <f ca="1">IF($B167&lt;='Visualization - Fit'!$B$5,OFFSET(Projection!B167,$A$2,0),NA())</f>
        <v>#N/A</v>
      </c>
      <c r="D167" s="10" t="e">
        <f ca="1">IF($B167&lt;='Visualization - Fit'!$B$5,OFFSET(Projection!C167,$A$2,0),NA())</f>
        <v>#N/A</v>
      </c>
      <c r="E167" s="10" t="e">
        <f ca="1">IF($B167&lt;='Visualization - Fit'!$B$5,OFFSET(Projection!D167,$A$2,0),NA())</f>
        <v>#N/A</v>
      </c>
      <c r="F167" s="10" t="e">
        <f ca="1">IF($B167&lt;='Visualization - Fit'!$B$5,OFFSET(Projection!E167,$A$2,0),NA())</f>
        <v>#N/A</v>
      </c>
      <c r="G167" s="10" t="e">
        <f ca="1">IF($B167&lt;='Visualization - Fit'!$B$5,OFFSET(Projection!F167,$A$2,0),NA())</f>
        <v>#N/A</v>
      </c>
      <c r="H167" s="10" t="e">
        <f ca="1">IF($B167&lt;='Visualization - Fit'!$B$5,OFFSET(Projection!O167,$A$2,0),NA())</f>
        <v>#N/A</v>
      </c>
      <c r="I167" s="10" t="e">
        <f ca="1">IF($B167&lt;='Visualization - Fit'!$B$5,OFFSET(Projection!P167,$A$2,0),NA())</f>
        <v>#N/A</v>
      </c>
      <c r="J167" s="10" t="e">
        <f ca="1">IF($B167&lt;='Visualization - Fit'!$B$5,OFFSET(Projection!Q167,$A$2,0),NA())</f>
        <v>#N/A</v>
      </c>
      <c r="K167" s="10" t="e">
        <f ca="1">IF($B167&lt;='Visualization - Fit'!$B$5,OFFSET(Projection!T167,$A$2,0),NA())</f>
        <v>#N/A</v>
      </c>
      <c r="L167" s="10" t="e">
        <f ca="1">IF($B167&lt;='Visualization - Fit'!$B$5,OFFSET(Projection!U167,$A$2,0),NA())</f>
        <v>#N/A</v>
      </c>
      <c r="M167" s="10" t="e">
        <f ca="1">IF($B167&lt;='Visualization - Fit'!$B$5,OFFSET(Projection!V167,$A$2,0),NA())</f>
        <v>#N/A</v>
      </c>
      <c r="N167" s="10" t="e">
        <f ca="1">IF($B167&lt;='Visualization - Fit'!$B$5,OFFSET(Projection!W167,$A$2,0),NA())</f>
        <v>#N/A</v>
      </c>
      <c r="O167" s="10" t="e">
        <f ca="1">IF($B167&lt;='Visualization - Fit'!$B$5,OFFSET(Projection!X167,$A$2,0),NA())</f>
        <v>#N/A</v>
      </c>
      <c r="P167" s="10" t="e">
        <f ca="1">IF($B167&lt;='Visualization - Fit'!$B$5,OFFSET(Projection!Y167,$A$2,0),NA())</f>
        <v>#N/A</v>
      </c>
      <c r="Q167" s="10" t="e">
        <f ca="1">IF($B167&lt;='Visualization - Fit'!$B$5,OFFSET(Projection!Z167,$A$2,0),NA())</f>
        <v>#N/A</v>
      </c>
      <c r="R167" s="10" t="e">
        <f ca="1">IF($B167&lt;='Visualization - Fit'!$B$5,OFFSET(Projection!AA167,$A$2,0),NA())</f>
        <v>#N/A</v>
      </c>
      <c r="S167" s="10" t="e">
        <f ca="1">IF($B167&lt;='Visualization - Fit'!$B$5,OFFSET(Projection!AB167,$A$2,0),NA())</f>
        <v>#N/A</v>
      </c>
      <c r="T167" s="10" t="e">
        <f ca="1">IF($B167&lt;='Visualization - Fit'!$B$5,OFFSET(Projection!AC167,$A$2,0),NA())</f>
        <v>#N/A</v>
      </c>
      <c r="U167" s="10" t="e">
        <f ca="1">IF($B167&lt;='Visualization - Fit'!$B$5,OFFSET(Projection!AD167,$A$2,0),NA())</f>
        <v>#N/A</v>
      </c>
      <c r="V167" s="10" t="e">
        <f ca="1">IF($B167&lt;='Visualization - Fit'!$B$5,OFFSET(Projection!AE167,$A$2,0),NA())</f>
        <v>#N/A</v>
      </c>
      <c r="W167" s="10" t="e">
        <f ca="1">IF($B167&lt;='Visualization - Fit'!$B$5,OFFSET(Projection!AI167,$A$2,0),NA())</f>
        <v>#N/A</v>
      </c>
      <c r="X167" s="10" t="e">
        <f ca="1">IF($B167&lt;='Visualization - Fit'!$B$5,OFFSET(Projection!AJ167,$A$2,0),NA())</f>
        <v>#N/A</v>
      </c>
      <c r="Y167" s="10" t="e">
        <f ca="1">IF($B167&lt;='Visualization - Fit'!$B$5,OFFSET(Projection!#REF!,$A$2,0),NA())</f>
        <v>#N/A</v>
      </c>
      <c r="Z167" s="10" t="e">
        <f ca="1">IF($B167&lt;='Visualization - Fit'!$B$5,OFFSET(Projection!AK167,$A$2,0),NA())</f>
        <v>#N/A</v>
      </c>
      <c r="AA167" s="10" t="e">
        <f ca="1">IF($B167&lt;='Visualization - Fit'!$B$5,OFFSET(Projection!AL167,$A$2,0),NA())</f>
        <v>#N/A</v>
      </c>
      <c r="AB167" s="10" t="e">
        <f ca="1">IF($B167&lt;='Visualization - Fit'!$B$5,OFFSET(Projection!AM167,$A$2,0),NA())</f>
        <v>#N/A</v>
      </c>
    </row>
    <row r="168" spans="2:28">
      <c r="B168" s="9" t="e">
        <f ca="1">IF(B167&lt;'Visualization - Fit'!$B$5,OFFSET(Projection!A168,$A$2,0),NA())</f>
        <v>#N/A</v>
      </c>
      <c r="C168" s="10" t="e">
        <f ca="1">IF($B168&lt;='Visualization - Fit'!$B$5,OFFSET(Projection!B168,$A$2,0),NA())</f>
        <v>#N/A</v>
      </c>
      <c r="D168" s="10" t="e">
        <f ca="1">IF($B168&lt;='Visualization - Fit'!$B$5,OFFSET(Projection!C168,$A$2,0),NA())</f>
        <v>#N/A</v>
      </c>
      <c r="E168" s="10" t="e">
        <f ca="1">IF($B168&lt;='Visualization - Fit'!$B$5,OFFSET(Projection!D168,$A$2,0),NA())</f>
        <v>#N/A</v>
      </c>
      <c r="F168" s="10" t="e">
        <f ca="1">IF($B168&lt;='Visualization - Fit'!$B$5,OFFSET(Projection!E168,$A$2,0),NA())</f>
        <v>#N/A</v>
      </c>
      <c r="G168" s="10" t="e">
        <f ca="1">IF($B168&lt;='Visualization - Fit'!$B$5,OFFSET(Projection!F168,$A$2,0),NA())</f>
        <v>#N/A</v>
      </c>
      <c r="H168" s="10" t="e">
        <f ca="1">IF($B168&lt;='Visualization - Fit'!$B$5,OFFSET(Projection!O168,$A$2,0),NA())</f>
        <v>#N/A</v>
      </c>
      <c r="I168" s="10" t="e">
        <f ca="1">IF($B168&lt;='Visualization - Fit'!$B$5,OFFSET(Projection!P168,$A$2,0),NA())</f>
        <v>#N/A</v>
      </c>
      <c r="J168" s="10" t="e">
        <f ca="1">IF($B168&lt;='Visualization - Fit'!$B$5,OFFSET(Projection!Q168,$A$2,0),NA())</f>
        <v>#N/A</v>
      </c>
      <c r="K168" s="10" t="e">
        <f ca="1">IF($B168&lt;='Visualization - Fit'!$B$5,OFFSET(Projection!T168,$A$2,0),NA())</f>
        <v>#N/A</v>
      </c>
      <c r="L168" s="10" t="e">
        <f ca="1">IF($B168&lt;='Visualization - Fit'!$B$5,OFFSET(Projection!U168,$A$2,0),NA())</f>
        <v>#N/A</v>
      </c>
      <c r="M168" s="10" t="e">
        <f ca="1">IF($B168&lt;='Visualization - Fit'!$B$5,OFFSET(Projection!V168,$A$2,0),NA())</f>
        <v>#N/A</v>
      </c>
      <c r="N168" s="10" t="e">
        <f ca="1">IF($B168&lt;='Visualization - Fit'!$B$5,OFFSET(Projection!W168,$A$2,0),NA())</f>
        <v>#N/A</v>
      </c>
      <c r="O168" s="10" t="e">
        <f ca="1">IF($B168&lt;='Visualization - Fit'!$B$5,OFFSET(Projection!X168,$A$2,0),NA())</f>
        <v>#N/A</v>
      </c>
      <c r="P168" s="10" t="e">
        <f ca="1">IF($B168&lt;='Visualization - Fit'!$B$5,OFFSET(Projection!Y168,$A$2,0),NA())</f>
        <v>#N/A</v>
      </c>
      <c r="Q168" s="10" t="e">
        <f ca="1">IF($B168&lt;='Visualization - Fit'!$B$5,OFFSET(Projection!Z168,$A$2,0),NA())</f>
        <v>#N/A</v>
      </c>
      <c r="R168" s="10" t="e">
        <f ca="1">IF($B168&lt;='Visualization - Fit'!$B$5,OFFSET(Projection!AA168,$A$2,0),NA())</f>
        <v>#N/A</v>
      </c>
      <c r="S168" s="10" t="e">
        <f ca="1">IF($B168&lt;='Visualization - Fit'!$B$5,OFFSET(Projection!AB168,$A$2,0),NA())</f>
        <v>#N/A</v>
      </c>
      <c r="T168" s="10" t="e">
        <f ca="1">IF($B168&lt;='Visualization - Fit'!$B$5,OFFSET(Projection!AC168,$A$2,0),NA())</f>
        <v>#N/A</v>
      </c>
      <c r="U168" s="10" t="e">
        <f ca="1">IF($B168&lt;='Visualization - Fit'!$B$5,OFFSET(Projection!AD168,$A$2,0),NA())</f>
        <v>#N/A</v>
      </c>
      <c r="V168" s="10" t="e">
        <f ca="1">IF($B168&lt;='Visualization - Fit'!$B$5,OFFSET(Projection!AE168,$A$2,0),NA())</f>
        <v>#N/A</v>
      </c>
      <c r="W168" s="10" t="e">
        <f ca="1">IF($B168&lt;='Visualization - Fit'!$B$5,OFFSET(Projection!AI168,$A$2,0),NA())</f>
        <v>#N/A</v>
      </c>
      <c r="X168" s="10" t="e">
        <f ca="1">IF($B168&lt;='Visualization - Fit'!$B$5,OFFSET(Projection!AJ168,$A$2,0),NA())</f>
        <v>#N/A</v>
      </c>
      <c r="Y168" s="10" t="e">
        <f ca="1">IF($B168&lt;='Visualization - Fit'!$B$5,OFFSET(Projection!#REF!,$A$2,0),NA())</f>
        <v>#N/A</v>
      </c>
      <c r="Z168" s="10" t="e">
        <f ca="1">IF($B168&lt;='Visualization - Fit'!$B$5,OFFSET(Projection!AK168,$A$2,0),NA())</f>
        <v>#N/A</v>
      </c>
      <c r="AA168" s="10" t="e">
        <f ca="1">IF($B168&lt;='Visualization - Fit'!$B$5,OFFSET(Projection!AL168,$A$2,0),NA())</f>
        <v>#N/A</v>
      </c>
      <c r="AB168" s="10" t="e">
        <f ca="1">IF($B168&lt;='Visualization - Fit'!$B$5,OFFSET(Projection!AM168,$A$2,0),NA())</f>
        <v>#N/A</v>
      </c>
    </row>
    <row r="169" spans="2:28">
      <c r="B169" s="9" t="e">
        <f ca="1">IF(B168&lt;'Visualization - Fit'!$B$5,OFFSET(Projection!A169,$A$2,0),NA())</f>
        <v>#N/A</v>
      </c>
      <c r="C169" s="10" t="e">
        <f ca="1">IF($B169&lt;='Visualization - Fit'!$B$5,OFFSET(Projection!B169,$A$2,0),NA())</f>
        <v>#N/A</v>
      </c>
      <c r="D169" s="10" t="e">
        <f ca="1">IF($B169&lt;='Visualization - Fit'!$B$5,OFFSET(Projection!C169,$A$2,0),NA())</f>
        <v>#N/A</v>
      </c>
      <c r="E169" s="10" t="e">
        <f ca="1">IF($B169&lt;='Visualization - Fit'!$B$5,OFFSET(Projection!D169,$A$2,0),NA())</f>
        <v>#N/A</v>
      </c>
      <c r="F169" s="10" t="e">
        <f ca="1">IF($B169&lt;='Visualization - Fit'!$B$5,OFFSET(Projection!E169,$A$2,0),NA())</f>
        <v>#N/A</v>
      </c>
      <c r="G169" s="10" t="e">
        <f ca="1">IF($B169&lt;='Visualization - Fit'!$B$5,OFFSET(Projection!F169,$A$2,0),NA())</f>
        <v>#N/A</v>
      </c>
      <c r="H169" s="10" t="e">
        <f ca="1">IF($B169&lt;='Visualization - Fit'!$B$5,OFFSET(Projection!O169,$A$2,0),NA())</f>
        <v>#N/A</v>
      </c>
      <c r="I169" s="10" t="e">
        <f ca="1">IF($B169&lt;='Visualization - Fit'!$B$5,OFFSET(Projection!P169,$A$2,0),NA())</f>
        <v>#N/A</v>
      </c>
      <c r="J169" s="10" t="e">
        <f ca="1">IF($B169&lt;='Visualization - Fit'!$B$5,OFFSET(Projection!Q169,$A$2,0),NA())</f>
        <v>#N/A</v>
      </c>
      <c r="K169" s="10" t="e">
        <f ca="1">IF($B169&lt;='Visualization - Fit'!$B$5,OFFSET(Projection!T169,$A$2,0),NA())</f>
        <v>#N/A</v>
      </c>
      <c r="L169" s="10" t="e">
        <f ca="1">IF($B169&lt;='Visualization - Fit'!$B$5,OFFSET(Projection!U169,$A$2,0),NA())</f>
        <v>#N/A</v>
      </c>
      <c r="M169" s="10" t="e">
        <f ca="1">IF($B169&lt;='Visualization - Fit'!$B$5,OFFSET(Projection!V169,$A$2,0),NA())</f>
        <v>#N/A</v>
      </c>
      <c r="N169" s="10" t="e">
        <f ca="1">IF($B169&lt;='Visualization - Fit'!$B$5,OFFSET(Projection!W169,$A$2,0),NA())</f>
        <v>#N/A</v>
      </c>
      <c r="O169" s="10" t="e">
        <f ca="1">IF($B169&lt;='Visualization - Fit'!$B$5,OFFSET(Projection!X169,$A$2,0),NA())</f>
        <v>#N/A</v>
      </c>
      <c r="P169" s="10" t="e">
        <f ca="1">IF($B169&lt;='Visualization - Fit'!$B$5,OFFSET(Projection!Y169,$A$2,0),NA())</f>
        <v>#N/A</v>
      </c>
      <c r="Q169" s="10" t="e">
        <f ca="1">IF($B169&lt;='Visualization - Fit'!$B$5,OFFSET(Projection!Z169,$A$2,0),NA())</f>
        <v>#N/A</v>
      </c>
      <c r="R169" s="10" t="e">
        <f ca="1">IF($B169&lt;='Visualization - Fit'!$B$5,OFFSET(Projection!AA169,$A$2,0),NA())</f>
        <v>#N/A</v>
      </c>
      <c r="S169" s="10" t="e">
        <f ca="1">IF($B169&lt;='Visualization - Fit'!$B$5,OFFSET(Projection!AB169,$A$2,0),NA())</f>
        <v>#N/A</v>
      </c>
      <c r="T169" s="10" t="e">
        <f ca="1">IF($B169&lt;='Visualization - Fit'!$B$5,OFFSET(Projection!AC169,$A$2,0),NA())</f>
        <v>#N/A</v>
      </c>
      <c r="U169" s="10" t="e">
        <f ca="1">IF($B169&lt;='Visualization - Fit'!$B$5,OFFSET(Projection!AD169,$A$2,0),NA())</f>
        <v>#N/A</v>
      </c>
      <c r="V169" s="10" t="e">
        <f ca="1">IF($B169&lt;='Visualization - Fit'!$B$5,OFFSET(Projection!AE169,$A$2,0),NA())</f>
        <v>#N/A</v>
      </c>
      <c r="W169" s="10" t="e">
        <f ca="1">IF($B169&lt;='Visualization - Fit'!$B$5,OFFSET(Projection!AI169,$A$2,0),NA())</f>
        <v>#N/A</v>
      </c>
      <c r="X169" s="10" t="e">
        <f ca="1">IF($B169&lt;='Visualization - Fit'!$B$5,OFFSET(Projection!AJ169,$A$2,0),NA())</f>
        <v>#N/A</v>
      </c>
      <c r="Y169" s="10" t="e">
        <f ca="1">IF($B169&lt;='Visualization - Fit'!$B$5,OFFSET(Projection!#REF!,$A$2,0),NA())</f>
        <v>#N/A</v>
      </c>
      <c r="Z169" s="10" t="e">
        <f ca="1">IF($B169&lt;='Visualization - Fit'!$B$5,OFFSET(Projection!AK169,$A$2,0),NA())</f>
        <v>#N/A</v>
      </c>
      <c r="AA169" s="10" t="e">
        <f ca="1">IF($B169&lt;='Visualization - Fit'!$B$5,OFFSET(Projection!AL169,$A$2,0),NA())</f>
        <v>#N/A</v>
      </c>
      <c r="AB169" s="10" t="e">
        <f ca="1">IF($B169&lt;='Visualization - Fit'!$B$5,OFFSET(Projection!AM169,$A$2,0),NA())</f>
        <v>#N/A</v>
      </c>
    </row>
    <row r="170" spans="2:28">
      <c r="B170" s="9" t="e">
        <f ca="1">IF(B169&lt;'Visualization - Fit'!$B$5,OFFSET(Projection!A170,$A$2,0),NA())</f>
        <v>#N/A</v>
      </c>
      <c r="C170" s="10" t="e">
        <f ca="1">IF($B170&lt;='Visualization - Fit'!$B$5,OFFSET(Projection!B170,$A$2,0),NA())</f>
        <v>#N/A</v>
      </c>
      <c r="D170" s="10" t="e">
        <f ca="1">IF($B170&lt;='Visualization - Fit'!$B$5,OFFSET(Projection!C170,$A$2,0),NA())</f>
        <v>#N/A</v>
      </c>
      <c r="E170" s="10" t="e">
        <f ca="1">IF($B170&lt;='Visualization - Fit'!$B$5,OFFSET(Projection!D170,$A$2,0),NA())</f>
        <v>#N/A</v>
      </c>
      <c r="F170" s="10" t="e">
        <f ca="1">IF($B170&lt;='Visualization - Fit'!$B$5,OFFSET(Projection!E170,$A$2,0),NA())</f>
        <v>#N/A</v>
      </c>
      <c r="G170" s="10" t="e">
        <f ca="1">IF($B170&lt;='Visualization - Fit'!$B$5,OFFSET(Projection!F170,$A$2,0),NA())</f>
        <v>#N/A</v>
      </c>
      <c r="H170" s="10" t="e">
        <f ca="1">IF($B170&lt;='Visualization - Fit'!$B$5,OFFSET(Projection!O170,$A$2,0),NA())</f>
        <v>#N/A</v>
      </c>
      <c r="I170" s="10" t="e">
        <f ca="1">IF($B170&lt;='Visualization - Fit'!$B$5,OFFSET(Projection!P170,$A$2,0),NA())</f>
        <v>#N/A</v>
      </c>
      <c r="J170" s="10" t="e">
        <f ca="1">IF($B170&lt;='Visualization - Fit'!$B$5,OFFSET(Projection!Q170,$A$2,0),NA())</f>
        <v>#N/A</v>
      </c>
      <c r="K170" s="10" t="e">
        <f ca="1">IF($B170&lt;='Visualization - Fit'!$B$5,OFFSET(Projection!T170,$A$2,0),NA())</f>
        <v>#N/A</v>
      </c>
      <c r="L170" s="10" t="e">
        <f ca="1">IF($B170&lt;='Visualization - Fit'!$B$5,OFFSET(Projection!U170,$A$2,0),NA())</f>
        <v>#N/A</v>
      </c>
      <c r="M170" s="10" t="e">
        <f ca="1">IF($B170&lt;='Visualization - Fit'!$B$5,OFFSET(Projection!V170,$A$2,0),NA())</f>
        <v>#N/A</v>
      </c>
      <c r="N170" s="10" t="e">
        <f ca="1">IF($B170&lt;='Visualization - Fit'!$B$5,OFFSET(Projection!W170,$A$2,0),NA())</f>
        <v>#N/A</v>
      </c>
      <c r="O170" s="10" t="e">
        <f ca="1">IF($B170&lt;='Visualization - Fit'!$B$5,OFFSET(Projection!X170,$A$2,0),NA())</f>
        <v>#N/A</v>
      </c>
      <c r="P170" s="10" t="e">
        <f ca="1">IF($B170&lt;='Visualization - Fit'!$B$5,OFFSET(Projection!Y170,$A$2,0),NA())</f>
        <v>#N/A</v>
      </c>
      <c r="Q170" s="10" t="e">
        <f ca="1">IF($B170&lt;='Visualization - Fit'!$B$5,OFFSET(Projection!Z170,$A$2,0),NA())</f>
        <v>#N/A</v>
      </c>
      <c r="R170" s="10" t="e">
        <f ca="1">IF($B170&lt;='Visualization - Fit'!$B$5,OFFSET(Projection!AA170,$A$2,0),NA())</f>
        <v>#N/A</v>
      </c>
      <c r="S170" s="10" t="e">
        <f ca="1">IF($B170&lt;='Visualization - Fit'!$B$5,OFFSET(Projection!AB170,$A$2,0),NA())</f>
        <v>#N/A</v>
      </c>
      <c r="T170" s="10" t="e">
        <f ca="1">IF($B170&lt;='Visualization - Fit'!$B$5,OFFSET(Projection!AC170,$A$2,0),NA())</f>
        <v>#N/A</v>
      </c>
      <c r="U170" s="10" t="e">
        <f ca="1">IF($B170&lt;='Visualization - Fit'!$B$5,OFFSET(Projection!AD170,$A$2,0),NA())</f>
        <v>#N/A</v>
      </c>
      <c r="V170" s="10" t="e">
        <f ca="1">IF($B170&lt;='Visualization - Fit'!$B$5,OFFSET(Projection!AE170,$A$2,0),NA())</f>
        <v>#N/A</v>
      </c>
      <c r="W170" s="10" t="e">
        <f ca="1">IF($B170&lt;='Visualization - Fit'!$B$5,OFFSET(Projection!AI170,$A$2,0),NA())</f>
        <v>#N/A</v>
      </c>
      <c r="X170" s="10" t="e">
        <f ca="1">IF($B170&lt;='Visualization - Fit'!$B$5,OFFSET(Projection!AJ170,$A$2,0),NA())</f>
        <v>#N/A</v>
      </c>
      <c r="Y170" s="10" t="e">
        <f ca="1">IF($B170&lt;='Visualization - Fit'!$B$5,OFFSET(Projection!#REF!,$A$2,0),NA())</f>
        <v>#N/A</v>
      </c>
      <c r="Z170" s="10" t="e">
        <f ca="1">IF($B170&lt;='Visualization - Fit'!$B$5,OFFSET(Projection!AK170,$A$2,0),NA())</f>
        <v>#N/A</v>
      </c>
      <c r="AA170" s="10" t="e">
        <f ca="1">IF($B170&lt;='Visualization - Fit'!$B$5,OFFSET(Projection!AL170,$A$2,0),NA())</f>
        <v>#N/A</v>
      </c>
      <c r="AB170" s="10" t="e">
        <f ca="1">IF($B170&lt;='Visualization - Fit'!$B$5,OFFSET(Projection!AM170,$A$2,0),NA())</f>
        <v>#N/A</v>
      </c>
    </row>
    <row r="171" spans="2:28">
      <c r="B171" s="9" t="e">
        <f ca="1">IF(B170&lt;'Visualization - Fit'!$B$5,OFFSET(Projection!A171,$A$2,0),NA())</f>
        <v>#N/A</v>
      </c>
      <c r="C171" s="10" t="e">
        <f ca="1">IF($B171&lt;='Visualization - Fit'!$B$5,OFFSET(Projection!B171,$A$2,0),NA())</f>
        <v>#N/A</v>
      </c>
      <c r="D171" s="10" t="e">
        <f ca="1">IF($B171&lt;='Visualization - Fit'!$B$5,OFFSET(Projection!C171,$A$2,0),NA())</f>
        <v>#N/A</v>
      </c>
      <c r="E171" s="10" t="e">
        <f ca="1">IF($B171&lt;='Visualization - Fit'!$B$5,OFFSET(Projection!D171,$A$2,0),NA())</f>
        <v>#N/A</v>
      </c>
      <c r="F171" s="10" t="e">
        <f ca="1">IF($B171&lt;='Visualization - Fit'!$B$5,OFFSET(Projection!E171,$A$2,0),NA())</f>
        <v>#N/A</v>
      </c>
      <c r="G171" s="10" t="e">
        <f ca="1">IF($B171&lt;='Visualization - Fit'!$B$5,OFFSET(Projection!F171,$A$2,0),NA())</f>
        <v>#N/A</v>
      </c>
      <c r="H171" s="10" t="e">
        <f ca="1">IF($B171&lt;='Visualization - Fit'!$B$5,OFFSET(Projection!O171,$A$2,0),NA())</f>
        <v>#N/A</v>
      </c>
      <c r="I171" s="10" t="e">
        <f ca="1">IF($B171&lt;='Visualization - Fit'!$B$5,OFFSET(Projection!P171,$A$2,0),NA())</f>
        <v>#N/A</v>
      </c>
      <c r="J171" s="10" t="e">
        <f ca="1">IF($B171&lt;='Visualization - Fit'!$B$5,OFFSET(Projection!Q171,$A$2,0),NA())</f>
        <v>#N/A</v>
      </c>
      <c r="K171" s="10" t="e">
        <f ca="1">IF($B171&lt;='Visualization - Fit'!$B$5,OFFSET(Projection!T171,$A$2,0),NA())</f>
        <v>#N/A</v>
      </c>
      <c r="L171" s="10" t="e">
        <f ca="1">IF($B171&lt;='Visualization - Fit'!$B$5,OFFSET(Projection!U171,$A$2,0),NA())</f>
        <v>#N/A</v>
      </c>
      <c r="M171" s="10" t="e">
        <f ca="1">IF($B171&lt;='Visualization - Fit'!$B$5,OFFSET(Projection!V171,$A$2,0),NA())</f>
        <v>#N/A</v>
      </c>
      <c r="N171" s="10" t="e">
        <f ca="1">IF($B171&lt;='Visualization - Fit'!$B$5,OFFSET(Projection!W171,$A$2,0),NA())</f>
        <v>#N/A</v>
      </c>
      <c r="O171" s="10" t="e">
        <f ca="1">IF($B171&lt;='Visualization - Fit'!$B$5,OFFSET(Projection!X171,$A$2,0),NA())</f>
        <v>#N/A</v>
      </c>
      <c r="P171" s="10" t="e">
        <f ca="1">IF($B171&lt;='Visualization - Fit'!$B$5,OFFSET(Projection!Y171,$A$2,0),NA())</f>
        <v>#N/A</v>
      </c>
      <c r="Q171" s="10" t="e">
        <f ca="1">IF($B171&lt;='Visualization - Fit'!$B$5,OFFSET(Projection!Z171,$A$2,0),NA())</f>
        <v>#N/A</v>
      </c>
      <c r="R171" s="10" t="e">
        <f ca="1">IF($B171&lt;='Visualization - Fit'!$B$5,OFFSET(Projection!AA171,$A$2,0),NA())</f>
        <v>#N/A</v>
      </c>
      <c r="S171" s="10" t="e">
        <f ca="1">IF($B171&lt;='Visualization - Fit'!$B$5,OFFSET(Projection!AB171,$A$2,0),NA())</f>
        <v>#N/A</v>
      </c>
      <c r="T171" s="10" t="e">
        <f ca="1">IF($B171&lt;='Visualization - Fit'!$B$5,OFFSET(Projection!AC171,$A$2,0),NA())</f>
        <v>#N/A</v>
      </c>
      <c r="U171" s="10" t="e">
        <f ca="1">IF($B171&lt;='Visualization - Fit'!$B$5,OFFSET(Projection!AD171,$A$2,0),NA())</f>
        <v>#N/A</v>
      </c>
      <c r="V171" s="10" t="e">
        <f ca="1">IF($B171&lt;='Visualization - Fit'!$B$5,OFFSET(Projection!AE171,$A$2,0),NA())</f>
        <v>#N/A</v>
      </c>
      <c r="W171" s="10" t="e">
        <f ca="1">IF($B171&lt;='Visualization - Fit'!$B$5,OFFSET(Projection!AI171,$A$2,0),NA())</f>
        <v>#N/A</v>
      </c>
      <c r="X171" s="10" t="e">
        <f ca="1">IF($B171&lt;='Visualization - Fit'!$B$5,OFFSET(Projection!AJ171,$A$2,0),NA())</f>
        <v>#N/A</v>
      </c>
      <c r="Y171" s="10" t="e">
        <f ca="1">IF($B171&lt;='Visualization - Fit'!$B$5,OFFSET(Projection!#REF!,$A$2,0),NA())</f>
        <v>#N/A</v>
      </c>
      <c r="Z171" s="10" t="e">
        <f ca="1">IF($B171&lt;='Visualization - Fit'!$B$5,OFFSET(Projection!AK171,$A$2,0),NA())</f>
        <v>#N/A</v>
      </c>
      <c r="AA171" s="10" t="e">
        <f ca="1">IF($B171&lt;='Visualization - Fit'!$B$5,OFFSET(Projection!AL171,$A$2,0),NA())</f>
        <v>#N/A</v>
      </c>
      <c r="AB171" s="10" t="e">
        <f ca="1">IF($B171&lt;='Visualization - Fit'!$B$5,OFFSET(Projection!AM171,$A$2,0),NA())</f>
        <v>#N/A</v>
      </c>
    </row>
    <row r="172" spans="2:28">
      <c r="B172" s="9" t="e">
        <f ca="1">IF(B171&lt;'Visualization - Fit'!$B$5,OFFSET(Projection!A172,$A$2,0),NA())</f>
        <v>#N/A</v>
      </c>
      <c r="C172" s="10" t="e">
        <f ca="1">IF($B172&lt;='Visualization - Fit'!$B$5,OFFSET(Projection!B172,$A$2,0),NA())</f>
        <v>#N/A</v>
      </c>
      <c r="D172" s="10" t="e">
        <f ca="1">IF($B172&lt;='Visualization - Fit'!$B$5,OFFSET(Projection!C172,$A$2,0),NA())</f>
        <v>#N/A</v>
      </c>
      <c r="E172" s="10" t="e">
        <f ca="1">IF($B172&lt;='Visualization - Fit'!$B$5,OFFSET(Projection!D172,$A$2,0),NA())</f>
        <v>#N/A</v>
      </c>
      <c r="F172" s="10" t="e">
        <f ca="1">IF($B172&lt;='Visualization - Fit'!$B$5,OFFSET(Projection!E172,$A$2,0),NA())</f>
        <v>#N/A</v>
      </c>
      <c r="G172" s="10" t="e">
        <f ca="1">IF($B172&lt;='Visualization - Fit'!$B$5,OFFSET(Projection!F172,$A$2,0),NA())</f>
        <v>#N/A</v>
      </c>
      <c r="H172" s="10" t="e">
        <f ca="1">IF($B172&lt;='Visualization - Fit'!$B$5,OFFSET(Projection!O172,$A$2,0),NA())</f>
        <v>#N/A</v>
      </c>
      <c r="I172" s="10" t="e">
        <f ca="1">IF($B172&lt;='Visualization - Fit'!$B$5,OFFSET(Projection!P172,$A$2,0),NA())</f>
        <v>#N/A</v>
      </c>
      <c r="J172" s="10" t="e">
        <f ca="1">IF($B172&lt;='Visualization - Fit'!$B$5,OFFSET(Projection!Q172,$A$2,0),NA())</f>
        <v>#N/A</v>
      </c>
      <c r="K172" s="10" t="e">
        <f ca="1">IF($B172&lt;='Visualization - Fit'!$B$5,OFFSET(Projection!T172,$A$2,0),NA())</f>
        <v>#N/A</v>
      </c>
      <c r="L172" s="10" t="e">
        <f ca="1">IF($B172&lt;='Visualization - Fit'!$B$5,OFFSET(Projection!U172,$A$2,0),NA())</f>
        <v>#N/A</v>
      </c>
      <c r="M172" s="10" t="e">
        <f ca="1">IF($B172&lt;='Visualization - Fit'!$B$5,OFFSET(Projection!V172,$A$2,0),NA())</f>
        <v>#N/A</v>
      </c>
      <c r="N172" s="10" t="e">
        <f ca="1">IF($B172&lt;='Visualization - Fit'!$B$5,OFFSET(Projection!W172,$A$2,0),NA())</f>
        <v>#N/A</v>
      </c>
      <c r="O172" s="10" t="e">
        <f ca="1">IF($B172&lt;='Visualization - Fit'!$B$5,OFFSET(Projection!X172,$A$2,0),NA())</f>
        <v>#N/A</v>
      </c>
      <c r="P172" s="10" t="e">
        <f ca="1">IF($B172&lt;='Visualization - Fit'!$B$5,OFFSET(Projection!Y172,$A$2,0),NA())</f>
        <v>#N/A</v>
      </c>
      <c r="Q172" s="10" t="e">
        <f ca="1">IF($B172&lt;='Visualization - Fit'!$B$5,OFFSET(Projection!Z172,$A$2,0),NA())</f>
        <v>#N/A</v>
      </c>
      <c r="R172" s="10" t="e">
        <f ca="1">IF($B172&lt;='Visualization - Fit'!$B$5,OFFSET(Projection!AA172,$A$2,0),NA())</f>
        <v>#N/A</v>
      </c>
      <c r="S172" s="10" t="e">
        <f ca="1">IF($B172&lt;='Visualization - Fit'!$B$5,OFFSET(Projection!AB172,$A$2,0),NA())</f>
        <v>#N/A</v>
      </c>
      <c r="T172" s="10" t="e">
        <f ca="1">IF($B172&lt;='Visualization - Fit'!$B$5,OFFSET(Projection!AC172,$A$2,0),NA())</f>
        <v>#N/A</v>
      </c>
      <c r="U172" s="10" t="e">
        <f ca="1">IF($B172&lt;='Visualization - Fit'!$B$5,OFFSET(Projection!AD172,$A$2,0),NA())</f>
        <v>#N/A</v>
      </c>
      <c r="V172" s="10" t="e">
        <f ca="1">IF($B172&lt;='Visualization - Fit'!$B$5,OFFSET(Projection!AE172,$A$2,0),NA())</f>
        <v>#N/A</v>
      </c>
      <c r="W172" s="10" t="e">
        <f ca="1">IF($B172&lt;='Visualization - Fit'!$B$5,OFFSET(Projection!AI172,$A$2,0),NA())</f>
        <v>#N/A</v>
      </c>
      <c r="X172" s="10" t="e">
        <f ca="1">IF($B172&lt;='Visualization - Fit'!$B$5,OFFSET(Projection!AJ172,$A$2,0),NA())</f>
        <v>#N/A</v>
      </c>
      <c r="Y172" s="10" t="e">
        <f ca="1">IF($B172&lt;='Visualization - Fit'!$B$5,OFFSET(Projection!#REF!,$A$2,0),NA())</f>
        <v>#N/A</v>
      </c>
      <c r="Z172" s="10" t="e">
        <f ca="1">IF($B172&lt;='Visualization - Fit'!$B$5,OFFSET(Projection!AK172,$A$2,0),NA())</f>
        <v>#N/A</v>
      </c>
      <c r="AA172" s="10" t="e">
        <f ca="1">IF($B172&lt;='Visualization - Fit'!$B$5,OFFSET(Projection!AL172,$A$2,0),NA())</f>
        <v>#N/A</v>
      </c>
      <c r="AB172" s="10" t="e">
        <f ca="1">IF($B172&lt;='Visualization - Fit'!$B$5,OFFSET(Projection!AM172,$A$2,0),NA())</f>
        <v>#N/A</v>
      </c>
    </row>
    <row r="173" spans="2:28">
      <c r="B173" s="9" t="e">
        <f ca="1">IF(B172&lt;'Visualization - Fit'!$B$5,OFFSET(Projection!A173,$A$2,0),NA())</f>
        <v>#N/A</v>
      </c>
      <c r="C173" s="10" t="e">
        <f ca="1">IF($B173&lt;='Visualization - Fit'!$B$5,OFFSET(Projection!B173,$A$2,0),NA())</f>
        <v>#N/A</v>
      </c>
      <c r="D173" s="10" t="e">
        <f ca="1">IF($B173&lt;='Visualization - Fit'!$B$5,OFFSET(Projection!C173,$A$2,0),NA())</f>
        <v>#N/A</v>
      </c>
      <c r="E173" s="10" t="e">
        <f ca="1">IF($B173&lt;='Visualization - Fit'!$B$5,OFFSET(Projection!D173,$A$2,0),NA())</f>
        <v>#N/A</v>
      </c>
      <c r="F173" s="10" t="e">
        <f ca="1">IF($B173&lt;='Visualization - Fit'!$B$5,OFFSET(Projection!E173,$A$2,0),NA())</f>
        <v>#N/A</v>
      </c>
      <c r="G173" s="10" t="e">
        <f ca="1">IF($B173&lt;='Visualization - Fit'!$B$5,OFFSET(Projection!F173,$A$2,0),NA())</f>
        <v>#N/A</v>
      </c>
      <c r="H173" s="10" t="e">
        <f ca="1">IF($B173&lt;='Visualization - Fit'!$B$5,OFFSET(Projection!O173,$A$2,0),NA())</f>
        <v>#N/A</v>
      </c>
      <c r="I173" s="10" t="e">
        <f ca="1">IF($B173&lt;='Visualization - Fit'!$B$5,OFFSET(Projection!P173,$A$2,0),NA())</f>
        <v>#N/A</v>
      </c>
      <c r="J173" s="10" t="e">
        <f ca="1">IF($B173&lt;='Visualization - Fit'!$B$5,OFFSET(Projection!Q173,$A$2,0),NA())</f>
        <v>#N/A</v>
      </c>
      <c r="K173" s="10" t="e">
        <f ca="1">IF($B173&lt;='Visualization - Fit'!$B$5,OFFSET(Projection!T173,$A$2,0),NA())</f>
        <v>#N/A</v>
      </c>
      <c r="L173" s="10" t="e">
        <f ca="1">IF($B173&lt;='Visualization - Fit'!$B$5,OFFSET(Projection!U173,$A$2,0),NA())</f>
        <v>#N/A</v>
      </c>
      <c r="M173" s="10" t="e">
        <f ca="1">IF($B173&lt;='Visualization - Fit'!$B$5,OFFSET(Projection!V173,$A$2,0),NA())</f>
        <v>#N/A</v>
      </c>
      <c r="N173" s="10" t="e">
        <f ca="1">IF($B173&lt;='Visualization - Fit'!$B$5,OFFSET(Projection!W173,$A$2,0),NA())</f>
        <v>#N/A</v>
      </c>
      <c r="O173" s="10" t="e">
        <f ca="1">IF($B173&lt;='Visualization - Fit'!$B$5,OFFSET(Projection!X173,$A$2,0),NA())</f>
        <v>#N/A</v>
      </c>
      <c r="P173" s="10" t="e">
        <f ca="1">IF($B173&lt;='Visualization - Fit'!$B$5,OFFSET(Projection!Y173,$A$2,0),NA())</f>
        <v>#N/A</v>
      </c>
      <c r="Q173" s="10" t="e">
        <f ca="1">IF($B173&lt;='Visualization - Fit'!$B$5,OFFSET(Projection!Z173,$A$2,0),NA())</f>
        <v>#N/A</v>
      </c>
      <c r="R173" s="10" t="e">
        <f ca="1">IF($B173&lt;='Visualization - Fit'!$B$5,OFFSET(Projection!AA173,$A$2,0),NA())</f>
        <v>#N/A</v>
      </c>
      <c r="S173" s="10" t="e">
        <f ca="1">IF($B173&lt;='Visualization - Fit'!$B$5,OFFSET(Projection!AB173,$A$2,0),NA())</f>
        <v>#N/A</v>
      </c>
      <c r="T173" s="10" t="e">
        <f ca="1">IF($B173&lt;='Visualization - Fit'!$B$5,OFFSET(Projection!AC173,$A$2,0),NA())</f>
        <v>#N/A</v>
      </c>
      <c r="U173" s="10" t="e">
        <f ca="1">IF($B173&lt;='Visualization - Fit'!$B$5,OFFSET(Projection!AD173,$A$2,0),NA())</f>
        <v>#N/A</v>
      </c>
      <c r="V173" s="10" t="e">
        <f ca="1">IF($B173&lt;='Visualization - Fit'!$B$5,OFFSET(Projection!AE173,$A$2,0),NA())</f>
        <v>#N/A</v>
      </c>
      <c r="W173" s="10" t="e">
        <f ca="1">IF($B173&lt;='Visualization - Fit'!$B$5,OFFSET(Projection!AI173,$A$2,0),NA())</f>
        <v>#N/A</v>
      </c>
      <c r="X173" s="10" t="e">
        <f ca="1">IF($B173&lt;='Visualization - Fit'!$B$5,OFFSET(Projection!AJ173,$A$2,0),NA())</f>
        <v>#N/A</v>
      </c>
      <c r="Y173" s="10" t="e">
        <f ca="1">IF($B173&lt;='Visualization - Fit'!$B$5,OFFSET(Projection!#REF!,$A$2,0),NA())</f>
        <v>#N/A</v>
      </c>
      <c r="Z173" s="10" t="e">
        <f ca="1">IF($B173&lt;='Visualization - Fit'!$B$5,OFFSET(Projection!AK173,$A$2,0),NA())</f>
        <v>#N/A</v>
      </c>
      <c r="AA173" s="10" t="e">
        <f ca="1">IF($B173&lt;='Visualization - Fit'!$B$5,OFFSET(Projection!AL173,$A$2,0),NA())</f>
        <v>#N/A</v>
      </c>
      <c r="AB173" s="10" t="e">
        <f ca="1">IF($B173&lt;='Visualization - Fit'!$B$5,OFFSET(Projection!AM173,$A$2,0),NA())</f>
        <v>#N/A</v>
      </c>
    </row>
    <row r="174" spans="2:28">
      <c r="B174" s="9" t="e">
        <f ca="1">IF(B173&lt;'Visualization - Fit'!$B$5,OFFSET(Projection!A174,$A$2,0),NA())</f>
        <v>#N/A</v>
      </c>
      <c r="C174" s="10" t="e">
        <f ca="1">IF($B174&lt;='Visualization - Fit'!$B$5,OFFSET(Projection!B174,$A$2,0),NA())</f>
        <v>#N/A</v>
      </c>
      <c r="D174" s="10" t="e">
        <f ca="1">IF($B174&lt;='Visualization - Fit'!$B$5,OFFSET(Projection!C174,$A$2,0),NA())</f>
        <v>#N/A</v>
      </c>
      <c r="E174" s="10" t="e">
        <f ca="1">IF($B174&lt;='Visualization - Fit'!$B$5,OFFSET(Projection!D174,$A$2,0),NA())</f>
        <v>#N/A</v>
      </c>
      <c r="F174" s="10" t="e">
        <f ca="1">IF($B174&lt;='Visualization - Fit'!$B$5,OFFSET(Projection!E174,$A$2,0),NA())</f>
        <v>#N/A</v>
      </c>
      <c r="G174" s="10" t="e">
        <f ca="1">IF($B174&lt;='Visualization - Fit'!$B$5,OFFSET(Projection!F174,$A$2,0),NA())</f>
        <v>#N/A</v>
      </c>
      <c r="H174" s="10" t="e">
        <f ca="1">IF($B174&lt;='Visualization - Fit'!$B$5,OFFSET(Projection!O174,$A$2,0),NA())</f>
        <v>#N/A</v>
      </c>
      <c r="I174" s="10" t="e">
        <f ca="1">IF($B174&lt;='Visualization - Fit'!$B$5,OFFSET(Projection!P174,$A$2,0),NA())</f>
        <v>#N/A</v>
      </c>
      <c r="J174" s="10" t="e">
        <f ca="1">IF($B174&lt;='Visualization - Fit'!$B$5,OFFSET(Projection!Q174,$A$2,0),NA())</f>
        <v>#N/A</v>
      </c>
      <c r="K174" s="10" t="e">
        <f ca="1">IF($B174&lt;='Visualization - Fit'!$B$5,OFFSET(Projection!T174,$A$2,0),NA())</f>
        <v>#N/A</v>
      </c>
      <c r="L174" s="10" t="e">
        <f ca="1">IF($B174&lt;='Visualization - Fit'!$B$5,OFFSET(Projection!U174,$A$2,0),NA())</f>
        <v>#N/A</v>
      </c>
      <c r="M174" s="10" t="e">
        <f ca="1">IF($B174&lt;='Visualization - Fit'!$B$5,OFFSET(Projection!V174,$A$2,0),NA())</f>
        <v>#N/A</v>
      </c>
      <c r="N174" s="10" t="e">
        <f ca="1">IF($B174&lt;='Visualization - Fit'!$B$5,OFFSET(Projection!W174,$A$2,0),NA())</f>
        <v>#N/A</v>
      </c>
      <c r="O174" s="10" t="e">
        <f ca="1">IF($B174&lt;='Visualization - Fit'!$B$5,OFFSET(Projection!X174,$A$2,0),NA())</f>
        <v>#N/A</v>
      </c>
      <c r="P174" s="10" t="e">
        <f ca="1">IF($B174&lt;='Visualization - Fit'!$B$5,OFFSET(Projection!Y174,$A$2,0),NA())</f>
        <v>#N/A</v>
      </c>
      <c r="Q174" s="10" t="e">
        <f ca="1">IF($B174&lt;='Visualization - Fit'!$B$5,OFFSET(Projection!Z174,$A$2,0),NA())</f>
        <v>#N/A</v>
      </c>
      <c r="R174" s="10" t="e">
        <f ca="1">IF($B174&lt;='Visualization - Fit'!$B$5,OFFSET(Projection!AA174,$A$2,0),NA())</f>
        <v>#N/A</v>
      </c>
      <c r="S174" s="10" t="e">
        <f ca="1">IF($B174&lt;='Visualization - Fit'!$B$5,OFFSET(Projection!AB174,$A$2,0),NA())</f>
        <v>#N/A</v>
      </c>
      <c r="T174" s="10" t="e">
        <f ca="1">IF($B174&lt;='Visualization - Fit'!$B$5,OFFSET(Projection!AC174,$A$2,0),NA())</f>
        <v>#N/A</v>
      </c>
      <c r="U174" s="10" t="e">
        <f ca="1">IF($B174&lt;='Visualization - Fit'!$B$5,OFFSET(Projection!AD174,$A$2,0),NA())</f>
        <v>#N/A</v>
      </c>
      <c r="V174" s="10" t="e">
        <f ca="1">IF($B174&lt;='Visualization - Fit'!$B$5,OFFSET(Projection!AE174,$A$2,0),NA())</f>
        <v>#N/A</v>
      </c>
      <c r="W174" s="10" t="e">
        <f ca="1">IF($B174&lt;='Visualization - Fit'!$B$5,OFFSET(Projection!AI174,$A$2,0),NA())</f>
        <v>#N/A</v>
      </c>
      <c r="X174" s="10" t="e">
        <f ca="1">IF($B174&lt;='Visualization - Fit'!$B$5,OFFSET(Projection!AJ174,$A$2,0),NA())</f>
        <v>#N/A</v>
      </c>
      <c r="Y174" s="10" t="e">
        <f ca="1">IF($B174&lt;='Visualization - Fit'!$B$5,OFFSET(Projection!#REF!,$A$2,0),NA())</f>
        <v>#N/A</v>
      </c>
      <c r="Z174" s="10" t="e">
        <f ca="1">IF($B174&lt;='Visualization - Fit'!$B$5,OFFSET(Projection!AK174,$A$2,0),NA())</f>
        <v>#N/A</v>
      </c>
      <c r="AA174" s="10" t="e">
        <f ca="1">IF($B174&lt;='Visualization - Fit'!$B$5,OFFSET(Projection!AL174,$A$2,0),NA())</f>
        <v>#N/A</v>
      </c>
      <c r="AB174" s="10" t="e">
        <f ca="1">IF($B174&lt;='Visualization - Fit'!$B$5,OFFSET(Projection!AM174,$A$2,0),NA())</f>
        <v>#N/A</v>
      </c>
    </row>
    <row r="175" spans="2:28">
      <c r="B175" s="9" t="e">
        <f ca="1">IF(B174&lt;'Visualization - Fit'!$B$5,OFFSET(Projection!A175,$A$2,0),NA())</f>
        <v>#N/A</v>
      </c>
      <c r="C175" s="10" t="e">
        <f ca="1">IF($B175&lt;='Visualization - Fit'!$B$5,OFFSET(Projection!B175,$A$2,0),NA())</f>
        <v>#N/A</v>
      </c>
      <c r="D175" s="10" t="e">
        <f ca="1">IF($B175&lt;='Visualization - Fit'!$B$5,OFFSET(Projection!C175,$A$2,0),NA())</f>
        <v>#N/A</v>
      </c>
      <c r="E175" s="10" t="e">
        <f ca="1">IF($B175&lt;='Visualization - Fit'!$B$5,OFFSET(Projection!D175,$A$2,0),NA())</f>
        <v>#N/A</v>
      </c>
      <c r="F175" s="10" t="e">
        <f ca="1">IF($B175&lt;='Visualization - Fit'!$B$5,OFFSET(Projection!E175,$A$2,0),NA())</f>
        <v>#N/A</v>
      </c>
      <c r="G175" s="10" t="e">
        <f ca="1">IF($B175&lt;='Visualization - Fit'!$B$5,OFFSET(Projection!F175,$A$2,0),NA())</f>
        <v>#N/A</v>
      </c>
      <c r="H175" s="10" t="e">
        <f ca="1">IF($B175&lt;='Visualization - Fit'!$B$5,OFFSET(Projection!O175,$A$2,0),NA())</f>
        <v>#N/A</v>
      </c>
      <c r="I175" s="10" t="e">
        <f ca="1">IF($B175&lt;='Visualization - Fit'!$B$5,OFFSET(Projection!P175,$A$2,0),NA())</f>
        <v>#N/A</v>
      </c>
      <c r="J175" s="10" t="e">
        <f ca="1">IF($B175&lt;='Visualization - Fit'!$B$5,OFFSET(Projection!Q175,$A$2,0),NA())</f>
        <v>#N/A</v>
      </c>
      <c r="K175" s="10" t="e">
        <f ca="1">IF($B175&lt;='Visualization - Fit'!$B$5,OFFSET(Projection!T175,$A$2,0),NA())</f>
        <v>#N/A</v>
      </c>
      <c r="L175" s="10" t="e">
        <f ca="1">IF($B175&lt;='Visualization - Fit'!$B$5,OFFSET(Projection!U175,$A$2,0),NA())</f>
        <v>#N/A</v>
      </c>
      <c r="M175" s="10" t="e">
        <f ca="1">IF($B175&lt;='Visualization - Fit'!$B$5,OFFSET(Projection!V175,$A$2,0),NA())</f>
        <v>#N/A</v>
      </c>
      <c r="N175" s="10" t="e">
        <f ca="1">IF($B175&lt;='Visualization - Fit'!$B$5,OFFSET(Projection!W175,$A$2,0),NA())</f>
        <v>#N/A</v>
      </c>
      <c r="O175" s="10" t="e">
        <f ca="1">IF($B175&lt;='Visualization - Fit'!$B$5,OFFSET(Projection!X175,$A$2,0),NA())</f>
        <v>#N/A</v>
      </c>
      <c r="P175" s="10" t="e">
        <f ca="1">IF($B175&lt;='Visualization - Fit'!$B$5,OFFSET(Projection!Y175,$A$2,0),NA())</f>
        <v>#N/A</v>
      </c>
      <c r="Q175" s="10" t="e">
        <f ca="1">IF($B175&lt;='Visualization - Fit'!$B$5,OFFSET(Projection!Z175,$A$2,0),NA())</f>
        <v>#N/A</v>
      </c>
      <c r="R175" s="10" t="e">
        <f ca="1">IF($B175&lt;='Visualization - Fit'!$B$5,OFFSET(Projection!AA175,$A$2,0),NA())</f>
        <v>#N/A</v>
      </c>
      <c r="S175" s="10" t="e">
        <f ca="1">IF($B175&lt;='Visualization - Fit'!$B$5,OFFSET(Projection!AB175,$A$2,0),NA())</f>
        <v>#N/A</v>
      </c>
      <c r="T175" s="10" t="e">
        <f ca="1">IF($B175&lt;='Visualization - Fit'!$B$5,OFFSET(Projection!AC175,$A$2,0),NA())</f>
        <v>#N/A</v>
      </c>
      <c r="U175" s="10" t="e">
        <f ca="1">IF($B175&lt;='Visualization - Fit'!$B$5,OFFSET(Projection!AD175,$A$2,0),NA())</f>
        <v>#N/A</v>
      </c>
      <c r="V175" s="10" t="e">
        <f ca="1">IF($B175&lt;='Visualization - Fit'!$B$5,OFFSET(Projection!AE175,$A$2,0),NA())</f>
        <v>#N/A</v>
      </c>
      <c r="W175" s="10" t="e">
        <f ca="1">IF($B175&lt;='Visualization - Fit'!$B$5,OFFSET(Projection!AI175,$A$2,0),NA())</f>
        <v>#N/A</v>
      </c>
      <c r="X175" s="10" t="e">
        <f ca="1">IF($B175&lt;='Visualization - Fit'!$B$5,OFFSET(Projection!AJ175,$A$2,0),NA())</f>
        <v>#N/A</v>
      </c>
      <c r="Y175" s="10" t="e">
        <f ca="1">IF($B175&lt;='Visualization - Fit'!$B$5,OFFSET(Projection!#REF!,$A$2,0),NA())</f>
        <v>#N/A</v>
      </c>
      <c r="Z175" s="10" t="e">
        <f ca="1">IF($B175&lt;='Visualization - Fit'!$B$5,OFFSET(Projection!AK175,$A$2,0),NA())</f>
        <v>#N/A</v>
      </c>
      <c r="AA175" s="10" t="e">
        <f ca="1">IF($B175&lt;='Visualization - Fit'!$B$5,OFFSET(Projection!AL175,$A$2,0),NA())</f>
        <v>#N/A</v>
      </c>
      <c r="AB175" s="10" t="e">
        <f ca="1">IF($B175&lt;='Visualization - Fit'!$B$5,OFFSET(Projection!AM175,$A$2,0),NA())</f>
        <v>#N/A</v>
      </c>
    </row>
    <row r="176" spans="2:28">
      <c r="B176" s="9" t="e">
        <f ca="1">IF(B175&lt;'Visualization - Fit'!$B$5,OFFSET(Projection!A176,$A$2,0),NA())</f>
        <v>#N/A</v>
      </c>
      <c r="C176" s="10" t="e">
        <f ca="1">IF($B176&lt;='Visualization - Fit'!$B$5,OFFSET(Projection!B176,$A$2,0),NA())</f>
        <v>#N/A</v>
      </c>
      <c r="D176" s="10" t="e">
        <f ca="1">IF($B176&lt;='Visualization - Fit'!$B$5,OFFSET(Projection!C176,$A$2,0),NA())</f>
        <v>#N/A</v>
      </c>
      <c r="E176" s="10" t="e">
        <f ca="1">IF($B176&lt;='Visualization - Fit'!$B$5,OFFSET(Projection!D176,$A$2,0),NA())</f>
        <v>#N/A</v>
      </c>
      <c r="F176" s="10" t="e">
        <f ca="1">IF($B176&lt;='Visualization - Fit'!$B$5,OFFSET(Projection!E176,$A$2,0),NA())</f>
        <v>#N/A</v>
      </c>
      <c r="G176" s="10" t="e">
        <f ca="1">IF($B176&lt;='Visualization - Fit'!$B$5,OFFSET(Projection!F176,$A$2,0),NA())</f>
        <v>#N/A</v>
      </c>
      <c r="H176" s="10" t="e">
        <f ca="1">IF($B176&lt;='Visualization - Fit'!$B$5,OFFSET(Projection!O176,$A$2,0),NA())</f>
        <v>#N/A</v>
      </c>
      <c r="I176" s="10" t="e">
        <f ca="1">IF($B176&lt;='Visualization - Fit'!$B$5,OFFSET(Projection!P176,$A$2,0),NA())</f>
        <v>#N/A</v>
      </c>
      <c r="J176" s="10" t="e">
        <f ca="1">IF($B176&lt;='Visualization - Fit'!$B$5,OFFSET(Projection!Q176,$A$2,0),NA())</f>
        <v>#N/A</v>
      </c>
      <c r="K176" s="10" t="e">
        <f ca="1">IF($B176&lt;='Visualization - Fit'!$B$5,OFFSET(Projection!T176,$A$2,0),NA())</f>
        <v>#N/A</v>
      </c>
      <c r="L176" s="10" t="e">
        <f ca="1">IF($B176&lt;='Visualization - Fit'!$B$5,OFFSET(Projection!U176,$A$2,0),NA())</f>
        <v>#N/A</v>
      </c>
      <c r="M176" s="10" t="e">
        <f ca="1">IF($B176&lt;='Visualization - Fit'!$B$5,OFFSET(Projection!V176,$A$2,0),NA())</f>
        <v>#N/A</v>
      </c>
      <c r="N176" s="10" t="e">
        <f ca="1">IF($B176&lt;='Visualization - Fit'!$B$5,OFFSET(Projection!W176,$A$2,0),NA())</f>
        <v>#N/A</v>
      </c>
      <c r="O176" s="10" t="e">
        <f ca="1">IF($B176&lt;='Visualization - Fit'!$B$5,OFFSET(Projection!X176,$A$2,0),NA())</f>
        <v>#N/A</v>
      </c>
      <c r="P176" s="10" t="e">
        <f ca="1">IF($B176&lt;='Visualization - Fit'!$B$5,OFFSET(Projection!Y176,$A$2,0),NA())</f>
        <v>#N/A</v>
      </c>
      <c r="Q176" s="10" t="e">
        <f ca="1">IF($B176&lt;='Visualization - Fit'!$B$5,OFFSET(Projection!Z176,$A$2,0),NA())</f>
        <v>#N/A</v>
      </c>
      <c r="R176" s="10" t="e">
        <f ca="1">IF($B176&lt;='Visualization - Fit'!$B$5,OFFSET(Projection!AA176,$A$2,0),NA())</f>
        <v>#N/A</v>
      </c>
      <c r="S176" s="10" t="e">
        <f ca="1">IF($B176&lt;='Visualization - Fit'!$B$5,OFFSET(Projection!AB176,$A$2,0),NA())</f>
        <v>#N/A</v>
      </c>
      <c r="T176" s="10" t="e">
        <f ca="1">IF($B176&lt;='Visualization - Fit'!$B$5,OFFSET(Projection!AC176,$A$2,0),NA())</f>
        <v>#N/A</v>
      </c>
      <c r="U176" s="10" t="e">
        <f ca="1">IF($B176&lt;='Visualization - Fit'!$B$5,OFFSET(Projection!AD176,$A$2,0),NA())</f>
        <v>#N/A</v>
      </c>
      <c r="V176" s="10" t="e">
        <f ca="1">IF($B176&lt;='Visualization - Fit'!$B$5,OFFSET(Projection!AE176,$A$2,0),NA())</f>
        <v>#N/A</v>
      </c>
      <c r="W176" s="10" t="e">
        <f ca="1">IF($B176&lt;='Visualization - Fit'!$B$5,OFFSET(Projection!AI176,$A$2,0),NA())</f>
        <v>#N/A</v>
      </c>
      <c r="X176" s="10" t="e">
        <f ca="1">IF($B176&lt;='Visualization - Fit'!$B$5,OFFSET(Projection!AJ176,$A$2,0),NA())</f>
        <v>#N/A</v>
      </c>
      <c r="Y176" s="10" t="e">
        <f ca="1">IF($B176&lt;='Visualization - Fit'!$B$5,OFFSET(Projection!#REF!,$A$2,0),NA())</f>
        <v>#N/A</v>
      </c>
      <c r="Z176" s="10" t="e">
        <f ca="1">IF($B176&lt;='Visualization - Fit'!$B$5,OFFSET(Projection!AK176,$A$2,0),NA())</f>
        <v>#N/A</v>
      </c>
      <c r="AA176" s="10" t="e">
        <f ca="1">IF($B176&lt;='Visualization - Fit'!$B$5,OFFSET(Projection!AL176,$A$2,0),NA())</f>
        <v>#N/A</v>
      </c>
      <c r="AB176" s="10" t="e">
        <f ca="1">IF($B176&lt;='Visualization - Fit'!$B$5,OFFSET(Projection!AM176,$A$2,0),NA())</f>
        <v>#N/A</v>
      </c>
    </row>
    <row r="177" spans="2:28">
      <c r="B177" s="9" t="e">
        <f ca="1">IF(B176&lt;'Visualization - Fit'!$B$5,OFFSET(Projection!A177,$A$2,0),NA())</f>
        <v>#N/A</v>
      </c>
      <c r="C177" s="10" t="e">
        <f ca="1">IF($B177&lt;='Visualization - Fit'!$B$5,OFFSET(Projection!B177,$A$2,0),NA())</f>
        <v>#N/A</v>
      </c>
      <c r="D177" s="10" t="e">
        <f ca="1">IF($B177&lt;='Visualization - Fit'!$B$5,OFFSET(Projection!C177,$A$2,0),NA())</f>
        <v>#N/A</v>
      </c>
      <c r="E177" s="10" t="e">
        <f ca="1">IF($B177&lt;='Visualization - Fit'!$B$5,OFFSET(Projection!D177,$A$2,0),NA())</f>
        <v>#N/A</v>
      </c>
      <c r="F177" s="10" t="e">
        <f ca="1">IF($B177&lt;='Visualization - Fit'!$B$5,OFFSET(Projection!E177,$A$2,0),NA())</f>
        <v>#N/A</v>
      </c>
      <c r="G177" s="10" t="e">
        <f ca="1">IF($B177&lt;='Visualization - Fit'!$B$5,OFFSET(Projection!F177,$A$2,0),NA())</f>
        <v>#N/A</v>
      </c>
      <c r="H177" s="10" t="e">
        <f ca="1">IF($B177&lt;='Visualization - Fit'!$B$5,OFFSET(Projection!O177,$A$2,0),NA())</f>
        <v>#N/A</v>
      </c>
      <c r="I177" s="10" t="e">
        <f ca="1">IF($B177&lt;='Visualization - Fit'!$B$5,OFFSET(Projection!P177,$A$2,0),NA())</f>
        <v>#N/A</v>
      </c>
      <c r="J177" s="10" t="e">
        <f ca="1">IF($B177&lt;='Visualization - Fit'!$B$5,OFFSET(Projection!Q177,$A$2,0),NA())</f>
        <v>#N/A</v>
      </c>
      <c r="K177" s="10" t="e">
        <f ca="1">IF($B177&lt;='Visualization - Fit'!$B$5,OFFSET(Projection!T177,$A$2,0),NA())</f>
        <v>#N/A</v>
      </c>
      <c r="L177" s="10" t="e">
        <f ca="1">IF($B177&lt;='Visualization - Fit'!$B$5,OFFSET(Projection!U177,$A$2,0),NA())</f>
        <v>#N/A</v>
      </c>
      <c r="M177" s="10" t="e">
        <f ca="1">IF($B177&lt;='Visualization - Fit'!$B$5,OFFSET(Projection!V177,$A$2,0),NA())</f>
        <v>#N/A</v>
      </c>
      <c r="N177" s="10" t="e">
        <f ca="1">IF($B177&lt;='Visualization - Fit'!$B$5,OFFSET(Projection!W177,$A$2,0),NA())</f>
        <v>#N/A</v>
      </c>
      <c r="O177" s="10" t="e">
        <f ca="1">IF($B177&lt;='Visualization - Fit'!$B$5,OFFSET(Projection!X177,$A$2,0),NA())</f>
        <v>#N/A</v>
      </c>
      <c r="P177" s="10" t="e">
        <f ca="1">IF($B177&lt;='Visualization - Fit'!$B$5,OFFSET(Projection!Y177,$A$2,0),NA())</f>
        <v>#N/A</v>
      </c>
      <c r="Q177" s="10" t="e">
        <f ca="1">IF($B177&lt;='Visualization - Fit'!$B$5,OFFSET(Projection!Z177,$A$2,0),NA())</f>
        <v>#N/A</v>
      </c>
      <c r="R177" s="10" t="e">
        <f ca="1">IF($B177&lt;='Visualization - Fit'!$B$5,OFFSET(Projection!AA177,$A$2,0),NA())</f>
        <v>#N/A</v>
      </c>
      <c r="S177" s="10" t="e">
        <f ca="1">IF($B177&lt;='Visualization - Fit'!$B$5,OFFSET(Projection!AB177,$A$2,0),NA())</f>
        <v>#N/A</v>
      </c>
      <c r="T177" s="10" t="e">
        <f ca="1">IF($B177&lt;='Visualization - Fit'!$B$5,OFFSET(Projection!AC177,$A$2,0),NA())</f>
        <v>#N/A</v>
      </c>
      <c r="U177" s="10" t="e">
        <f ca="1">IF($B177&lt;='Visualization - Fit'!$B$5,OFFSET(Projection!AD177,$A$2,0),NA())</f>
        <v>#N/A</v>
      </c>
      <c r="V177" s="10" t="e">
        <f ca="1">IF($B177&lt;='Visualization - Fit'!$B$5,OFFSET(Projection!AE177,$A$2,0),NA())</f>
        <v>#N/A</v>
      </c>
      <c r="W177" s="10" t="e">
        <f ca="1">IF($B177&lt;='Visualization - Fit'!$B$5,OFFSET(Projection!AI177,$A$2,0),NA())</f>
        <v>#N/A</v>
      </c>
      <c r="X177" s="10" t="e">
        <f ca="1">IF($B177&lt;='Visualization - Fit'!$B$5,OFFSET(Projection!AJ177,$A$2,0),NA())</f>
        <v>#N/A</v>
      </c>
      <c r="Y177" s="10" t="e">
        <f ca="1">IF($B177&lt;='Visualization - Fit'!$B$5,OFFSET(Projection!#REF!,$A$2,0),NA())</f>
        <v>#N/A</v>
      </c>
      <c r="Z177" s="10" t="e">
        <f ca="1">IF($B177&lt;='Visualization - Fit'!$B$5,OFFSET(Projection!AK177,$A$2,0),NA())</f>
        <v>#N/A</v>
      </c>
      <c r="AA177" s="10" t="e">
        <f ca="1">IF($B177&lt;='Visualization - Fit'!$B$5,OFFSET(Projection!AL177,$A$2,0),NA())</f>
        <v>#N/A</v>
      </c>
      <c r="AB177" s="10" t="e">
        <f ca="1">IF($B177&lt;='Visualization - Fit'!$B$5,OFFSET(Projection!AM177,$A$2,0),NA())</f>
        <v>#N/A</v>
      </c>
    </row>
    <row r="178" spans="2:28">
      <c r="B178" s="9" t="e">
        <f ca="1">IF(B177&lt;'Visualization - Fit'!$B$5,OFFSET(Projection!A178,$A$2,0),NA())</f>
        <v>#N/A</v>
      </c>
      <c r="C178" s="10" t="e">
        <f ca="1">IF($B178&lt;='Visualization - Fit'!$B$5,OFFSET(Projection!B178,$A$2,0),NA())</f>
        <v>#N/A</v>
      </c>
      <c r="D178" s="10" t="e">
        <f ca="1">IF($B178&lt;='Visualization - Fit'!$B$5,OFFSET(Projection!C178,$A$2,0),NA())</f>
        <v>#N/A</v>
      </c>
      <c r="E178" s="10" t="e">
        <f ca="1">IF($B178&lt;='Visualization - Fit'!$B$5,OFFSET(Projection!D178,$A$2,0),NA())</f>
        <v>#N/A</v>
      </c>
      <c r="F178" s="10" t="e">
        <f ca="1">IF($B178&lt;='Visualization - Fit'!$B$5,OFFSET(Projection!E178,$A$2,0),NA())</f>
        <v>#N/A</v>
      </c>
      <c r="G178" s="10" t="e">
        <f ca="1">IF($B178&lt;='Visualization - Fit'!$B$5,OFFSET(Projection!F178,$A$2,0),NA())</f>
        <v>#N/A</v>
      </c>
      <c r="H178" s="10" t="e">
        <f ca="1">IF($B178&lt;='Visualization - Fit'!$B$5,OFFSET(Projection!O178,$A$2,0),NA())</f>
        <v>#N/A</v>
      </c>
      <c r="I178" s="10" t="e">
        <f ca="1">IF($B178&lt;='Visualization - Fit'!$B$5,OFFSET(Projection!P178,$A$2,0),NA())</f>
        <v>#N/A</v>
      </c>
      <c r="J178" s="10" t="e">
        <f ca="1">IF($B178&lt;='Visualization - Fit'!$B$5,OFFSET(Projection!Q178,$A$2,0),NA())</f>
        <v>#N/A</v>
      </c>
      <c r="K178" s="10" t="e">
        <f ca="1">IF($B178&lt;='Visualization - Fit'!$B$5,OFFSET(Projection!T178,$A$2,0),NA())</f>
        <v>#N/A</v>
      </c>
      <c r="L178" s="10" t="e">
        <f ca="1">IF($B178&lt;='Visualization - Fit'!$B$5,OFFSET(Projection!U178,$A$2,0),NA())</f>
        <v>#N/A</v>
      </c>
      <c r="M178" s="10" t="e">
        <f ca="1">IF($B178&lt;='Visualization - Fit'!$B$5,OFFSET(Projection!V178,$A$2,0),NA())</f>
        <v>#N/A</v>
      </c>
      <c r="N178" s="10" t="e">
        <f ca="1">IF($B178&lt;='Visualization - Fit'!$B$5,OFFSET(Projection!W178,$A$2,0),NA())</f>
        <v>#N/A</v>
      </c>
      <c r="O178" s="10" t="e">
        <f ca="1">IF($B178&lt;='Visualization - Fit'!$B$5,OFFSET(Projection!X178,$A$2,0),NA())</f>
        <v>#N/A</v>
      </c>
      <c r="P178" s="10" t="e">
        <f ca="1">IF($B178&lt;='Visualization - Fit'!$B$5,OFFSET(Projection!Y178,$A$2,0),NA())</f>
        <v>#N/A</v>
      </c>
      <c r="Q178" s="10" t="e">
        <f ca="1">IF($B178&lt;='Visualization - Fit'!$B$5,OFFSET(Projection!Z178,$A$2,0),NA())</f>
        <v>#N/A</v>
      </c>
      <c r="R178" s="10" t="e">
        <f ca="1">IF($B178&lt;='Visualization - Fit'!$B$5,OFFSET(Projection!AA178,$A$2,0),NA())</f>
        <v>#N/A</v>
      </c>
      <c r="S178" s="10" t="e">
        <f ca="1">IF($B178&lt;='Visualization - Fit'!$B$5,OFFSET(Projection!AB178,$A$2,0),NA())</f>
        <v>#N/A</v>
      </c>
      <c r="T178" s="10" t="e">
        <f ca="1">IF($B178&lt;='Visualization - Fit'!$B$5,OFFSET(Projection!AC178,$A$2,0),NA())</f>
        <v>#N/A</v>
      </c>
      <c r="U178" s="10" t="e">
        <f ca="1">IF($B178&lt;='Visualization - Fit'!$B$5,OFFSET(Projection!AD178,$A$2,0),NA())</f>
        <v>#N/A</v>
      </c>
      <c r="V178" s="10" t="e">
        <f ca="1">IF($B178&lt;='Visualization - Fit'!$B$5,OFFSET(Projection!AE178,$A$2,0),NA())</f>
        <v>#N/A</v>
      </c>
      <c r="W178" s="10" t="e">
        <f ca="1">IF($B178&lt;='Visualization - Fit'!$B$5,OFFSET(Projection!AI178,$A$2,0),NA())</f>
        <v>#N/A</v>
      </c>
      <c r="X178" s="10" t="e">
        <f ca="1">IF($B178&lt;='Visualization - Fit'!$B$5,OFFSET(Projection!AJ178,$A$2,0),NA())</f>
        <v>#N/A</v>
      </c>
      <c r="Y178" s="10" t="e">
        <f ca="1">IF($B178&lt;='Visualization - Fit'!$B$5,OFFSET(Projection!#REF!,$A$2,0),NA())</f>
        <v>#N/A</v>
      </c>
      <c r="Z178" s="10" t="e">
        <f ca="1">IF($B178&lt;='Visualization - Fit'!$B$5,OFFSET(Projection!AK178,$A$2,0),NA())</f>
        <v>#N/A</v>
      </c>
      <c r="AA178" s="10" t="e">
        <f ca="1">IF($B178&lt;='Visualization - Fit'!$B$5,OFFSET(Projection!AL178,$A$2,0),NA())</f>
        <v>#N/A</v>
      </c>
      <c r="AB178" s="10" t="e">
        <f ca="1">IF($B178&lt;='Visualization - Fit'!$B$5,OFFSET(Projection!AM178,$A$2,0),NA())</f>
        <v>#N/A</v>
      </c>
    </row>
    <row r="179" spans="2:28">
      <c r="B179" s="9" t="e">
        <f ca="1">IF(B178&lt;'Visualization - Fit'!$B$5,OFFSET(Projection!A179,$A$2,0),NA())</f>
        <v>#N/A</v>
      </c>
      <c r="C179" s="10" t="e">
        <f ca="1">IF($B179&lt;='Visualization - Fit'!$B$5,OFFSET(Projection!B179,$A$2,0),NA())</f>
        <v>#N/A</v>
      </c>
      <c r="D179" s="10" t="e">
        <f ca="1">IF($B179&lt;='Visualization - Fit'!$B$5,OFFSET(Projection!C179,$A$2,0),NA())</f>
        <v>#N/A</v>
      </c>
      <c r="E179" s="10" t="e">
        <f ca="1">IF($B179&lt;='Visualization - Fit'!$B$5,OFFSET(Projection!D179,$A$2,0),NA())</f>
        <v>#N/A</v>
      </c>
      <c r="F179" s="10" t="e">
        <f ca="1">IF($B179&lt;='Visualization - Fit'!$B$5,OFFSET(Projection!E179,$A$2,0),NA())</f>
        <v>#N/A</v>
      </c>
      <c r="G179" s="10" t="e">
        <f ca="1">IF($B179&lt;='Visualization - Fit'!$B$5,OFFSET(Projection!F179,$A$2,0),NA())</f>
        <v>#N/A</v>
      </c>
      <c r="H179" s="10" t="e">
        <f ca="1">IF($B179&lt;='Visualization - Fit'!$B$5,OFFSET(Projection!O179,$A$2,0),NA())</f>
        <v>#N/A</v>
      </c>
      <c r="I179" s="10" t="e">
        <f ca="1">IF($B179&lt;='Visualization - Fit'!$B$5,OFFSET(Projection!P179,$A$2,0),NA())</f>
        <v>#N/A</v>
      </c>
      <c r="J179" s="10" t="e">
        <f ca="1">IF($B179&lt;='Visualization - Fit'!$B$5,OFFSET(Projection!Q179,$A$2,0),NA())</f>
        <v>#N/A</v>
      </c>
      <c r="K179" s="10" t="e">
        <f ca="1">IF($B179&lt;='Visualization - Fit'!$B$5,OFFSET(Projection!T179,$A$2,0),NA())</f>
        <v>#N/A</v>
      </c>
      <c r="L179" s="10" t="e">
        <f ca="1">IF($B179&lt;='Visualization - Fit'!$B$5,OFFSET(Projection!U179,$A$2,0),NA())</f>
        <v>#N/A</v>
      </c>
      <c r="M179" s="10" t="e">
        <f ca="1">IF($B179&lt;='Visualization - Fit'!$B$5,OFFSET(Projection!V179,$A$2,0),NA())</f>
        <v>#N/A</v>
      </c>
      <c r="N179" s="10" t="e">
        <f ca="1">IF($B179&lt;='Visualization - Fit'!$B$5,OFFSET(Projection!W179,$A$2,0),NA())</f>
        <v>#N/A</v>
      </c>
      <c r="O179" s="10" t="e">
        <f ca="1">IF($B179&lt;='Visualization - Fit'!$B$5,OFFSET(Projection!X179,$A$2,0),NA())</f>
        <v>#N/A</v>
      </c>
      <c r="P179" s="10" t="e">
        <f ca="1">IF($B179&lt;='Visualization - Fit'!$B$5,OFFSET(Projection!Y179,$A$2,0),NA())</f>
        <v>#N/A</v>
      </c>
      <c r="Q179" s="10" t="e">
        <f ca="1">IF($B179&lt;='Visualization - Fit'!$B$5,OFFSET(Projection!Z179,$A$2,0),NA())</f>
        <v>#N/A</v>
      </c>
      <c r="R179" s="10" t="e">
        <f ca="1">IF($B179&lt;='Visualization - Fit'!$B$5,OFFSET(Projection!AA179,$A$2,0),NA())</f>
        <v>#N/A</v>
      </c>
      <c r="S179" s="10" t="e">
        <f ca="1">IF($B179&lt;='Visualization - Fit'!$B$5,OFFSET(Projection!AB179,$A$2,0),NA())</f>
        <v>#N/A</v>
      </c>
      <c r="T179" s="10" t="e">
        <f ca="1">IF($B179&lt;='Visualization - Fit'!$B$5,OFFSET(Projection!AC179,$A$2,0),NA())</f>
        <v>#N/A</v>
      </c>
      <c r="U179" s="10" t="e">
        <f ca="1">IF($B179&lt;='Visualization - Fit'!$B$5,OFFSET(Projection!AD179,$A$2,0),NA())</f>
        <v>#N/A</v>
      </c>
      <c r="V179" s="10" t="e">
        <f ca="1">IF($B179&lt;='Visualization - Fit'!$B$5,OFFSET(Projection!AE179,$A$2,0),NA())</f>
        <v>#N/A</v>
      </c>
      <c r="W179" s="10" t="e">
        <f ca="1">IF($B179&lt;='Visualization - Fit'!$B$5,OFFSET(Projection!AI179,$A$2,0),NA())</f>
        <v>#N/A</v>
      </c>
      <c r="X179" s="10" t="e">
        <f ca="1">IF($B179&lt;='Visualization - Fit'!$B$5,OFFSET(Projection!AJ179,$A$2,0),NA())</f>
        <v>#N/A</v>
      </c>
      <c r="Y179" s="10" t="e">
        <f ca="1">IF($B179&lt;='Visualization - Fit'!$B$5,OFFSET(Projection!#REF!,$A$2,0),NA())</f>
        <v>#N/A</v>
      </c>
      <c r="Z179" s="10" t="e">
        <f ca="1">IF($B179&lt;='Visualization - Fit'!$B$5,OFFSET(Projection!AK179,$A$2,0),NA())</f>
        <v>#N/A</v>
      </c>
      <c r="AA179" s="10" t="e">
        <f ca="1">IF($B179&lt;='Visualization - Fit'!$B$5,OFFSET(Projection!AL179,$A$2,0),NA())</f>
        <v>#N/A</v>
      </c>
      <c r="AB179" s="10" t="e">
        <f ca="1">IF($B179&lt;='Visualization - Fit'!$B$5,OFFSET(Projection!AM179,$A$2,0),NA())</f>
        <v>#N/A</v>
      </c>
    </row>
    <row r="180" spans="2:28">
      <c r="B180" s="9" t="e">
        <f ca="1">IF(B179&lt;'Visualization - Fit'!$B$5,OFFSET(Projection!A180,$A$2,0),NA())</f>
        <v>#N/A</v>
      </c>
      <c r="C180" s="10" t="e">
        <f ca="1">IF($B180&lt;='Visualization - Fit'!$B$5,OFFSET(Projection!B180,$A$2,0),NA())</f>
        <v>#N/A</v>
      </c>
      <c r="D180" s="10" t="e">
        <f ca="1">IF($B180&lt;='Visualization - Fit'!$B$5,OFFSET(Projection!C180,$A$2,0),NA())</f>
        <v>#N/A</v>
      </c>
      <c r="E180" s="10" t="e">
        <f ca="1">IF($B180&lt;='Visualization - Fit'!$B$5,OFFSET(Projection!D180,$A$2,0),NA())</f>
        <v>#N/A</v>
      </c>
      <c r="F180" s="10" t="e">
        <f ca="1">IF($B180&lt;='Visualization - Fit'!$B$5,OFFSET(Projection!E180,$A$2,0),NA())</f>
        <v>#N/A</v>
      </c>
      <c r="G180" s="10" t="e">
        <f ca="1">IF($B180&lt;='Visualization - Fit'!$B$5,OFFSET(Projection!F180,$A$2,0),NA())</f>
        <v>#N/A</v>
      </c>
      <c r="H180" s="10" t="e">
        <f ca="1">IF($B180&lt;='Visualization - Fit'!$B$5,OFFSET(Projection!O180,$A$2,0),NA())</f>
        <v>#N/A</v>
      </c>
      <c r="I180" s="10" t="e">
        <f ca="1">IF($B180&lt;='Visualization - Fit'!$B$5,OFFSET(Projection!P180,$A$2,0),NA())</f>
        <v>#N/A</v>
      </c>
      <c r="J180" s="10" t="e">
        <f ca="1">IF($B180&lt;='Visualization - Fit'!$B$5,OFFSET(Projection!Q180,$A$2,0),NA())</f>
        <v>#N/A</v>
      </c>
      <c r="K180" s="10" t="e">
        <f ca="1">IF($B180&lt;='Visualization - Fit'!$B$5,OFFSET(Projection!T180,$A$2,0),NA())</f>
        <v>#N/A</v>
      </c>
      <c r="L180" s="10" t="e">
        <f ca="1">IF($B180&lt;='Visualization - Fit'!$B$5,OFFSET(Projection!U180,$A$2,0),NA())</f>
        <v>#N/A</v>
      </c>
      <c r="M180" s="10" t="e">
        <f ca="1">IF($B180&lt;='Visualization - Fit'!$B$5,OFFSET(Projection!V180,$A$2,0),NA())</f>
        <v>#N/A</v>
      </c>
      <c r="N180" s="10" t="e">
        <f ca="1">IF($B180&lt;='Visualization - Fit'!$B$5,OFFSET(Projection!W180,$A$2,0),NA())</f>
        <v>#N/A</v>
      </c>
      <c r="O180" s="10" t="e">
        <f ca="1">IF($B180&lt;='Visualization - Fit'!$B$5,OFFSET(Projection!X180,$A$2,0),NA())</f>
        <v>#N/A</v>
      </c>
      <c r="P180" s="10" t="e">
        <f ca="1">IF($B180&lt;='Visualization - Fit'!$B$5,OFFSET(Projection!Y180,$A$2,0),NA())</f>
        <v>#N/A</v>
      </c>
      <c r="Q180" s="10" t="e">
        <f ca="1">IF($B180&lt;='Visualization - Fit'!$B$5,OFFSET(Projection!Z180,$A$2,0),NA())</f>
        <v>#N/A</v>
      </c>
      <c r="R180" s="10" t="e">
        <f ca="1">IF($B180&lt;='Visualization - Fit'!$B$5,OFFSET(Projection!AA180,$A$2,0),NA())</f>
        <v>#N/A</v>
      </c>
      <c r="S180" s="10" t="e">
        <f ca="1">IF($B180&lt;='Visualization - Fit'!$B$5,OFFSET(Projection!AB180,$A$2,0),NA())</f>
        <v>#N/A</v>
      </c>
      <c r="T180" s="10" t="e">
        <f ca="1">IF($B180&lt;='Visualization - Fit'!$B$5,OFFSET(Projection!AC180,$A$2,0),NA())</f>
        <v>#N/A</v>
      </c>
      <c r="U180" s="10" t="e">
        <f ca="1">IF($B180&lt;='Visualization - Fit'!$B$5,OFFSET(Projection!AD180,$A$2,0),NA())</f>
        <v>#N/A</v>
      </c>
      <c r="V180" s="10" t="e">
        <f ca="1">IF($B180&lt;='Visualization - Fit'!$B$5,OFFSET(Projection!AE180,$A$2,0),NA())</f>
        <v>#N/A</v>
      </c>
      <c r="W180" s="10" t="e">
        <f ca="1">IF($B180&lt;='Visualization - Fit'!$B$5,OFFSET(Projection!AI180,$A$2,0),NA())</f>
        <v>#N/A</v>
      </c>
      <c r="X180" s="10" t="e">
        <f ca="1">IF($B180&lt;='Visualization - Fit'!$B$5,OFFSET(Projection!AJ180,$A$2,0),NA())</f>
        <v>#N/A</v>
      </c>
      <c r="Y180" s="10" t="e">
        <f ca="1">IF($B180&lt;='Visualization - Fit'!$B$5,OFFSET(Projection!#REF!,$A$2,0),NA())</f>
        <v>#N/A</v>
      </c>
      <c r="Z180" s="10" t="e">
        <f ca="1">IF($B180&lt;='Visualization - Fit'!$B$5,OFFSET(Projection!AK180,$A$2,0),NA())</f>
        <v>#N/A</v>
      </c>
      <c r="AA180" s="10" t="e">
        <f ca="1">IF($B180&lt;='Visualization - Fit'!$B$5,OFFSET(Projection!AL180,$A$2,0),NA())</f>
        <v>#N/A</v>
      </c>
      <c r="AB180" s="10" t="e">
        <f ca="1">IF($B180&lt;='Visualization - Fit'!$B$5,OFFSET(Projection!AM180,$A$2,0),NA())</f>
        <v>#N/A</v>
      </c>
    </row>
    <row r="181" spans="2:28">
      <c r="B181" s="9" t="e">
        <f ca="1">IF(B180&lt;'Visualization - Fit'!$B$5,OFFSET(Projection!A181,$A$2,0),NA())</f>
        <v>#N/A</v>
      </c>
      <c r="C181" s="10" t="e">
        <f ca="1">IF($B181&lt;='Visualization - Fit'!$B$5,OFFSET(Projection!B181,$A$2,0),NA())</f>
        <v>#N/A</v>
      </c>
      <c r="D181" s="10" t="e">
        <f ca="1">IF($B181&lt;='Visualization - Fit'!$B$5,OFFSET(Projection!C181,$A$2,0),NA())</f>
        <v>#N/A</v>
      </c>
      <c r="E181" s="10" t="e">
        <f ca="1">IF($B181&lt;='Visualization - Fit'!$B$5,OFFSET(Projection!D181,$A$2,0),NA())</f>
        <v>#N/A</v>
      </c>
      <c r="F181" s="10" t="e">
        <f ca="1">IF($B181&lt;='Visualization - Fit'!$B$5,OFFSET(Projection!E181,$A$2,0),NA())</f>
        <v>#N/A</v>
      </c>
      <c r="G181" s="10" t="e">
        <f ca="1">IF($B181&lt;='Visualization - Fit'!$B$5,OFFSET(Projection!F181,$A$2,0),NA())</f>
        <v>#N/A</v>
      </c>
      <c r="H181" s="10" t="e">
        <f ca="1">IF($B181&lt;='Visualization - Fit'!$B$5,OFFSET(Projection!O181,$A$2,0),NA())</f>
        <v>#N/A</v>
      </c>
      <c r="I181" s="10" t="e">
        <f ca="1">IF($B181&lt;='Visualization - Fit'!$B$5,OFFSET(Projection!P181,$A$2,0),NA())</f>
        <v>#N/A</v>
      </c>
      <c r="J181" s="10" t="e">
        <f ca="1">IF($B181&lt;='Visualization - Fit'!$B$5,OFFSET(Projection!Q181,$A$2,0),NA())</f>
        <v>#N/A</v>
      </c>
      <c r="K181" s="10" t="e">
        <f ca="1">IF($B181&lt;='Visualization - Fit'!$B$5,OFFSET(Projection!T181,$A$2,0),NA())</f>
        <v>#N/A</v>
      </c>
      <c r="L181" s="10" t="e">
        <f ca="1">IF($B181&lt;='Visualization - Fit'!$B$5,OFFSET(Projection!U181,$A$2,0),NA())</f>
        <v>#N/A</v>
      </c>
      <c r="M181" s="10" t="e">
        <f ca="1">IF($B181&lt;='Visualization - Fit'!$B$5,OFFSET(Projection!V181,$A$2,0),NA())</f>
        <v>#N/A</v>
      </c>
      <c r="N181" s="10" t="e">
        <f ca="1">IF($B181&lt;='Visualization - Fit'!$B$5,OFFSET(Projection!W181,$A$2,0),NA())</f>
        <v>#N/A</v>
      </c>
      <c r="O181" s="10" t="e">
        <f ca="1">IF($B181&lt;='Visualization - Fit'!$B$5,OFFSET(Projection!X181,$A$2,0),NA())</f>
        <v>#N/A</v>
      </c>
      <c r="P181" s="10" t="e">
        <f ca="1">IF($B181&lt;='Visualization - Fit'!$B$5,OFFSET(Projection!Y181,$A$2,0),NA())</f>
        <v>#N/A</v>
      </c>
      <c r="Q181" s="10" t="e">
        <f ca="1">IF($B181&lt;='Visualization - Fit'!$B$5,OFFSET(Projection!Z181,$A$2,0),NA())</f>
        <v>#N/A</v>
      </c>
      <c r="R181" s="10" t="e">
        <f ca="1">IF($B181&lt;='Visualization - Fit'!$B$5,OFFSET(Projection!AA181,$A$2,0),NA())</f>
        <v>#N/A</v>
      </c>
      <c r="S181" s="10" t="e">
        <f ca="1">IF($B181&lt;='Visualization - Fit'!$B$5,OFFSET(Projection!AB181,$A$2,0),NA())</f>
        <v>#N/A</v>
      </c>
      <c r="T181" s="10" t="e">
        <f ca="1">IF($B181&lt;='Visualization - Fit'!$B$5,OFFSET(Projection!AC181,$A$2,0),NA())</f>
        <v>#N/A</v>
      </c>
      <c r="U181" s="10" t="e">
        <f ca="1">IF($B181&lt;='Visualization - Fit'!$B$5,OFFSET(Projection!AD181,$A$2,0),NA())</f>
        <v>#N/A</v>
      </c>
      <c r="V181" s="10" t="e">
        <f ca="1">IF($B181&lt;='Visualization - Fit'!$B$5,OFFSET(Projection!AE181,$A$2,0),NA())</f>
        <v>#N/A</v>
      </c>
      <c r="W181" s="10" t="e">
        <f ca="1">IF($B181&lt;='Visualization - Fit'!$B$5,OFFSET(Projection!AI181,$A$2,0),NA())</f>
        <v>#N/A</v>
      </c>
      <c r="X181" s="10" t="e">
        <f ca="1">IF($B181&lt;='Visualization - Fit'!$B$5,OFFSET(Projection!AJ181,$A$2,0),NA())</f>
        <v>#N/A</v>
      </c>
      <c r="Y181" s="10" t="e">
        <f ca="1">IF($B181&lt;='Visualization - Fit'!$B$5,OFFSET(Projection!#REF!,$A$2,0),NA())</f>
        <v>#N/A</v>
      </c>
      <c r="Z181" s="10" t="e">
        <f ca="1">IF($B181&lt;='Visualization - Fit'!$B$5,OFFSET(Projection!AK181,$A$2,0),NA())</f>
        <v>#N/A</v>
      </c>
      <c r="AA181" s="10" t="e">
        <f ca="1">IF($B181&lt;='Visualization - Fit'!$B$5,OFFSET(Projection!AL181,$A$2,0),NA())</f>
        <v>#N/A</v>
      </c>
      <c r="AB181" s="10" t="e">
        <f ca="1">IF($B181&lt;='Visualization - Fit'!$B$5,OFFSET(Projection!AM181,$A$2,0),NA())</f>
        <v>#N/A</v>
      </c>
    </row>
    <row r="182" spans="2:28">
      <c r="B182" s="9" t="e">
        <f ca="1">IF(B181&lt;'Visualization - Fit'!$B$5,OFFSET(Projection!A182,$A$2,0),NA())</f>
        <v>#N/A</v>
      </c>
      <c r="C182" s="10" t="e">
        <f ca="1">IF($B182&lt;='Visualization - Fit'!$B$5,OFFSET(Projection!B182,$A$2,0),NA())</f>
        <v>#N/A</v>
      </c>
      <c r="D182" s="10" t="e">
        <f ca="1">IF($B182&lt;='Visualization - Fit'!$B$5,OFFSET(Projection!C182,$A$2,0),NA())</f>
        <v>#N/A</v>
      </c>
      <c r="E182" s="10" t="e">
        <f ca="1">IF($B182&lt;='Visualization - Fit'!$B$5,OFFSET(Projection!D182,$A$2,0),NA())</f>
        <v>#N/A</v>
      </c>
      <c r="F182" s="10" t="e">
        <f ca="1">IF($B182&lt;='Visualization - Fit'!$B$5,OFFSET(Projection!E182,$A$2,0),NA())</f>
        <v>#N/A</v>
      </c>
      <c r="G182" s="10" t="e">
        <f ca="1">IF($B182&lt;='Visualization - Fit'!$B$5,OFFSET(Projection!F182,$A$2,0),NA())</f>
        <v>#N/A</v>
      </c>
      <c r="H182" s="10" t="e">
        <f ca="1">IF($B182&lt;='Visualization - Fit'!$B$5,OFFSET(Projection!O182,$A$2,0),NA())</f>
        <v>#N/A</v>
      </c>
      <c r="I182" s="10" t="e">
        <f ca="1">IF($B182&lt;='Visualization - Fit'!$B$5,OFFSET(Projection!P182,$A$2,0),NA())</f>
        <v>#N/A</v>
      </c>
      <c r="J182" s="10" t="e">
        <f ca="1">IF($B182&lt;='Visualization - Fit'!$B$5,OFFSET(Projection!Q182,$A$2,0),NA())</f>
        <v>#N/A</v>
      </c>
      <c r="K182" s="10" t="e">
        <f ca="1">IF($B182&lt;='Visualization - Fit'!$B$5,OFFSET(Projection!T182,$A$2,0),NA())</f>
        <v>#N/A</v>
      </c>
      <c r="L182" s="10" t="e">
        <f ca="1">IF($B182&lt;='Visualization - Fit'!$B$5,OFFSET(Projection!U182,$A$2,0),NA())</f>
        <v>#N/A</v>
      </c>
      <c r="M182" s="10" t="e">
        <f ca="1">IF($B182&lt;='Visualization - Fit'!$B$5,OFFSET(Projection!V182,$A$2,0),NA())</f>
        <v>#N/A</v>
      </c>
      <c r="N182" s="10" t="e">
        <f ca="1">IF($B182&lt;='Visualization - Fit'!$B$5,OFFSET(Projection!W182,$A$2,0),NA())</f>
        <v>#N/A</v>
      </c>
      <c r="O182" s="10" t="e">
        <f ca="1">IF($B182&lt;='Visualization - Fit'!$B$5,OFFSET(Projection!X182,$A$2,0),NA())</f>
        <v>#N/A</v>
      </c>
      <c r="P182" s="10" t="e">
        <f ca="1">IF($B182&lt;='Visualization - Fit'!$B$5,OFFSET(Projection!Y182,$A$2,0),NA())</f>
        <v>#N/A</v>
      </c>
      <c r="Q182" s="10" t="e">
        <f ca="1">IF($B182&lt;='Visualization - Fit'!$B$5,OFFSET(Projection!Z182,$A$2,0),NA())</f>
        <v>#N/A</v>
      </c>
      <c r="R182" s="10" t="e">
        <f ca="1">IF($B182&lt;='Visualization - Fit'!$B$5,OFFSET(Projection!AA182,$A$2,0),NA())</f>
        <v>#N/A</v>
      </c>
      <c r="S182" s="10" t="e">
        <f ca="1">IF($B182&lt;='Visualization - Fit'!$B$5,OFFSET(Projection!AB182,$A$2,0),NA())</f>
        <v>#N/A</v>
      </c>
      <c r="T182" s="10" t="e">
        <f ca="1">IF($B182&lt;='Visualization - Fit'!$B$5,OFFSET(Projection!AC182,$A$2,0),NA())</f>
        <v>#N/A</v>
      </c>
      <c r="U182" s="10" t="e">
        <f ca="1">IF($B182&lt;='Visualization - Fit'!$B$5,OFFSET(Projection!AD182,$A$2,0),NA())</f>
        <v>#N/A</v>
      </c>
      <c r="V182" s="10" t="e">
        <f ca="1">IF($B182&lt;='Visualization - Fit'!$B$5,OFFSET(Projection!AE182,$A$2,0),NA())</f>
        <v>#N/A</v>
      </c>
      <c r="W182" s="10" t="e">
        <f ca="1">IF($B182&lt;='Visualization - Fit'!$B$5,OFFSET(Projection!AI182,$A$2,0),NA())</f>
        <v>#N/A</v>
      </c>
      <c r="X182" s="10" t="e">
        <f ca="1">IF($B182&lt;='Visualization - Fit'!$B$5,OFFSET(Projection!AJ182,$A$2,0),NA())</f>
        <v>#N/A</v>
      </c>
      <c r="Y182" s="10" t="e">
        <f ca="1">IF($B182&lt;='Visualization - Fit'!$B$5,OFFSET(Projection!#REF!,$A$2,0),NA())</f>
        <v>#N/A</v>
      </c>
      <c r="Z182" s="10" t="e">
        <f ca="1">IF($B182&lt;='Visualization - Fit'!$B$5,OFFSET(Projection!AK182,$A$2,0),NA())</f>
        <v>#N/A</v>
      </c>
      <c r="AA182" s="10" t="e">
        <f ca="1">IF($B182&lt;='Visualization - Fit'!$B$5,OFFSET(Projection!AL182,$A$2,0),NA())</f>
        <v>#N/A</v>
      </c>
      <c r="AB182" s="10" t="e">
        <f ca="1">IF($B182&lt;='Visualization - Fit'!$B$5,OFFSET(Projection!AM182,$A$2,0),NA())</f>
        <v>#N/A</v>
      </c>
    </row>
    <row r="183" spans="2:28">
      <c r="B183" s="9" t="e">
        <f ca="1">IF(B182&lt;'Visualization - Fit'!$B$5,OFFSET(Projection!A183,$A$2,0),NA())</f>
        <v>#N/A</v>
      </c>
      <c r="C183" s="10" t="e">
        <f ca="1">IF($B183&lt;='Visualization - Fit'!$B$5,OFFSET(Projection!B183,$A$2,0),NA())</f>
        <v>#N/A</v>
      </c>
      <c r="D183" s="10" t="e">
        <f ca="1">IF($B183&lt;='Visualization - Fit'!$B$5,OFFSET(Projection!C183,$A$2,0),NA())</f>
        <v>#N/A</v>
      </c>
      <c r="E183" s="10" t="e">
        <f ca="1">IF($B183&lt;='Visualization - Fit'!$B$5,OFFSET(Projection!D183,$A$2,0),NA())</f>
        <v>#N/A</v>
      </c>
      <c r="F183" s="10" t="e">
        <f ca="1">IF($B183&lt;='Visualization - Fit'!$B$5,OFFSET(Projection!E183,$A$2,0),NA())</f>
        <v>#N/A</v>
      </c>
      <c r="G183" s="10" t="e">
        <f ca="1">IF($B183&lt;='Visualization - Fit'!$B$5,OFFSET(Projection!F183,$A$2,0),NA())</f>
        <v>#N/A</v>
      </c>
      <c r="H183" s="10" t="e">
        <f ca="1">IF($B183&lt;='Visualization - Fit'!$B$5,OFFSET(Projection!O183,$A$2,0),NA())</f>
        <v>#N/A</v>
      </c>
      <c r="I183" s="10" t="e">
        <f ca="1">IF($B183&lt;='Visualization - Fit'!$B$5,OFFSET(Projection!P183,$A$2,0),NA())</f>
        <v>#N/A</v>
      </c>
      <c r="J183" s="10" t="e">
        <f ca="1">IF($B183&lt;='Visualization - Fit'!$B$5,OFFSET(Projection!Q183,$A$2,0),NA())</f>
        <v>#N/A</v>
      </c>
      <c r="K183" s="10" t="e">
        <f ca="1">IF($B183&lt;='Visualization - Fit'!$B$5,OFFSET(Projection!T183,$A$2,0),NA())</f>
        <v>#N/A</v>
      </c>
      <c r="L183" s="10" t="e">
        <f ca="1">IF($B183&lt;='Visualization - Fit'!$B$5,OFFSET(Projection!U183,$A$2,0),NA())</f>
        <v>#N/A</v>
      </c>
      <c r="M183" s="10" t="e">
        <f ca="1">IF($B183&lt;='Visualization - Fit'!$B$5,OFFSET(Projection!V183,$A$2,0),NA())</f>
        <v>#N/A</v>
      </c>
      <c r="N183" s="10" t="e">
        <f ca="1">IF($B183&lt;='Visualization - Fit'!$B$5,OFFSET(Projection!W183,$A$2,0),NA())</f>
        <v>#N/A</v>
      </c>
      <c r="O183" s="10" t="e">
        <f ca="1">IF($B183&lt;='Visualization - Fit'!$B$5,OFFSET(Projection!X183,$A$2,0),NA())</f>
        <v>#N/A</v>
      </c>
      <c r="P183" s="10" t="e">
        <f ca="1">IF($B183&lt;='Visualization - Fit'!$B$5,OFFSET(Projection!Y183,$A$2,0),NA())</f>
        <v>#N/A</v>
      </c>
      <c r="Q183" s="10" t="e">
        <f ca="1">IF($B183&lt;='Visualization - Fit'!$B$5,OFFSET(Projection!Z183,$A$2,0),NA())</f>
        <v>#N/A</v>
      </c>
      <c r="R183" s="10" t="e">
        <f ca="1">IF($B183&lt;='Visualization - Fit'!$B$5,OFFSET(Projection!AA183,$A$2,0),NA())</f>
        <v>#N/A</v>
      </c>
      <c r="S183" s="10" t="e">
        <f ca="1">IF($B183&lt;='Visualization - Fit'!$B$5,OFFSET(Projection!AB183,$A$2,0),NA())</f>
        <v>#N/A</v>
      </c>
      <c r="T183" s="10" t="e">
        <f ca="1">IF($B183&lt;='Visualization - Fit'!$B$5,OFFSET(Projection!AC183,$A$2,0),NA())</f>
        <v>#N/A</v>
      </c>
      <c r="U183" s="10" t="e">
        <f ca="1">IF($B183&lt;='Visualization - Fit'!$B$5,OFFSET(Projection!AD183,$A$2,0),NA())</f>
        <v>#N/A</v>
      </c>
      <c r="V183" s="10" t="e">
        <f ca="1">IF($B183&lt;='Visualization - Fit'!$B$5,OFFSET(Projection!AE183,$A$2,0),NA())</f>
        <v>#N/A</v>
      </c>
      <c r="W183" s="10" t="e">
        <f ca="1">IF($B183&lt;='Visualization - Fit'!$B$5,OFFSET(Projection!AI183,$A$2,0),NA())</f>
        <v>#N/A</v>
      </c>
      <c r="X183" s="10" t="e">
        <f ca="1">IF($B183&lt;='Visualization - Fit'!$B$5,OFFSET(Projection!AJ183,$A$2,0),NA())</f>
        <v>#N/A</v>
      </c>
      <c r="Y183" s="10" t="e">
        <f ca="1">IF($B183&lt;='Visualization - Fit'!$B$5,OFFSET(Projection!#REF!,$A$2,0),NA())</f>
        <v>#N/A</v>
      </c>
      <c r="Z183" s="10" t="e">
        <f ca="1">IF($B183&lt;='Visualization - Fit'!$B$5,OFFSET(Projection!AK183,$A$2,0),NA())</f>
        <v>#N/A</v>
      </c>
      <c r="AA183" s="10" t="e">
        <f ca="1">IF($B183&lt;='Visualization - Fit'!$B$5,OFFSET(Projection!AL183,$A$2,0),NA())</f>
        <v>#N/A</v>
      </c>
      <c r="AB183" s="10" t="e">
        <f ca="1">IF($B183&lt;='Visualization - Fit'!$B$5,OFFSET(Projection!AM183,$A$2,0),NA())</f>
        <v>#N/A</v>
      </c>
    </row>
    <row r="184" spans="2:28">
      <c r="B184" s="9" t="e">
        <f ca="1">IF(B183&lt;'Visualization - Fit'!$B$5,OFFSET(Projection!A184,$A$2,0),NA())</f>
        <v>#N/A</v>
      </c>
      <c r="C184" s="10" t="e">
        <f ca="1">IF($B184&lt;='Visualization - Fit'!$B$5,OFFSET(Projection!B184,$A$2,0),NA())</f>
        <v>#N/A</v>
      </c>
      <c r="D184" s="10" t="e">
        <f ca="1">IF($B184&lt;='Visualization - Fit'!$B$5,OFFSET(Projection!C184,$A$2,0),NA())</f>
        <v>#N/A</v>
      </c>
      <c r="E184" s="10" t="e">
        <f ca="1">IF($B184&lt;='Visualization - Fit'!$B$5,OFFSET(Projection!D184,$A$2,0),NA())</f>
        <v>#N/A</v>
      </c>
      <c r="F184" s="10" t="e">
        <f ca="1">IF($B184&lt;='Visualization - Fit'!$B$5,OFFSET(Projection!E184,$A$2,0),NA())</f>
        <v>#N/A</v>
      </c>
      <c r="G184" s="10" t="e">
        <f ca="1">IF($B184&lt;='Visualization - Fit'!$B$5,OFFSET(Projection!F184,$A$2,0),NA())</f>
        <v>#N/A</v>
      </c>
      <c r="H184" s="10" t="e">
        <f ca="1">IF($B184&lt;='Visualization - Fit'!$B$5,OFFSET(Projection!O184,$A$2,0),NA())</f>
        <v>#N/A</v>
      </c>
      <c r="I184" s="10" t="e">
        <f ca="1">IF($B184&lt;='Visualization - Fit'!$B$5,OFFSET(Projection!P184,$A$2,0),NA())</f>
        <v>#N/A</v>
      </c>
      <c r="J184" s="10" t="e">
        <f ca="1">IF($B184&lt;='Visualization - Fit'!$B$5,OFFSET(Projection!Q184,$A$2,0),NA())</f>
        <v>#N/A</v>
      </c>
      <c r="K184" s="10" t="e">
        <f ca="1">IF($B184&lt;='Visualization - Fit'!$B$5,OFFSET(Projection!T184,$A$2,0),NA())</f>
        <v>#N/A</v>
      </c>
      <c r="L184" s="10" t="e">
        <f ca="1">IF($B184&lt;='Visualization - Fit'!$B$5,OFFSET(Projection!U184,$A$2,0),NA())</f>
        <v>#N/A</v>
      </c>
      <c r="M184" s="10" t="e">
        <f ca="1">IF($B184&lt;='Visualization - Fit'!$B$5,OFFSET(Projection!V184,$A$2,0),NA())</f>
        <v>#N/A</v>
      </c>
      <c r="N184" s="10" t="e">
        <f ca="1">IF($B184&lt;='Visualization - Fit'!$B$5,OFFSET(Projection!W184,$A$2,0),NA())</f>
        <v>#N/A</v>
      </c>
      <c r="O184" s="10" t="e">
        <f ca="1">IF($B184&lt;='Visualization - Fit'!$B$5,OFFSET(Projection!X184,$A$2,0),NA())</f>
        <v>#N/A</v>
      </c>
      <c r="P184" s="10" t="e">
        <f ca="1">IF($B184&lt;='Visualization - Fit'!$B$5,OFFSET(Projection!Y184,$A$2,0),NA())</f>
        <v>#N/A</v>
      </c>
      <c r="Q184" s="10" t="e">
        <f ca="1">IF($B184&lt;='Visualization - Fit'!$B$5,OFFSET(Projection!Z184,$A$2,0),NA())</f>
        <v>#N/A</v>
      </c>
      <c r="R184" s="10" t="e">
        <f ca="1">IF($B184&lt;='Visualization - Fit'!$B$5,OFFSET(Projection!AA184,$A$2,0),NA())</f>
        <v>#N/A</v>
      </c>
      <c r="S184" s="10" t="e">
        <f ca="1">IF($B184&lt;='Visualization - Fit'!$B$5,OFFSET(Projection!AB184,$A$2,0),NA())</f>
        <v>#N/A</v>
      </c>
      <c r="T184" s="10" t="e">
        <f ca="1">IF($B184&lt;='Visualization - Fit'!$B$5,OFFSET(Projection!AC184,$A$2,0),NA())</f>
        <v>#N/A</v>
      </c>
      <c r="U184" s="10" t="e">
        <f ca="1">IF($B184&lt;='Visualization - Fit'!$B$5,OFFSET(Projection!AD184,$A$2,0),NA())</f>
        <v>#N/A</v>
      </c>
      <c r="V184" s="10" t="e">
        <f ca="1">IF($B184&lt;='Visualization - Fit'!$B$5,OFFSET(Projection!AE184,$A$2,0),NA())</f>
        <v>#N/A</v>
      </c>
      <c r="W184" s="10" t="e">
        <f ca="1">IF($B184&lt;='Visualization - Fit'!$B$5,OFFSET(Projection!AI184,$A$2,0),NA())</f>
        <v>#N/A</v>
      </c>
      <c r="X184" s="10" t="e">
        <f ca="1">IF($B184&lt;='Visualization - Fit'!$B$5,OFFSET(Projection!AJ184,$A$2,0),NA())</f>
        <v>#N/A</v>
      </c>
      <c r="Y184" s="10" t="e">
        <f ca="1">IF($B184&lt;='Visualization - Fit'!$B$5,OFFSET(Projection!#REF!,$A$2,0),NA())</f>
        <v>#N/A</v>
      </c>
      <c r="Z184" s="10" t="e">
        <f ca="1">IF($B184&lt;='Visualization - Fit'!$B$5,OFFSET(Projection!AK184,$A$2,0),NA())</f>
        <v>#N/A</v>
      </c>
      <c r="AA184" s="10" t="e">
        <f ca="1">IF($B184&lt;='Visualization - Fit'!$B$5,OFFSET(Projection!AL184,$A$2,0),NA())</f>
        <v>#N/A</v>
      </c>
      <c r="AB184" s="10" t="e">
        <f ca="1">IF($B184&lt;='Visualization - Fit'!$B$5,OFFSET(Projection!AM184,$A$2,0),NA())</f>
        <v>#N/A</v>
      </c>
    </row>
    <row r="185" spans="2:28">
      <c r="B185" s="9" t="e">
        <f ca="1">IF(B184&lt;'Visualization - Fit'!$B$5,OFFSET(Projection!A185,$A$2,0),NA())</f>
        <v>#N/A</v>
      </c>
      <c r="C185" s="10" t="e">
        <f ca="1">IF($B185&lt;='Visualization - Fit'!$B$5,OFFSET(Projection!B185,$A$2,0),NA())</f>
        <v>#N/A</v>
      </c>
      <c r="D185" s="10" t="e">
        <f ca="1">IF($B185&lt;='Visualization - Fit'!$B$5,OFFSET(Projection!C185,$A$2,0),NA())</f>
        <v>#N/A</v>
      </c>
      <c r="E185" s="10" t="e">
        <f ca="1">IF($B185&lt;='Visualization - Fit'!$B$5,OFFSET(Projection!D185,$A$2,0),NA())</f>
        <v>#N/A</v>
      </c>
      <c r="F185" s="10" t="e">
        <f ca="1">IF($B185&lt;='Visualization - Fit'!$B$5,OFFSET(Projection!E185,$A$2,0),NA())</f>
        <v>#N/A</v>
      </c>
      <c r="G185" s="10" t="e">
        <f ca="1">IF($B185&lt;='Visualization - Fit'!$B$5,OFFSET(Projection!F185,$A$2,0),NA())</f>
        <v>#N/A</v>
      </c>
      <c r="H185" s="10" t="e">
        <f ca="1">IF($B185&lt;='Visualization - Fit'!$B$5,OFFSET(Projection!O185,$A$2,0),NA())</f>
        <v>#N/A</v>
      </c>
      <c r="I185" s="10" t="e">
        <f ca="1">IF($B185&lt;='Visualization - Fit'!$B$5,OFFSET(Projection!P185,$A$2,0),NA())</f>
        <v>#N/A</v>
      </c>
      <c r="J185" s="10" t="e">
        <f ca="1">IF($B185&lt;='Visualization - Fit'!$B$5,OFFSET(Projection!Q185,$A$2,0),NA())</f>
        <v>#N/A</v>
      </c>
      <c r="K185" s="10" t="e">
        <f ca="1">IF($B185&lt;='Visualization - Fit'!$B$5,OFFSET(Projection!T185,$A$2,0),NA())</f>
        <v>#N/A</v>
      </c>
      <c r="L185" s="10" t="e">
        <f ca="1">IF($B185&lt;='Visualization - Fit'!$B$5,OFFSET(Projection!U185,$A$2,0),NA())</f>
        <v>#N/A</v>
      </c>
      <c r="M185" s="10" t="e">
        <f ca="1">IF($B185&lt;='Visualization - Fit'!$B$5,OFFSET(Projection!V185,$A$2,0),NA())</f>
        <v>#N/A</v>
      </c>
      <c r="N185" s="10" t="e">
        <f ca="1">IF($B185&lt;='Visualization - Fit'!$B$5,OFFSET(Projection!W185,$A$2,0),NA())</f>
        <v>#N/A</v>
      </c>
      <c r="O185" s="10" t="e">
        <f ca="1">IF($B185&lt;='Visualization - Fit'!$B$5,OFFSET(Projection!X185,$A$2,0),NA())</f>
        <v>#N/A</v>
      </c>
      <c r="P185" s="10" t="e">
        <f ca="1">IF($B185&lt;='Visualization - Fit'!$B$5,OFFSET(Projection!Y185,$A$2,0),NA())</f>
        <v>#N/A</v>
      </c>
      <c r="Q185" s="10" t="e">
        <f ca="1">IF($B185&lt;='Visualization - Fit'!$B$5,OFFSET(Projection!Z185,$A$2,0),NA())</f>
        <v>#N/A</v>
      </c>
      <c r="R185" s="10" t="e">
        <f ca="1">IF($B185&lt;='Visualization - Fit'!$B$5,OFFSET(Projection!AA185,$A$2,0),NA())</f>
        <v>#N/A</v>
      </c>
      <c r="S185" s="10" t="e">
        <f ca="1">IF($B185&lt;='Visualization - Fit'!$B$5,OFFSET(Projection!AB185,$A$2,0),NA())</f>
        <v>#N/A</v>
      </c>
      <c r="T185" s="10" t="e">
        <f ca="1">IF($B185&lt;='Visualization - Fit'!$B$5,OFFSET(Projection!AC185,$A$2,0),NA())</f>
        <v>#N/A</v>
      </c>
      <c r="U185" s="10" t="e">
        <f ca="1">IF($B185&lt;='Visualization - Fit'!$B$5,OFFSET(Projection!AD185,$A$2,0),NA())</f>
        <v>#N/A</v>
      </c>
      <c r="V185" s="10" t="e">
        <f ca="1">IF($B185&lt;='Visualization - Fit'!$B$5,OFFSET(Projection!AE185,$A$2,0),NA())</f>
        <v>#N/A</v>
      </c>
      <c r="W185" s="10" t="e">
        <f ca="1">IF($B185&lt;='Visualization - Fit'!$B$5,OFFSET(Projection!AI185,$A$2,0),NA())</f>
        <v>#N/A</v>
      </c>
      <c r="X185" s="10" t="e">
        <f ca="1">IF($B185&lt;='Visualization - Fit'!$B$5,OFFSET(Projection!AJ185,$A$2,0),NA())</f>
        <v>#N/A</v>
      </c>
      <c r="Y185" s="10" t="e">
        <f ca="1">IF($B185&lt;='Visualization - Fit'!$B$5,OFFSET(Projection!#REF!,$A$2,0),NA())</f>
        <v>#N/A</v>
      </c>
      <c r="Z185" s="10" t="e">
        <f ca="1">IF($B185&lt;='Visualization - Fit'!$B$5,OFFSET(Projection!AK185,$A$2,0),NA())</f>
        <v>#N/A</v>
      </c>
      <c r="AA185" s="10" t="e">
        <f ca="1">IF($B185&lt;='Visualization - Fit'!$B$5,OFFSET(Projection!AL185,$A$2,0),NA())</f>
        <v>#N/A</v>
      </c>
      <c r="AB185" s="10" t="e">
        <f ca="1">IF($B185&lt;='Visualization - Fit'!$B$5,OFFSET(Projection!AM185,$A$2,0),NA())</f>
        <v>#N/A</v>
      </c>
    </row>
    <row r="186" spans="2:28">
      <c r="B186" s="9" t="e">
        <f ca="1">IF(B185&lt;'Visualization - Fit'!$B$5,OFFSET(Projection!A186,$A$2,0),NA())</f>
        <v>#N/A</v>
      </c>
      <c r="C186" s="10" t="e">
        <f ca="1">IF($B186&lt;='Visualization - Fit'!$B$5,OFFSET(Projection!B186,$A$2,0),NA())</f>
        <v>#N/A</v>
      </c>
      <c r="D186" s="10" t="e">
        <f ca="1">IF($B186&lt;='Visualization - Fit'!$B$5,OFFSET(Projection!C186,$A$2,0),NA())</f>
        <v>#N/A</v>
      </c>
      <c r="E186" s="10" t="e">
        <f ca="1">IF($B186&lt;='Visualization - Fit'!$B$5,OFFSET(Projection!D186,$A$2,0),NA())</f>
        <v>#N/A</v>
      </c>
      <c r="F186" s="10" t="e">
        <f ca="1">IF($B186&lt;='Visualization - Fit'!$B$5,OFFSET(Projection!E186,$A$2,0),NA())</f>
        <v>#N/A</v>
      </c>
      <c r="G186" s="10" t="e">
        <f ca="1">IF($B186&lt;='Visualization - Fit'!$B$5,OFFSET(Projection!F186,$A$2,0),NA())</f>
        <v>#N/A</v>
      </c>
      <c r="H186" s="10" t="e">
        <f ca="1">IF($B186&lt;='Visualization - Fit'!$B$5,OFFSET(Projection!O186,$A$2,0),NA())</f>
        <v>#N/A</v>
      </c>
      <c r="I186" s="10" t="e">
        <f ca="1">IF($B186&lt;='Visualization - Fit'!$B$5,OFFSET(Projection!P186,$A$2,0),NA())</f>
        <v>#N/A</v>
      </c>
      <c r="J186" s="10" t="e">
        <f ca="1">IF($B186&lt;='Visualization - Fit'!$B$5,OFFSET(Projection!Q186,$A$2,0),NA())</f>
        <v>#N/A</v>
      </c>
      <c r="K186" s="10" t="e">
        <f ca="1">IF($B186&lt;='Visualization - Fit'!$B$5,OFFSET(Projection!T186,$A$2,0),NA())</f>
        <v>#N/A</v>
      </c>
      <c r="L186" s="10" t="e">
        <f ca="1">IF($B186&lt;='Visualization - Fit'!$B$5,OFFSET(Projection!U186,$A$2,0),NA())</f>
        <v>#N/A</v>
      </c>
      <c r="M186" s="10" t="e">
        <f ca="1">IF($B186&lt;='Visualization - Fit'!$B$5,OFFSET(Projection!V186,$A$2,0),NA())</f>
        <v>#N/A</v>
      </c>
      <c r="N186" s="10" t="e">
        <f ca="1">IF($B186&lt;='Visualization - Fit'!$B$5,OFFSET(Projection!W186,$A$2,0),NA())</f>
        <v>#N/A</v>
      </c>
      <c r="O186" s="10" t="e">
        <f ca="1">IF($B186&lt;='Visualization - Fit'!$B$5,OFFSET(Projection!X186,$A$2,0),NA())</f>
        <v>#N/A</v>
      </c>
      <c r="P186" s="10" t="e">
        <f ca="1">IF($B186&lt;='Visualization - Fit'!$B$5,OFFSET(Projection!Y186,$A$2,0),NA())</f>
        <v>#N/A</v>
      </c>
      <c r="Q186" s="10" t="e">
        <f ca="1">IF($B186&lt;='Visualization - Fit'!$B$5,OFFSET(Projection!Z186,$A$2,0),NA())</f>
        <v>#N/A</v>
      </c>
      <c r="R186" s="10" t="e">
        <f ca="1">IF($B186&lt;='Visualization - Fit'!$B$5,OFFSET(Projection!AA186,$A$2,0),NA())</f>
        <v>#N/A</v>
      </c>
      <c r="S186" s="10" t="e">
        <f ca="1">IF($B186&lt;='Visualization - Fit'!$B$5,OFFSET(Projection!AB186,$A$2,0),NA())</f>
        <v>#N/A</v>
      </c>
      <c r="T186" s="10" t="e">
        <f ca="1">IF($B186&lt;='Visualization - Fit'!$B$5,OFFSET(Projection!AC186,$A$2,0),NA())</f>
        <v>#N/A</v>
      </c>
      <c r="U186" s="10" t="e">
        <f ca="1">IF($B186&lt;='Visualization - Fit'!$B$5,OFFSET(Projection!AD186,$A$2,0),NA())</f>
        <v>#N/A</v>
      </c>
      <c r="V186" s="10" t="e">
        <f ca="1">IF($B186&lt;='Visualization - Fit'!$B$5,OFFSET(Projection!AE186,$A$2,0),NA())</f>
        <v>#N/A</v>
      </c>
      <c r="W186" s="10" t="e">
        <f ca="1">IF($B186&lt;='Visualization - Fit'!$B$5,OFFSET(Projection!AI186,$A$2,0),NA())</f>
        <v>#N/A</v>
      </c>
      <c r="X186" s="10" t="e">
        <f ca="1">IF($B186&lt;='Visualization - Fit'!$B$5,OFFSET(Projection!AJ186,$A$2,0),NA())</f>
        <v>#N/A</v>
      </c>
      <c r="Y186" s="10" t="e">
        <f ca="1">IF($B186&lt;='Visualization - Fit'!$B$5,OFFSET(Projection!#REF!,$A$2,0),NA())</f>
        <v>#N/A</v>
      </c>
      <c r="Z186" s="10" t="e">
        <f ca="1">IF($B186&lt;='Visualization - Fit'!$B$5,OFFSET(Projection!AK186,$A$2,0),NA())</f>
        <v>#N/A</v>
      </c>
      <c r="AA186" s="10" t="e">
        <f ca="1">IF($B186&lt;='Visualization - Fit'!$B$5,OFFSET(Projection!AL186,$A$2,0),NA())</f>
        <v>#N/A</v>
      </c>
      <c r="AB186" s="10" t="e">
        <f ca="1">IF($B186&lt;='Visualization - Fit'!$B$5,OFFSET(Projection!AM186,$A$2,0),NA())</f>
        <v>#N/A</v>
      </c>
    </row>
    <row r="187" spans="2:28">
      <c r="B187" s="9" t="e">
        <f ca="1">IF(B186&lt;'Visualization - Fit'!$B$5,OFFSET(Projection!A187,$A$2,0),NA())</f>
        <v>#N/A</v>
      </c>
      <c r="C187" s="10" t="e">
        <f ca="1">IF($B187&lt;='Visualization - Fit'!$B$5,OFFSET(Projection!B187,$A$2,0),NA())</f>
        <v>#N/A</v>
      </c>
      <c r="D187" s="10" t="e">
        <f ca="1">IF($B187&lt;='Visualization - Fit'!$B$5,OFFSET(Projection!C187,$A$2,0),NA())</f>
        <v>#N/A</v>
      </c>
      <c r="E187" s="10" t="e">
        <f ca="1">IF($B187&lt;='Visualization - Fit'!$B$5,OFFSET(Projection!D187,$A$2,0),NA())</f>
        <v>#N/A</v>
      </c>
      <c r="F187" s="10" t="e">
        <f ca="1">IF($B187&lt;='Visualization - Fit'!$B$5,OFFSET(Projection!E187,$A$2,0),NA())</f>
        <v>#N/A</v>
      </c>
      <c r="G187" s="10" t="e">
        <f ca="1">IF($B187&lt;='Visualization - Fit'!$B$5,OFFSET(Projection!F187,$A$2,0),NA())</f>
        <v>#N/A</v>
      </c>
      <c r="H187" s="10" t="e">
        <f ca="1">IF($B187&lt;='Visualization - Fit'!$B$5,OFFSET(Projection!O187,$A$2,0),NA())</f>
        <v>#N/A</v>
      </c>
      <c r="I187" s="10" t="e">
        <f ca="1">IF($B187&lt;='Visualization - Fit'!$B$5,OFFSET(Projection!P187,$A$2,0),NA())</f>
        <v>#N/A</v>
      </c>
      <c r="J187" s="10" t="e">
        <f ca="1">IF($B187&lt;='Visualization - Fit'!$B$5,OFFSET(Projection!Q187,$A$2,0),NA())</f>
        <v>#N/A</v>
      </c>
      <c r="K187" s="10" t="e">
        <f ca="1">IF($B187&lt;='Visualization - Fit'!$B$5,OFFSET(Projection!T187,$A$2,0),NA())</f>
        <v>#N/A</v>
      </c>
      <c r="L187" s="10" t="e">
        <f ca="1">IF($B187&lt;='Visualization - Fit'!$B$5,OFFSET(Projection!U187,$A$2,0),NA())</f>
        <v>#N/A</v>
      </c>
      <c r="M187" s="10" t="e">
        <f ca="1">IF($B187&lt;='Visualization - Fit'!$B$5,OFFSET(Projection!V187,$A$2,0),NA())</f>
        <v>#N/A</v>
      </c>
      <c r="N187" s="10" t="e">
        <f ca="1">IF($B187&lt;='Visualization - Fit'!$B$5,OFFSET(Projection!W187,$A$2,0),NA())</f>
        <v>#N/A</v>
      </c>
      <c r="O187" s="10" t="e">
        <f ca="1">IF($B187&lt;='Visualization - Fit'!$B$5,OFFSET(Projection!X187,$A$2,0),NA())</f>
        <v>#N/A</v>
      </c>
      <c r="P187" s="10" t="e">
        <f ca="1">IF($B187&lt;='Visualization - Fit'!$B$5,OFFSET(Projection!Y187,$A$2,0),NA())</f>
        <v>#N/A</v>
      </c>
      <c r="Q187" s="10" t="e">
        <f ca="1">IF($B187&lt;='Visualization - Fit'!$B$5,OFFSET(Projection!Z187,$A$2,0),NA())</f>
        <v>#N/A</v>
      </c>
      <c r="R187" s="10" t="e">
        <f ca="1">IF($B187&lt;='Visualization - Fit'!$B$5,OFFSET(Projection!AA187,$A$2,0),NA())</f>
        <v>#N/A</v>
      </c>
      <c r="S187" s="10" t="e">
        <f ca="1">IF($B187&lt;='Visualization - Fit'!$B$5,OFFSET(Projection!AB187,$A$2,0),NA())</f>
        <v>#N/A</v>
      </c>
      <c r="T187" s="10" t="e">
        <f ca="1">IF($B187&lt;='Visualization - Fit'!$B$5,OFFSET(Projection!AC187,$A$2,0),NA())</f>
        <v>#N/A</v>
      </c>
      <c r="U187" s="10" t="e">
        <f ca="1">IF($B187&lt;='Visualization - Fit'!$B$5,OFFSET(Projection!AD187,$A$2,0),NA())</f>
        <v>#N/A</v>
      </c>
      <c r="V187" s="10" t="e">
        <f ca="1">IF($B187&lt;='Visualization - Fit'!$B$5,OFFSET(Projection!AE187,$A$2,0),NA())</f>
        <v>#N/A</v>
      </c>
      <c r="W187" s="10" t="e">
        <f ca="1">IF($B187&lt;='Visualization - Fit'!$B$5,OFFSET(Projection!AI187,$A$2,0),NA())</f>
        <v>#N/A</v>
      </c>
      <c r="X187" s="10" t="e">
        <f ca="1">IF($B187&lt;='Visualization - Fit'!$B$5,OFFSET(Projection!AJ187,$A$2,0),NA())</f>
        <v>#N/A</v>
      </c>
      <c r="Y187" s="10" t="e">
        <f ca="1">IF($B187&lt;='Visualization - Fit'!$B$5,OFFSET(Projection!#REF!,$A$2,0),NA())</f>
        <v>#N/A</v>
      </c>
      <c r="Z187" s="10" t="e">
        <f ca="1">IF($B187&lt;='Visualization - Fit'!$B$5,OFFSET(Projection!AK187,$A$2,0),NA())</f>
        <v>#N/A</v>
      </c>
      <c r="AA187" s="10" t="e">
        <f ca="1">IF($B187&lt;='Visualization - Fit'!$B$5,OFFSET(Projection!AL187,$A$2,0),NA())</f>
        <v>#N/A</v>
      </c>
      <c r="AB187" s="10" t="e">
        <f ca="1">IF($B187&lt;='Visualization - Fit'!$B$5,OFFSET(Projection!AM187,$A$2,0),NA())</f>
        <v>#N/A</v>
      </c>
    </row>
    <row r="188" spans="2:28">
      <c r="B188" s="9" t="e">
        <f ca="1">IF(B187&lt;'Visualization - Fit'!$B$5,OFFSET(Projection!A188,$A$2,0),NA())</f>
        <v>#N/A</v>
      </c>
      <c r="C188" s="10" t="e">
        <f ca="1">IF($B188&lt;='Visualization - Fit'!$B$5,OFFSET(Projection!B188,$A$2,0),NA())</f>
        <v>#N/A</v>
      </c>
      <c r="D188" s="10" t="e">
        <f ca="1">IF($B188&lt;='Visualization - Fit'!$B$5,OFFSET(Projection!C188,$A$2,0),NA())</f>
        <v>#N/A</v>
      </c>
      <c r="E188" s="10" t="e">
        <f ca="1">IF($B188&lt;='Visualization - Fit'!$B$5,OFFSET(Projection!D188,$A$2,0),NA())</f>
        <v>#N/A</v>
      </c>
      <c r="F188" s="10" t="e">
        <f ca="1">IF($B188&lt;='Visualization - Fit'!$B$5,OFFSET(Projection!E188,$A$2,0),NA())</f>
        <v>#N/A</v>
      </c>
      <c r="G188" s="10" t="e">
        <f ca="1">IF($B188&lt;='Visualization - Fit'!$B$5,OFFSET(Projection!F188,$A$2,0),NA())</f>
        <v>#N/A</v>
      </c>
      <c r="H188" s="10" t="e">
        <f ca="1">IF($B188&lt;='Visualization - Fit'!$B$5,OFFSET(Projection!O188,$A$2,0),NA())</f>
        <v>#N/A</v>
      </c>
      <c r="I188" s="10" t="e">
        <f ca="1">IF($B188&lt;='Visualization - Fit'!$B$5,OFFSET(Projection!P188,$A$2,0),NA())</f>
        <v>#N/A</v>
      </c>
      <c r="J188" s="10" t="e">
        <f ca="1">IF($B188&lt;='Visualization - Fit'!$B$5,OFFSET(Projection!Q188,$A$2,0),NA())</f>
        <v>#N/A</v>
      </c>
      <c r="K188" s="10" t="e">
        <f ca="1">IF($B188&lt;='Visualization - Fit'!$B$5,OFFSET(Projection!T188,$A$2,0),NA())</f>
        <v>#N/A</v>
      </c>
      <c r="L188" s="10" t="e">
        <f ca="1">IF($B188&lt;='Visualization - Fit'!$B$5,OFFSET(Projection!U188,$A$2,0),NA())</f>
        <v>#N/A</v>
      </c>
      <c r="M188" s="10" t="e">
        <f ca="1">IF($B188&lt;='Visualization - Fit'!$B$5,OFFSET(Projection!V188,$A$2,0),NA())</f>
        <v>#N/A</v>
      </c>
      <c r="N188" s="10" t="e">
        <f ca="1">IF($B188&lt;='Visualization - Fit'!$B$5,OFFSET(Projection!W188,$A$2,0),NA())</f>
        <v>#N/A</v>
      </c>
      <c r="O188" s="10" t="e">
        <f ca="1">IF($B188&lt;='Visualization - Fit'!$B$5,OFFSET(Projection!X188,$A$2,0),NA())</f>
        <v>#N/A</v>
      </c>
      <c r="P188" s="10" t="e">
        <f ca="1">IF($B188&lt;='Visualization - Fit'!$B$5,OFFSET(Projection!Y188,$A$2,0),NA())</f>
        <v>#N/A</v>
      </c>
      <c r="Q188" s="10" t="e">
        <f ca="1">IF($B188&lt;='Visualization - Fit'!$B$5,OFFSET(Projection!Z188,$A$2,0),NA())</f>
        <v>#N/A</v>
      </c>
      <c r="R188" s="10" t="e">
        <f ca="1">IF($B188&lt;='Visualization - Fit'!$B$5,OFFSET(Projection!AA188,$A$2,0),NA())</f>
        <v>#N/A</v>
      </c>
      <c r="S188" s="10" t="e">
        <f ca="1">IF($B188&lt;='Visualization - Fit'!$B$5,OFFSET(Projection!AB188,$A$2,0),NA())</f>
        <v>#N/A</v>
      </c>
      <c r="T188" s="10" t="e">
        <f ca="1">IF($B188&lt;='Visualization - Fit'!$B$5,OFFSET(Projection!AC188,$A$2,0),NA())</f>
        <v>#N/A</v>
      </c>
      <c r="U188" s="10" t="e">
        <f ca="1">IF($B188&lt;='Visualization - Fit'!$B$5,OFFSET(Projection!AD188,$A$2,0),NA())</f>
        <v>#N/A</v>
      </c>
      <c r="V188" s="10" t="e">
        <f ca="1">IF($B188&lt;='Visualization - Fit'!$B$5,OFFSET(Projection!AE188,$A$2,0),NA())</f>
        <v>#N/A</v>
      </c>
      <c r="W188" s="10" t="e">
        <f ca="1">IF($B188&lt;='Visualization - Fit'!$B$5,OFFSET(Projection!AI188,$A$2,0),NA())</f>
        <v>#N/A</v>
      </c>
      <c r="X188" s="10" t="e">
        <f ca="1">IF($B188&lt;='Visualization - Fit'!$B$5,OFFSET(Projection!AJ188,$A$2,0),NA())</f>
        <v>#N/A</v>
      </c>
      <c r="Y188" s="10" t="e">
        <f ca="1">IF($B188&lt;='Visualization - Fit'!$B$5,OFFSET(Projection!#REF!,$A$2,0),NA())</f>
        <v>#N/A</v>
      </c>
      <c r="Z188" s="10" t="e">
        <f ca="1">IF($B188&lt;='Visualization - Fit'!$B$5,OFFSET(Projection!AK188,$A$2,0),NA())</f>
        <v>#N/A</v>
      </c>
      <c r="AA188" s="10" t="e">
        <f ca="1">IF($B188&lt;='Visualization - Fit'!$B$5,OFFSET(Projection!AL188,$A$2,0),NA())</f>
        <v>#N/A</v>
      </c>
      <c r="AB188" s="10" t="e">
        <f ca="1">IF($B188&lt;='Visualization - Fit'!$B$5,OFFSET(Projection!AM188,$A$2,0),NA())</f>
        <v>#N/A</v>
      </c>
    </row>
    <row r="189" spans="2:28">
      <c r="B189" s="9" t="e">
        <f ca="1">IF(B188&lt;'Visualization - Fit'!$B$5,OFFSET(Projection!A189,$A$2,0),NA())</f>
        <v>#N/A</v>
      </c>
      <c r="C189" s="10" t="e">
        <f ca="1">IF($B189&lt;='Visualization - Fit'!$B$5,OFFSET(Projection!B189,$A$2,0),NA())</f>
        <v>#N/A</v>
      </c>
      <c r="D189" s="10" t="e">
        <f ca="1">IF($B189&lt;='Visualization - Fit'!$B$5,OFFSET(Projection!C189,$A$2,0),NA())</f>
        <v>#N/A</v>
      </c>
      <c r="E189" s="10" t="e">
        <f ca="1">IF($B189&lt;='Visualization - Fit'!$B$5,OFFSET(Projection!D189,$A$2,0),NA())</f>
        <v>#N/A</v>
      </c>
      <c r="F189" s="10" t="e">
        <f ca="1">IF($B189&lt;='Visualization - Fit'!$B$5,OFFSET(Projection!E189,$A$2,0),NA())</f>
        <v>#N/A</v>
      </c>
      <c r="G189" s="10" t="e">
        <f ca="1">IF($B189&lt;='Visualization - Fit'!$B$5,OFFSET(Projection!F189,$A$2,0),NA())</f>
        <v>#N/A</v>
      </c>
      <c r="H189" s="10" t="e">
        <f ca="1">IF($B189&lt;='Visualization - Fit'!$B$5,OFFSET(Projection!O189,$A$2,0),NA())</f>
        <v>#N/A</v>
      </c>
      <c r="I189" s="10" t="e">
        <f ca="1">IF($B189&lt;='Visualization - Fit'!$B$5,OFFSET(Projection!P189,$A$2,0),NA())</f>
        <v>#N/A</v>
      </c>
      <c r="J189" s="10" t="e">
        <f ca="1">IF($B189&lt;='Visualization - Fit'!$B$5,OFFSET(Projection!Q189,$A$2,0),NA())</f>
        <v>#N/A</v>
      </c>
      <c r="K189" s="10" t="e">
        <f ca="1">IF($B189&lt;='Visualization - Fit'!$B$5,OFFSET(Projection!T189,$A$2,0),NA())</f>
        <v>#N/A</v>
      </c>
      <c r="L189" s="10" t="e">
        <f ca="1">IF($B189&lt;='Visualization - Fit'!$B$5,OFFSET(Projection!U189,$A$2,0),NA())</f>
        <v>#N/A</v>
      </c>
      <c r="M189" s="10" t="e">
        <f ca="1">IF($B189&lt;='Visualization - Fit'!$B$5,OFFSET(Projection!V189,$A$2,0),NA())</f>
        <v>#N/A</v>
      </c>
      <c r="N189" s="10" t="e">
        <f ca="1">IF($B189&lt;='Visualization - Fit'!$B$5,OFFSET(Projection!W189,$A$2,0),NA())</f>
        <v>#N/A</v>
      </c>
      <c r="O189" s="10" t="e">
        <f ca="1">IF($B189&lt;='Visualization - Fit'!$B$5,OFFSET(Projection!X189,$A$2,0),NA())</f>
        <v>#N/A</v>
      </c>
      <c r="P189" s="10" t="e">
        <f ca="1">IF($B189&lt;='Visualization - Fit'!$B$5,OFFSET(Projection!Y189,$A$2,0),NA())</f>
        <v>#N/A</v>
      </c>
      <c r="Q189" s="10" t="e">
        <f ca="1">IF($B189&lt;='Visualization - Fit'!$B$5,OFFSET(Projection!Z189,$A$2,0),NA())</f>
        <v>#N/A</v>
      </c>
      <c r="R189" s="10" t="e">
        <f ca="1">IF($B189&lt;='Visualization - Fit'!$B$5,OFFSET(Projection!AA189,$A$2,0),NA())</f>
        <v>#N/A</v>
      </c>
      <c r="S189" s="10" t="e">
        <f ca="1">IF($B189&lt;='Visualization - Fit'!$B$5,OFFSET(Projection!AB189,$A$2,0),NA())</f>
        <v>#N/A</v>
      </c>
      <c r="T189" s="10" t="e">
        <f ca="1">IF($B189&lt;='Visualization - Fit'!$B$5,OFFSET(Projection!AC189,$A$2,0),NA())</f>
        <v>#N/A</v>
      </c>
      <c r="U189" s="10" t="e">
        <f ca="1">IF($B189&lt;='Visualization - Fit'!$B$5,OFFSET(Projection!AD189,$A$2,0),NA())</f>
        <v>#N/A</v>
      </c>
      <c r="V189" s="10" t="e">
        <f ca="1">IF($B189&lt;='Visualization - Fit'!$B$5,OFFSET(Projection!AE189,$A$2,0),NA())</f>
        <v>#N/A</v>
      </c>
      <c r="W189" s="10" t="e">
        <f ca="1">IF($B189&lt;='Visualization - Fit'!$B$5,OFFSET(Projection!AI189,$A$2,0),NA())</f>
        <v>#N/A</v>
      </c>
      <c r="X189" s="10" t="e">
        <f ca="1">IF($B189&lt;='Visualization - Fit'!$B$5,OFFSET(Projection!AJ189,$A$2,0),NA())</f>
        <v>#N/A</v>
      </c>
      <c r="Y189" s="10" t="e">
        <f ca="1">IF($B189&lt;='Visualization - Fit'!$B$5,OFFSET(Projection!#REF!,$A$2,0),NA())</f>
        <v>#N/A</v>
      </c>
      <c r="Z189" s="10" t="e">
        <f ca="1">IF($B189&lt;='Visualization - Fit'!$B$5,OFFSET(Projection!AK189,$A$2,0),NA())</f>
        <v>#N/A</v>
      </c>
      <c r="AA189" s="10" t="e">
        <f ca="1">IF($B189&lt;='Visualization - Fit'!$B$5,OFFSET(Projection!AL189,$A$2,0),NA())</f>
        <v>#N/A</v>
      </c>
      <c r="AB189" s="10" t="e">
        <f ca="1">IF($B189&lt;='Visualization - Fit'!$B$5,OFFSET(Projection!AM189,$A$2,0),NA())</f>
        <v>#N/A</v>
      </c>
    </row>
    <row r="190" spans="2:28">
      <c r="B190" s="9" t="e">
        <f ca="1">IF(B189&lt;'Visualization - Fit'!$B$5,OFFSET(Projection!A190,$A$2,0),NA())</f>
        <v>#N/A</v>
      </c>
      <c r="C190" s="10" t="e">
        <f ca="1">IF($B190&lt;='Visualization - Fit'!$B$5,OFFSET(Projection!B190,$A$2,0),NA())</f>
        <v>#N/A</v>
      </c>
      <c r="D190" s="10" t="e">
        <f ca="1">IF($B190&lt;='Visualization - Fit'!$B$5,OFFSET(Projection!C190,$A$2,0),NA())</f>
        <v>#N/A</v>
      </c>
      <c r="E190" s="10" t="e">
        <f ca="1">IF($B190&lt;='Visualization - Fit'!$B$5,OFFSET(Projection!D190,$A$2,0),NA())</f>
        <v>#N/A</v>
      </c>
      <c r="F190" s="10" t="e">
        <f ca="1">IF($B190&lt;='Visualization - Fit'!$B$5,OFFSET(Projection!E190,$A$2,0),NA())</f>
        <v>#N/A</v>
      </c>
      <c r="G190" s="10" t="e">
        <f ca="1">IF($B190&lt;='Visualization - Fit'!$B$5,OFFSET(Projection!F190,$A$2,0),NA())</f>
        <v>#N/A</v>
      </c>
      <c r="H190" s="10" t="e">
        <f ca="1">IF($B190&lt;='Visualization - Fit'!$B$5,OFFSET(Projection!O190,$A$2,0),NA())</f>
        <v>#N/A</v>
      </c>
      <c r="I190" s="10" t="e">
        <f ca="1">IF($B190&lt;='Visualization - Fit'!$B$5,OFFSET(Projection!P190,$A$2,0),NA())</f>
        <v>#N/A</v>
      </c>
      <c r="J190" s="10" t="e">
        <f ca="1">IF($B190&lt;='Visualization - Fit'!$B$5,OFFSET(Projection!Q190,$A$2,0),NA())</f>
        <v>#N/A</v>
      </c>
      <c r="K190" s="10" t="e">
        <f ca="1">IF($B190&lt;='Visualization - Fit'!$B$5,OFFSET(Projection!T190,$A$2,0),NA())</f>
        <v>#N/A</v>
      </c>
      <c r="L190" s="10" t="e">
        <f ca="1">IF($B190&lt;='Visualization - Fit'!$B$5,OFFSET(Projection!U190,$A$2,0),NA())</f>
        <v>#N/A</v>
      </c>
      <c r="M190" s="10" t="e">
        <f ca="1">IF($B190&lt;='Visualization - Fit'!$B$5,OFFSET(Projection!V190,$A$2,0),NA())</f>
        <v>#N/A</v>
      </c>
      <c r="N190" s="10" t="e">
        <f ca="1">IF($B190&lt;='Visualization - Fit'!$B$5,OFFSET(Projection!W190,$A$2,0),NA())</f>
        <v>#N/A</v>
      </c>
      <c r="O190" s="10" t="e">
        <f ca="1">IF($B190&lt;='Visualization - Fit'!$B$5,OFFSET(Projection!X190,$A$2,0),NA())</f>
        <v>#N/A</v>
      </c>
      <c r="P190" s="10" t="e">
        <f ca="1">IF($B190&lt;='Visualization - Fit'!$B$5,OFFSET(Projection!Y190,$A$2,0),NA())</f>
        <v>#N/A</v>
      </c>
      <c r="Q190" s="10" t="e">
        <f ca="1">IF($B190&lt;='Visualization - Fit'!$B$5,OFFSET(Projection!Z190,$A$2,0),NA())</f>
        <v>#N/A</v>
      </c>
      <c r="R190" s="10" t="e">
        <f ca="1">IF($B190&lt;='Visualization - Fit'!$B$5,OFFSET(Projection!AA190,$A$2,0),NA())</f>
        <v>#N/A</v>
      </c>
      <c r="S190" s="10" t="e">
        <f ca="1">IF($B190&lt;='Visualization - Fit'!$B$5,OFFSET(Projection!AB190,$A$2,0),NA())</f>
        <v>#N/A</v>
      </c>
      <c r="T190" s="10" t="e">
        <f ca="1">IF($B190&lt;='Visualization - Fit'!$B$5,OFFSET(Projection!AC190,$A$2,0),NA())</f>
        <v>#N/A</v>
      </c>
      <c r="U190" s="10" t="e">
        <f ca="1">IF($B190&lt;='Visualization - Fit'!$B$5,OFFSET(Projection!AD190,$A$2,0),NA())</f>
        <v>#N/A</v>
      </c>
      <c r="V190" s="10" t="e">
        <f ca="1">IF($B190&lt;='Visualization - Fit'!$B$5,OFFSET(Projection!AE190,$A$2,0),NA())</f>
        <v>#N/A</v>
      </c>
      <c r="W190" s="10" t="e">
        <f ca="1">IF($B190&lt;='Visualization - Fit'!$B$5,OFFSET(Projection!AI190,$A$2,0),NA())</f>
        <v>#N/A</v>
      </c>
      <c r="X190" s="10" t="e">
        <f ca="1">IF($B190&lt;='Visualization - Fit'!$B$5,OFFSET(Projection!AJ190,$A$2,0),NA())</f>
        <v>#N/A</v>
      </c>
      <c r="Y190" s="10" t="e">
        <f ca="1">IF($B190&lt;='Visualization - Fit'!$B$5,OFFSET(Projection!#REF!,$A$2,0),NA())</f>
        <v>#N/A</v>
      </c>
      <c r="Z190" s="10" t="e">
        <f ca="1">IF($B190&lt;='Visualization - Fit'!$B$5,OFFSET(Projection!AK190,$A$2,0),NA())</f>
        <v>#N/A</v>
      </c>
      <c r="AA190" s="10" t="e">
        <f ca="1">IF($B190&lt;='Visualization - Fit'!$B$5,OFFSET(Projection!AL190,$A$2,0),NA())</f>
        <v>#N/A</v>
      </c>
      <c r="AB190" s="10" t="e">
        <f ca="1">IF($B190&lt;='Visualization - Fit'!$B$5,OFFSET(Projection!AM190,$A$2,0),NA())</f>
        <v>#N/A</v>
      </c>
    </row>
    <row r="191" spans="2:28">
      <c r="B191" s="9" t="e">
        <f ca="1">IF(B190&lt;'Visualization - Fit'!$B$5,OFFSET(Projection!A191,$A$2,0),NA())</f>
        <v>#N/A</v>
      </c>
      <c r="C191" s="10" t="e">
        <f ca="1">IF($B191&lt;='Visualization - Fit'!$B$5,OFFSET(Projection!B191,$A$2,0),NA())</f>
        <v>#N/A</v>
      </c>
      <c r="D191" s="10" t="e">
        <f ca="1">IF($B191&lt;='Visualization - Fit'!$B$5,OFFSET(Projection!C191,$A$2,0),NA())</f>
        <v>#N/A</v>
      </c>
      <c r="E191" s="10" t="e">
        <f ca="1">IF($B191&lt;='Visualization - Fit'!$B$5,OFFSET(Projection!D191,$A$2,0),NA())</f>
        <v>#N/A</v>
      </c>
      <c r="F191" s="10" t="e">
        <f ca="1">IF($B191&lt;='Visualization - Fit'!$B$5,OFFSET(Projection!E191,$A$2,0),NA())</f>
        <v>#N/A</v>
      </c>
      <c r="G191" s="10" t="e">
        <f ca="1">IF($B191&lt;='Visualization - Fit'!$B$5,OFFSET(Projection!F191,$A$2,0),NA())</f>
        <v>#N/A</v>
      </c>
      <c r="H191" s="10" t="e">
        <f ca="1">IF($B191&lt;='Visualization - Fit'!$B$5,OFFSET(Projection!O191,$A$2,0),NA())</f>
        <v>#N/A</v>
      </c>
      <c r="I191" s="10" t="e">
        <f ca="1">IF($B191&lt;='Visualization - Fit'!$B$5,OFFSET(Projection!P191,$A$2,0),NA())</f>
        <v>#N/A</v>
      </c>
      <c r="J191" s="10" t="e">
        <f ca="1">IF($B191&lt;='Visualization - Fit'!$B$5,OFFSET(Projection!Q191,$A$2,0),NA())</f>
        <v>#N/A</v>
      </c>
      <c r="K191" s="10" t="e">
        <f ca="1">IF($B191&lt;='Visualization - Fit'!$B$5,OFFSET(Projection!T191,$A$2,0),NA())</f>
        <v>#N/A</v>
      </c>
      <c r="L191" s="10" t="e">
        <f ca="1">IF($B191&lt;='Visualization - Fit'!$B$5,OFFSET(Projection!U191,$A$2,0),NA())</f>
        <v>#N/A</v>
      </c>
      <c r="M191" s="10" t="e">
        <f ca="1">IF($B191&lt;='Visualization - Fit'!$B$5,OFFSET(Projection!V191,$A$2,0),NA())</f>
        <v>#N/A</v>
      </c>
      <c r="N191" s="10" t="e">
        <f ca="1">IF($B191&lt;='Visualization - Fit'!$B$5,OFFSET(Projection!W191,$A$2,0),NA())</f>
        <v>#N/A</v>
      </c>
      <c r="O191" s="10" t="e">
        <f ca="1">IF($B191&lt;='Visualization - Fit'!$B$5,OFFSET(Projection!X191,$A$2,0),NA())</f>
        <v>#N/A</v>
      </c>
      <c r="P191" s="10" t="e">
        <f ca="1">IF($B191&lt;='Visualization - Fit'!$B$5,OFFSET(Projection!Y191,$A$2,0),NA())</f>
        <v>#N/A</v>
      </c>
      <c r="Q191" s="10" t="e">
        <f ca="1">IF($B191&lt;='Visualization - Fit'!$B$5,OFFSET(Projection!Z191,$A$2,0),NA())</f>
        <v>#N/A</v>
      </c>
      <c r="R191" s="10" t="e">
        <f ca="1">IF($B191&lt;='Visualization - Fit'!$B$5,OFFSET(Projection!AA191,$A$2,0),NA())</f>
        <v>#N/A</v>
      </c>
      <c r="S191" s="10" t="e">
        <f ca="1">IF($B191&lt;='Visualization - Fit'!$B$5,OFFSET(Projection!AB191,$A$2,0),NA())</f>
        <v>#N/A</v>
      </c>
      <c r="T191" s="10" t="e">
        <f ca="1">IF($B191&lt;='Visualization - Fit'!$B$5,OFFSET(Projection!AC191,$A$2,0),NA())</f>
        <v>#N/A</v>
      </c>
      <c r="U191" s="10" t="e">
        <f ca="1">IF($B191&lt;='Visualization - Fit'!$B$5,OFFSET(Projection!AD191,$A$2,0),NA())</f>
        <v>#N/A</v>
      </c>
      <c r="V191" s="10" t="e">
        <f ca="1">IF($B191&lt;='Visualization - Fit'!$B$5,OFFSET(Projection!AE191,$A$2,0),NA())</f>
        <v>#N/A</v>
      </c>
      <c r="W191" s="10" t="e">
        <f ca="1">IF($B191&lt;='Visualization - Fit'!$B$5,OFFSET(Projection!AI191,$A$2,0),NA())</f>
        <v>#N/A</v>
      </c>
      <c r="X191" s="10" t="e">
        <f ca="1">IF($B191&lt;='Visualization - Fit'!$B$5,OFFSET(Projection!AJ191,$A$2,0),NA())</f>
        <v>#N/A</v>
      </c>
      <c r="Y191" s="10" t="e">
        <f ca="1">IF($B191&lt;='Visualization - Fit'!$B$5,OFFSET(Projection!#REF!,$A$2,0),NA())</f>
        <v>#N/A</v>
      </c>
      <c r="Z191" s="10" t="e">
        <f ca="1">IF($B191&lt;='Visualization - Fit'!$B$5,OFFSET(Projection!AK191,$A$2,0),NA())</f>
        <v>#N/A</v>
      </c>
      <c r="AA191" s="10" t="e">
        <f ca="1">IF($B191&lt;='Visualization - Fit'!$B$5,OFFSET(Projection!AL191,$A$2,0),NA())</f>
        <v>#N/A</v>
      </c>
      <c r="AB191" s="10" t="e">
        <f ca="1">IF($B191&lt;='Visualization - Fit'!$B$5,OFFSET(Projection!AM191,$A$2,0),NA())</f>
        <v>#N/A</v>
      </c>
    </row>
    <row r="192" spans="2:28">
      <c r="B192" s="9" t="e">
        <f ca="1">IF(B191&lt;'Visualization - Fit'!$B$5,OFFSET(Projection!A192,$A$2,0),NA())</f>
        <v>#N/A</v>
      </c>
      <c r="C192" s="10" t="e">
        <f ca="1">IF($B192&lt;='Visualization - Fit'!$B$5,OFFSET(Projection!B192,$A$2,0),NA())</f>
        <v>#N/A</v>
      </c>
      <c r="D192" s="10" t="e">
        <f ca="1">IF($B192&lt;='Visualization - Fit'!$B$5,OFFSET(Projection!C192,$A$2,0),NA())</f>
        <v>#N/A</v>
      </c>
      <c r="E192" s="10" t="e">
        <f ca="1">IF($B192&lt;='Visualization - Fit'!$B$5,OFFSET(Projection!D192,$A$2,0),NA())</f>
        <v>#N/A</v>
      </c>
      <c r="F192" s="10" t="e">
        <f ca="1">IF($B192&lt;='Visualization - Fit'!$B$5,OFFSET(Projection!E192,$A$2,0),NA())</f>
        <v>#N/A</v>
      </c>
      <c r="G192" s="10" t="e">
        <f ca="1">IF($B192&lt;='Visualization - Fit'!$B$5,OFFSET(Projection!F192,$A$2,0),NA())</f>
        <v>#N/A</v>
      </c>
      <c r="H192" s="10" t="e">
        <f ca="1">IF($B192&lt;='Visualization - Fit'!$B$5,OFFSET(Projection!O192,$A$2,0),NA())</f>
        <v>#N/A</v>
      </c>
      <c r="I192" s="10" t="e">
        <f ca="1">IF($B192&lt;='Visualization - Fit'!$B$5,OFFSET(Projection!P192,$A$2,0),NA())</f>
        <v>#N/A</v>
      </c>
      <c r="J192" s="10" t="e">
        <f ca="1">IF($B192&lt;='Visualization - Fit'!$B$5,OFFSET(Projection!Q192,$A$2,0),NA())</f>
        <v>#N/A</v>
      </c>
      <c r="K192" s="10" t="e">
        <f ca="1">IF($B192&lt;='Visualization - Fit'!$B$5,OFFSET(Projection!T192,$A$2,0),NA())</f>
        <v>#N/A</v>
      </c>
      <c r="L192" s="10" t="e">
        <f ca="1">IF($B192&lt;='Visualization - Fit'!$B$5,OFFSET(Projection!U192,$A$2,0),NA())</f>
        <v>#N/A</v>
      </c>
      <c r="M192" s="10" t="e">
        <f ca="1">IF($B192&lt;='Visualization - Fit'!$B$5,OFFSET(Projection!V192,$A$2,0),NA())</f>
        <v>#N/A</v>
      </c>
      <c r="N192" s="10" t="e">
        <f ca="1">IF($B192&lt;='Visualization - Fit'!$B$5,OFFSET(Projection!W192,$A$2,0),NA())</f>
        <v>#N/A</v>
      </c>
      <c r="O192" s="10" t="e">
        <f ca="1">IF($B192&lt;='Visualization - Fit'!$B$5,OFFSET(Projection!X192,$A$2,0),NA())</f>
        <v>#N/A</v>
      </c>
      <c r="P192" s="10" t="e">
        <f ca="1">IF($B192&lt;='Visualization - Fit'!$B$5,OFFSET(Projection!Y192,$A$2,0),NA())</f>
        <v>#N/A</v>
      </c>
      <c r="Q192" s="10" t="e">
        <f ca="1">IF($B192&lt;='Visualization - Fit'!$B$5,OFFSET(Projection!Z192,$A$2,0),NA())</f>
        <v>#N/A</v>
      </c>
      <c r="R192" s="10" t="e">
        <f ca="1">IF($B192&lt;='Visualization - Fit'!$B$5,OFFSET(Projection!AA192,$A$2,0),NA())</f>
        <v>#N/A</v>
      </c>
      <c r="S192" s="10" t="e">
        <f ca="1">IF($B192&lt;='Visualization - Fit'!$B$5,OFFSET(Projection!AB192,$A$2,0),NA())</f>
        <v>#N/A</v>
      </c>
      <c r="T192" s="10" t="e">
        <f ca="1">IF($B192&lt;='Visualization - Fit'!$B$5,OFFSET(Projection!AC192,$A$2,0),NA())</f>
        <v>#N/A</v>
      </c>
      <c r="U192" s="10" t="e">
        <f ca="1">IF($B192&lt;='Visualization - Fit'!$B$5,OFFSET(Projection!AD192,$A$2,0),NA())</f>
        <v>#N/A</v>
      </c>
      <c r="V192" s="10" t="e">
        <f ca="1">IF($B192&lt;='Visualization - Fit'!$B$5,OFFSET(Projection!AE192,$A$2,0),NA())</f>
        <v>#N/A</v>
      </c>
      <c r="W192" s="10" t="e">
        <f ca="1">IF($B192&lt;='Visualization - Fit'!$B$5,OFFSET(Projection!AI192,$A$2,0),NA())</f>
        <v>#N/A</v>
      </c>
      <c r="X192" s="10" t="e">
        <f ca="1">IF($B192&lt;='Visualization - Fit'!$B$5,OFFSET(Projection!AJ192,$A$2,0),NA())</f>
        <v>#N/A</v>
      </c>
      <c r="Y192" s="10" t="e">
        <f ca="1">IF($B192&lt;='Visualization - Fit'!$B$5,OFFSET(Projection!#REF!,$A$2,0),NA())</f>
        <v>#N/A</v>
      </c>
      <c r="Z192" s="10" t="e">
        <f ca="1">IF($B192&lt;='Visualization - Fit'!$B$5,OFFSET(Projection!AK192,$A$2,0),NA())</f>
        <v>#N/A</v>
      </c>
      <c r="AA192" s="10" t="e">
        <f ca="1">IF($B192&lt;='Visualization - Fit'!$B$5,OFFSET(Projection!AL192,$A$2,0),NA())</f>
        <v>#N/A</v>
      </c>
      <c r="AB192" s="10" t="e">
        <f ca="1">IF($B192&lt;='Visualization - Fit'!$B$5,OFFSET(Projection!AM192,$A$2,0),NA())</f>
        <v>#N/A</v>
      </c>
    </row>
    <row r="193" spans="2:28">
      <c r="B193" s="9" t="e">
        <f ca="1">IF(B192&lt;'Visualization - Fit'!$B$5,OFFSET(Projection!A193,$A$2,0),NA())</f>
        <v>#N/A</v>
      </c>
      <c r="C193" s="10" t="e">
        <f ca="1">IF($B193&lt;='Visualization - Fit'!$B$5,OFFSET(Projection!B193,$A$2,0),NA())</f>
        <v>#N/A</v>
      </c>
      <c r="D193" s="10" t="e">
        <f ca="1">IF($B193&lt;='Visualization - Fit'!$B$5,OFFSET(Projection!C193,$A$2,0),NA())</f>
        <v>#N/A</v>
      </c>
      <c r="E193" s="10" t="e">
        <f ca="1">IF($B193&lt;='Visualization - Fit'!$B$5,OFFSET(Projection!D193,$A$2,0),NA())</f>
        <v>#N/A</v>
      </c>
      <c r="F193" s="10" t="e">
        <f ca="1">IF($B193&lt;='Visualization - Fit'!$B$5,OFFSET(Projection!E193,$A$2,0),NA())</f>
        <v>#N/A</v>
      </c>
      <c r="G193" s="10" t="e">
        <f ca="1">IF($B193&lt;='Visualization - Fit'!$B$5,OFFSET(Projection!F193,$A$2,0),NA())</f>
        <v>#N/A</v>
      </c>
      <c r="H193" s="10" t="e">
        <f ca="1">IF($B193&lt;='Visualization - Fit'!$B$5,OFFSET(Projection!O193,$A$2,0),NA())</f>
        <v>#N/A</v>
      </c>
      <c r="I193" s="10" t="e">
        <f ca="1">IF($B193&lt;='Visualization - Fit'!$B$5,OFFSET(Projection!P193,$A$2,0),NA())</f>
        <v>#N/A</v>
      </c>
      <c r="J193" s="10" t="e">
        <f ca="1">IF($B193&lt;='Visualization - Fit'!$B$5,OFFSET(Projection!Q193,$A$2,0),NA())</f>
        <v>#N/A</v>
      </c>
      <c r="K193" s="10" t="e">
        <f ca="1">IF($B193&lt;='Visualization - Fit'!$B$5,OFFSET(Projection!T193,$A$2,0),NA())</f>
        <v>#N/A</v>
      </c>
      <c r="L193" s="10" t="e">
        <f ca="1">IF($B193&lt;='Visualization - Fit'!$B$5,OFFSET(Projection!U193,$A$2,0),NA())</f>
        <v>#N/A</v>
      </c>
      <c r="M193" s="10" t="e">
        <f ca="1">IF($B193&lt;='Visualization - Fit'!$B$5,OFFSET(Projection!V193,$A$2,0),NA())</f>
        <v>#N/A</v>
      </c>
      <c r="N193" s="10" t="e">
        <f ca="1">IF($B193&lt;='Visualization - Fit'!$B$5,OFFSET(Projection!W193,$A$2,0),NA())</f>
        <v>#N/A</v>
      </c>
      <c r="O193" s="10" t="e">
        <f ca="1">IF($B193&lt;='Visualization - Fit'!$B$5,OFFSET(Projection!X193,$A$2,0),NA())</f>
        <v>#N/A</v>
      </c>
      <c r="P193" s="10" t="e">
        <f ca="1">IF($B193&lt;='Visualization - Fit'!$B$5,OFFSET(Projection!Y193,$A$2,0),NA())</f>
        <v>#N/A</v>
      </c>
      <c r="Q193" s="10" t="e">
        <f ca="1">IF($B193&lt;='Visualization - Fit'!$B$5,OFFSET(Projection!Z193,$A$2,0),NA())</f>
        <v>#N/A</v>
      </c>
      <c r="R193" s="10" t="e">
        <f ca="1">IF($B193&lt;='Visualization - Fit'!$B$5,OFFSET(Projection!AA193,$A$2,0),NA())</f>
        <v>#N/A</v>
      </c>
      <c r="S193" s="10" t="e">
        <f ca="1">IF($B193&lt;='Visualization - Fit'!$B$5,OFFSET(Projection!AB193,$A$2,0),NA())</f>
        <v>#N/A</v>
      </c>
      <c r="T193" s="10" t="e">
        <f ca="1">IF($B193&lt;='Visualization - Fit'!$B$5,OFFSET(Projection!AC193,$A$2,0),NA())</f>
        <v>#N/A</v>
      </c>
      <c r="U193" s="10" t="e">
        <f ca="1">IF($B193&lt;='Visualization - Fit'!$B$5,OFFSET(Projection!AD193,$A$2,0),NA())</f>
        <v>#N/A</v>
      </c>
      <c r="V193" s="10" t="e">
        <f ca="1">IF($B193&lt;='Visualization - Fit'!$B$5,OFFSET(Projection!AE193,$A$2,0),NA())</f>
        <v>#N/A</v>
      </c>
      <c r="W193" s="10" t="e">
        <f ca="1">IF($B193&lt;='Visualization - Fit'!$B$5,OFFSET(Projection!AI193,$A$2,0),NA())</f>
        <v>#N/A</v>
      </c>
      <c r="X193" s="10" t="e">
        <f ca="1">IF($B193&lt;='Visualization - Fit'!$B$5,OFFSET(Projection!AJ193,$A$2,0),NA())</f>
        <v>#N/A</v>
      </c>
      <c r="Y193" s="10" t="e">
        <f ca="1">IF($B193&lt;='Visualization - Fit'!$B$5,OFFSET(Projection!#REF!,$A$2,0),NA())</f>
        <v>#N/A</v>
      </c>
      <c r="Z193" s="10" t="e">
        <f ca="1">IF($B193&lt;='Visualization - Fit'!$B$5,OFFSET(Projection!AK193,$A$2,0),NA())</f>
        <v>#N/A</v>
      </c>
      <c r="AA193" s="10" t="e">
        <f ca="1">IF($B193&lt;='Visualization - Fit'!$B$5,OFFSET(Projection!AL193,$A$2,0),NA())</f>
        <v>#N/A</v>
      </c>
      <c r="AB193" s="10" t="e">
        <f ca="1">IF($B193&lt;='Visualization - Fit'!$B$5,OFFSET(Projection!AM193,$A$2,0),NA())</f>
        <v>#N/A</v>
      </c>
    </row>
    <row r="194" spans="2:28">
      <c r="B194" s="9" t="e">
        <f ca="1">IF(B193&lt;'Visualization - Fit'!$B$5,OFFSET(Projection!A194,$A$2,0),NA())</f>
        <v>#N/A</v>
      </c>
      <c r="C194" s="10" t="e">
        <f ca="1">IF($B194&lt;='Visualization - Fit'!$B$5,OFFSET(Projection!B194,$A$2,0),NA())</f>
        <v>#N/A</v>
      </c>
      <c r="D194" s="10" t="e">
        <f ca="1">IF($B194&lt;='Visualization - Fit'!$B$5,OFFSET(Projection!C194,$A$2,0),NA())</f>
        <v>#N/A</v>
      </c>
      <c r="E194" s="10" t="e">
        <f ca="1">IF($B194&lt;='Visualization - Fit'!$B$5,OFFSET(Projection!D194,$A$2,0),NA())</f>
        <v>#N/A</v>
      </c>
      <c r="F194" s="10" t="e">
        <f ca="1">IF($B194&lt;='Visualization - Fit'!$B$5,OFFSET(Projection!E194,$A$2,0),NA())</f>
        <v>#N/A</v>
      </c>
      <c r="G194" s="10" t="e">
        <f ca="1">IF($B194&lt;='Visualization - Fit'!$B$5,OFFSET(Projection!F194,$A$2,0),NA())</f>
        <v>#N/A</v>
      </c>
      <c r="H194" s="10" t="e">
        <f ca="1">IF($B194&lt;='Visualization - Fit'!$B$5,OFFSET(Projection!O194,$A$2,0),NA())</f>
        <v>#N/A</v>
      </c>
      <c r="I194" s="10" t="e">
        <f ca="1">IF($B194&lt;='Visualization - Fit'!$B$5,OFFSET(Projection!P194,$A$2,0),NA())</f>
        <v>#N/A</v>
      </c>
      <c r="J194" s="10" t="e">
        <f ca="1">IF($B194&lt;='Visualization - Fit'!$B$5,OFFSET(Projection!Q194,$A$2,0),NA())</f>
        <v>#N/A</v>
      </c>
      <c r="K194" s="10" t="e">
        <f ca="1">IF($B194&lt;='Visualization - Fit'!$B$5,OFFSET(Projection!T194,$A$2,0),NA())</f>
        <v>#N/A</v>
      </c>
      <c r="L194" s="10" t="e">
        <f ca="1">IF($B194&lt;='Visualization - Fit'!$B$5,OFFSET(Projection!U194,$A$2,0),NA())</f>
        <v>#N/A</v>
      </c>
      <c r="M194" s="10" t="e">
        <f ca="1">IF($B194&lt;='Visualization - Fit'!$B$5,OFFSET(Projection!V194,$A$2,0),NA())</f>
        <v>#N/A</v>
      </c>
      <c r="N194" s="10" t="e">
        <f ca="1">IF($B194&lt;='Visualization - Fit'!$B$5,OFFSET(Projection!W194,$A$2,0),NA())</f>
        <v>#N/A</v>
      </c>
      <c r="O194" s="10" t="e">
        <f ca="1">IF($B194&lt;='Visualization - Fit'!$B$5,OFFSET(Projection!X194,$A$2,0),NA())</f>
        <v>#N/A</v>
      </c>
      <c r="P194" s="10" t="e">
        <f ca="1">IF($B194&lt;='Visualization - Fit'!$B$5,OFFSET(Projection!Y194,$A$2,0),NA())</f>
        <v>#N/A</v>
      </c>
      <c r="Q194" s="10" t="e">
        <f ca="1">IF($B194&lt;='Visualization - Fit'!$B$5,OFFSET(Projection!Z194,$A$2,0),NA())</f>
        <v>#N/A</v>
      </c>
      <c r="R194" s="10" t="e">
        <f ca="1">IF($B194&lt;='Visualization - Fit'!$B$5,OFFSET(Projection!AA194,$A$2,0),NA())</f>
        <v>#N/A</v>
      </c>
      <c r="S194" s="10" t="e">
        <f ca="1">IF($B194&lt;='Visualization - Fit'!$B$5,OFFSET(Projection!AB194,$A$2,0),NA())</f>
        <v>#N/A</v>
      </c>
      <c r="T194" s="10" t="e">
        <f ca="1">IF($B194&lt;='Visualization - Fit'!$B$5,OFFSET(Projection!AC194,$A$2,0),NA())</f>
        <v>#N/A</v>
      </c>
      <c r="U194" s="10" t="e">
        <f ca="1">IF($B194&lt;='Visualization - Fit'!$B$5,OFFSET(Projection!AD194,$A$2,0),NA())</f>
        <v>#N/A</v>
      </c>
      <c r="V194" s="10" t="e">
        <f ca="1">IF($B194&lt;='Visualization - Fit'!$B$5,OFFSET(Projection!AE194,$A$2,0),NA())</f>
        <v>#N/A</v>
      </c>
      <c r="W194" s="10" t="e">
        <f ca="1">IF($B194&lt;='Visualization - Fit'!$B$5,OFFSET(Projection!AI194,$A$2,0),NA())</f>
        <v>#N/A</v>
      </c>
      <c r="X194" s="10" t="e">
        <f ca="1">IF($B194&lt;='Visualization - Fit'!$B$5,OFFSET(Projection!AJ194,$A$2,0),NA())</f>
        <v>#N/A</v>
      </c>
      <c r="Y194" s="10" t="e">
        <f ca="1">IF($B194&lt;='Visualization - Fit'!$B$5,OFFSET(Projection!#REF!,$A$2,0),NA())</f>
        <v>#N/A</v>
      </c>
      <c r="Z194" s="10" t="e">
        <f ca="1">IF($B194&lt;='Visualization - Fit'!$B$5,OFFSET(Projection!AK194,$A$2,0),NA())</f>
        <v>#N/A</v>
      </c>
      <c r="AA194" s="10" t="e">
        <f ca="1">IF($B194&lt;='Visualization - Fit'!$B$5,OFFSET(Projection!AL194,$A$2,0),NA())</f>
        <v>#N/A</v>
      </c>
      <c r="AB194" s="10" t="e">
        <f ca="1">IF($B194&lt;='Visualization - Fit'!$B$5,OFFSET(Projection!AM194,$A$2,0),NA())</f>
        <v>#N/A</v>
      </c>
    </row>
    <row r="195" spans="2:28">
      <c r="B195" s="9" t="e">
        <f ca="1">IF(B194&lt;'Visualization - Fit'!$B$5,OFFSET(Projection!A195,$A$2,0),NA())</f>
        <v>#N/A</v>
      </c>
      <c r="C195" s="10" t="e">
        <f ca="1">IF($B195&lt;='Visualization - Fit'!$B$5,OFFSET(Projection!B195,$A$2,0),NA())</f>
        <v>#N/A</v>
      </c>
      <c r="D195" s="10" t="e">
        <f ca="1">IF($B195&lt;='Visualization - Fit'!$B$5,OFFSET(Projection!C195,$A$2,0),NA())</f>
        <v>#N/A</v>
      </c>
      <c r="E195" s="10" t="e">
        <f ca="1">IF($B195&lt;='Visualization - Fit'!$B$5,OFFSET(Projection!D195,$A$2,0),NA())</f>
        <v>#N/A</v>
      </c>
      <c r="F195" s="10" t="e">
        <f ca="1">IF($B195&lt;='Visualization - Fit'!$B$5,OFFSET(Projection!E195,$A$2,0),NA())</f>
        <v>#N/A</v>
      </c>
      <c r="G195" s="10" t="e">
        <f ca="1">IF($B195&lt;='Visualization - Fit'!$B$5,OFFSET(Projection!F195,$A$2,0),NA())</f>
        <v>#N/A</v>
      </c>
      <c r="H195" s="10" t="e">
        <f ca="1">IF($B195&lt;='Visualization - Fit'!$B$5,OFFSET(Projection!O195,$A$2,0),NA())</f>
        <v>#N/A</v>
      </c>
      <c r="I195" s="10" t="e">
        <f ca="1">IF($B195&lt;='Visualization - Fit'!$B$5,OFFSET(Projection!P195,$A$2,0),NA())</f>
        <v>#N/A</v>
      </c>
      <c r="J195" s="10" t="e">
        <f ca="1">IF($B195&lt;='Visualization - Fit'!$B$5,OFFSET(Projection!Q195,$A$2,0),NA())</f>
        <v>#N/A</v>
      </c>
      <c r="K195" s="10" t="e">
        <f ca="1">IF($B195&lt;='Visualization - Fit'!$B$5,OFFSET(Projection!T195,$A$2,0),NA())</f>
        <v>#N/A</v>
      </c>
      <c r="L195" s="10" t="e">
        <f ca="1">IF($B195&lt;='Visualization - Fit'!$B$5,OFFSET(Projection!U195,$A$2,0),NA())</f>
        <v>#N/A</v>
      </c>
      <c r="M195" s="10" t="e">
        <f ca="1">IF($B195&lt;='Visualization - Fit'!$B$5,OFFSET(Projection!V195,$A$2,0),NA())</f>
        <v>#N/A</v>
      </c>
      <c r="N195" s="10" t="e">
        <f ca="1">IF($B195&lt;='Visualization - Fit'!$B$5,OFFSET(Projection!W195,$A$2,0),NA())</f>
        <v>#N/A</v>
      </c>
      <c r="O195" s="10" t="e">
        <f ca="1">IF($B195&lt;='Visualization - Fit'!$B$5,OFFSET(Projection!X195,$A$2,0),NA())</f>
        <v>#N/A</v>
      </c>
      <c r="P195" s="10" t="e">
        <f ca="1">IF($B195&lt;='Visualization - Fit'!$B$5,OFFSET(Projection!Y195,$A$2,0),NA())</f>
        <v>#N/A</v>
      </c>
      <c r="Q195" s="10" t="e">
        <f ca="1">IF($B195&lt;='Visualization - Fit'!$B$5,OFFSET(Projection!Z195,$A$2,0),NA())</f>
        <v>#N/A</v>
      </c>
      <c r="R195" s="10" t="e">
        <f ca="1">IF($B195&lt;='Visualization - Fit'!$B$5,OFFSET(Projection!AA195,$A$2,0),NA())</f>
        <v>#N/A</v>
      </c>
      <c r="S195" s="10" t="e">
        <f ca="1">IF($B195&lt;='Visualization - Fit'!$B$5,OFFSET(Projection!AB195,$A$2,0),NA())</f>
        <v>#N/A</v>
      </c>
      <c r="T195" s="10" t="e">
        <f ca="1">IF($B195&lt;='Visualization - Fit'!$B$5,OFFSET(Projection!AC195,$A$2,0),NA())</f>
        <v>#N/A</v>
      </c>
      <c r="U195" s="10" t="e">
        <f ca="1">IF($B195&lt;='Visualization - Fit'!$B$5,OFFSET(Projection!AD195,$A$2,0),NA())</f>
        <v>#N/A</v>
      </c>
      <c r="V195" s="10" t="e">
        <f ca="1">IF($B195&lt;='Visualization - Fit'!$B$5,OFFSET(Projection!AE195,$A$2,0),NA())</f>
        <v>#N/A</v>
      </c>
      <c r="W195" s="10" t="e">
        <f ca="1">IF($B195&lt;='Visualization - Fit'!$B$5,OFFSET(Projection!AI195,$A$2,0),NA())</f>
        <v>#N/A</v>
      </c>
      <c r="X195" s="10" t="e">
        <f ca="1">IF($B195&lt;='Visualization - Fit'!$B$5,OFFSET(Projection!AJ195,$A$2,0),NA())</f>
        <v>#N/A</v>
      </c>
      <c r="Y195" s="10" t="e">
        <f ca="1">IF($B195&lt;='Visualization - Fit'!$B$5,OFFSET(Projection!#REF!,$A$2,0),NA())</f>
        <v>#N/A</v>
      </c>
      <c r="Z195" s="10" t="e">
        <f ca="1">IF($B195&lt;='Visualization - Fit'!$B$5,OFFSET(Projection!AK195,$A$2,0),NA())</f>
        <v>#N/A</v>
      </c>
      <c r="AA195" s="10" t="e">
        <f ca="1">IF($B195&lt;='Visualization - Fit'!$B$5,OFFSET(Projection!AL195,$A$2,0),NA())</f>
        <v>#N/A</v>
      </c>
      <c r="AB195" s="10" t="e">
        <f ca="1">IF($B195&lt;='Visualization - Fit'!$B$5,OFFSET(Projection!AM195,$A$2,0),NA())</f>
        <v>#N/A</v>
      </c>
    </row>
    <row r="196" spans="2:28">
      <c r="B196" s="9" t="e">
        <f ca="1">IF(B195&lt;'Visualization - Fit'!$B$5,OFFSET(Projection!A196,$A$2,0),NA())</f>
        <v>#N/A</v>
      </c>
      <c r="C196" s="10" t="e">
        <f ca="1">IF($B196&lt;='Visualization - Fit'!$B$5,OFFSET(Projection!B196,$A$2,0),NA())</f>
        <v>#N/A</v>
      </c>
      <c r="D196" s="10" t="e">
        <f ca="1">IF($B196&lt;='Visualization - Fit'!$B$5,OFFSET(Projection!C196,$A$2,0),NA())</f>
        <v>#N/A</v>
      </c>
      <c r="E196" s="10" t="e">
        <f ca="1">IF($B196&lt;='Visualization - Fit'!$B$5,OFFSET(Projection!D196,$A$2,0),NA())</f>
        <v>#N/A</v>
      </c>
      <c r="F196" s="10" t="e">
        <f ca="1">IF($B196&lt;='Visualization - Fit'!$B$5,OFFSET(Projection!E196,$A$2,0),NA())</f>
        <v>#N/A</v>
      </c>
      <c r="G196" s="10" t="e">
        <f ca="1">IF($B196&lt;='Visualization - Fit'!$B$5,OFFSET(Projection!F196,$A$2,0),NA())</f>
        <v>#N/A</v>
      </c>
      <c r="H196" s="10" t="e">
        <f ca="1">IF($B196&lt;='Visualization - Fit'!$B$5,OFFSET(Projection!O196,$A$2,0),NA())</f>
        <v>#N/A</v>
      </c>
      <c r="I196" s="10" t="e">
        <f ca="1">IF($B196&lt;='Visualization - Fit'!$B$5,OFFSET(Projection!P196,$A$2,0),NA())</f>
        <v>#N/A</v>
      </c>
      <c r="J196" s="10" t="e">
        <f ca="1">IF($B196&lt;='Visualization - Fit'!$B$5,OFFSET(Projection!Q196,$A$2,0),NA())</f>
        <v>#N/A</v>
      </c>
      <c r="K196" s="10" t="e">
        <f ca="1">IF($B196&lt;='Visualization - Fit'!$B$5,OFFSET(Projection!T196,$A$2,0),NA())</f>
        <v>#N/A</v>
      </c>
      <c r="L196" s="10" t="e">
        <f ca="1">IF($B196&lt;='Visualization - Fit'!$B$5,OFFSET(Projection!U196,$A$2,0),NA())</f>
        <v>#N/A</v>
      </c>
      <c r="M196" s="10" t="e">
        <f ca="1">IF($B196&lt;='Visualization - Fit'!$B$5,OFFSET(Projection!V196,$A$2,0),NA())</f>
        <v>#N/A</v>
      </c>
      <c r="N196" s="10" t="e">
        <f ca="1">IF($B196&lt;='Visualization - Fit'!$B$5,OFFSET(Projection!W196,$A$2,0),NA())</f>
        <v>#N/A</v>
      </c>
      <c r="O196" s="10" t="e">
        <f ca="1">IF($B196&lt;='Visualization - Fit'!$B$5,OFFSET(Projection!X196,$A$2,0),NA())</f>
        <v>#N/A</v>
      </c>
      <c r="P196" s="10" t="e">
        <f ca="1">IF($B196&lt;='Visualization - Fit'!$B$5,OFFSET(Projection!Y196,$A$2,0),NA())</f>
        <v>#N/A</v>
      </c>
      <c r="Q196" s="10" t="e">
        <f ca="1">IF($B196&lt;='Visualization - Fit'!$B$5,OFFSET(Projection!Z196,$A$2,0),NA())</f>
        <v>#N/A</v>
      </c>
      <c r="R196" s="10" t="e">
        <f ca="1">IF($B196&lt;='Visualization - Fit'!$B$5,OFFSET(Projection!AA196,$A$2,0),NA())</f>
        <v>#N/A</v>
      </c>
      <c r="S196" s="10" t="e">
        <f ca="1">IF($B196&lt;='Visualization - Fit'!$B$5,OFFSET(Projection!AB196,$A$2,0),NA())</f>
        <v>#N/A</v>
      </c>
      <c r="T196" s="10" t="e">
        <f ca="1">IF($B196&lt;='Visualization - Fit'!$B$5,OFFSET(Projection!AC196,$A$2,0),NA())</f>
        <v>#N/A</v>
      </c>
      <c r="U196" s="10" t="e">
        <f ca="1">IF($B196&lt;='Visualization - Fit'!$B$5,OFFSET(Projection!AD196,$A$2,0),NA())</f>
        <v>#N/A</v>
      </c>
      <c r="V196" s="10" t="e">
        <f ca="1">IF($B196&lt;='Visualization - Fit'!$B$5,OFFSET(Projection!AE196,$A$2,0),NA())</f>
        <v>#N/A</v>
      </c>
      <c r="W196" s="10" t="e">
        <f ca="1">IF($B196&lt;='Visualization - Fit'!$B$5,OFFSET(Projection!AI196,$A$2,0),NA())</f>
        <v>#N/A</v>
      </c>
      <c r="X196" s="10" t="e">
        <f ca="1">IF($B196&lt;='Visualization - Fit'!$B$5,OFFSET(Projection!AJ196,$A$2,0),NA())</f>
        <v>#N/A</v>
      </c>
      <c r="Y196" s="10" t="e">
        <f ca="1">IF($B196&lt;='Visualization - Fit'!$B$5,OFFSET(Projection!#REF!,$A$2,0),NA())</f>
        <v>#N/A</v>
      </c>
      <c r="Z196" s="10" t="e">
        <f ca="1">IF($B196&lt;='Visualization - Fit'!$B$5,OFFSET(Projection!AK196,$A$2,0),NA())</f>
        <v>#N/A</v>
      </c>
      <c r="AA196" s="10" t="e">
        <f ca="1">IF($B196&lt;='Visualization - Fit'!$B$5,OFFSET(Projection!AL196,$A$2,0),NA())</f>
        <v>#N/A</v>
      </c>
      <c r="AB196" s="10" t="e">
        <f ca="1">IF($B196&lt;='Visualization - Fit'!$B$5,OFFSET(Projection!AM196,$A$2,0),NA())</f>
        <v>#N/A</v>
      </c>
    </row>
    <row r="197" spans="2:28">
      <c r="B197" s="9" t="e">
        <f ca="1">IF(B196&lt;'Visualization - Fit'!$B$5,OFFSET(Projection!A197,$A$2,0),NA())</f>
        <v>#N/A</v>
      </c>
      <c r="C197" s="10" t="e">
        <f ca="1">IF($B197&lt;='Visualization - Fit'!$B$5,OFFSET(Projection!B197,$A$2,0),NA())</f>
        <v>#N/A</v>
      </c>
      <c r="D197" s="10" t="e">
        <f ca="1">IF($B197&lt;='Visualization - Fit'!$B$5,OFFSET(Projection!C197,$A$2,0),NA())</f>
        <v>#N/A</v>
      </c>
      <c r="E197" s="10" t="e">
        <f ca="1">IF($B197&lt;='Visualization - Fit'!$B$5,OFFSET(Projection!D197,$A$2,0),NA())</f>
        <v>#N/A</v>
      </c>
      <c r="F197" s="10" t="e">
        <f ca="1">IF($B197&lt;='Visualization - Fit'!$B$5,OFFSET(Projection!E197,$A$2,0),NA())</f>
        <v>#N/A</v>
      </c>
      <c r="G197" s="10" t="e">
        <f ca="1">IF($B197&lt;='Visualization - Fit'!$B$5,OFFSET(Projection!F197,$A$2,0),NA())</f>
        <v>#N/A</v>
      </c>
      <c r="H197" s="10" t="e">
        <f ca="1">IF($B197&lt;='Visualization - Fit'!$B$5,OFFSET(Projection!O197,$A$2,0),NA())</f>
        <v>#N/A</v>
      </c>
      <c r="I197" s="10" t="e">
        <f ca="1">IF($B197&lt;='Visualization - Fit'!$B$5,OFFSET(Projection!P197,$A$2,0),NA())</f>
        <v>#N/A</v>
      </c>
      <c r="J197" s="10" t="e">
        <f ca="1">IF($B197&lt;='Visualization - Fit'!$B$5,OFFSET(Projection!Q197,$A$2,0),NA())</f>
        <v>#N/A</v>
      </c>
      <c r="K197" s="10" t="e">
        <f ca="1">IF($B197&lt;='Visualization - Fit'!$B$5,OFFSET(Projection!T197,$A$2,0),NA())</f>
        <v>#N/A</v>
      </c>
      <c r="L197" s="10" t="e">
        <f ca="1">IF($B197&lt;='Visualization - Fit'!$B$5,OFFSET(Projection!U197,$A$2,0),NA())</f>
        <v>#N/A</v>
      </c>
      <c r="M197" s="10" t="e">
        <f ca="1">IF($B197&lt;='Visualization - Fit'!$B$5,OFFSET(Projection!V197,$A$2,0),NA())</f>
        <v>#N/A</v>
      </c>
      <c r="N197" s="10" t="e">
        <f ca="1">IF($B197&lt;='Visualization - Fit'!$B$5,OFFSET(Projection!W197,$A$2,0),NA())</f>
        <v>#N/A</v>
      </c>
      <c r="O197" s="10" t="e">
        <f ca="1">IF($B197&lt;='Visualization - Fit'!$B$5,OFFSET(Projection!X197,$A$2,0),NA())</f>
        <v>#N/A</v>
      </c>
      <c r="P197" s="10" t="e">
        <f ca="1">IF($B197&lt;='Visualization - Fit'!$B$5,OFFSET(Projection!Y197,$A$2,0),NA())</f>
        <v>#N/A</v>
      </c>
      <c r="Q197" s="10" t="e">
        <f ca="1">IF($B197&lt;='Visualization - Fit'!$B$5,OFFSET(Projection!Z197,$A$2,0),NA())</f>
        <v>#N/A</v>
      </c>
      <c r="R197" s="10" t="e">
        <f ca="1">IF($B197&lt;='Visualization - Fit'!$B$5,OFFSET(Projection!AA197,$A$2,0),NA())</f>
        <v>#N/A</v>
      </c>
      <c r="S197" s="10" t="e">
        <f ca="1">IF($B197&lt;='Visualization - Fit'!$B$5,OFFSET(Projection!AB197,$A$2,0),NA())</f>
        <v>#N/A</v>
      </c>
      <c r="T197" s="10" t="e">
        <f ca="1">IF($B197&lt;='Visualization - Fit'!$B$5,OFFSET(Projection!AC197,$A$2,0),NA())</f>
        <v>#N/A</v>
      </c>
      <c r="U197" s="10" t="e">
        <f ca="1">IF($B197&lt;='Visualization - Fit'!$B$5,OFFSET(Projection!AD197,$A$2,0),NA())</f>
        <v>#N/A</v>
      </c>
      <c r="V197" s="10" t="e">
        <f ca="1">IF($B197&lt;='Visualization - Fit'!$B$5,OFFSET(Projection!AE197,$A$2,0),NA())</f>
        <v>#N/A</v>
      </c>
      <c r="W197" s="10" t="e">
        <f ca="1">IF($B197&lt;='Visualization - Fit'!$B$5,OFFSET(Projection!AI197,$A$2,0),NA())</f>
        <v>#N/A</v>
      </c>
      <c r="X197" s="10" t="e">
        <f ca="1">IF($B197&lt;='Visualization - Fit'!$B$5,OFFSET(Projection!AJ197,$A$2,0),NA())</f>
        <v>#N/A</v>
      </c>
      <c r="Y197" s="10" t="e">
        <f ca="1">IF($B197&lt;='Visualization - Fit'!$B$5,OFFSET(Projection!#REF!,$A$2,0),NA())</f>
        <v>#N/A</v>
      </c>
      <c r="Z197" s="10" t="e">
        <f ca="1">IF($B197&lt;='Visualization - Fit'!$B$5,OFFSET(Projection!AK197,$A$2,0),NA())</f>
        <v>#N/A</v>
      </c>
      <c r="AA197" s="10" t="e">
        <f ca="1">IF($B197&lt;='Visualization - Fit'!$B$5,OFFSET(Projection!AL197,$A$2,0),NA())</f>
        <v>#N/A</v>
      </c>
      <c r="AB197" s="10" t="e">
        <f ca="1">IF($B197&lt;='Visualization - Fit'!$B$5,OFFSET(Projection!AM197,$A$2,0),NA())</f>
        <v>#N/A</v>
      </c>
    </row>
    <row r="198" spans="2:28">
      <c r="B198" s="9" t="e">
        <f ca="1">IF(B197&lt;'Visualization - Fit'!$B$5,OFFSET(Projection!A198,$A$2,0),NA())</f>
        <v>#N/A</v>
      </c>
      <c r="C198" s="10" t="e">
        <f ca="1">IF($B198&lt;='Visualization - Fit'!$B$5,OFFSET(Projection!B198,$A$2,0),NA())</f>
        <v>#N/A</v>
      </c>
      <c r="D198" s="10" t="e">
        <f ca="1">IF($B198&lt;='Visualization - Fit'!$B$5,OFFSET(Projection!C198,$A$2,0),NA())</f>
        <v>#N/A</v>
      </c>
      <c r="E198" s="10" t="e">
        <f ca="1">IF($B198&lt;='Visualization - Fit'!$B$5,OFFSET(Projection!D198,$A$2,0),NA())</f>
        <v>#N/A</v>
      </c>
      <c r="F198" s="10" t="e">
        <f ca="1">IF($B198&lt;='Visualization - Fit'!$B$5,OFFSET(Projection!E198,$A$2,0),NA())</f>
        <v>#N/A</v>
      </c>
      <c r="G198" s="10" t="e">
        <f ca="1">IF($B198&lt;='Visualization - Fit'!$B$5,OFFSET(Projection!F198,$A$2,0),NA())</f>
        <v>#N/A</v>
      </c>
      <c r="H198" s="10" t="e">
        <f ca="1">IF($B198&lt;='Visualization - Fit'!$B$5,OFFSET(Projection!O198,$A$2,0),NA())</f>
        <v>#N/A</v>
      </c>
      <c r="I198" s="10" t="e">
        <f ca="1">IF($B198&lt;='Visualization - Fit'!$B$5,OFFSET(Projection!P198,$A$2,0),NA())</f>
        <v>#N/A</v>
      </c>
      <c r="J198" s="10" t="e">
        <f ca="1">IF($B198&lt;='Visualization - Fit'!$B$5,OFFSET(Projection!Q198,$A$2,0),NA())</f>
        <v>#N/A</v>
      </c>
      <c r="K198" s="10" t="e">
        <f ca="1">IF($B198&lt;='Visualization - Fit'!$B$5,OFFSET(Projection!T198,$A$2,0),NA())</f>
        <v>#N/A</v>
      </c>
      <c r="L198" s="10" t="e">
        <f ca="1">IF($B198&lt;='Visualization - Fit'!$B$5,OFFSET(Projection!U198,$A$2,0),NA())</f>
        <v>#N/A</v>
      </c>
      <c r="M198" s="10" t="e">
        <f ca="1">IF($B198&lt;='Visualization - Fit'!$B$5,OFFSET(Projection!V198,$A$2,0),NA())</f>
        <v>#N/A</v>
      </c>
      <c r="N198" s="10" t="e">
        <f ca="1">IF($B198&lt;='Visualization - Fit'!$B$5,OFFSET(Projection!W198,$A$2,0),NA())</f>
        <v>#N/A</v>
      </c>
      <c r="O198" s="10" t="e">
        <f ca="1">IF($B198&lt;='Visualization - Fit'!$B$5,OFFSET(Projection!X198,$A$2,0),NA())</f>
        <v>#N/A</v>
      </c>
      <c r="P198" s="10" t="e">
        <f ca="1">IF($B198&lt;='Visualization - Fit'!$B$5,OFFSET(Projection!Y198,$A$2,0),NA())</f>
        <v>#N/A</v>
      </c>
      <c r="Q198" s="10" t="e">
        <f ca="1">IF($B198&lt;='Visualization - Fit'!$B$5,OFFSET(Projection!Z198,$A$2,0),NA())</f>
        <v>#N/A</v>
      </c>
      <c r="R198" s="10" t="e">
        <f ca="1">IF($B198&lt;='Visualization - Fit'!$B$5,OFFSET(Projection!AA198,$A$2,0),NA())</f>
        <v>#N/A</v>
      </c>
      <c r="S198" s="10" t="e">
        <f ca="1">IF($B198&lt;='Visualization - Fit'!$B$5,OFFSET(Projection!AB198,$A$2,0),NA())</f>
        <v>#N/A</v>
      </c>
      <c r="T198" s="10" t="e">
        <f ca="1">IF($B198&lt;='Visualization - Fit'!$B$5,OFFSET(Projection!AC198,$A$2,0),NA())</f>
        <v>#N/A</v>
      </c>
      <c r="U198" s="10" t="e">
        <f ca="1">IF($B198&lt;='Visualization - Fit'!$B$5,OFFSET(Projection!AD198,$A$2,0),NA())</f>
        <v>#N/A</v>
      </c>
      <c r="V198" s="10" t="e">
        <f ca="1">IF($B198&lt;='Visualization - Fit'!$B$5,OFFSET(Projection!AE198,$A$2,0),NA())</f>
        <v>#N/A</v>
      </c>
      <c r="W198" s="10" t="e">
        <f ca="1">IF($B198&lt;='Visualization - Fit'!$B$5,OFFSET(Projection!AI198,$A$2,0),NA())</f>
        <v>#N/A</v>
      </c>
      <c r="X198" s="10" t="e">
        <f ca="1">IF($B198&lt;='Visualization - Fit'!$B$5,OFFSET(Projection!AJ198,$A$2,0),NA())</f>
        <v>#N/A</v>
      </c>
      <c r="Y198" s="10" t="e">
        <f ca="1">IF($B198&lt;='Visualization - Fit'!$B$5,OFFSET(Projection!#REF!,$A$2,0),NA())</f>
        <v>#N/A</v>
      </c>
      <c r="Z198" s="10" t="e">
        <f ca="1">IF($B198&lt;='Visualization - Fit'!$B$5,OFFSET(Projection!AK198,$A$2,0),NA())</f>
        <v>#N/A</v>
      </c>
      <c r="AA198" s="10" t="e">
        <f ca="1">IF($B198&lt;='Visualization - Fit'!$B$5,OFFSET(Projection!AL198,$A$2,0),NA())</f>
        <v>#N/A</v>
      </c>
      <c r="AB198" s="10" t="e">
        <f ca="1">IF($B198&lt;='Visualization - Fit'!$B$5,OFFSET(Projection!AM198,$A$2,0),NA())</f>
        <v>#N/A</v>
      </c>
    </row>
    <row r="199" spans="2:28">
      <c r="B199" s="9" t="e">
        <f ca="1">IF(B198&lt;'Visualization - Fit'!$B$5,OFFSET(Projection!A199,$A$2,0),NA())</f>
        <v>#N/A</v>
      </c>
      <c r="C199" s="10" t="e">
        <f ca="1">IF($B199&lt;='Visualization - Fit'!$B$5,OFFSET(Projection!B199,$A$2,0),NA())</f>
        <v>#N/A</v>
      </c>
      <c r="D199" s="10" t="e">
        <f ca="1">IF($B199&lt;='Visualization - Fit'!$B$5,OFFSET(Projection!C199,$A$2,0),NA())</f>
        <v>#N/A</v>
      </c>
      <c r="E199" s="10" t="e">
        <f ca="1">IF($B199&lt;='Visualization - Fit'!$B$5,OFFSET(Projection!D199,$A$2,0),NA())</f>
        <v>#N/A</v>
      </c>
      <c r="F199" s="10" t="e">
        <f ca="1">IF($B199&lt;='Visualization - Fit'!$B$5,OFFSET(Projection!E199,$A$2,0),NA())</f>
        <v>#N/A</v>
      </c>
      <c r="G199" s="10" t="e">
        <f ca="1">IF($B199&lt;='Visualization - Fit'!$B$5,OFFSET(Projection!F199,$A$2,0),NA())</f>
        <v>#N/A</v>
      </c>
      <c r="H199" s="10" t="e">
        <f ca="1">IF($B199&lt;='Visualization - Fit'!$B$5,OFFSET(Projection!O199,$A$2,0),NA())</f>
        <v>#N/A</v>
      </c>
      <c r="I199" s="10" t="e">
        <f ca="1">IF($B199&lt;='Visualization - Fit'!$B$5,OFFSET(Projection!P199,$A$2,0),NA())</f>
        <v>#N/A</v>
      </c>
      <c r="J199" s="10" t="e">
        <f ca="1">IF($B199&lt;='Visualization - Fit'!$B$5,OFFSET(Projection!Q199,$A$2,0),NA())</f>
        <v>#N/A</v>
      </c>
      <c r="K199" s="10" t="e">
        <f ca="1">IF($B199&lt;='Visualization - Fit'!$B$5,OFFSET(Projection!T199,$A$2,0),NA())</f>
        <v>#N/A</v>
      </c>
      <c r="L199" s="10" t="e">
        <f ca="1">IF($B199&lt;='Visualization - Fit'!$B$5,OFFSET(Projection!U199,$A$2,0),NA())</f>
        <v>#N/A</v>
      </c>
      <c r="M199" s="10" t="e">
        <f ca="1">IF($B199&lt;='Visualization - Fit'!$B$5,OFFSET(Projection!V199,$A$2,0),NA())</f>
        <v>#N/A</v>
      </c>
      <c r="N199" s="10" t="e">
        <f ca="1">IF($B199&lt;='Visualization - Fit'!$B$5,OFFSET(Projection!W199,$A$2,0),NA())</f>
        <v>#N/A</v>
      </c>
      <c r="O199" s="10" t="e">
        <f ca="1">IF($B199&lt;='Visualization - Fit'!$B$5,OFFSET(Projection!X199,$A$2,0),NA())</f>
        <v>#N/A</v>
      </c>
      <c r="P199" s="10" t="e">
        <f ca="1">IF($B199&lt;='Visualization - Fit'!$B$5,OFFSET(Projection!Y199,$A$2,0),NA())</f>
        <v>#N/A</v>
      </c>
      <c r="Q199" s="10" t="e">
        <f ca="1">IF($B199&lt;='Visualization - Fit'!$B$5,OFFSET(Projection!Z199,$A$2,0),NA())</f>
        <v>#N/A</v>
      </c>
      <c r="R199" s="10" t="e">
        <f ca="1">IF($B199&lt;='Visualization - Fit'!$B$5,OFFSET(Projection!AA199,$A$2,0),NA())</f>
        <v>#N/A</v>
      </c>
      <c r="S199" s="10" t="e">
        <f ca="1">IF($B199&lt;='Visualization - Fit'!$B$5,OFFSET(Projection!AB199,$A$2,0),NA())</f>
        <v>#N/A</v>
      </c>
      <c r="T199" s="10" t="e">
        <f ca="1">IF($B199&lt;='Visualization - Fit'!$B$5,OFFSET(Projection!AC199,$A$2,0),NA())</f>
        <v>#N/A</v>
      </c>
      <c r="U199" s="10" t="e">
        <f ca="1">IF($B199&lt;='Visualization - Fit'!$B$5,OFFSET(Projection!AD199,$A$2,0),NA())</f>
        <v>#N/A</v>
      </c>
      <c r="V199" s="10" t="e">
        <f ca="1">IF($B199&lt;='Visualization - Fit'!$B$5,OFFSET(Projection!AE199,$A$2,0),NA())</f>
        <v>#N/A</v>
      </c>
      <c r="W199" s="10" t="e">
        <f ca="1">IF($B199&lt;='Visualization - Fit'!$B$5,OFFSET(Projection!AI199,$A$2,0),NA())</f>
        <v>#N/A</v>
      </c>
      <c r="X199" s="10" t="e">
        <f ca="1">IF($B199&lt;='Visualization - Fit'!$B$5,OFFSET(Projection!AJ199,$A$2,0),NA())</f>
        <v>#N/A</v>
      </c>
      <c r="Y199" s="10" t="e">
        <f ca="1">IF($B199&lt;='Visualization - Fit'!$B$5,OFFSET(Projection!#REF!,$A$2,0),NA())</f>
        <v>#N/A</v>
      </c>
      <c r="Z199" s="10" t="e">
        <f ca="1">IF($B199&lt;='Visualization - Fit'!$B$5,OFFSET(Projection!AK199,$A$2,0),NA())</f>
        <v>#N/A</v>
      </c>
      <c r="AA199" s="10" t="e">
        <f ca="1">IF($B199&lt;='Visualization - Fit'!$B$5,OFFSET(Projection!AL199,$A$2,0),NA())</f>
        <v>#N/A</v>
      </c>
      <c r="AB199" s="10" t="e">
        <f ca="1">IF($B199&lt;='Visualization - Fit'!$B$5,OFFSET(Projection!AM199,$A$2,0),NA())</f>
        <v>#N/A</v>
      </c>
    </row>
    <row r="200" spans="2:28">
      <c r="B200" s="9" t="e">
        <f ca="1">IF(B199&lt;'Visualization - Fit'!$B$5,OFFSET(Projection!A200,$A$2,0),NA())</f>
        <v>#N/A</v>
      </c>
      <c r="C200" s="10" t="e">
        <f ca="1">IF($B200&lt;='Visualization - Fit'!$B$5,OFFSET(Projection!B200,$A$2,0),NA())</f>
        <v>#N/A</v>
      </c>
      <c r="D200" s="10" t="e">
        <f ca="1">IF($B200&lt;='Visualization - Fit'!$B$5,OFFSET(Projection!C200,$A$2,0),NA())</f>
        <v>#N/A</v>
      </c>
      <c r="E200" s="10" t="e">
        <f ca="1">IF($B200&lt;='Visualization - Fit'!$B$5,OFFSET(Projection!D200,$A$2,0),NA())</f>
        <v>#N/A</v>
      </c>
      <c r="F200" s="10" t="e">
        <f ca="1">IF($B200&lt;='Visualization - Fit'!$B$5,OFFSET(Projection!E200,$A$2,0),NA())</f>
        <v>#N/A</v>
      </c>
      <c r="G200" s="10" t="e">
        <f ca="1">IF($B200&lt;='Visualization - Fit'!$B$5,OFFSET(Projection!F200,$A$2,0),NA())</f>
        <v>#N/A</v>
      </c>
      <c r="H200" s="10" t="e">
        <f ca="1">IF($B200&lt;='Visualization - Fit'!$B$5,OFFSET(Projection!O200,$A$2,0),NA())</f>
        <v>#N/A</v>
      </c>
      <c r="I200" s="10" t="e">
        <f ca="1">IF($B200&lt;='Visualization - Fit'!$B$5,OFFSET(Projection!P200,$A$2,0),NA())</f>
        <v>#N/A</v>
      </c>
      <c r="J200" s="10" t="e">
        <f ca="1">IF($B200&lt;='Visualization - Fit'!$B$5,OFFSET(Projection!Q200,$A$2,0),NA())</f>
        <v>#N/A</v>
      </c>
      <c r="K200" s="10" t="e">
        <f ca="1">IF($B200&lt;='Visualization - Fit'!$B$5,OFFSET(Projection!T200,$A$2,0),NA())</f>
        <v>#N/A</v>
      </c>
      <c r="L200" s="10" t="e">
        <f ca="1">IF($B200&lt;='Visualization - Fit'!$B$5,OFFSET(Projection!U200,$A$2,0),NA())</f>
        <v>#N/A</v>
      </c>
      <c r="M200" s="10" t="e">
        <f ca="1">IF($B200&lt;='Visualization - Fit'!$B$5,OFFSET(Projection!V200,$A$2,0),NA())</f>
        <v>#N/A</v>
      </c>
      <c r="N200" s="10" t="e">
        <f ca="1">IF($B200&lt;='Visualization - Fit'!$B$5,OFFSET(Projection!W200,$A$2,0),NA())</f>
        <v>#N/A</v>
      </c>
      <c r="O200" s="10" t="e">
        <f ca="1">IF($B200&lt;='Visualization - Fit'!$B$5,OFFSET(Projection!X200,$A$2,0),NA())</f>
        <v>#N/A</v>
      </c>
      <c r="P200" s="10" t="e">
        <f ca="1">IF($B200&lt;='Visualization - Fit'!$B$5,OFFSET(Projection!Y200,$A$2,0),NA())</f>
        <v>#N/A</v>
      </c>
      <c r="Q200" s="10" t="e">
        <f ca="1">IF($B200&lt;='Visualization - Fit'!$B$5,OFFSET(Projection!Z200,$A$2,0),NA())</f>
        <v>#N/A</v>
      </c>
      <c r="R200" s="10" t="e">
        <f ca="1">IF($B200&lt;='Visualization - Fit'!$B$5,OFFSET(Projection!AA200,$A$2,0),NA())</f>
        <v>#N/A</v>
      </c>
      <c r="S200" s="10" t="e">
        <f ca="1">IF($B200&lt;='Visualization - Fit'!$B$5,OFFSET(Projection!AB200,$A$2,0),NA())</f>
        <v>#N/A</v>
      </c>
      <c r="T200" s="10" t="e">
        <f ca="1">IF($B200&lt;='Visualization - Fit'!$B$5,OFFSET(Projection!AC200,$A$2,0),NA())</f>
        <v>#N/A</v>
      </c>
      <c r="U200" s="10" t="e">
        <f ca="1">IF($B200&lt;='Visualization - Fit'!$B$5,OFFSET(Projection!AD200,$A$2,0),NA())</f>
        <v>#N/A</v>
      </c>
      <c r="V200" s="10" t="e">
        <f ca="1">IF($B200&lt;='Visualization - Fit'!$B$5,OFFSET(Projection!AE200,$A$2,0),NA())</f>
        <v>#N/A</v>
      </c>
      <c r="W200" s="10" t="e">
        <f ca="1">IF($B200&lt;='Visualization - Fit'!$B$5,OFFSET(Projection!AI200,$A$2,0),NA())</f>
        <v>#N/A</v>
      </c>
      <c r="X200" s="10" t="e">
        <f ca="1">IF($B200&lt;='Visualization - Fit'!$B$5,OFFSET(Projection!AJ200,$A$2,0),NA())</f>
        <v>#N/A</v>
      </c>
      <c r="Y200" s="10" t="e">
        <f ca="1">IF($B200&lt;='Visualization - Fit'!$B$5,OFFSET(Projection!#REF!,$A$2,0),NA())</f>
        <v>#N/A</v>
      </c>
      <c r="Z200" s="10" t="e">
        <f ca="1">IF($B200&lt;='Visualization - Fit'!$B$5,OFFSET(Projection!AK200,$A$2,0),NA())</f>
        <v>#N/A</v>
      </c>
      <c r="AA200" s="10" t="e">
        <f ca="1">IF($B200&lt;='Visualization - Fit'!$B$5,OFFSET(Projection!AL200,$A$2,0),NA())</f>
        <v>#N/A</v>
      </c>
      <c r="AB200" s="10" t="e">
        <f ca="1">IF($B200&lt;='Visualization - Fit'!$B$5,OFFSET(Projection!AM200,$A$2,0),NA())</f>
        <v>#N/A</v>
      </c>
    </row>
    <row r="201" spans="2:28">
      <c r="B201" s="9" t="e">
        <f ca="1">IF(B200&lt;'Visualization - Fit'!$B$5,OFFSET(Projection!A201,$A$2,0),NA())</f>
        <v>#N/A</v>
      </c>
      <c r="C201" s="10" t="e">
        <f ca="1">IF($B201&lt;='Visualization - Fit'!$B$5,OFFSET(Projection!B201,$A$2,0),NA())</f>
        <v>#N/A</v>
      </c>
      <c r="D201" s="10" t="e">
        <f ca="1">IF($B201&lt;='Visualization - Fit'!$B$5,OFFSET(Projection!C201,$A$2,0),NA())</f>
        <v>#N/A</v>
      </c>
      <c r="E201" s="10" t="e">
        <f ca="1">IF($B201&lt;='Visualization - Fit'!$B$5,OFFSET(Projection!D201,$A$2,0),NA())</f>
        <v>#N/A</v>
      </c>
      <c r="F201" s="10" t="e">
        <f ca="1">IF($B201&lt;='Visualization - Fit'!$B$5,OFFSET(Projection!E201,$A$2,0),NA())</f>
        <v>#N/A</v>
      </c>
      <c r="G201" s="10" t="e">
        <f ca="1">IF($B201&lt;='Visualization - Fit'!$B$5,OFFSET(Projection!F201,$A$2,0),NA())</f>
        <v>#N/A</v>
      </c>
      <c r="H201" s="10" t="e">
        <f ca="1">IF($B201&lt;='Visualization - Fit'!$B$5,OFFSET(Projection!O201,$A$2,0),NA())</f>
        <v>#N/A</v>
      </c>
      <c r="I201" s="10" t="e">
        <f ca="1">IF($B201&lt;='Visualization - Fit'!$B$5,OFFSET(Projection!P201,$A$2,0),NA())</f>
        <v>#N/A</v>
      </c>
      <c r="J201" s="10" t="e">
        <f ca="1">IF($B201&lt;='Visualization - Fit'!$B$5,OFFSET(Projection!Q201,$A$2,0),NA())</f>
        <v>#N/A</v>
      </c>
      <c r="K201" s="10" t="e">
        <f ca="1">IF($B201&lt;='Visualization - Fit'!$B$5,OFFSET(Projection!T201,$A$2,0),NA())</f>
        <v>#N/A</v>
      </c>
      <c r="L201" s="10" t="e">
        <f ca="1">IF($B201&lt;='Visualization - Fit'!$B$5,OFFSET(Projection!U201,$A$2,0),NA())</f>
        <v>#N/A</v>
      </c>
      <c r="M201" s="10" t="e">
        <f ca="1">IF($B201&lt;='Visualization - Fit'!$B$5,OFFSET(Projection!V201,$A$2,0),NA())</f>
        <v>#N/A</v>
      </c>
      <c r="N201" s="10" t="e">
        <f ca="1">IF($B201&lt;='Visualization - Fit'!$B$5,OFFSET(Projection!W201,$A$2,0),NA())</f>
        <v>#N/A</v>
      </c>
      <c r="O201" s="10" t="e">
        <f ca="1">IF($B201&lt;='Visualization - Fit'!$B$5,OFFSET(Projection!X201,$A$2,0),NA())</f>
        <v>#N/A</v>
      </c>
      <c r="P201" s="10" t="e">
        <f ca="1">IF($B201&lt;='Visualization - Fit'!$B$5,OFFSET(Projection!Y201,$A$2,0),NA())</f>
        <v>#N/A</v>
      </c>
      <c r="Q201" s="10" t="e">
        <f ca="1">IF($B201&lt;='Visualization - Fit'!$B$5,OFFSET(Projection!Z201,$A$2,0),NA())</f>
        <v>#N/A</v>
      </c>
      <c r="R201" s="10" t="e">
        <f ca="1">IF($B201&lt;='Visualization - Fit'!$B$5,OFFSET(Projection!AA201,$A$2,0),NA())</f>
        <v>#N/A</v>
      </c>
      <c r="S201" s="10" t="e">
        <f ca="1">IF($B201&lt;='Visualization - Fit'!$B$5,OFFSET(Projection!AB201,$A$2,0),NA())</f>
        <v>#N/A</v>
      </c>
      <c r="T201" s="10" t="e">
        <f ca="1">IF($B201&lt;='Visualization - Fit'!$B$5,OFFSET(Projection!AC201,$A$2,0),NA())</f>
        <v>#N/A</v>
      </c>
      <c r="U201" s="10" t="e">
        <f ca="1">IF($B201&lt;='Visualization - Fit'!$B$5,OFFSET(Projection!AD201,$A$2,0),NA())</f>
        <v>#N/A</v>
      </c>
      <c r="V201" s="10" t="e">
        <f ca="1">IF($B201&lt;='Visualization - Fit'!$B$5,OFFSET(Projection!AE201,$A$2,0),NA())</f>
        <v>#N/A</v>
      </c>
      <c r="W201" s="10" t="e">
        <f ca="1">IF($B201&lt;='Visualization - Fit'!$B$5,OFFSET(Projection!AI201,$A$2,0),NA())</f>
        <v>#N/A</v>
      </c>
      <c r="X201" s="10" t="e">
        <f ca="1">IF($B201&lt;='Visualization - Fit'!$B$5,OFFSET(Projection!AJ201,$A$2,0),NA())</f>
        <v>#N/A</v>
      </c>
      <c r="Y201" s="10" t="e">
        <f ca="1">IF($B201&lt;='Visualization - Fit'!$B$5,OFFSET(Projection!#REF!,$A$2,0),NA())</f>
        <v>#N/A</v>
      </c>
      <c r="Z201" s="10" t="e">
        <f ca="1">IF($B201&lt;='Visualization - Fit'!$B$5,OFFSET(Projection!AK201,$A$2,0),NA())</f>
        <v>#N/A</v>
      </c>
      <c r="AA201" s="10" t="e">
        <f ca="1">IF($B201&lt;='Visualization - Fit'!$B$5,OFFSET(Projection!AL201,$A$2,0),NA())</f>
        <v>#N/A</v>
      </c>
      <c r="AB201" s="10" t="e">
        <f ca="1">IF($B201&lt;='Visualization - Fit'!$B$5,OFFSET(Projection!AM201,$A$2,0),NA())</f>
        <v>#N/A</v>
      </c>
    </row>
    <row r="202" spans="2:28">
      <c r="B202" s="9" t="e">
        <f ca="1">IF(B201&lt;'Visualization - Fit'!$B$5,OFFSET(Projection!A202,$A$2,0),NA())</f>
        <v>#N/A</v>
      </c>
      <c r="C202" s="10" t="e">
        <f ca="1">IF($B202&lt;='Visualization - Fit'!$B$5,OFFSET(Projection!B202,$A$2,0),NA())</f>
        <v>#N/A</v>
      </c>
      <c r="D202" s="10" t="e">
        <f ca="1">IF($B202&lt;='Visualization - Fit'!$B$5,OFFSET(Projection!C202,$A$2,0),NA())</f>
        <v>#N/A</v>
      </c>
      <c r="E202" s="10" t="e">
        <f ca="1">IF($B202&lt;='Visualization - Fit'!$B$5,OFFSET(Projection!D202,$A$2,0),NA())</f>
        <v>#N/A</v>
      </c>
      <c r="F202" s="10" t="e">
        <f ca="1">IF($B202&lt;='Visualization - Fit'!$B$5,OFFSET(Projection!E202,$A$2,0),NA())</f>
        <v>#N/A</v>
      </c>
      <c r="G202" s="10" t="e">
        <f ca="1">IF($B202&lt;='Visualization - Fit'!$B$5,OFFSET(Projection!F202,$A$2,0),NA())</f>
        <v>#N/A</v>
      </c>
      <c r="H202" s="10" t="e">
        <f ca="1">IF($B202&lt;='Visualization - Fit'!$B$5,OFFSET(Projection!O202,$A$2,0),NA())</f>
        <v>#N/A</v>
      </c>
      <c r="I202" s="10" t="e">
        <f ca="1">IF($B202&lt;='Visualization - Fit'!$B$5,OFFSET(Projection!P202,$A$2,0),NA())</f>
        <v>#N/A</v>
      </c>
      <c r="J202" s="10" t="e">
        <f ca="1">IF($B202&lt;='Visualization - Fit'!$B$5,OFFSET(Projection!Q202,$A$2,0),NA())</f>
        <v>#N/A</v>
      </c>
      <c r="K202" s="10" t="e">
        <f ca="1">IF($B202&lt;='Visualization - Fit'!$B$5,OFFSET(Projection!T202,$A$2,0),NA())</f>
        <v>#N/A</v>
      </c>
      <c r="L202" s="10" t="e">
        <f ca="1">IF($B202&lt;='Visualization - Fit'!$B$5,OFFSET(Projection!U202,$A$2,0),NA())</f>
        <v>#N/A</v>
      </c>
      <c r="M202" s="10" t="e">
        <f ca="1">IF($B202&lt;='Visualization - Fit'!$B$5,OFFSET(Projection!V202,$A$2,0),NA())</f>
        <v>#N/A</v>
      </c>
      <c r="N202" s="10" t="e">
        <f ca="1">IF($B202&lt;='Visualization - Fit'!$B$5,OFFSET(Projection!W202,$A$2,0),NA())</f>
        <v>#N/A</v>
      </c>
      <c r="O202" s="10" t="e">
        <f ca="1">IF($B202&lt;='Visualization - Fit'!$B$5,OFFSET(Projection!X202,$A$2,0),NA())</f>
        <v>#N/A</v>
      </c>
      <c r="P202" s="10" t="e">
        <f ca="1">IF($B202&lt;='Visualization - Fit'!$B$5,OFFSET(Projection!Y202,$A$2,0),NA())</f>
        <v>#N/A</v>
      </c>
      <c r="Q202" s="10" t="e">
        <f ca="1">IF($B202&lt;='Visualization - Fit'!$B$5,OFFSET(Projection!Z202,$A$2,0),NA())</f>
        <v>#N/A</v>
      </c>
      <c r="R202" s="10" t="e">
        <f ca="1">IF($B202&lt;='Visualization - Fit'!$B$5,OFFSET(Projection!AA202,$A$2,0),NA())</f>
        <v>#N/A</v>
      </c>
      <c r="S202" s="10" t="e">
        <f ca="1">IF($B202&lt;='Visualization - Fit'!$B$5,OFFSET(Projection!AB202,$A$2,0),NA())</f>
        <v>#N/A</v>
      </c>
      <c r="T202" s="10" t="e">
        <f ca="1">IF($B202&lt;='Visualization - Fit'!$B$5,OFFSET(Projection!AC202,$A$2,0),NA())</f>
        <v>#N/A</v>
      </c>
      <c r="U202" s="10" t="e">
        <f ca="1">IF($B202&lt;='Visualization - Fit'!$B$5,OFFSET(Projection!AD202,$A$2,0),NA())</f>
        <v>#N/A</v>
      </c>
      <c r="V202" s="10" t="e">
        <f ca="1">IF($B202&lt;='Visualization - Fit'!$B$5,OFFSET(Projection!AE202,$A$2,0),NA())</f>
        <v>#N/A</v>
      </c>
      <c r="W202" s="10" t="e">
        <f ca="1">IF($B202&lt;='Visualization - Fit'!$B$5,OFFSET(Projection!AI202,$A$2,0),NA())</f>
        <v>#N/A</v>
      </c>
      <c r="X202" s="10" t="e">
        <f ca="1">IF($B202&lt;='Visualization - Fit'!$B$5,OFFSET(Projection!AJ202,$A$2,0),NA())</f>
        <v>#N/A</v>
      </c>
      <c r="Y202" s="10" t="e">
        <f ca="1">IF($B202&lt;='Visualization - Fit'!$B$5,OFFSET(Projection!#REF!,$A$2,0),NA())</f>
        <v>#N/A</v>
      </c>
      <c r="Z202" s="10" t="e">
        <f ca="1">IF($B202&lt;='Visualization - Fit'!$B$5,OFFSET(Projection!AK202,$A$2,0),NA())</f>
        <v>#N/A</v>
      </c>
      <c r="AA202" s="10" t="e">
        <f ca="1">IF($B202&lt;='Visualization - Fit'!$B$5,OFFSET(Projection!AL202,$A$2,0),NA())</f>
        <v>#N/A</v>
      </c>
      <c r="AB202" s="10" t="e">
        <f ca="1">IF($B202&lt;='Visualization - Fit'!$B$5,OFFSET(Projection!AM202,$A$2,0),NA())</f>
        <v>#N/A</v>
      </c>
    </row>
    <row r="203" spans="2:28">
      <c r="B203" s="9" t="e">
        <f ca="1">IF(B202&lt;'Visualization - Fit'!$B$5,OFFSET(Projection!A203,$A$2,0),NA())</f>
        <v>#N/A</v>
      </c>
      <c r="C203" s="10" t="e">
        <f ca="1">IF($B203&lt;='Visualization - Fit'!$B$5,OFFSET(Projection!B203,$A$2,0),NA())</f>
        <v>#N/A</v>
      </c>
      <c r="D203" s="10" t="e">
        <f ca="1">IF($B203&lt;='Visualization - Fit'!$B$5,OFFSET(Projection!C203,$A$2,0),NA())</f>
        <v>#N/A</v>
      </c>
      <c r="E203" s="10" t="e">
        <f ca="1">IF($B203&lt;='Visualization - Fit'!$B$5,OFFSET(Projection!D203,$A$2,0),NA())</f>
        <v>#N/A</v>
      </c>
      <c r="F203" s="10" t="e">
        <f ca="1">IF($B203&lt;='Visualization - Fit'!$B$5,OFFSET(Projection!E203,$A$2,0),NA())</f>
        <v>#N/A</v>
      </c>
      <c r="G203" s="10" t="e">
        <f ca="1">IF($B203&lt;='Visualization - Fit'!$B$5,OFFSET(Projection!F203,$A$2,0),NA())</f>
        <v>#N/A</v>
      </c>
      <c r="H203" s="10" t="e">
        <f ca="1">IF($B203&lt;='Visualization - Fit'!$B$5,OFFSET(Projection!O203,$A$2,0),NA())</f>
        <v>#N/A</v>
      </c>
      <c r="I203" s="10" t="e">
        <f ca="1">IF($B203&lt;='Visualization - Fit'!$B$5,OFFSET(Projection!P203,$A$2,0),NA())</f>
        <v>#N/A</v>
      </c>
      <c r="J203" s="10" t="e">
        <f ca="1">IF($B203&lt;='Visualization - Fit'!$B$5,OFFSET(Projection!Q203,$A$2,0),NA())</f>
        <v>#N/A</v>
      </c>
      <c r="K203" s="10" t="e">
        <f ca="1">IF($B203&lt;='Visualization - Fit'!$B$5,OFFSET(Projection!T203,$A$2,0),NA())</f>
        <v>#N/A</v>
      </c>
      <c r="L203" s="10" t="e">
        <f ca="1">IF($B203&lt;='Visualization - Fit'!$B$5,OFFSET(Projection!U203,$A$2,0),NA())</f>
        <v>#N/A</v>
      </c>
      <c r="M203" s="10" t="e">
        <f ca="1">IF($B203&lt;='Visualization - Fit'!$B$5,OFFSET(Projection!V203,$A$2,0),NA())</f>
        <v>#N/A</v>
      </c>
      <c r="N203" s="10" t="e">
        <f ca="1">IF($B203&lt;='Visualization - Fit'!$B$5,OFFSET(Projection!W203,$A$2,0),NA())</f>
        <v>#N/A</v>
      </c>
      <c r="O203" s="10" t="e">
        <f ca="1">IF($B203&lt;='Visualization - Fit'!$B$5,OFFSET(Projection!X203,$A$2,0),NA())</f>
        <v>#N/A</v>
      </c>
      <c r="P203" s="10" t="e">
        <f ca="1">IF($B203&lt;='Visualization - Fit'!$B$5,OFFSET(Projection!Y203,$A$2,0),NA())</f>
        <v>#N/A</v>
      </c>
      <c r="Q203" s="10" t="e">
        <f ca="1">IF($B203&lt;='Visualization - Fit'!$B$5,OFFSET(Projection!Z203,$A$2,0),NA())</f>
        <v>#N/A</v>
      </c>
      <c r="R203" s="10" t="e">
        <f ca="1">IF($B203&lt;='Visualization - Fit'!$B$5,OFFSET(Projection!AA203,$A$2,0),NA())</f>
        <v>#N/A</v>
      </c>
      <c r="S203" s="10" t="e">
        <f ca="1">IF($B203&lt;='Visualization - Fit'!$B$5,OFFSET(Projection!AB203,$A$2,0),NA())</f>
        <v>#N/A</v>
      </c>
      <c r="T203" s="10" t="e">
        <f ca="1">IF($B203&lt;='Visualization - Fit'!$B$5,OFFSET(Projection!AC203,$A$2,0),NA())</f>
        <v>#N/A</v>
      </c>
      <c r="U203" s="10" t="e">
        <f ca="1">IF($B203&lt;='Visualization - Fit'!$B$5,OFFSET(Projection!AD203,$A$2,0),NA())</f>
        <v>#N/A</v>
      </c>
      <c r="V203" s="10" t="e">
        <f ca="1">IF($B203&lt;='Visualization - Fit'!$B$5,OFFSET(Projection!AE203,$A$2,0),NA())</f>
        <v>#N/A</v>
      </c>
      <c r="W203" s="10" t="e">
        <f ca="1">IF($B203&lt;='Visualization - Fit'!$B$5,OFFSET(Projection!AI203,$A$2,0),NA())</f>
        <v>#N/A</v>
      </c>
      <c r="X203" s="10" t="e">
        <f ca="1">IF($B203&lt;='Visualization - Fit'!$B$5,OFFSET(Projection!AJ203,$A$2,0),NA())</f>
        <v>#N/A</v>
      </c>
      <c r="Y203" s="10" t="e">
        <f ca="1">IF($B203&lt;='Visualization - Fit'!$B$5,OFFSET(Projection!#REF!,$A$2,0),NA())</f>
        <v>#N/A</v>
      </c>
      <c r="Z203" s="10" t="e">
        <f ca="1">IF($B203&lt;='Visualization - Fit'!$B$5,OFFSET(Projection!AK203,$A$2,0),NA())</f>
        <v>#N/A</v>
      </c>
      <c r="AA203" s="10" t="e">
        <f ca="1">IF($B203&lt;='Visualization - Fit'!$B$5,OFFSET(Projection!AL203,$A$2,0),NA())</f>
        <v>#N/A</v>
      </c>
      <c r="AB203" s="10" t="e">
        <f ca="1">IF($B203&lt;='Visualization - Fit'!$B$5,OFFSET(Projection!AM203,$A$2,0),NA())</f>
        <v>#N/A</v>
      </c>
    </row>
    <row r="204" spans="2:28">
      <c r="B204" s="9" t="e">
        <f ca="1">IF(B203&lt;'Visualization - Fit'!$B$5,OFFSET(Projection!A204,$A$2,0),NA())</f>
        <v>#N/A</v>
      </c>
      <c r="C204" s="10" t="e">
        <f ca="1">IF($B204&lt;='Visualization - Fit'!$B$5,OFFSET(Projection!B204,$A$2,0),NA())</f>
        <v>#N/A</v>
      </c>
      <c r="D204" s="10" t="e">
        <f ca="1">IF($B204&lt;='Visualization - Fit'!$B$5,OFFSET(Projection!C204,$A$2,0),NA())</f>
        <v>#N/A</v>
      </c>
      <c r="E204" s="10" t="e">
        <f ca="1">IF($B204&lt;='Visualization - Fit'!$B$5,OFFSET(Projection!D204,$A$2,0),NA())</f>
        <v>#N/A</v>
      </c>
      <c r="F204" s="10" t="e">
        <f ca="1">IF($B204&lt;='Visualization - Fit'!$B$5,OFFSET(Projection!E204,$A$2,0),NA())</f>
        <v>#N/A</v>
      </c>
      <c r="G204" s="10" t="e">
        <f ca="1">IF($B204&lt;='Visualization - Fit'!$B$5,OFFSET(Projection!F204,$A$2,0),NA())</f>
        <v>#N/A</v>
      </c>
      <c r="H204" s="10" t="e">
        <f ca="1">IF($B204&lt;='Visualization - Fit'!$B$5,OFFSET(Projection!O204,$A$2,0),NA())</f>
        <v>#N/A</v>
      </c>
      <c r="I204" s="10" t="e">
        <f ca="1">IF($B204&lt;='Visualization - Fit'!$B$5,OFFSET(Projection!P204,$A$2,0),NA())</f>
        <v>#N/A</v>
      </c>
      <c r="J204" s="10" t="e">
        <f ca="1">IF($B204&lt;='Visualization - Fit'!$B$5,OFFSET(Projection!Q204,$A$2,0),NA())</f>
        <v>#N/A</v>
      </c>
      <c r="K204" s="10" t="e">
        <f ca="1">IF($B204&lt;='Visualization - Fit'!$B$5,OFFSET(Projection!T204,$A$2,0),NA())</f>
        <v>#N/A</v>
      </c>
      <c r="L204" s="10" t="e">
        <f ca="1">IF($B204&lt;='Visualization - Fit'!$B$5,OFFSET(Projection!U204,$A$2,0),NA())</f>
        <v>#N/A</v>
      </c>
      <c r="M204" s="10" t="e">
        <f ca="1">IF($B204&lt;='Visualization - Fit'!$B$5,OFFSET(Projection!V204,$A$2,0),NA())</f>
        <v>#N/A</v>
      </c>
      <c r="N204" s="10" t="e">
        <f ca="1">IF($B204&lt;='Visualization - Fit'!$B$5,OFFSET(Projection!W204,$A$2,0),NA())</f>
        <v>#N/A</v>
      </c>
      <c r="O204" s="10" t="e">
        <f ca="1">IF($B204&lt;='Visualization - Fit'!$B$5,OFFSET(Projection!X204,$A$2,0),NA())</f>
        <v>#N/A</v>
      </c>
      <c r="P204" s="10" t="e">
        <f ca="1">IF($B204&lt;='Visualization - Fit'!$B$5,OFFSET(Projection!Y204,$A$2,0),NA())</f>
        <v>#N/A</v>
      </c>
      <c r="Q204" s="10" t="e">
        <f ca="1">IF($B204&lt;='Visualization - Fit'!$B$5,OFFSET(Projection!Z204,$A$2,0),NA())</f>
        <v>#N/A</v>
      </c>
      <c r="R204" s="10" t="e">
        <f ca="1">IF($B204&lt;='Visualization - Fit'!$B$5,OFFSET(Projection!AA204,$A$2,0),NA())</f>
        <v>#N/A</v>
      </c>
      <c r="S204" s="10" t="e">
        <f ca="1">IF($B204&lt;='Visualization - Fit'!$B$5,OFFSET(Projection!AB204,$A$2,0),NA())</f>
        <v>#N/A</v>
      </c>
      <c r="T204" s="10" t="e">
        <f ca="1">IF($B204&lt;='Visualization - Fit'!$B$5,OFFSET(Projection!AC204,$A$2,0),NA())</f>
        <v>#N/A</v>
      </c>
      <c r="U204" s="10" t="e">
        <f ca="1">IF($B204&lt;='Visualization - Fit'!$B$5,OFFSET(Projection!AD204,$A$2,0),NA())</f>
        <v>#N/A</v>
      </c>
      <c r="V204" s="10" t="e">
        <f ca="1">IF($B204&lt;='Visualization - Fit'!$B$5,OFFSET(Projection!AE204,$A$2,0),NA())</f>
        <v>#N/A</v>
      </c>
      <c r="W204" s="10" t="e">
        <f ca="1">IF($B204&lt;='Visualization - Fit'!$B$5,OFFSET(Projection!AI204,$A$2,0),NA())</f>
        <v>#N/A</v>
      </c>
      <c r="X204" s="10" t="e">
        <f ca="1">IF($B204&lt;='Visualization - Fit'!$B$5,OFFSET(Projection!AJ204,$A$2,0),NA())</f>
        <v>#N/A</v>
      </c>
      <c r="Y204" s="10" t="e">
        <f ca="1">IF($B204&lt;='Visualization - Fit'!$B$5,OFFSET(Projection!#REF!,$A$2,0),NA())</f>
        <v>#N/A</v>
      </c>
      <c r="Z204" s="10" t="e">
        <f ca="1">IF($B204&lt;='Visualization - Fit'!$B$5,OFFSET(Projection!AK204,$A$2,0),NA())</f>
        <v>#N/A</v>
      </c>
      <c r="AA204" s="10" t="e">
        <f ca="1">IF($B204&lt;='Visualization - Fit'!$B$5,OFFSET(Projection!AL204,$A$2,0),NA())</f>
        <v>#N/A</v>
      </c>
      <c r="AB204" s="10" t="e">
        <f ca="1">IF($B204&lt;='Visualization - Fit'!$B$5,OFFSET(Projection!AM204,$A$2,0),NA())</f>
        <v>#N/A</v>
      </c>
    </row>
    <row r="205" spans="2:28">
      <c r="B205" s="9" t="e">
        <f ca="1">IF(B204&lt;'Visualization - Fit'!$B$5,OFFSET(Projection!A205,$A$2,0),NA())</f>
        <v>#N/A</v>
      </c>
      <c r="C205" s="10" t="e">
        <f ca="1">IF($B205&lt;='Visualization - Fit'!$B$5,OFFSET(Projection!B205,$A$2,0),NA())</f>
        <v>#N/A</v>
      </c>
      <c r="D205" s="10" t="e">
        <f ca="1">IF($B205&lt;='Visualization - Fit'!$B$5,OFFSET(Projection!C205,$A$2,0),NA())</f>
        <v>#N/A</v>
      </c>
      <c r="E205" s="10" t="e">
        <f ca="1">IF($B205&lt;='Visualization - Fit'!$B$5,OFFSET(Projection!D205,$A$2,0),NA())</f>
        <v>#N/A</v>
      </c>
      <c r="F205" s="10" t="e">
        <f ca="1">IF($B205&lt;='Visualization - Fit'!$B$5,OFFSET(Projection!E205,$A$2,0),NA())</f>
        <v>#N/A</v>
      </c>
      <c r="G205" s="10" t="e">
        <f ca="1">IF($B205&lt;='Visualization - Fit'!$B$5,OFFSET(Projection!F205,$A$2,0),NA())</f>
        <v>#N/A</v>
      </c>
      <c r="H205" s="10" t="e">
        <f ca="1">IF($B205&lt;='Visualization - Fit'!$B$5,OFFSET(Projection!O205,$A$2,0),NA())</f>
        <v>#N/A</v>
      </c>
      <c r="I205" s="10" t="e">
        <f ca="1">IF($B205&lt;='Visualization - Fit'!$B$5,OFFSET(Projection!P205,$A$2,0),NA())</f>
        <v>#N/A</v>
      </c>
      <c r="J205" s="10" t="e">
        <f ca="1">IF($B205&lt;='Visualization - Fit'!$B$5,OFFSET(Projection!Q205,$A$2,0),NA())</f>
        <v>#N/A</v>
      </c>
      <c r="K205" s="10" t="e">
        <f ca="1">IF($B205&lt;='Visualization - Fit'!$B$5,OFFSET(Projection!T205,$A$2,0),NA())</f>
        <v>#N/A</v>
      </c>
      <c r="L205" s="10" t="e">
        <f ca="1">IF($B205&lt;='Visualization - Fit'!$B$5,OFFSET(Projection!U205,$A$2,0),NA())</f>
        <v>#N/A</v>
      </c>
      <c r="M205" s="10" t="e">
        <f ca="1">IF($B205&lt;='Visualization - Fit'!$B$5,OFFSET(Projection!V205,$A$2,0),NA())</f>
        <v>#N/A</v>
      </c>
      <c r="N205" s="10" t="e">
        <f ca="1">IF($B205&lt;='Visualization - Fit'!$B$5,OFFSET(Projection!W205,$A$2,0),NA())</f>
        <v>#N/A</v>
      </c>
      <c r="O205" s="10" t="e">
        <f ca="1">IF($B205&lt;='Visualization - Fit'!$B$5,OFFSET(Projection!X205,$A$2,0),NA())</f>
        <v>#N/A</v>
      </c>
      <c r="P205" s="10" t="e">
        <f ca="1">IF($B205&lt;='Visualization - Fit'!$B$5,OFFSET(Projection!Y205,$A$2,0),NA())</f>
        <v>#N/A</v>
      </c>
      <c r="Q205" s="10" t="e">
        <f ca="1">IF($B205&lt;='Visualization - Fit'!$B$5,OFFSET(Projection!Z205,$A$2,0),NA())</f>
        <v>#N/A</v>
      </c>
      <c r="R205" s="10" t="e">
        <f ca="1">IF($B205&lt;='Visualization - Fit'!$B$5,OFFSET(Projection!AA205,$A$2,0),NA())</f>
        <v>#N/A</v>
      </c>
      <c r="S205" s="10" t="e">
        <f ca="1">IF($B205&lt;='Visualization - Fit'!$B$5,OFFSET(Projection!AB205,$A$2,0),NA())</f>
        <v>#N/A</v>
      </c>
      <c r="T205" s="10" t="e">
        <f ca="1">IF($B205&lt;='Visualization - Fit'!$B$5,OFFSET(Projection!AC205,$A$2,0),NA())</f>
        <v>#N/A</v>
      </c>
      <c r="U205" s="10" t="e">
        <f ca="1">IF($B205&lt;='Visualization - Fit'!$B$5,OFFSET(Projection!AD205,$A$2,0),NA())</f>
        <v>#N/A</v>
      </c>
      <c r="V205" s="10" t="e">
        <f ca="1">IF($B205&lt;='Visualization - Fit'!$B$5,OFFSET(Projection!AE205,$A$2,0),NA())</f>
        <v>#N/A</v>
      </c>
      <c r="W205" s="10" t="e">
        <f ca="1">IF($B205&lt;='Visualization - Fit'!$B$5,OFFSET(Projection!AI205,$A$2,0),NA())</f>
        <v>#N/A</v>
      </c>
      <c r="X205" s="10" t="e">
        <f ca="1">IF($B205&lt;='Visualization - Fit'!$B$5,OFFSET(Projection!AJ205,$A$2,0),NA())</f>
        <v>#N/A</v>
      </c>
      <c r="Y205" s="10" t="e">
        <f ca="1">IF($B205&lt;='Visualization - Fit'!$B$5,OFFSET(Projection!#REF!,$A$2,0),NA())</f>
        <v>#N/A</v>
      </c>
      <c r="Z205" s="10" t="e">
        <f ca="1">IF($B205&lt;='Visualization - Fit'!$B$5,OFFSET(Projection!AK205,$A$2,0),NA())</f>
        <v>#N/A</v>
      </c>
      <c r="AA205" s="10" t="e">
        <f ca="1">IF($B205&lt;='Visualization - Fit'!$B$5,OFFSET(Projection!AL205,$A$2,0),NA())</f>
        <v>#N/A</v>
      </c>
      <c r="AB205" s="10" t="e">
        <f ca="1">IF($B205&lt;='Visualization - Fit'!$B$5,OFFSET(Projection!AM205,$A$2,0),NA())</f>
        <v>#N/A</v>
      </c>
    </row>
    <row r="206" spans="2:28">
      <c r="B206" s="9" t="e">
        <f ca="1">IF(B205&lt;'Visualization - Fit'!$B$5,OFFSET(Projection!A206,$A$2,0),NA())</f>
        <v>#N/A</v>
      </c>
      <c r="C206" s="10" t="e">
        <f ca="1">IF($B206&lt;='Visualization - Fit'!$B$5,OFFSET(Projection!B206,$A$2,0),NA())</f>
        <v>#N/A</v>
      </c>
      <c r="D206" s="10" t="e">
        <f ca="1">IF($B206&lt;='Visualization - Fit'!$B$5,OFFSET(Projection!C206,$A$2,0),NA())</f>
        <v>#N/A</v>
      </c>
      <c r="E206" s="10" t="e">
        <f ca="1">IF($B206&lt;='Visualization - Fit'!$B$5,OFFSET(Projection!D206,$A$2,0),NA())</f>
        <v>#N/A</v>
      </c>
      <c r="F206" s="10" t="e">
        <f ca="1">IF($B206&lt;='Visualization - Fit'!$B$5,OFFSET(Projection!E206,$A$2,0),NA())</f>
        <v>#N/A</v>
      </c>
      <c r="G206" s="10" t="e">
        <f ca="1">IF($B206&lt;='Visualization - Fit'!$B$5,OFFSET(Projection!F206,$A$2,0),NA())</f>
        <v>#N/A</v>
      </c>
      <c r="H206" s="10" t="e">
        <f ca="1">IF($B206&lt;='Visualization - Fit'!$B$5,OFFSET(Projection!O206,$A$2,0),NA())</f>
        <v>#N/A</v>
      </c>
      <c r="I206" s="10" t="e">
        <f ca="1">IF($B206&lt;='Visualization - Fit'!$B$5,OFFSET(Projection!P206,$A$2,0),NA())</f>
        <v>#N/A</v>
      </c>
      <c r="J206" s="10" t="e">
        <f ca="1">IF($B206&lt;='Visualization - Fit'!$B$5,OFFSET(Projection!Q206,$A$2,0),NA())</f>
        <v>#N/A</v>
      </c>
      <c r="K206" s="10" t="e">
        <f ca="1">IF($B206&lt;='Visualization - Fit'!$B$5,OFFSET(Projection!T206,$A$2,0),NA())</f>
        <v>#N/A</v>
      </c>
      <c r="L206" s="10" t="e">
        <f ca="1">IF($B206&lt;='Visualization - Fit'!$B$5,OFFSET(Projection!U206,$A$2,0),NA())</f>
        <v>#N/A</v>
      </c>
      <c r="M206" s="10" t="e">
        <f ca="1">IF($B206&lt;='Visualization - Fit'!$B$5,OFFSET(Projection!V206,$A$2,0),NA())</f>
        <v>#N/A</v>
      </c>
      <c r="N206" s="10" t="e">
        <f ca="1">IF($B206&lt;='Visualization - Fit'!$B$5,OFFSET(Projection!W206,$A$2,0),NA())</f>
        <v>#N/A</v>
      </c>
      <c r="O206" s="10" t="e">
        <f ca="1">IF($B206&lt;='Visualization - Fit'!$B$5,OFFSET(Projection!X206,$A$2,0),NA())</f>
        <v>#N/A</v>
      </c>
      <c r="P206" s="10" t="e">
        <f ca="1">IF($B206&lt;='Visualization - Fit'!$B$5,OFFSET(Projection!Y206,$A$2,0),NA())</f>
        <v>#N/A</v>
      </c>
      <c r="Q206" s="10" t="e">
        <f ca="1">IF($B206&lt;='Visualization - Fit'!$B$5,OFFSET(Projection!Z206,$A$2,0),NA())</f>
        <v>#N/A</v>
      </c>
      <c r="R206" s="10" t="e">
        <f ca="1">IF($B206&lt;='Visualization - Fit'!$B$5,OFFSET(Projection!AA206,$A$2,0),NA())</f>
        <v>#N/A</v>
      </c>
      <c r="S206" s="10" t="e">
        <f ca="1">IF($B206&lt;='Visualization - Fit'!$B$5,OFFSET(Projection!AB206,$A$2,0),NA())</f>
        <v>#N/A</v>
      </c>
      <c r="T206" s="10" t="e">
        <f ca="1">IF($B206&lt;='Visualization - Fit'!$B$5,OFFSET(Projection!AC206,$A$2,0),NA())</f>
        <v>#N/A</v>
      </c>
      <c r="U206" s="10" t="e">
        <f ca="1">IF($B206&lt;='Visualization - Fit'!$B$5,OFFSET(Projection!AD206,$A$2,0),NA())</f>
        <v>#N/A</v>
      </c>
      <c r="V206" s="10" t="e">
        <f ca="1">IF($B206&lt;='Visualization - Fit'!$B$5,OFFSET(Projection!AE206,$A$2,0),NA())</f>
        <v>#N/A</v>
      </c>
      <c r="W206" s="10" t="e">
        <f ca="1">IF($B206&lt;='Visualization - Fit'!$B$5,OFFSET(Projection!AI206,$A$2,0),NA())</f>
        <v>#N/A</v>
      </c>
      <c r="X206" s="10" t="e">
        <f ca="1">IF($B206&lt;='Visualization - Fit'!$B$5,OFFSET(Projection!AJ206,$A$2,0),NA())</f>
        <v>#N/A</v>
      </c>
      <c r="Y206" s="10" t="e">
        <f ca="1">IF($B206&lt;='Visualization - Fit'!$B$5,OFFSET(Projection!#REF!,$A$2,0),NA())</f>
        <v>#N/A</v>
      </c>
      <c r="Z206" s="10" t="e">
        <f ca="1">IF($B206&lt;='Visualization - Fit'!$B$5,OFFSET(Projection!AK206,$A$2,0),NA())</f>
        <v>#N/A</v>
      </c>
      <c r="AA206" s="10" t="e">
        <f ca="1">IF($B206&lt;='Visualization - Fit'!$B$5,OFFSET(Projection!AL206,$A$2,0),NA())</f>
        <v>#N/A</v>
      </c>
      <c r="AB206" s="10" t="e">
        <f ca="1">IF($B206&lt;='Visualization - Fit'!$B$5,OFFSET(Projection!AM206,$A$2,0),NA())</f>
        <v>#N/A</v>
      </c>
    </row>
    <row r="207" spans="2:28">
      <c r="B207" s="9" t="e">
        <f ca="1">IF(B206&lt;'Visualization - Fit'!$B$5,OFFSET(Projection!A207,$A$2,0),NA())</f>
        <v>#N/A</v>
      </c>
      <c r="C207" s="10" t="e">
        <f ca="1">IF($B207&lt;='Visualization - Fit'!$B$5,OFFSET(Projection!B207,$A$2,0),NA())</f>
        <v>#N/A</v>
      </c>
      <c r="D207" s="10" t="e">
        <f ca="1">IF($B207&lt;='Visualization - Fit'!$B$5,OFFSET(Projection!C207,$A$2,0),NA())</f>
        <v>#N/A</v>
      </c>
      <c r="E207" s="10" t="e">
        <f ca="1">IF($B207&lt;='Visualization - Fit'!$B$5,OFFSET(Projection!D207,$A$2,0),NA())</f>
        <v>#N/A</v>
      </c>
      <c r="F207" s="10" t="e">
        <f ca="1">IF($B207&lt;='Visualization - Fit'!$B$5,OFFSET(Projection!E207,$A$2,0),NA())</f>
        <v>#N/A</v>
      </c>
      <c r="G207" s="10" t="e">
        <f ca="1">IF($B207&lt;='Visualization - Fit'!$B$5,OFFSET(Projection!F207,$A$2,0),NA())</f>
        <v>#N/A</v>
      </c>
      <c r="H207" s="10" t="e">
        <f ca="1">IF($B207&lt;='Visualization - Fit'!$B$5,OFFSET(Projection!O207,$A$2,0),NA())</f>
        <v>#N/A</v>
      </c>
      <c r="I207" s="10" t="e">
        <f ca="1">IF($B207&lt;='Visualization - Fit'!$B$5,OFFSET(Projection!P207,$A$2,0),NA())</f>
        <v>#N/A</v>
      </c>
      <c r="J207" s="10" t="e">
        <f ca="1">IF($B207&lt;='Visualization - Fit'!$B$5,OFFSET(Projection!Q207,$A$2,0),NA())</f>
        <v>#N/A</v>
      </c>
      <c r="K207" s="10" t="e">
        <f ca="1">IF($B207&lt;='Visualization - Fit'!$B$5,OFFSET(Projection!T207,$A$2,0),NA())</f>
        <v>#N/A</v>
      </c>
      <c r="L207" s="10" t="e">
        <f ca="1">IF($B207&lt;='Visualization - Fit'!$B$5,OFFSET(Projection!U207,$A$2,0),NA())</f>
        <v>#N/A</v>
      </c>
      <c r="M207" s="10" t="e">
        <f ca="1">IF($B207&lt;='Visualization - Fit'!$B$5,OFFSET(Projection!V207,$A$2,0),NA())</f>
        <v>#N/A</v>
      </c>
      <c r="N207" s="10" t="e">
        <f ca="1">IF($B207&lt;='Visualization - Fit'!$B$5,OFFSET(Projection!W207,$A$2,0),NA())</f>
        <v>#N/A</v>
      </c>
      <c r="O207" s="10" t="e">
        <f ca="1">IF($B207&lt;='Visualization - Fit'!$B$5,OFFSET(Projection!X207,$A$2,0),NA())</f>
        <v>#N/A</v>
      </c>
      <c r="P207" s="10" t="e">
        <f ca="1">IF($B207&lt;='Visualization - Fit'!$B$5,OFFSET(Projection!Y207,$A$2,0),NA())</f>
        <v>#N/A</v>
      </c>
      <c r="Q207" s="10" t="e">
        <f ca="1">IF($B207&lt;='Visualization - Fit'!$B$5,OFFSET(Projection!Z207,$A$2,0),NA())</f>
        <v>#N/A</v>
      </c>
      <c r="R207" s="10" t="e">
        <f ca="1">IF($B207&lt;='Visualization - Fit'!$B$5,OFFSET(Projection!AA207,$A$2,0),NA())</f>
        <v>#N/A</v>
      </c>
      <c r="S207" s="10" t="e">
        <f ca="1">IF($B207&lt;='Visualization - Fit'!$B$5,OFFSET(Projection!AB207,$A$2,0),NA())</f>
        <v>#N/A</v>
      </c>
      <c r="T207" s="10" t="e">
        <f ca="1">IF($B207&lt;='Visualization - Fit'!$B$5,OFFSET(Projection!AC207,$A$2,0),NA())</f>
        <v>#N/A</v>
      </c>
      <c r="U207" s="10" t="e">
        <f ca="1">IF($B207&lt;='Visualization - Fit'!$B$5,OFFSET(Projection!AD207,$A$2,0),NA())</f>
        <v>#N/A</v>
      </c>
      <c r="V207" s="10" t="e">
        <f ca="1">IF($B207&lt;='Visualization - Fit'!$B$5,OFFSET(Projection!AE207,$A$2,0),NA())</f>
        <v>#N/A</v>
      </c>
      <c r="W207" s="10" t="e">
        <f ca="1">IF($B207&lt;='Visualization - Fit'!$B$5,OFFSET(Projection!AI207,$A$2,0),NA())</f>
        <v>#N/A</v>
      </c>
      <c r="X207" s="10" t="e">
        <f ca="1">IF($B207&lt;='Visualization - Fit'!$B$5,OFFSET(Projection!AJ207,$A$2,0),NA())</f>
        <v>#N/A</v>
      </c>
      <c r="Y207" s="10" t="e">
        <f ca="1">IF($B207&lt;='Visualization - Fit'!$B$5,OFFSET(Projection!#REF!,$A$2,0),NA())</f>
        <v>#N/A</v>
      </c>
      <c r="Z207" s="10" t="e">
        <f ca="1">IF($B207&lt;='Visualization - Fit'!$B$5,OFFSET(Projection!AK207,$A$2,0),NA())</f>
        <v>#N/A</v>
      </c>
      <c r="AA207" s="10" t="e">
        <f ca="1">IF($B207&lt;='Visualization - Fit'!$B$5,OFFSET(Projection!AL207,$A$2,0),NA())</f>
        <v>#N/A</v>
      </c>
      <c r="AB207" s="10" t="e">
        <f ca="1">IF($B207&lt;='Visualization - Fit'!$B$5,OFFSET(Projection!AM207,$A$2,0),NA())</f>
        <v>#N/A</v>
      </c>
    </row>
    <row r="208" spans="2:28">
      <c r="B208" s="9" t="e">
        <f ca="1">IF(B207&lt;'Visualization - Fit'!$B$5,OFFSET(Projection!A208,$A$2,0),NA())</f>
        <v>#N/A</v>
      </c>
      <c r="C208" s="10" t="e">
        <f ca="1">IF($B208&lt;='Visualization - Fit'!$B$5,OFFSET(Projection!B208,$A$2,0),NA())</f>
        <v>#N/A</v>
      </c>
      <c r="D208" s="10" t="e">
        <f ca="1">IF($B208&lt;='Visualization - Fit'!$B$5,OFFSET(Projection!C208,$A$2,0),NA())</f>
        <v>#N/A</v>
      </c>
      <c r="E208" s="10" t="e">
        <f ca="1">IF($B208&lt;='Visualization - Fit'!$B$5,OFFSET(Projection!D208,$A$2,0),NA())</f>
        <v>#N/A</v>
      </c>
      <c r="F208" s="10" t="e">
        <f ca="1">IF($B208&lt;='Visualization - Fit'!$B$5,OFFSET(Projection!E208,$A$2,0),NA())</f>
        <v>#N/A</v>
      </c>
      <c r="G208" s="10" t="e">
        <f ca="1">IF($B208&lt;='Visualization - Fit'!$B$5,OFFSET(Projection!F208,$A$2,0),NA())</f>
        <v>#N/A</v>
      </c>
      <c r="H208" s="10" t="e">
        <f ca="1">IF($B208&lt;='Visualization - Fit'!$B$5,OFFSET(Projection!O208,$A$2,0),NA())</f>
        <v>#N/A</v>
      </c>
      <c r="I208" s="10" t="e">
        <f ca="1">IF($B208&lt;='Visualization - Fit'!$B$5,OFFSET(Projection!P208,$A$2,0),NA())</f>
        <v>#N/A</v>
      </c>
      <c r="J208" s="10" t="e">
        <f ca="1">IF($B208&lt;='Visualization - Fit'!$B$5,OFFSET(Projection!Q208,$A$2,0),NA())</f>
        <v>#N/A</v>
      </c>
      <c r="K208" s="10" t="e">
        <f ca="1">IF($B208&lt;='Visualization - Fit'!$B$5,OFFSET(Projection!T208,$A$2,0),NA())</f>
        <v>#N/A</v>
      </c>
      <c r="L208" s="10" t="e">
        <f ca="1">IF($B208&lt;='Visualization - Fit'!$B$5,OFFSET(Projection!U208,$A$2,0),NA())</f>
        <v>#N/A</v>
      </c>
      <c r="M208" s="10" t="e">
        <f ca="1">IF($B208&lt;='Visualization - Fit'!$B$5,OFFSET(Projection!V208,$A$2,0),NA())</f>
        <v>#N/A</v>
      </c>
      <c r="N208" s="10" t="e">
        <f ca="1">IF($B208&lt;='Visualization - Fit'!$B$5,OFFSET(Projection!W208,$A$2,0),NA())</f>
        <v>#N/A</v>
      </c>
      <c r="O208" s="10" t="e">
        <f ca="1">IF($B208&lt;='Visualization - Fit'!$B$5,OFFSET(Projection!X208,$A$2,0),NA())</f>
        <v>#N/A</v>
      </c>
      <c r="P208" s="10" t="e">
        <f ca="1">IF($B208&lt;='Visualization - Fit'!$B$5,OFFSET(Projection!Y208,$A$2,0),NA())</f>
        <v>#N/A</v>
      </c>
      <c r="Q208" s="10" t="e">
        <f ca="1">IF($B208&lt;='Visualization - Fit'!$B$5,OFFSET(Projection!Z208,$A$2,0),NA())</f>
        <v>#N/A</v>
      </c>
      <c r="R208" s="10" t="e">
        <f ca="1">IF($B208&lt;='Visualization - Fit'!$B$5,OFFSET(Projection!AA208,$A$2,0),NA())</f>
        <v>#N/A</v>
      </c>
      <c r="S208" s="10" t="e">
        <f ca="1">IF($B208&lt;='Visualization - Fit'!$B$5,OFFSET(Projection!AB208,$A$2,0),NA())</f>
        <v>#N/A</v>
      </c>
      <c r="T208" s="10" t="e">
        <f ca="1">IF($B208&lt;='Visualization - Fit'!$B$5,OFFSET(Projection!AC208,$A$2,0),NA())</f>
        <v>#N/A</v>
      </c>
      <c r="U208" s="10" t="e">
        <f ca="1">IF($B208&lt;='Visualization - Fit'!$B$5,OFFSET(Projection!AD208,$A$2,0),NA())</f>
        <v>#N/A</v>
      </c>
      <c r="V208" s="10" t="e">
        <f ca="1">IF($B208&lt;='Visualization - Fit'!$B$5,OFFSET(Projection!AE208,$A$2,0),NA())</f>
        <v>#N/A</v>
      </c>
      <c r="W208" s="10" t="e">
        <f ca="1">IF($B208&lt;='Visualization - Fit'!$B$5,OFFSET(Projection!AI208,$A$2,0),NA())</f>
        <v>#N/A</v>
      </c>
      <c r="X208" s="10" t="e">
        <f ca="1">IF($B208&lt;='Visualization - Fit'!$B$5,OFFSET(Projection!AJ208,$A$2,0),NA())</f>
        <v>#N/A</v>
      </c>
      <c r="Y208" s="10" t="e">
        <f ca="1">IF($B208&lt;='Visualization - Fit'!$B$5,OFFSET(Projection!#REF!,$A$2,0),NA())</f>
        <v>#N/A</v>
      </c>
      <c r="Z208" s="10" t="e">
        <f ca="1">IF($B208&lt;='Visualization - Fit'!$B$5,OFFSET(Projection!AK208,$A$2,0),NA())</f>
        <v>#N/A</v>
      </c>
      <c r="AA208" s="10" t="e">
        <f ca="1">IF($B208&lt;='Visualization - Fit'!$B$5,OFFSET(Projection!AL208,$A$2,0),NA())</f>
        <v>#N/A</v>
      </c>
      <c r="AB208" s="10" t="e">
        <f ca="1">IF($B208&lt;='Visualization - Fit'!$B$5,OFFSET(Projection!AM208,$A$2,0),NA())</f>
        <v>#N/A</v>
      </c>
    </row>
    <row r="209" spans="2:28">
      <c r="B209" s="9" t="e">
        <f ca="1">IF(B208&lt;'Visualization - Fit'!$B$5,OFFSET(Projection!A209,$A$2,0),NA())</f>
        <v>#N/A</v>
      </c>
      <c r="C209" s="10" t="e">
        <f ca="1">IF($B209&lt;='Visualization - Fit'!$B$5,OFFSET(Projection!B209,$A$2,0),NA())</f>
        <v>#N/A</v>
      </c>
      <c r="D209" s="10" t="e">
        <f ca="1">IF($B209&lt;='Visualization - Fit'!$B$5,OFFSET(Projection!C209,$A$2,0),NA())</f>
        <v>#N/A</v>
      </c>
      <c r="E209" s="10" t="e">
        <f ca="1">IF($B209&lt;='Visualization - Fit'!$B$5,OFFSET(Projection!D209,$A$2,0),NA())</f>
        <v>#N/A</v>
      </c>
      <c r="F209" s="10" t="e">
        <f ca="1">IF($B209&lt;='Visualization - Fit'!$B$5,OFFSET(Projection!E209,$A$2,0),NA())</f>
        <v>#N/A</v>
      </c>
      <c r="G209" s="10" t="e">
        <f ca="1">IF($B209&lt;='Visualization - Fit'!$B$5,OFFSET(Projection!F209,$A$2,0),NA())</f>
        <v>#N/A</v>
      </c>
      <c r="H209" s="10" t="e">
        <f ca="1">IF($B209&lt;='Visualization - Fit'!$B$5,OFFSET(Projection!O209,$A$2,0),NA())</f>
        <v>#N/A</v>
      </c>
      <c r="I209" s="10" t="e">
        <f ca="1">IF($B209&lt;='Visualization - Fit'!$B$5,OFFSET(Projection!P209,$A$2,0),NA())</f>
        <v>#N/A</v>
      </c>
      <c r="J209" s="10" t="e">
        <f ca="1">IF($B209&lt;='Visualization - Fit'!$B$5,OFFSET(Projection!Q209,$A$2,0),NA())</f>
        <v>#N/A</v>
      </c>
      <c r="K209" s="10" t="e">
        <f ca="1">IF($B209&lt;='Visualization - Fit'!$B$5,OFFSET(Projection!T209,$A$2,0),NA())</f>
        <v>#N/A</v>
      </c>
      <c r="L209" s="10" t="e">
        <f ca="1">IF($B209&lt;='Visualization - Fit'!$B$5,OFFSET(Projection!U209,$A$2,0),NA())</f>
        <v>#N/A</v>
      </c>
      <c r="M209" s="10" t="e">
        <f ca="1">IF($B209&lt;='Visualization - Fit'!$B$5,OFFSET(Projection!V209,$A$2,0),NA())</f>
        <v>#N/A</v>
      </c>
      <c r="N209" s="10" t="e">
        <f ca="1">IF($B209&lt;='Visualization - Fit'!$B$5,OFFSET(Projection!W209,$A$2,0),NA())</f>
        <v>#N/A</v>
      </c>
      <c r="O209" s="10" t="e">
        <f ca="1">IF($B209&lt;='Visualization - Fit'!$B$5,OFFSET(Projection!X209,$A$2,0),NA())</f>
        <v>#N/A</v>
      </c>
      <c r="P209" s="10" t="e">
        <f ca="1">IF($B209&lt;='Visualization - Fit'!$B$5,OFFSET(Projection!Y209,$A$2,0),NA())</f>
        <v>#N/A</v>
      </c>
      <c r="Q209" s="10" t="e">
        <f ca="1">IF($B209&lt;='Visualization - Fit'!$B$5,OFFSET(Projection!Z209,$A$2,0),NA())</f>
        <v>#N/A</v>
      </c>
      <c r="R209" s="10" t="e">
        <f ca="1">IF($B209&lt;='Visualization - Fit'!$B$5,OFFSET(Projection!AA209,$A$2,0),NA())</f>
        <v>#N/A</v>
      </c>
      <c r="S209" s="10" t="e">
        <f ca="1">IF($B209&lt;='Visualization - Fit'!$B$5,OFFSET(Projection!AB209,$A$2,0),NA())</f>
        <v>#N/A</v>
      </c>
      <c r="T209" s="10" t="e">
        <f ca="1">IF($B209&lt;='Visualization - Fit'!$B$5,OFFSET(Projection!AC209,$A$2,0),NA())</f>
        <v>#N/A</v>
      </c>
      <c r="U209" s="10" t="e">
        <f ca="1">IF($B209&lt;='Visualization - Fit'!$B$5,OFFSET(Projection!AD209,$A$2,0),NA())</f>
        <v>#N/A</v>
      </c>
      <c r="V209" s="10" t="e">
        <f ca="1">IF($B209&lt;='Visualization - Fit'!$B$5,OFFSET(Projection!AE209,$A$2,0),NA())</f>
        <v>#N/A</v>
      </c>
      <c r="W209" s="10" t="e">
        <f ca="1">IF($B209&lt;='Visualization - Fit'!$B$5,OFFSET(Projection!AI209,$A$2,0),NA())</f>
        <v>#N/A</v>
      </c>
      <c r="X209" s="10" t="e">
        <f ca="1">IF($B209&lt;='Visualization - Fit'!$B$5,OFFSET(Projection!AJ209,$A$2,0),NA())</f>
        <v>#N/A</v>
      </c>
      <c r="Y209" s="10" t="e">
        <f ca="1">IF($B209&lt;='Visualization - Fit'!$B$5,OFFSET(Projection!#REF!,$A$2,0),NA())</f>
        <v>#N/A</v>
      </c>
      <c r="Z209" s="10" t="e">
        <f ca="1">IF($B209&lt;='Visualization - Fit'!$B$5,OFFSET(Projection!AK209,$A$2,0),NA())</f>
        <v>#N/A</v>
      </c>
      <c r="AA209" s="10" t="e">
        <f ca="1">IF($B209&lt;='Visualization - Fit'!$B$5,OFFSET(Projection!AL209,$A$2,0),NA())</f>
        <v>#N/A</v>
      </c>
      <c r="AB209" s="10" t="e">
        <f ca="1">IF($B209&lt;='Visualization - Fit'!$B$5,OFFSET(Projection!AM209,$A$2,0),NA())</f>
        <v>#N/A</v>
      </c>
    </row>
    <row r="210" spans="2:28">
      <c r="B210" s="9" t="e">
        <f ca="1">IF(B209&lt;'Visualization - Fit'!$B$5,OFFSET(Projection!A210,$A$2,0),NA())</f>
        <v>#N/A</v>
      </c>
      <c r="C210" s="10" t="e">
        <f ca="1">IF($B210&lt;='Visualization - Fit'!$B$5,OFFSET(Projection!B210,$A$2,0),NA())</f>
        <v>#N/A</v>
      </c>
      <c r="D210" s="10" t="e">
        <f ca="1">IF($B210&lt;='Visualization - Fit'!$B$5,OFFSET(Projection!C210,$A$2,0),NA())</f>
        <v>#N/A</v>
      </c>
      <c r="E210" s="10" t="e">
        <f ca="1">IF($B210&lt;='Visualization - Fit'!$B$5,OFFSET(Projection!D210,$A$2,0),NA())</f>
        <v>#N/A</v>
      </c>
      <c r="F210" s="10" t="e">
        <f ca="1">IF($B210&lt;='Visualization - Fit'!$B$5,OFFSET(Projection!E210,$A$2,0),NA())</f>
        <v>#N/A</v>
      </c>
      <c r="G210" s="10" t="e">
        <f ca="1">IF($B210&lt;='Visualization - Fit'!$B$5,OFFSET(Projection!F210,$A$2,0),NA())</f>
        <v>#N/A</v>
      </c>
      <c r="H210" s="10" t="e">
        <f ca="1">IF($B210&lt;='Visualization - Fit'!$B$5,OFFSET(Projection!O210,$A$2,0),NA())</f>
        <v>#N/A</v>
      </c>
      <c r="I210" s="10" t="e">
        <f ca="1">IF($B210&lt;='Visualization - Fit'!$B$5,OFFSET(Projection!P210,$A$2,0),NA())</f>
        <v>#N/A</v>
      </c>
      <c r="J210" s="10" t="e">
        <f ca="1">IF($B210&lt;='Visualization - Fit'!$B$5,OFFSET(Projection!Q210,$A$2,0),NA())</f>
        <v>#N/A</v>
      </c>
      <c r="K210" s="10" t="e">
        <f ca="1">IF($B210&lt;='Visualization - Fit'!$B$5,OFFSET(Projection!T210,$A$2,0),NA())</f>
        <v>#N/A</v>
      </c>
      <c r="L210" s="10" t="e">
        <f ca="1">IF($B210&lt;='Visualization - Fit'!$B$5,OFFSET(Projection!U210,$A$2,0),NA())</f>
        <v>#N/A</v>
      </c>
      <c r="M210" s="10" t="e">
        <f ca="1">IF($B210&lt;='Visualization - Fit'!$B$5,OFFSET(Projection!V210,$A$2,0),NA())</f>
        <v>#N/A</v>
      </c>
      <c r="N210" s="10" t="e">
        <f ca="1">IF($B210&lt;='Visualization - Fit'!$B$5,OFFSET(Projection!W210,$A$2,0),NA())</f>
        <v>#N/A</v>
      </c>
      <c r="O210" s="10" t="e">
        <f ca="1">IF($B210&lt;='Visualization - Fit'!$B$5,OFFSET(Projection!X210,$A$2,0),NA())</f>
        <v>#N/A</v>
      </c>
      <c r="P210" s="10" t="e">
        <f ca="1">IF($B210&lt;='Visualization - Fit'!$B$5,OFFSET(Projection!Y210,$A$2,0),NA())</f>
        <v>#N/A</v>
      </c>
      <c r="Q210" s="10" t="e">
        <f ca="1">IF($B210&lt;='Visualization - Fit'!$B$5,OFFSET(Projection!Z210,$A$2,0),NA())</f>
        <v>#N/A</v>
      </c>
      <c r="R210" s="10" t="e">
        <f ca="1">IF($B210&lt;='Visualization - Fit'!$B$5,OFFSET(Projection!AA210,$A$2,0),NA())</f>
        <v>#N/A</v>
      </c>
      <c r="S210" s="10" t="e">
        <f ca="1">IF($B210&lt;='Visualization - Fit'!$B$5,OFFSET(Projection!AB210,$A$2,0),NA())</f>
        <v>#N/A</v>
      </c>
      <c r="T210" s="10" t="e">
        <f ca="1">IF($B210&lt;='Visualization - Fit'!$B$5,OFFSET(Projection!AC210,$A$2,0),NA())</f>
        <v>#N/A</v>
      </c>
      <c r="U210" s="10" t="e">
        <f ca="1">IF($B210&lt;='Visualization - Fit'!$B$5,OFFSET(Projection!AD210,$A$2,0),NA())</f>
        <v>#N/A</v>
      </c>
      <c r="V210" s="10" t="e">
        <f ca="1">IF($B210&lt;='Visualization - Fit'!$B$5,OFFSET(Projection!AE210,$A$2,0),NA())</f>
        <v>#N/A</v>
      </c>
      <c r="W210" s="10" t="e">
        <f ca="1">IF($B210&lt;='Visualization - Fit'!$B$5,OFFSET(Projection!AI210,$A$2,0),NA())</f>
        <v>#N/A</v>
      </c>
      <c r="X210" s="10" t="e">
        <f ca="1">IF($B210&lt;='Visualization - Fit'!$B$5,OFFSET(Projection!AJ210,$A$2,0),NA())</f>
        <v>#N/A</v>
      </c>
      <c r="Y210" s="10" t="e">
        <f ca="1">IF($B210&lt;='Visualization - Fit'!$B$5,OFFSET(Projection!#REF!,$A$2,0),NA())</f>
        <v>#N/A</v>
      </c>
      <c r="Z210" s="10" t="e">
        <f ca="1">IF($B210&lt;='Visualization - Fit'!$B$5,OFFSET(Projection!AK210,$A$2,0),NA())</f>
        <v>#N/A</v>
      </c>
      <c r="AA210" s="10" t="e">
        <f ca="1">IF($B210&lt;='Visualization - Fit'!$B$5,OFFSET(Projection!AL210,$A$2,0),NA())</f>
        <v>#N/A</v>
      </c>
      <c r="AB210" s="10" t="e">
        <f ca="1">IF($B210&lt;='Visualization - Fit'!$B$5,OFFSET(Projection!AM210,$A$2,0),NA())</f>
        <v>#N/A</v>
      </c>
    </row>
    <row r="211" spans="2:28">
      <c r="B211" s="9" t="e">
        <f ca="1">IF(B210&lt;'Visualization - Fit'!$B$5,OFFSET(Projection!A211,$A$2,0),NA())</f>
        <v>#N/A</v>
      </c>
      <c r="C211" s="10" t="e">
        <f ca="1">IF($B211&lt;='Visualization - Fit'!$B$5,OFFSET(Projection!B211,$A$2,0),NA())</f>
        <v>#N/A</v>
      </c>
      <c r="D211" s="10" t="e">
        <f ca="1">IF($B211&lt;='Visualization - Fit'!$B$5,OFFSET(Projection!C211,$A$2,0),NA())</f>
        <v>#N/A</v>
      </c>
      <c r="E211" s="10" t="e">
        <f ca="1">IF($B211&lt;='Visualization - Fit'!$B$5,OFFSET(Projection!D211,$A$2,0),NA())</f>
        <v>#N/A</v>
      </c>
      <c r="F211" s="10" t="e">
        <f ca="1">IF($B211&lt;='Visualization - Fit'!$B$5,OFFSET(Projection!E211,$A$2,0),NA())</f>
        <v>#N/A</v>
      </c>
      <c r="G211" s="10" t="e">
        <f ca="1">IF($B211&lt;='Visualization - Fit'!$B$5,OFFSET(Projection!F211,$A$2,0),NA())</f>
        <v>#N/A</v>
      </c>
      <c r="H211" s="10" t="e">
        <f ca="1">IF($B211&lt;='Visualization - Fit'!$B$5,OFFSET(Projection!O211,$A$2,0),NA())</f>
        <v>#N/A</v>
      </c>
      <c r="I211" s="10" t="e">
        <f ca="1">IF($B211&lt;='Visualization - Fit'!$B$5,OFFSET(Projection!P211,$A$2,0),NA())</f>
        <v>#N/A</v>
      </c>
      <c r="J211" s="10" t="e">
        <f ca="1">IF($B211&lt;='Visualization - Fit'!$B$5,OFFSET(Projection!Q211,$A$2,0),NA())</f>
        <v>#N/A</v>
      </c>
      <c r="K211" s="10" t="e">
        <f ca="1">IF($B211&lt;='Visualization - Fit'!$B$5,OFFSET(Projection!T211,$A$2,0),NA())</f>
        <v>#N/A</v>
      </c>
      <c r="L211" s="10" t="e">
        <f ca="1">IF($B211&lt;='Visualization - Fit'!$B$5,OFFSET(Projection!U211,$A$2,0),NA())</f>
        <v>#N/A</v>
      </c>
      <c r="M211" s="10" t="e">
        <f ca="1">IF($B211&lt;='Visualization - Fit'!$B$5,OFFSET(Projection!V211,$A$2,0),NA())</f>
        <v>#N/A</v>
      </c>
      <c r="N211" s="10" t="e">
        <f ca="1">IF($B211&lt;='Visualization - Fit'!$B$5,OFFSET(Projection!W211,$A$2,0),NA())</f>
        <v>#N/A</v>
      </c>
      <c r="O211" s="10" t="e">
        <f ca="1">IF($B211&lt;='Visualization - Fit'!$B$5,OFFSET(Projection!X211,$A$2,0),NA())</f>
        <v>#N/A</v>
      </c>
      <c r="P211" s="10" t="e">
        <f ca="1">IF($B211&lt;='Visualization - Fit'!$B$5,OFFSET(Projection!Y211,$A$2,0),NA())</f>
        <v>#N/A</v>
      </c>
      <c r="Q211" s="10" t="e">
        <f ca="1">IF($B211&lt;='Visualization - Fit'!$B$5,OFFSET(Projection!Z211,$A$2,0),NA())</f>
        <v>#N/A</v>
      </c>
      <c r="R211" s="10" t="e">
        <f ca="1">IF($B211&lt;='Visualization - Fit'!$B$5,OFFSET(Projection!AA211,$A$2,0),NA())</f>
        <v>#N/A</v>
      </c>
      <c r="S211" s="10" t="e">
        <f ca="1">IF($B211&lt;='Visualization - Fit'!$B$5,OFFSET(Projection!AB211,$A$2,0),NA())</f>
        <v>#N/A</v>
      </c>
      <c r="T211" s="10" t="e">
        <f ca="1">IF($B211&lt;='Visualization - Fit'!$B$5,OFFSET(Projection!AC211,$A$2,0),NA())</f>
        <v>#N/A</v>
      </c>
      <c r="U211" s="10" t="e">
        <f ca="1">IF($B211&lt;='Visualization - Fit'!$B$5,OFFSET(Projection!AD211,$A$2,0),NA())</f>
        <v>#N/A</v>
      </c>
      <c r="V211" s="10" t="e">
        <f ca="1">IF($B211&lt;='Visualization - Fit'!$B$5,OFFSET(Projection!AE211,$A$2,0),NA())</f>
        <v>#N/A</v>
      </c>
      <c r="W211" s="10" t="e">
        <f ca="1">IF($B211&lt;='Visualization - Fit'!$B$5,OFFSET(Projection!AI211,$A$2,0),NA())</f>
        <v>#N/A</v>
      </c>
      <c r="X211" s="10" t="e">
        <f ca="1">IF($B211&lt;='Visualization - Fit'!$B$5,OFFSET(Projection!AJ211,$A$2,0),NA())</f>
        <v>#N/A</v>
      </c>
      <c r="Y211" s="10" t="e">
        <f ca="1">IF($B211&lt;='Visualization - Fit'!$B$5,OFFSET(Projection!#REF!,$A$2,0),NA())</f>
        <v>#N/A</v>
      </c>
      <c r="Z211" s="10" t="e">
        <f ca="1">IF($B211&lt;='Visualization - Fit'!$B$5,OFFSET(Projection!AK211,$A$2,0),NA())</f>
        <v>#N/A</v>
      </c>
      <c r="AA211" s="10" t="e">
        <f ca="1">IF($B211&lt;='Visualization - Fit'!$B$5,OFFSET(Projection!AL211,$A$2,0),NA())</f>
        <v>#N/A</v>
      </c>
      <c r="AB211" s="10" t="e">
        <f ca="1">IF($B211&lt;='Visualization - Fit'!$B$5,OFFSET(Projection!AM211,$A$2,0),NA())</f>
        <v>#N/A</v>
      </c>
    </row>
    <row r="212" spans="2:28">
      <c r="B212" s="9" t="e">
        <f ca="1">IF(B211&lt;'Visualization - Fit'!$B$5,OFFSET(Projection!A212,$A$2,0),NA())</f>
        <v>#N/A</v>
      </c>
      <c r="C212" s="10" t="e">
        <f ca="1">IF($B212&lt;='Visualization - Fit'!$B$5,OFFSET(Projection!B212,$A$2,0),NA())</f>
        <v>#N/A</v>
      </c>
      <c r="D212" s="10" t="e">
        <f ca="1">IF($B212&lt;='Visualization - Fit'!$B$5,OFFSET(Projection!C212,$A$2,0),NA())</f>
        <v>#N/A</v>
      </c>
      <c r="E212" s="10" t="e">
        <f ca="1">IF($B212&lt;='Visualization - Fit'!$B$5,OFFSET(Projection!D212,$A$2,0),NA())</f>
        <v>#N/A</v>
      </c>
      <c r="F212" s="10" t="e">
        <f ca="1">IF($B212&lt;='Visualization - Fit'!$B$5,OFFSET(Projection!E212,$A$2,0),NA())</f>
        <v>#N/A</v>
      </c>
      <c r="G212" s="10" t="e">
        <f ca="1">IF($B212&lt;='Visualization - Fit'!$B$5,OFFSET(Projection!F212,$A$2,0),NA())</f>
        <v>#N/A</v>
      </c>
      <c r="H212" s="10" t="e">
        <f ca="1">IF($B212&lt;='Visualization - Fit'!$B$5,OFFSET(Projection!O212,$A$2,0),NA())</f>
        <v>#N/A</v>
      </c>
      <c r="I212" s="10" t="e">
        <f ca="1">IF($B212&lt;='Visualization - Fit'!$B$5,OFFSET(Projection!P212,$A$2,0),NA())</f>
        <v>#N/A</v>
      </c>
      <c r="J212" s="10" t="e">
        <f ca="1">IF($B212&lt;='Visualization - Fit'!$B$5,OFFSET(Projection!Q212,$A$2,0),NA())</f>
        <v>#N/A</v>
      </c>
      <c r="K212" s="10" t="e">
        <f ca="1">IF($B212&lt;='Visualization - Fit'!$B$5,OFFSET(Projection!T212,$A$2,0),NA())</f>
        <v>#N/A</v>
      </c>
      <c r="L212" s="10" t="e">
        <f ca="1">IF($B212&lt;='Visualization - Fit'!$B$5,OFFSET(Projection!U212,$A$2,0),NA())</f>
        <v>#N/A</v>
      </c>
      <c r="M212" s="10" t="e">
        <f ca="1">IF($B212&lt;='Visualization - Fit'!$B$5,OFFSET(Projection!V212,$A$2,0),NA())</f>
        <v>#N/A</v>
      </c>
      <c r="N212" s="10" t="e">
        <f ca="1">IF($B212&lt;='Visualization - Fit'!$B$5,OFFSET(Projection!W212,$A$2,0),NA())</f>
        <v>#N/A</v>
      </c>
      <c r="O212" s="10" t="e">
        <f ca="1">IF($B212&lt;='Visualization - Fit'!$B$5,OFFSET(Projection!X212,$A$2,0),NA())</f>
        <v>#N/A</v>
      </c>
      <c r="P212" s="10" t="e">
        <f ca="1">IF($B212&lt;='Visualization - Fit'!$B$5,OFFSET(Projection!Y212,$A$2,0),NA())</f>
        <v>#N/A</v>
      </c>
      <c r="Q212" s="10" t="e">
        <f ca="1">IF($B212&lt;='Visualization - Fit'!$B$5,OFFSET(Projection!Z212,$A$2,0),NA())</f>
        <v>#N/A</v>
      </c>
      <c r="R212" s="10" t="e">
        <f ca="1">IF($B212&lt;='Visualization - Fit'!$B$5,OFFSET(Projection!AA212,$A$2,0),NA())</f>
        <v>#N/A</v>
      </c>
      <c r="S212" s="10" t="e">
        <f ca="1">IF($B212&lt;='Visualization - Fit'!$B$5,OFFSET(Projection!AB212,$A$2,0),NA())</f>
        <v>#N/A</v>
      </c>
      <c r="T212" s="10" t="e">
        <f ca="1">IF($B212&lt;='Visualization - Fit'!$B$5,OFFSET(Projection!AC212,$A$2,0),NA())</f>
        <v>#N/A</v>
      </c>
      <c r="U212" s="10" t="e">
        <f ca="1">IF($B212&lt;='Visualization - Fit'!$B$5,OFFSET(Projection!AD212,$A$2,0),NA())</f>
        <v>#N/A</v>
      </c>
      <c r="V212" s="10" t="e">
        <f ca="1">IF($B212&lt;='Visualization - Fit'!$B$5,OFFSET(Projection!AE212,$A$2,0),NA())</f>
        <v>#N/A</v>
      </c>
      <c r="W212" s="10" t="e">
        <f ca="1">IF($B212&lt;='Visualization - Fit'!$B$5,OFFSET(Projection!AI212,$A$2,0),NA())</f>
        <v>#N/A</v>
      </c>
      <c r="X212" s="10" t="e">
        <f ca="1">IF($B212&lt;='Visualization - Fit'!$B$5,OFFSET(Projection!AJ212,$A$2,0),NA())</f>
        <v>#N/A</v>
      </c>
      <c r="Y212" s="10" t="e">
        <f ca="1">IF($B212&lt;='Visualization - Fit'!$B$5,OFFSET(Projection!#REF!,$A$2,0),NA())</f>
        <v>#N/A</v>
      </c>
      <c r="Z212" s="10" t="e">
        <f ca="1">IF($B212&lt;='Visualization - Fit'!$B$5,OFFSET(Projection!AK212,$A$2,0),NA())</f>
        <v>#N/A</v>
      </c>
      <c r="AA212" s="10" t="e">
        <f ca="1">IF($B212&lt;='Visualization - Fit'!$B$5,OFFSET(Projection!AL212,$A$2,0),NA())</f>
        <v>#N/A</v>
      </c>
      <c r="AB212" s="10" t="e">
        <f ca="1">IF($B212&lt;='Visualization - Fit'!$B$5,OFFSET(Projection!AM212,$A$2,0),NA())</f>
        <v>#N/A</v>
      </c>
    </row>
    <row r="213" spans="2:28">
      <c r="B213" s="9" t="e">
        <f ca="1">IF(B212&lt;'Visualization - Fit'!$B$5,OFFSET(Projection!A213,$A$2,0),NA())</f>
        <v>#N/A</v>
      </c>
      <c r="C213" s="10" t="e">
        <f ca="1">IF($B213&lt;='Visualization - Fit'!$B$5,OFFSET(Projection!B213,$A$2,0),NA())</f>
        <v>#N/A</v>
      </c>
      <c r="D213" s="10" t="e">
        <f ca="1">IF($B213&lt;='Visualization - Fit'!$B$5,OFFSET(Projection!C213,$A$2,0),NA())</f>
        <v>#N/A</v>
      </c>
      <c r="E213" s="10" t="e">
        <f ca="1">IF($B213&lt;='Visualization - Fit'!$B$5,OFFSET(Projection!D213,$A$2,0),NA())</f>
        <v>#N/A</v>
      </c>
      <c r="F213" s="10" t="e">
        <f ca="1">IF($B213&lt;='Visualization - Fit'!$B$5,OFFSET(Projection!E213,$A$2,0),NA())</f>
        <v>#N/A</v>
      </c>
      <c r="G213" s="10" t="e">
        <f ca="1">IF($B213&lt;='Visualization - Fit'!$B$5,OFFSET(Projection!F213,$A$2,0),NA())</f>
        <v>#N/A</v>
      </c>
      <c r="H213" s="10" t="e">
        <f ca="1">IF($B213&lt;='Visualization - Fit'!$B$5,OFFSET(Projection!O213,$A$2,0),NA())</f>
        <v>#N/A</v>
      </c>
      <c r="I213" s="10" t="e">
        <f ca="1">IF($B213&lt;='Visualization - Fit'!$B$5,OFFSET(Projection!P213,$A$2,0),NA())</f>
        <v>#N/A</v>
      </c>
      <c r="J213" s="10" t="e">
        <f ca="1">IF($B213&lt;='Visualization - Fit'!$B$5,OFFSET(Projection!Q213,$A$2,0),NA())</f>
        <v>#N/A</v>
      </c>
      <c r="K213" s="10" t="e">
        <f ca="1">IF($B213&lt;='Visualization - Fit'!$B$5,OFFSET(Projection!T213,$A$2,0),NA())</f>
        <v>#N/A</v>
      </c>
      <c r="L213" s="10" t="e">
        <f ca="1">IF($B213&lt;='Visualization - Fit'!$B$5,OFFSET(Projection!U213,$A$2,0),NA())</f>
        <v>#N/A</v>
      </c>
      <c r="M213" s="10" t="e">
        <f ca="1">IF($B213&lt;='Visualization - Fit'!$B$5,OFFSET(Projection!V213,$A$2,0),NA())</f>
        <v>#N/A</v>
      </c>
      <c r="N213" s="10" t="e">
        <f ca="1">IF($B213&lt;='Visualization - Fit'!$B$5,OFFSET(Projection!W213,$A$2,0),NA())</f>
        <v>#N/A</v>
      </c>
      <c r="O213" s="10" t="e">
        <f ca="1">IF($B213&lt;='Visualization - Fit'!$B$5,OFFSET(Projection!X213,$A$2,0),NA())</f>
        <v>#N/A</v>
      </c>
      <c r="P213" s="10" t="e">
        <f ca="1">IF($B213&lt;='Visualization - Fit'!$B$5,OFFSET(Projection!Y213,$A$2,0),NA())</f>
        <v>#N/A</v>
      </c>
      <c r="Q213" s="10" t="e">
        <f ca="1">IF($B213&lt;='Visualization - Fit'!$B$5,OFFSET(Projection!Z213,$A$2,0),NA())</f>
        <v>#N/A</v>
      </c>
      <c r="R213" s="10" t="e">
        <f ca="1">IF($B213&lt;='Visualization - Fit'!$B$5,OFFSET(Projection!AA213,$A$2,0),NA())</f>
        <v>#N/A</v>
      </c>
      <c r="S213" s="10" t="e">
        <f ca="1">IF($B213&lt;='Visualization - Fit'!$B$5,OFFSET(Projection!AB213,$A$2,0),NA())</f>
        <v>#N/A</v>
      </c>
      <c r="T213" s="10" t="e">
        <f ca="1">IF($B213&lt;='Visualization - Fit'!$B$5,OFFSET(Projection!AC213,$A$2,0),NA())</f>
        <v>#N/A</v>
      </c>
      <c r="U213" s="10" t="e">
        <f ca="1">IF($B213&lt;='Visualization - Fit'!$B$5,OFFSET(Projection!AD213,$A$2,0),NA())</f>
        <v>#N/A</v>
      </c>
      <c r="V213" s="10" t="e">
        <f ca="1">IF($B213&lt;='Visualization - Fit'!$B$5,OFFSET(Projection!AE213,$A$2,0),NA())</f>
        <v>#N/A</v>
      </c>
      <c r="W213" s="10" t="e">
        <f ca="1">IF($B213&lt;='Visualization - Fit'!$B$5,OFFSET(Projection!AI213,$A$2,0),NA())</f>
        <v>#N/A</v>
      </c>
      <c r="X213" s="10" t="e">
        <f ca="1">IF($B213&lt;='Visualization - Fit'!$B$5,OFFSET(Projection!AJ213,$A$2,0),NA())</f>
        <v>#N/A</v>
      </c>
      <c r="Y213" s="10" t="e">
        <f ca="1">IF($B213&lt;='Visualization - Fit'!$B$5,OFFSET(Projection!#REF!,$A$2,0),NA())</f>
        <v>#N/A</v>
      </c>
      <c r="Z213" s="10" t="e">
        <f ca="1">IF($B213&lt;='Visualization - Fit'!$B$5,OFFSET(Projection!AK213,$A$2,0),NA())</f>
        <v>#N/A</v>
      </c>
      <c r="AA213" s="10" t="e">
        <f ca="1">IF($B213&lt;='Visualization - Fit'!$B$5,OFFSET(Projection!AL213,$A$2,0),NA())</f>
        <v>#N/A</v>
      </c>
      <c r="AB213" s="10" t="e">
        <f ca="1">IF($B213&lt;='Visualization - Fit'!$B$5,OFFSET(Projection!AM213,$A$2,0),NA())</f>
        <v>#N/A</v>
      </c>
    </row>
    <row r="214" spans="2:28">
      <c r="B214" s="9" t="e">
        <f ca="1">IF(B213&lt;'Visualization - Fit'!$B$5,OFFSET(Projection!A214,$A$2,0),NA())</f>
        <v>#N/A</v>
      </c>
      <c r="C214" s="10" t="e">
        <f ca="1">IF($B214&lt;='Visualization - Fit'!$B$5,OFFSET(Projection!B214,$A$2,0),NA())</f>
        <v>#N/A</v>
      </c>
      <c r="D214" s="10" t="e">
        <f ca="1">IF($B214&lt;='Visualization - Fit'!$B$5,OFFSET(Projection!C214,$A$2,0),NA())</f>
        <v>#N/A</v>
      </c>
      <c r="E214" s="10" t="e">
        <f ca="1">IF($B214&lt;='Visualization - Fit'!$B$5,OFFSET(Projection!D214,$A$2,0),NA())</f>
        <v>#N/A</v>
      </c>
      <c r="F214" s="10" t="e">
        <f ca="1">IF($B214&lt;='Visualization - Fit'!$B$5,OFFSET(Projection!E214,$A$2,0),NA())</f>
        <v>#N/A</v>
      </c>
      <c r="G214" s="10" t="e">
        <f ca="1">IF($B214&lt;='Visualization - Fit'!$B$5,OFFSET(Projection!F214,$A$2,0),NA())</f>
        <v>#N/A</v>
      </c>
      <c r="H214" s="10" t="e">
        <f ca="1">IF($B214&lt;='Visualization - Fit'!$B$5,OFFSET(Projection!O214,$A$2,0),NA())</f>
        <v>#N/A</v>
      </c>
      <c r="I214" s="10" t="e">
        <f ca="1">IF($B214&lt;='Visualization - Fit'!$B$5,OFFSET(Projection!P214,$A$2,0),NA())</f>
        <v>#N/A</v>
      </c>
      <c r="J214" s="10" t="e">
        <f ca="1">IF($B214&lt;='Visualization - Fit'!$B$5,OFFSET(Projection!Q214,$A$2,0),NA())</f>
        <v>#N/A</v>
      </c>
      <c r="K214" s="10" t="e">
        <f ca="1">IF($B214&lt;='Visualization - Fit'!$B$5,OFFSET(Projection!T214,$A$2,0),NA())</f>
        <v>#N/A</v>
      </c>
      <c r="L214" s="10" t="e">
        <f ca="1">IF($B214&lt;='Visualization - Fit'!$B$5,OFFSET(Projection!U214,$A$2,0),NA())</f>
        <v>#N/A</v>
      </c>
      <c r="M214" s="10" t="e">
        <f ca="1">IF($B214&lt;='Visualization - Fit'!$B$5,OFFSET(Projection!V214,$A$2,0),NA())</f>
        <v>#N/A</v>
      </c>
      <c r="N214" s="10" t="e">
        <f ca="1">IF($B214&lt;='Visualization - Fit'!$B$5,OFFSET(Projection!W214,$A$2,0),NA())</f>
        <v>#N/A</v>
      </c>
      <c r="O214" s="10" t="e">
        <f ca="1">IF($B214&lt;='Visualization - Fit'!$B$5,OFFSET(Projection!X214,$A$2,0),NA())</f>
        <v>#N/A</v>
      </c>
      <c r="P214" s="10" t="e">
        <f ca="1">IF($B214&lt;='Visualization - Fit'!$B$5,OFFSET(Projection!Y214,$A$2,0),NA())</f>
        <v>#N/A</v>
      </c>
      <c r="Q214" s="10" t="e">
        <f ca="1">IF($B214&lt;='Visualization - Fit'!$B$5,OFFSET(Projection!Z214,$A$2,0),NA())</f>
        <v>#N/A</v>
      </c>
      <c r="R214" s="10" t="e">
        <f ca="1">IF($B214&lt;='Visualization - Fit'!$B$5,OFFSET(Projection!AA214,$A$2,0),NA())</f>
        <v>#N/A</v>
      </c>
      <c r="S214" s="10" t="e">
        <f ca="1">IF($B214&lt;='Visualization - Fit'!$B$5,OFFSET(Projection!AB214,$A$2,0),NA())</f>
        <v>#N/A</v>
      </c>
      <c r="T214" s="10" t="e">
        <f ca="1">IF($B214&lt;='Visualization - Fit'!$B$5,OFFSET(Projection!AC214,$A$2,0),NA())</f>
        <v>#N/A</v>
      </c>
      <c r="U214" s="10" t="e">
        <f ca="1">IF($B214&lt;='Visualization - Fit'!$B$5,OFFSET(Projection!AD214,$A$2,0),NA())</f>
        <v>#N/A</v>
      </c>
      <c r="V214" s="10" t="e">
        <f ca="1">IF($B214&lt;='Visualization - Fit'!$B$5,OFFSET(Projection!AE214,$A$2,0),NA())</f>
        <v>#N/A</v>
      </c>
      <c r="W214" s="10" t="e">
        <f ca="1">IF($B214&lt;='Visualization - Fit'!$B$5,OFFSET(Projection!AI214,$A$2,0),NA())</f>
        <v>#N/A</v>
      </c>
      <c r="X214" s="10" t="e">
        <f ca="1">IF($B214&lt;='Visualization - Fit'!$B$5,OFFSET(Projection!AJ214,$A$2,0),NA())</f>
        <v>#N/A</v>
      </c>
      <c r="Y214" s="10" t="e">
        <f ca="1">IF($B214&lt;='Visualization - Fit'!$B$5,OFFSET(Projection!#REF!,$A$2,0),NA())</f>
        <v>#N/A</v>
      </c>
      <c r="Z214" s="10" t="e">
        <f ca="1">IF($B214&lt;='Visualization - Fit'!$B$5,OFFSET(Projection!AK214,$A$2,0),NA())</f>
        <v>#N/A</v>
      </c>
      <c r="AA214" s="10" t="e">
        <f ca="1">IF($B214&lt;='Visualization - Fit'!$B$5,OFFSET(Projection!AL214,$A$2,0),NA())</f>
        <v>#N/A</v>
      </c>
      <c r="AB214" s="10" t="e">
        <f ca="1">IF($B214&lt;='Visualization - Fit'!$B$5,OFFSET(Projection!AM214,$A$2,0),NA())</f>
        <v>#N/A</v>
      </c>
    </row>
    <row r="215" spans="2:28">
      <c r="B215" s="9" t="e">
        <f ca="1">IF(B214&lt;'Visualization - Fit'!$B$5,OFFSET(Projection!A215,$A$2,0),NA())</f>
        <v>#N/A</v>
      </c>
      <c r="C215" s="10" t="e">
        <f ca="1">IF($B215&lt;='Visualization - Fit'!$B$5,OFFSET(Projection!B215,$A$2,0),NA())</f>
        <v>#N/A</v>
      </c>
      <c r="D215" s="10" t="e">
        <f ca="1">IF($B215&lt;='Visualization - Fit'!$B$5,OFFSET(Projection!C215,$A$2,0),NA())</f>
        <v>#N/A</v>
      </c>
      <c r="E215" s="10" t="e">
        <f ca="1">IF($B215&lt;='Visualization - Fit'!$B$5,OFFSET(Projection!D215,$A$2,0),NA())</f>
        <v>#N/A</v>
      </c>
      <c r="F215" s="10" t="e">
        <f ca="1">IF($B215&lt;='Visualization - Fit'!$B$5,OFFSET(Projection!E215,$A$2,0),NA())</f>
        <v>#N/A</v>
      </c>
      <c r="G215" s="10" t="e">
        <f ca="1">IF($B215&lt;='Visualization - Fit'!$B$5,OFFSET(Projection!F215,$A$2,0),NA())</f>
        <v>#N/A</v>
      </c>
      <c r="H215" s="10" t="e">
        <f ca="1">IF($B215&lt;='Visualization - Fit'!$B$5,OFFSET(Projection!O215,$A$2,0),NA())</f>
        <v>#N/A</v>
      </c>
      <c r="I215" s="10" t="e">
        <f ca="1">IF($B215&lt;='Visualization - Fit'!$B$5,OFFSET(Projection!P215,$A$2,0),NA())</f>
        <v>#N/A</v>
      </c>
      <c r="J215" s="10" t="e">
        <f ca="1">IF($B215&lt;='Visualization - Fit'!$B$5,OFFSET(Projection!Q215,$A$2,0),NA())</f>
        <v>#N/A</v>
      </c>
      <c r="K215" s="10" t="e">
        <f ca="1">IF($B215&lt;='Visualization - Fit'!$B$5,OFFSET(Projection!T215,$A$2,0),NA())</f>
        <v>#N/A</v>
      </c>
      <c r="L215" s="10" t="e">
        <f ca="1">IF($B215&lt;='Visualization - Fit'!$B$5,OFFSET(Projection!U215,$A$2,0),NA())</f>
        <v>#N/A</v>
      </c>
      <c r="M215" s="10" t="e">
        <f ca="1">IF($B215&lt;='Visualization - Fit'!$B$5,OFFSET(Projection!V215,$A$2,0),NA())</f>
        <v>#N/A</v>
      </c>
      <c r="N215" s="10" t="e">
        <f ca="1">IF($B215&lt;='Visualization - Fit'!$B$5,OFFSET(Projection!W215,$A$2,0),NA())</f>
        <v>#N/A</v>
      </c>
      <c r="O215" s="10" t="e">
        <f ca="1">IF($B215&lt;='Visualization - Fit'!$B$5,OFFSET(Projection!X215,$A$2,0),NA())</f>
        <v>#N/A</v>
      </c>
      <c r="P215" s="10" t="e">
        <f ca="1">IF($B215&lt;='Visualization - Fit'!$B$5,OFFSET(Projection!Y215,$A$2,0),NA())</f>
        <v>#N/A</v>
      </c>
      <c r="Q215" s="10" t="e">
        <f ca="1">IF($B215&lt;='Visualization - Fit'!$B$5,OFFSET(Projection!Z215,$A$2,0),NA())</f>
        <v>#N/A</v>
      </c>
      <c r="R215" s="10" t="e">
        <f ca="1">IF($B215&lt;='Visualization - Fit'!$B$5,OFFSET(Projection!AA215,$A$2,0),NA())</f>
        <v>#N/A</v>
      </c>
      <c r="S215" s="10" t="e">
        <f ca="1">IF($B215&lt;='Visualization - Fit'!$B$5,OFFSET(Projection!AB215,$A$2,0),NA())</f>
        <v>#N/A</v>
      </c>
      <c r="T215" s="10" t="e">
        <f ca="1">IF($B215&lt;='Visualization - Fit'!$B$5,OFFSET(Projection!AC215,$A$2,0),NA())</f>
        <v>#N/A</v>
      </c>
      <c r="U215" s="10" t="e">
        <f ca="1">IF($B215&lt;='Visualization - Fit'!$B$5,OFFSET(Projection!AD215,$A$2,0),NA())</f>
        <v>#N/A</v>
      </c>
      <c r="V215" s="10" t="e">
        <f ca="1">IF($B215&lt;='Visualization - Fit'!$B$5,OFFSET(Projection!AE215,$A$2,0),NA())</f>
        <v>#N/A</v>
      </c>
      <c r="W215" s="10" t="e">
        <f ca="1">IF($B215&lt;='Visualization - Fit'!$B$5,OFFSET(Projection!AI215,$A$2,0),NA())</f>
        <v>#N/A</v>
      </c>
      <c r="X215" s="10" t="e">
        <f ca="1">IF($B215&lt;='Visualization - Fit'!$B$5,OFFSET(Projection!AJ215,$A$2,0),NA())</f>
        <v>#N/A</v>
      </c>
      <c r="Y215" s="10" t="e">
        <f ca="1">IF($B215&lt;='Visualization - Fit'!$B$5,OFFSET(Projection!#REF!,$A$2,0),NA())</f>
        <v>#N/A</v>
      </c>
      <c r="Z215" s="10" t="e">
        <f ca="1">IF($B215&lt;='Visualization - Fit'!$B$5,OFFSET(Projection!AK215,$A$2,0),NA())</f>
        <v>#N/A</v>
      </c>
      <c r="AA215" s="10" t="e">
        <f ca="1">IF($B215&lt;='Visualization - Fit'!$B$5,OFFSET(Projection!AL215,$A$2,0),NA())</f>
        <v>#N/A</v>
      </c>
      <c r="AB215" s="10" t="e">
        <f ca="1">IF($B215&lt;='Visualization - Fit'!$B$5,OFFSET(Projection!AM215,$A$2,0),NA())</f>
        <v>#N/A</v>
      </c>
    </row>
    <row r="216" spans="2:28">
      <c r="B216" s="9" t="e">
        <f ca="1">IF(B215&lt;'Visualization - Fit'!$B$5,OFFSET(Projection!A216,$A$2,0),NA())</f>
        <v>#N/A</v>
      </c>
      <c r="C216" s="10" t="e">
        <f ca="1">IF($B216&lt;='Visualization - Fit'!$B$5,OFFSET(Projection!B216,$A$2,0),NA())</f>
        <v>#N/A</v>
      </c>
      <c r="D216" s="10" t="e">
        <f ca="1">IF($B216&lt;='Visualization - Fit'!$B$5,OFFSET(Projection!C216,$A$2,0),NA())</f>
        <v>#N/A</v>
      </c>
      <c r="E216" s="10" t="e">
        <f ca="1">IF($B216&lt;='Visualization - Fit'!$B$5,OFFSET(Projection!D216,$A$2,0),NA())</f>
        <v>#N/A</v>
      </c>
      <c r="F216" s="10" t="e">
        <f ca="1">IF($B216&lt;='Visualization - Fit'!$B$5,OFFSET(Projection!E216,$A$2,0),NA())</f>
        <v>#N/A</v>
      </c>
      <c r="G216" s="10" t="e">
        <f ca="1">IF($B216&lt;='Visualization - Fit'!$B$5,OFFSET(Projection!F216,$A$2,0),NA())</f>
        <v>#N/A</v>
      </c>
      <c r="H216" s="10" t="e">
        <f ca="1">IF($B216&lt;='Visualization - Fit'!$B$5,OFFSET(Projection!O216,$A$2,0),NA())</f>
        <v>#N/A</v>
      </c>
      <c r="I216" s="10" t="e">
        <f ca="1">IF($B216&lt;='Visualization - Fit'!$B$5,OFFSET(Projection!P216,$A$2,0),NA())</f>
        <v>#N/A</v>
      </c>
      <c r="J216" s="10" t="e">
        <f ca="1">IF($B216&lt;='Visualization - Fit'!$B$5,OFFSET(Projection!Q216,$A$2,0),NA())</f>
        <v>#N/A</v>
      </c>
      <c r="K216" s="10" t="e">
        <f ca="1">IF($B216&lt;='Visualization - Fit'!$B$5,OFFSET(Projection!T216,$A$2,0),NA())</f>
        <v>#N/A</v>
      </c>
      <c r="L216" s="10" t="e">
        <f ca="1">IF($B216&lt;='Visualization - Fit'!$B$5,OFFSET(Projection!U216,$A$2,0),NA())</f>
        <v>#N/A</v>
      </c>
      <c r="M216" s="10" t="e">
        <f ca="1">IF($B216&lt;='Visualization - Fit'!$B$5,OFFSET(Projection!V216,$A$2,0),NA())</f>
        <v>#N/A</v>
      </c>
      <c r="N216" s="10" t="e">
        <f ca="1">IF($B216&lt;='Visualization - Fit'!$B$5,OFFSET(Projection!W216,$A$2,0),NA())</f>
        <v>#N/A</v>
      </c>
      <c r="O216" s="10" t="e">
        <f ca="1">IF($B216&lt;='Visualization - Fit'!$B$5,OFFSET(Projection!X216,$A$2,0),NA())</f>
        <v>#N/A</v>
      </c>
      <c r="P216" s="10" t="e">
        <f ca="1">IF($B216&lt;='Visualization - Fit'!$B$5,OFFSET(Projection!Y216,$A$2,0),NA())</f>
        <v>#N/A</v>
      </c>
      <c r="Q216" s="10" t="e">
        <f ca="1">IF($B216&lt;='Visualization - Fit'!$B$5,OFFSET(Projection!Z216,$A$2,0),NA())</f>
        <v>#N/A</v>
      </c>
      <c r="R216" s="10" t="e">
        <f ca="1">IF($B216&lt;='Visualization - Fit'!$B$5,OFFSET(Projection!AA216,$A$2,0),NA())</f>
        <v>#N/A</v>
      </c>
      <c r="S216" s="10" t="e">
        <f ca="1">IF($B216&lt;='Visualization - Fit'!$B$5,OFFSET(Projection!AB216,$A$2,0),NA())</f>
        <v>#N/A</v>
      </c>
      <c r="T216" s="10" t="e">
        <f ca="1">IF($B216&lt;='Visualization - Fit'!$B$5,OFFSET(Projection!AC216,$A$2,0),NA())</f>
        <v>#N/A</v>
      </c>
      <c r="U216" s="10" t="e">
        <f ca="1">IF($B216&lt;='Visualization - Fit'!$B$5,OFFSET(Projection!AD216,$A$2,0),NA())</f>
        <v>#N/A</v>
      </c>
      <c r="V216" s="10" t="e">
        <f ca="1">IF($B216&lt;='Visualization - Fit'!$B$5,OFFSET(Projection!AE216,$A$2,0),NA())</f>
        <v>#N/A</v>
      </c>
      <c r="W216" s="10" t="e">
        <f ca="1">IF($B216&lt;='Visualization - Fit'!$B$5,OFFSET(Projection!AI216,$A$2,0),NA())</f>
        <v>#N/A</v>
      </c>
      <c r="X216" s="10" t="e">
        <f ca="1">IF($B216&lt;='Visualization - Fit'!$B$5,OFFSET(Projection!AJ216,$A$2,0),NA())</f>
        <v>#N/A</v>
      </c>
      <c r="Y216" s="10" t="e">
        <f ca="1">IF($B216&lt;='Visualization - Fit'!$B$5,OFFSET(Projection!#REF!,$A$2,0),NA())</f>
        <v>#N/A</v>
      </c>
      <c r="Z216" s="10" t="e">
        <f ca="1">IF($B216&lt;='Visualization - Fit'!$B$5,OFFSET(Projection!AK216,$A$2,0),NA())</f>
        <v>#N/A</v>
      </c>
      <c r="AA216" s="10" t="e">
        <f ca="1">IF($B216&lt;='Visualization - Fit'!$B$5,OFFSET(Projection!AL216,$A$2,0),NA())</f>
        <v>#N/A</v>
      </c>
      <c r="AB216" s="10" t="e">
        <f ca="1">IF($B216&lt;='Visualization - Fit'!$B$5,OFFSET(Projection!AM216,$A$2,0),NA())</f>
        <v>#N/A</v>
      </c>
    </row>
    <row r="217" spans="2:28">
      <c r="B217" s="9" t="e">
        <f ca="1">IF(B216&lt;'Visualization - Fit'!$B$5,OFFSET(Projection!A217,$A$2,0),NA())</f>
        <v>#N/A</v>
      </c>
      <c r="C217" s="10" t="e">
        <f ca="1">IF($B217&lt;='Visualization - Fit'!$B$5,OFFSET(Projection!B217,$A$2,0),NA())</f>
        <v>#N/A</v>
      </c>
      <c r="D217" s="10" t="e">
        <f ca="1">IF($B217&lt;='Visualization - Fit'!$B$5,OFFSET(Projection!C217,$A$2,0),NA())</f>
        <v>#N/A</v>
      </c>
      <c r="E217" s="10" t="e">
        <f ca="1">IF($B217&lt;='Visualization - Fit'!$B$5,OFFSET(Projection!D217,$A$2,0),NA())</f>
        <v>#N/A</v>
      </c>
      <c r="F217" s="10" t="e">
        <f ca="1">IF($B217&lt;='Visualization - Fit'!$B$5,OFFSET(Projection!E217,$A$2,0),NA())</f>
        <v>#N/A</v>
      </c>
      <c r="G217" s="10" t="e">
        <f ca="1">IF($B217&lt;='Visualization - Fit'!$B$5,OFFSET(Projection!F217,$A$2,0),NA())</f>
        <v>#N/A</v>
      </c>
      <c r="H217" s="10" t="e">
        <f ca="1">IF($B217&lt;='Visualization - Fit'!$B$5,OFFSET(Projection!O217,$A$2,0),NA())</f>
        <v>#N/A</v>
      </c>
      <c r="I217" s="10" t="e">
        <f ca="1">IF($B217&lt;='Visualization - Fit'!$B$5,OFFSET(Projection!P217,$A$2,0),NA())</f>
        <v>#N/A</v>
      </c>
      <c r="J217" s="10" t="e">
        <f ca="1">IF($B217&lt;='Visualization - Fit'!$B$5,OFFSET(Projection!Q217,$A$2,0),NA())</f>
        <v>#N/A</v>
      </c>
      <c r="K217" s="10" t="e">
        <f ca="1">IF($B217&lt;='Visualization - Fit'!$B$5,OFFSET(Projection!T217,$A$2,0),NA())</f>
        <v>#N/A</v>
      </c>
      <c r="L217" s="10" t="e">
        <f ca="1">IF($B217&lt;='Visualization - Fit'!$B$5,OFFSET(Projection!U217,$A$2,0),NA())</f>
        <v>#N/A</v>
      </c>
      <c r="M217" s="10" t="e">
        <f ca="1">IF($B217&lt;='Visualization - Fit'!$B$5,OFFSET(Projection!V217,$A$2,0),NA())</f>
        <v>#N/A</v>
      </c>
      <c r="N217" s="10" t="e">
        <f ca="1">IF($B217&lt;='Visualization - Fit'!$B$5,OFFSET(Projection!W217,$A$2,0),NA())</f>
        <v>#N/A</v>
      </c>
      <c r="O217" s="10" t="e">
        <f ca="1">IF($B217&lt;='Visualization - Fit'!$B$5,OFFSET(Projection!X217,$A$2,0),NA())</f>
        <v>#N/A</v>
      </c>
      <c r="P217" s="10" t="e">
        <f ca="1">IF($B217&lt;='Visualization - Fit'!$B$5,OFFSET(Projection!Y217,$A$2,0),NA())</f>
        <v>#N/A</v>
      </c>
      <c r="Q217" s="10" t="e">
        <f ca="1">IF($B217&lt;='Visualization - Fit'!$B$5,OFFSET(Projection!Z217,$A$2,0),NA())</f>
        <v>#N/A</v>
      </c>
      <c r="R217" s="10" t="e">
        <f ca="1">IF($B217&lt;='Visualization - Fit'!$B$5,OFFSET(Projection!AA217,$A$2,0),NA())</f>
        <v>#N/A</v>
      </c>
      <c r="S217" s="10" t="e">
        <f ca="1">IF($B217&lt;='Visualization - Fit'!$B$5,OFFSET(Projection!AB217,$A$2,0),NA())</f>
        <v>#N/A</v>
      </c>
      <c r="T217" s="10" t="e">
        <f ca="1">IF($B217&lt;='Visualization - Fit'!$B$5,OFFSET(Projection!AC217,$A$2,0),NA())</f>
        <v>#N/A</v>
      </c>
      <c r="U217" s="10" t="e">
        <f ca="1">IF($B217&lt;='Visualization - Fit'!$B$5,OFFSET(Projection!AD217,$A$2,0),NA())</f>
        <v>#N/A</v>
      </c>
      <c r="V217" s="10" t="e">
        <f ca="1">IF($B217&lt;='Visualization - Fit'!$B$5,OFFSET(Projection!AE217,$A$2,0),NA())</f>
        <v>#N/A</v>
      </c>
      <c r="W217" s="10" t="e">
        <f ca="1">IF($B217&lt;='Visualization - Fit'!$B$5,OFFSET(Projection!AI217,$A$2,0),NA())</f>
        <v>#N/A</v>
      </c>
      <c r="X217" s="10" t="e">
        <f ca="1">IF($B217&lt;='Visualization - Fit'!$B$5,OFFSET(Projection!AJ217,$A$2,0),NA())</f>
        <v>#N/A</v>
      </c>
      <c r="Y217" s="10" t="e">
        <f ca="1">IF($B217&lt;='Visualization - Fit'!$B$5,OFFSET(Projection!#REF!,$A$2,0),NA())</f>
        <v>#N/A</v>
      </c>
      <c r="Z217" s="10" t="e">
        <f ca="1">IF($B217&lt;='Visualization - Fit'!$B$5,OFFSET(Projection!AK217,$A$2,0),NA())</f>
        <v>#N/A</v>
      </c>
      <c r="AA217" s="10" t="e">
        <f ca="1">IF($B217&lt;='Visualization - Fit'!$B$5,OFFSET(Projection!AL217,$A$2,0),NA())</f>
        <v>#N/A</v>
      </c>
      <c r="AB217" s="10" t="e">
        <f ca="1">IF($B217&lt;='Visualization - Fit'!$B$5,OFFSET(Projection!AM217,$A$2,0),NA())</f>
        <v>#N/A</v>
      </c>
    </row>
    <row r="218" spans="2:28">
      <c r="B218" s="9" t="e">
        <f ca="1">IF(B217&lt;'Visualization - Fit'!$B$5,OFFSET(Projection!A218,$A$2,0),NA())</f>
        <v>#N/A</v>
      </c>
      <c r="C218" s="10" t="e">
        <f ca="1">IF($B218&lt;='Visualization - Fit'!$B$5,OFFSET(Projection!B218,$A$2,0),NA())</f>
        <v>#N/A</v>
      </c>
      <c r="D218" s="10" t="e">
        <f ca="1">IF($B218&lt;='Visualization - Fit'!$B$5,OFFSET(Projection!C218,$A$2,0),NA())</f>
        <v>#N/A</v>
      </c>
      <c r="E218" s="10" t="e">
        <f ca="1">IF($B218&lt;='Visualization - Fit'!$B$5,OFFSET(Projection!D218,$A$2,0),NA())</f>
        <v>#N/A</v>
      </c>
      <c r="F218" s="10" t="e">
        <f ca="1">IF($B218&lt;='Visualization - Fit'!$B$5,OFFSET(Projection!E218,$A$2,0),NA())</f>
        <v>#N/A</v>
      </c>
      <c r="G218" s="10" t="e">
        <f ca="1">IF($B218&lt;='Visualization - Fit'!$B$5,OFFSET(Projection!F218,$A$2,0),NA())</f>
        <v>#N/A</v>
      </c>
      <c r="H218" s="10" t="e">
        <f ca="1">IF($B218&lt;='Visualization - Fit'!$B$5,OFFSET(Projection!O218,$A$2,0),NA())</f>
        <v>#N/A</v>
      </c>
      <c r="I218" s="10" t="e">
        <f ca="1">IF($B218&lt;='Visualization - Fit'!$B$5,OFFSET(Projection!P218,$A$2,0),NA())</f>
        <v>#N/A</v>
      </c>
      <c r="J218" s="10" t="e">
        <f ca="1">IF($B218&lt;='Visualization - Fit'!$B$5,OFFSET(Projection!Q218,$A$2,0),NA())</f>
        <v>#N/A</v>
      </c>
      <c r="K218" s="10" t="e">
        <f ca="1">IF($B218&lt;='Visualization - Fit'!$B$5,OFFSET(Projection!T218,$A$2,0),NA())</f>
        <v>#N/A</v>
      </c>
      <c r="L218" s="10" t="e">
        <f ca="1">IF($B218&lt;='Visualization - Fit'!$B$5,OFFSET(Projection!U218,$A$2,0),NA())</f>
        <v>#N/A</v>
      </c>
      <c r="M218" s="10" t="e">
        <f ca="1">IF($B218&lt;='Visualization - Fit'!$B$5,OFFSET(Projection!V218,$A$2,0),NA())</f>
        <v>#N/A</v>
      </c>
      <c r="N218" s="10" t="e">
        <f ca="1">IF($B218&lt;='Visualization - Fit'!$B$5,OFFSET(Projection!W218,$A$2,0),NA())</f>
        <v>#N/A</v>
      </c>
      <c r="O218" s="10" t="e">
        <f ca="1">IF($B218&lt;='Visualization - Fit'!$B$5,OFFSET(Projection!X218,$A$2,0),NA())</f>
        <v>#N/A</v>
      </c>
      <c r="P218" s="10" t="e">
        <f ca="1">IF($B218&lt;='Visualization - Fit'!$B$5,OFFSET(Projection!Y218,$A$2,0),NA())</f>
        <v>#N/A</v>
      </c>
      <c r="Q218" s="10" t="e">
        <f ca="1">IF($B218&lt;='Visualization - Fit'!$B$5,OFFSET(Projection!Z218,$A$2,0),NA())</f>
        <v>#N/A</v>
      </c>
      <c r="R218" s="10" t="e">
        <f ca="1">IF($B218&lt;='Visualization - Fit'!$B$5,OFFSET(Projection!AA218,$A$2,0),NA())</f>
        <v>#N/A</v>
      </c>
      <c r="S218" s="10" t="e">
        <f ca="1">IF($B218&lt;='Visualization - Fit'!$B$5,OFFSET(Projection!AB218,$A$2,0),NA())</f>
        <v>#N/A</v>
      </c>
      <c r="T218" s="10" t="e">
        <f ca="1">IF($B218&lt;='Visualization - Fit'!$B$5,OFFSET(Projection!AC218,$A$2,0),NA())</f>
        <v>#N/A</v>
      </c>
      <c r="U218" s="10" t="e">
        <f ca="1">IF($B218&lt;='Visualization - Fit'!$B$5,OFFSET(Projection!AD218,$A$2,0),NA())</f>
        <v>#N/A</v>
      </c>
      <c r="V218" s="10" t="e">
        <f ca="1">IF($B218&lt;='Visualization - Fit'!$B$5,OFFSET(Projection!AE218,$A$2,0),NA())</f>
        <v>#N/A</v>
      </c>
      <c r="W218" s="10" t="e">
        <f ca="1">IF($B218&lt;='Visualization - Fit'!$B$5,OFFSET(Projection!AI218,$A$2,0),NA())</f>
        <v>#N/A</v>
      </c>
      <c r="X218" s="10" t="e">
        <f ca="1">IF($B218&lt;='Visualization - Fit'!$B$5,OFFSET(Projection!AJ218,$A$2,0),NA())</f>
        <v>#N/A</v>
      </c>
      <c r="Y218" s="10" t="e">
        <f ca="1">IF($B218&lt;='Visualization - Fit'!$B$5,OFFSET(Projection!#REF!,$A$2,0),NA())</f>
        <v>#N/A</v>
      </c>
      <c r="Z218" s="10" t="e">
        <f ca="1">IF($B218&lt;='Visualization - Fit'!$B$5,OFFSET(Projection!AK218,$A$2,0),NA())</f>
        <v>#N/A</v>
      </c>
      <c r="AA218" s="10" t="e">
        <f ca="1">IF($B218&lt;='Visualization - Fit'!$B$5,OFFSET(Projection!AL218,$A$2,0),NA())</f>
        <v>#N/A</v>
      </c>
      <c r="AB218" s="10" t="e">
        <f ca="1">IF($B218&lt;='Visualization - Fit'!$B$5,OFFSET(Projection!AM218,$A$2,0),NA())</f>
        <v>#N/A</v>
      </c>
    </row>
    <row r="219" spans="2:28">
      <c r="B219" s="9" t="e">
        <f ca="1">IF(B218&lt;'Visualization - Fit'!$B$5,OFFSET(Projection!A219,$A$2,0),NA())</f>
        <v>#N/A</v>
      </c>
      <c r="C219" s="10" t="e">
        <f ca="1">IF($B219&lt;='Visualization - Fit'!$B$5,OFFSET(Projection!B219,$A$2,0),NA())</f>
        <v>#N/A</v>
      </c>
      <c r="D219" s="10" t="e">
        <f ca="1">IF($B219&lt;='Visualization - Fit'!$B$5,OFFSET(Projection!C219,$A$2,0),NA())</f>
        <v>#N/A</v>
      </c>
      <c r="E219" s="10" t="e">
        <f ca="1">IF($B219&lt;='Visualization - Fit'!$B$5,OFFSET(Projection!D219,$A$2,0),NA())</f>
        <v>#N/A</v>
      </c>
      <c r="F219" s="10" t="e">
        <f ca="1">IF($B219&lt;='Visualization - Fit'!$B$5,OFFSET(Projection!E219,$A$2,0),NA())</f>
        <v>#N/A</v>
      </c>
      <c r="G219" s="10" t="e">
        <f ca="1">IF($B219&lt;='Visualization - Fit'!$B$5,OFFSET(Projection!F219,$A$2,0),NA())</f>
        <v>#N/A</v>
      </c>
      <c r="H219" s="10" t="e">
        <f ca="1">IF($B219&lt;='Visualization - Fit'!$B$5,OFFSET(Projection!O219,$A$2,0),NA())</f>
        <v>#N/A</v>
      </c>
      <c r="I219" s="10" t="e">
        <f ca="1">IF($B219&lt;='Visualization - Fit'!$B$5,OFFSET(Projection!P219,$A$2,0),NA())</f>
        <v>#N/A</v>
      </c>
      <c r="J219" s="10" t="e">
        <f ca="1">IF($B219&lt;='Visualization - Fit'!$B$5,OFFSET(Projection!Q219,$A$2,0),NA())</f>
        <v>#N/A</v>
      </c>
      <c r="K219" s="10" t="e">
        <f ca="1">IF($B219&lt;='Visualization - Fit'!$B$5,OFFSET(Projection!T219,$A$2,0),NA())</f>
        <v>#N/A</v>
      </c>
      <c r="L219" s="10" t="e">
        <f ca="1">IF($B219&lt;='Visualization - Fit'!$B$5,OFFSET(Projection!U219,$A$2,0),NA())</f>
        <v>#N/A</v>
      </c>
      <c r="M219" s="10" t="e">
        <f ca="1">IF($B219&lt;='Visualization - Fit'!$B$5,OFFSET(Projection!V219,$A$2,0),NA())</f>
        <v>#N/A</v>
      </c>
      <c r="N219" s="10" t="e">
        <f ca="1">IF($B219&lt;='Visualization - Fit'!$B$5,OFFSET(Projection!W219,$A$2,0),NA())</f>
        <v>#N/A</v>
      </c>
      <c r="O219" s="10" t="e">
        <f ca="1">IF($B219&lt;='Visualization - Fit'!$B$5,OFFSET(Projection!X219,$A$2,0),NA())</f>
        <v>#N/A</v>
      </c>
      <c r="P219" s="10" t="e">
        <f ca="1">IF($B219&lt;='Visualization - Fit'!$B$5,OFFSET(Projection!Y219,$A$2,0),NA())</f>
        <v>#N/A</v>
      </c>
      <c r="Q219" s="10" t="e">
        <f ca="1">IF($B219&lt;='Visualization - Fit'!$B$5,OFFSET(Projection!Z219,$A$2,0),NA())</f>
        <v>#N/A</v>
      </c>
      <c r="R219" s="10" t="e">
        <f ca="1">IF($B219&lt;='Visualization - Fit'!$B$5,OFFSET(Projection!AA219,$A$2,0),NA())</f>
        <v>#N/A</v>
      </c>
      <c r="S219" s="10" t="e">
        <f ca="1">IF($B219&lt;='Visualization - Fit'!$B$5,OFFSET(Projection!AB219,$A$2,0),NA())</f>
        <v>#N/A</v>
      </c>
      <c r="T219" s="10" t="e">
        <f ca="1">IF($B219&lt;='Visualization - Fit'!$B$5,OFFSET(Projection!AC219,$A$2,0),NA())</f>
        <v>#N/A</v>
      </c>
      <c r="U219" s="10" t="e">
        <f ca="1">IF($B219&lt;='Visualization - Fit'!$B$5,OFFSET(Projection!AD219,$A$2,0),NA())</f>
        <v>#N/A</v>
      </c>
      <c r="V219" s="10" t="e">
        <f ca="1">IF($B219&lt;='Visualization - Fit'!$B$5,OFFSET(Projection!AE219,$A$2,0),NA())</f>
        <v>#N/A</v>
      </c>
      <c r="W219" s="10" t="e">
        <f ca="1">IF($B219&lt;='Visualization - Fit'!$B$5,OFFSET(Projection!AI219,$A$2,0),NA())</f>
        <v>#N/A</v>
      </c>
      <c r="X219" s="10" t="e">
        <f ca="1">IF($B219&lt;='Visualization - Fit'!$B$5,OFFSET(Projection!AJ219,$A$2,0),NA())</f>
        <v>#N/A</v>
      </c>
      <c r="Y219" s="10" t="e">
        <f ca="1">IF($B219&lt;='Visualization - Fit'!$B$5,OFFSET(Projection!#REF!,$A$2,0),NA())</f>
        <v>#N/A</v>
      </c>
      <c r="Z219" s="10" t="e">
        <f ca="1">IF($B219&lt;='Visualization - Fit'!$B$5,OFFSET(Projection!AK219,$A$2,0),NA())</f>
        <v>#N/A</v>
      </c>
      <c r="AA219" s="10" t="e">
        <f ca="1">IF($B219&lt;='Visualization - Fit'!$B$5,OFFSET(Projection!AL219,$A$2,0),NA())</f>
        <v>#N/A</v>
      </c>
      <c r="AB219" s="10" t="e">
        <f ca="1">IF($B219&lt;='Visualization - Fit'!$B$5,OFFSET(Projection!AM219,$A$2,0),NA())</f>
        <v>#N/A</v>
      </c>
    </row>
    <row r="220" spans="2:28">
      <c r="B220" s="9" t="e">
        <f ca="1">IF(B219&lt;'Visualization - Fit'!$B$5,OFFSET(Projection!A220,$A$2,0),NA())</f>
        <v>#N/A</v>
      </c>
      <c r="C220" s="10" t="e">
        <f ca="1">IF($B220&lt;='Visualization - Fit'!$B$5,OFFSET(Projection!B220,$A$2,0),NA())</f>
        <v>#N/A</v>
      </c>
      <c r="D220" s="10" t="e">
        <f ca="1">IF($B220&lt;='Visualization - Fit'!$B$5,OFFSET(Projection!C220,$A$2,0),NA())</f>
        <v>#N/A</v>
      </c>
      <c r="E220" s="10" t="e">
        <f ca="1">IF($B220&lt;='Visualization - Fit'!$B$5,OFFSET(Projection!D220,$A$2,0),NA())</f>
        <v>#N/A</v>
      </c>
      <c r="F220" s="10" t="e">
        <f ca="1">IF($B220&lt;='Visualization - Fit'!$B$5,OFFSET(Projection!E220,$A$2,0),NA())</f>
        <v>#N/A</v>
      </c>
      <c r="G220" s="10" t="e">
        <f ca="1">IF($B220&lt;='Visualization - Fit'!$B$5,OFFSET(Projection!F220,$A$2,0),NA())</f>
        <v>#N/A</v>
      </c>
      <c r="H220" s="10" t="e">
        <f ca="1">IF($B220&lt;='Visualization - Fit'!$B$5,OFFSET(Projection!O220,$A$2,0),NA())</f>
        <v>#N/A</v>
      </c>
      <c r="I220" s="10" t="e">
        <f ca="1">IF($B220&lt;='Visualization - Fit'!$B$5,OFFSET(Projection!P220,$A$2,0),NA())</f>
        <v>#N/A</v>
      </c>
      <c r="J220" s="10" t="e">
        <f ca="1">IF($B220&lt;='Visualization - Fit'!$B$5,OFFSET(Projection!Q220,$A$2,0),NA())</f>
        <v>#N/A</v>
      </c>
      <c r="K220" s="10" t="e">
        <f ca="1">IF($B220&lt;='Visualization - Fit'!$B$5,OFFSET(Projection!T220,$A$2,0),NA())</f>
        <v>#N/A</v>
      </c>
      <c r="L220" s="10" t="e">
        <f ca="1">IF($B220&lt;='Visualization - Fit'!$B$5,OFFSET(Projection!U220,$A$2,0),NA())</f>
        <v>#N/A</v>
      </c>
      <c r="M220" s="10" t="e">
        <f ca="1">IF($B220&lt;='Visualization - Fit'!$B$5,OFFSET(Projection!V220,$A$2,0),NA())</f>
        <v>#N/A</v>
      </c>
      <c r="N220" s="10" t="e">
        <f ca="1">IF($B220&lt;='Visualization - Fit'!$B$5,OFFSET(Projection!W220,$A$2,0),NA())</f>
        <v>#N/A</v>
      </c>
      <c r="O220" s="10" t="e">
        <f ca="1">IF($B220&lt;='Visualization - Fit'!$B$5,OFFSET(Projection!X220,$A$2,0),NA())</f>
        <v>#N/A</v>
      </c>
      <c r="P220" s="10" t="e">
        <f ca="1">IF($B220&lt;='Visualization - Fit'!$B$5,OFFSET(Projection!Y220,$A$2,0),NA())</f>
        <v>#N/A</v>
      </c>
      <c r="Q220" s="10" t="e">
        <f ca="1">IF($B220&lt;='Visualization - Fit'!$B$5,OFFSET(Projection!Z220,$A$2,0),NA())</f>
        <v>#N/A</v>
      </c>
      <c r="R220" s="10" t="e">
        <f ca="1">IF($B220&lt;='Visualization - Fit'!$B$5,OFFSET(Projection!AA220,$A$2,0),NA())</f>
        <v>#N/A</v>
      </c>
      <c r="S220" s="10" t="e">
        <f ca="1">IF($B220&lt;='Visualization - Fit'!$B$5,OFFSET(Projection!AB220,$A$2,0),NA())</f>
        <v>#N/A</v>
      </c>
      <c r="T220" s="10" t="e">
        <f ca="1">IF($B220&lt;='Visualization - Fit'!$B$5,OFFSET(Projection!AC220,$A$2,0),NA())</f>
        <v>#N/A</v>
      </c>
      <c r="U220" s="10" t="e">
        <f ca="1">IF($B220&lt;='Visualization - Fit'!$B$5,OFFSET(Projection!AD220,$A$2,0),NA())</f>
        <v>#N/A</v>
      </c>
      <c r="V220" s="10" t="e">
        <f ca="1">IF($B220&lt;='Visualization - Fit'!$B$5,OFFSET(Projection!AE220,$A$2,0),NA())</f>
        <v>#N/A</v>
      </c>
      <c r="W220" s="10" t="e">
        <f ca="1">IF($B220&lt;='Visualization - Fit'!$B$5,OFFSET(Projection!AI220,$A$2,0),NA())</f>
        <v>#N/A</v>
      </c>
      <c r="X220" s="10" t="e">
        <f ca="1">IF($B220&lt;='Visualization - Fit'!$B$5,OFFSET(Projection!AJ220,$A$2,0),NA())</f>
        <v>#N/A</v>
      </c>
      <c r="Y220" s="10" t="e">
        <f ca="1">IF($B220&lt;='Visualization - Fit'!$B$5,OFFSET(Projection!#REF!,$A$2,0),NA())</f>
        <v>#N/A</v>
      </c>
      <c r="Z220" s="10" t="e">
        <f ca="1">IF($B220&lt;='Visualization - Fit'!$B$5,OFFSET(Projection!AK220,$A$2,0),NA())</f>
        <v>#N/A</v>
      </c>
      <c r="AA220" s="10" t="e">
        <f ca="1">IF($B220&lt;='Visualization - Fit'!$B$5,OFFSET(Projection!AL220,$A$2,0),NA())</f>
        <v>#N/A</v>
      </c>
      <c r="AB220" s="10" t="e">
        <f ca="1">IF($B220&lt;='Visualization - Fit'!$B$5,OFFSET(Projection!AM220,$A$2,0),NA())</f>
        <v>#N/A</v>
      </c>
    </row>
    <row r="221" spans="2:28">
      <c r="B221" s="9" t="e">
        <f ca="1">IF(B220&lt;'Visualization - Fit'!$B$5,OFFSET(Projection!A221,$A$2,0),NA())</f>
        <v>#N/A</v>
      </c>
      <c r="C221" s="10" t="e">
        <f ca="1">IF($B221&lt;='Visualization - Fit'!$B$5,OFFSET(Projection!B221,$A$2,0),NA())</f>
        <v>#N/A</v>
      </c>
      <c r="D221" s="10" t="e">
        <f ca="1">IF($B221&lt;='Visualization - Fit'!$B$5,OFFSET(Projection!C221,$A$2,0),NA())</f>
        <v>#N/A</v>
      </c>
      <c r="E221" s="10" t="e">
        <f ca="1">IF($B221&lt;='Visualization - Fit'!$B$5,OFFSET(Projection!D221,$A$2,0),NA())</f>
        <v>#N/A</v>
      </c>
      <c r="F221" s="10" t="e">
        <f ca="1">IF($B221&lt;='Visualization - Fit'!$B$5,OFFSET(Projection!E221,$A$2,0),NA())</f>
        <v>#N/A</v>
      </c>
      <c r="G221" s="10" t="e">
        <f ca="1">IF($B221&lt;='Visualization - Fit'!$B$5,OFFSET(Projection!F221,$A$2,0),NA())</f>
        <v>#N/A</v>
      </c>
      <c r="H221" s="10" t="e">
        <f ca="1">IF($B221&lt;='Visualization - Fit'!$B$5,OFFSET(Projection!O221,$A$2,0),NA())</f>
        <v>#N/A</v>
      </c>
      <c r="I221" s="10" t="e">
        <f ca="1">IF($B221&lt;='Visualization - Fit'!$B$5,OFFSET(Projection!P221,$A$2,0),NA())</f>
        <v>#N/A</v>
      </c>
      <c r="J221" s="10" t="e">
        <f ca="1">IF($B221&lt;='Visualization - Fit'!$B$5,OFFSET(Projection!Q221,$A$2,0),NA())</f>
        <v>#N/A</v>
      </c>
      <c r="K221" s="10" t="e">
        <f ca="1">IF($B221&lt;='Visualization - Fit'!$B$5,OFFSET(Projection!T221,$A$2,0),NA())</f>
        <v>#N/A</v>
      </c>
      <c r="L221" s="10" t="e">
        <f ca="1">IF($B221&lt;='Visualization - Fit'!$B$5,OFFSET(Projection!U221,$A$2,0),NA())</f>
        <v>#N/A</v>
      </c>
      <c r="M221" s="10" t="e">
        <f ca="1">IF($B221&lt;='Visualization - Fit'!$B$5,OFFSET(Projection!V221,$A$2,0),NA())</f>
        <v>#N/A</v>
      </c>
      <c r="N221" s="10" t="e">
        <f ca="1">IF($B221&lt;='Visualization - Fit'!$B$5,OFFSET(Projection!W221,$A$2,0),NA())</f>
        <v>#N/A</v>
      </c>
      <c r="O221" s="10" t="e">
        <f ca="1">IF($B221&lt;='Visualization - Fit'!$B$5,OFFSET(Projection!X221,$A$2,0),NA())</f>
        <v>#N/A</v>
      </c>
      <c r="P221" s="10" t="e">
        <f ca="1">IF($B221&lt;='Visualization - Fit'!$B$5,OFFSET(Projection!Y221,$A$2,0),NA())</f>
        <v>#N/A</v>
      </c>
      <c r="Q221" s="10" t="e">
        <f ca="1">IF($B221&lt;='Visualization - Fit'!$B$5,OFFSET(Projection!Z221,$A$2,0),NA())</f>
        <v>#N/A</v>
      </c>
      <c r="R221" s="10" t="e">
        <f ca="1">IF($B221&lt;='Visualization - Fit'!$B$5,OFFSET(Projection!AA221,$A$2,0),NA())</f>
        <v>#N/A</v>
      </c>
      <c r="S221" s="10" t="e">
        <f ca="1">IF($B221&lt;='Visualization - Fit'!$B$5,OFFSET(Projection!AB221,$A$2,0),NA())</f>
        <v>#N/A</v>
      </c>
      <c r="T221" s="10" t="e">
        <f ca="1">IF($B221&lt;='Visualization - Fit'!$B$5,OFFSET(Projection!AC221,$A$2,0),NA())</f>
        <v>#N/A</v>
      </c>
      <c r="U221" s="10" t="e">
        <f ca="1">IF($B221&lt;='Visualization - Fit'!$B$5,OFFSET(Projection!AD221,$A$2,0),NA())</f>
        <v>#N/A</v>
      </c>
      <c r="V221" s="10" t="e">
        <f ca="1">IF($B221&lt;='Visualization - Fit'!$B$5,OFFSET(Projection!AE221,$A$2,0),NA())</f>
        <v>#N/A</v>
      </c>
      <c r="W221" s="10" t="e">
        <f ca="1">IF($B221&lt;='Visualization - Fit'!$B$5,OFFSET(Projection!AI221,$A$2,0),NA())</f>
        <v>#N/A</v>
      </c>
      <c r="X221" s="10" t="e">
        <f ca="1">IF($B221&lt;='Visualization - Fit'!$B$5,OFFSET(Projection!AJ221,$A$2,0),NA())</f>
        <v>#N/A</v>
      </c>
      <c r="Y221" s="10" t="e">
        <f ca="1">IF($B221&lt;='Visualization - Fit'!$B$5,OFFSET(Projection!#REF!,$A$2,0),NA())</f>
        <v>#N/A</v>
      </c>
      <c r="Z221" s="10" t="e">
        <f ca="1">IF($B221&lt;='Visualization - Fit'!$B$5,OFFSET(Projection!AK221,$A$2,0),NA())</f>
        <v>#N/A</v>
      </c>
      <c r="AA221" s="10" t="e">
        <f ca="1">IF($B221&lt;='Visualization - Fit'!$B$5,OFFSET(Projection!AL221,$A$2,0),NA())</f>
        <v>#N/A</v>
      </c>
      <c r="AB221" s="10" t="e">
        <f ca="1">IF($B221&lt;='Visualization - Fit'!$B$5,OFFSET(Projection!AM221,$A$2,0),NA())</f>
        <v>#N/A</v>
      </c>
    </row>
    <row r="222" spans="2:28">
      <c r="B222" s="9" t="e">
        <f ca="1">IF(B221&lt;'Visualization - Fit'!$B$5,OFFSET(Projection!A222,$A$2,0),NA())</f>
        <v>#N/A</v>
      </c>
      <c r="C222" s="10" t="e">
        <f ca="1">IF($B222&lt;='Visualization - Fit'!$B$5,OFFSET(Projection!B222,$A$2,0),NA())</f>
        <v>#N/A</v>
      </c>
      <c r="D222" s="10" t="e">
        <f ca="1">IF($B222&lt;='Visualization - Fit'!$B$5,OFFSET(Projection!C222,$A$2,0),NA())</f>
        <v>#N/A</v>
      </c>
      <c r="E222" s="10" t="e">
        <f ca="1">IF($B222&lt;='Visualization - Fit'!$B$5,OFFSET(Projection!D222,$A$2,0),NA())</f>
        <v>#N/A</v>
      </c>
      <c r="F222" s="10" t="e">
        <f ca="1">IF($B222&lt;='Visualization - Fit'!$B$5,OFFSET(Projection!E222,$A$2,0),NA())</f>
        <v>#N/A</v>
      </c>
      <c r="G222" s="10" t="e">
        <f ca="1">IF($B222&lt;='Visualization - Fit'!$B$5,OFFSET(Projection!F222,$A$2,0),NA())</f>
        <v>#N/A</v>
      </c>
      <c r="H222" s="10" t="e">
        <f ca="1">IF($B222&lt;='Visualization - Fit'!$B$5,OFFSET(Projection!O222,$A$2,0),NA())</f>
        <v>#N/A</v>
      </c>
      <c r="I222" s="10" t="e">
        <f ca="1">IF($B222&lt;='Visualization - Fit'!$B$5,OFFSET(Projection!P222,$A$2,0),NA())</f>
        <v>#N/A</v>
      </c>
      <c r="J222" s="10" t="e">
        <f ca="1">IF($B222&lt;='Visualization - Fit'!$B$5,OFFSET(Projection!Q222,$A$2,0),NA())</f>
        <v>#N/A</v>
      </c>
      <c r="K222" s="10" t="e">
        <f ca="1">IF($B222&lt;='Visualization - Fit'!$B$5,OFFSET(Projection!T222,$A$2,0),NA())</f>
        <v>#N/A</v>
      </c>
      <c r="L222" s="10" t="e">
        <f ca="1">IF($B222&lt;='Visualization - Fit'!$B$5,OFFSET(Projection!U222,$A$2,0),NA())</f>
        <v>#N/A</v>
      </c>
      <c r="M222" s="10" t="e">
        <f ca="1">IF($B222&lt;='Visualization - Fit'!$B$5,OFFSET(Projection!V222,$A$2,0),NA())</f>
        <v>#N/A</v>
      </c>
      <c r="N222" s="10" t="e">
        <f ca="1">IF($B222&lt;='Visualization - Fit'!$B$5,OFFSET(Projection!W222,$A$2,0),NA())</f>
        <v>#N/A</v>
      </c>
      <c r="O222" s="10" t="e">
        <f ca="1">IF($B222&lt;='Visualization - Fit'!$B$5,OFFSET(Projection!X222,$A$2,0),NA())</f>
        <v>#N/A</v>
      </c>
      <c r="P222" s="10" t="e">
        <f ca="1">IF($B222&lt;='Visualization - Fit'!$B$5,OFFSET(Projection!Y222,$A$2,0),NA())</f>
        <v>#N/A</v>
      </c>
      <c r="Q222" s="10" t="e">
        <f ca="1">IF($B222&lt;='Visualization - Fit'!$B$5,OFFSET(Projection!Z222,$A$2,0),NA())</f>
        <v>#N/A</v>
      </c>
      <c r="R222" s="10" t="e">
        <f ca="1">IF($B222&lt;='Visualization - Fit'!$B$5,OFFSET(Projection!AA222,$A$2,0),NA())</f>
        <v>#N/A</v>
      </c>
      <c r="S222" s="10" t="e">
        <f ca="1">IF($B222&lt;='Visualization - Fit'!$B$5,OFFSET(Projection!AB222,$A$2,0),NA())</f>
        <v>#N/A</v>
      </c>
      <c r="T222" s="10" t="e">
        <f ca="1">IF($B222&lt;='Visualization - Fit'!$B$5,OFFSET(Projection!AC222,$A$2,0),NA())</f>
        <v>#N/A</v>
      </c>
      <c r="U222" s="10" t="e">
        <f ca="1">IF($B222&lt;='Visualization - Fit'!$B$5,OFFSET(Projection!AD222,$A$2,0),NA())</f>
        <v>#N/A</v>
      </c>
      <c r="V222" s="10" t="e">
        <f ca="1">IF($B222&lt;='Visualization - Fit'!$B$5,OFFSET(Projection!AE222,$A$2,0),NA())</f>
        <v>#N/A</v>
      </c>
      <c r="W222" s="10" t="e">
        <f ca="1">IF($B222&lt;='Visualization - Fit'!$B$5,OFFSET(Projection!AI222,$A$2,0),NA())</f>
        <v>#N/A</v>
      </c>
      <c r="X222" s="10" t="e">
        <f ca="1">IF($B222&lt;='Visualization - Fit'!$B$5,OFFSET(Projection!AJ222,$A$2,0),NA())</f>
        <v>#N/A</v>
      </c>
      <c r="Y222" s="10" t="e">
        <f ca="1">IF($B222&lt;='Visualization - Fit'!$B$5,OFFSET(Projection!#REF!,$A$2,0),NA())</f>
        <v>#N/A</v>
      </c>
      <c r="Z222" s="10" t="e">
        <f ca="1">IF($B222&lt;='Visualization - Fit'!$B$5,OFFSET(Projection!AK222,$A$2,0),NA())</f>
        <v>#N/A</v>
      </c>
      <c r="AA222" s="10" t="e">
        <f ca="1">IF($B222&lt;='Visualization - Fit'!$B$5,OFFSET(Projection!AL222,$A$2,0),NA())</f>
        <v>#N/A</v>
      </c>
      <c r="AB222" s="10" t="e">
        <f ca="1">IF($B222&lt;='Visualization - Fit'!$B$5,OFFSET(Projection!AM222,$A$2,0),NA())</f>
        <v>#N/A</v>
      </c>
    </row>
    <row r="223" spans="2:28">
      <c r="B223" s="9" t="e">
        <f ca="1">IF(B222&lt;'Visualization - Fit'!$B$5,OFFSET(Projection!A223,$A$2,0),NA())</f>
        <v>#N/A</v>
      </c>
      <c r="C223" s="10" t="e">
        <f ca="1">IF($B223&lt;='Visualization - Fit'!$B$5,OFFSET(Projection!B223,$A$2,0),NA())</f>
        <v>#N/A</v>
      </c>
      <c r="D223" s="10" t="e">
        <f ca="1">IF($B223&lt;='Visualization - Fit'!$B$5,OFFSET(Projection!C223,$A$2,0),NA())</f>
        <v>#N/A</v>
      </c>
      <c r="E223" s="10" t="e">
        <f ca="1">IF($B223&lt;='Visualization - Fit'!$B$5,OFFSET(Projection!D223,$A$2,0),NA())</f>
        <v>#N/A</v>
      </c>
      <c r="F223" s="10" t="e">
        <f ca="1">IF($B223&lt;='Visualization - Fit'!$B$5,OFFSET(Projection!E223,$A$2,0),NA())</f>
        <v>#N/A</v>
      </c>
      <c r="G223" s="10" t="e">
        <f ca="1">IF($B223&lt;='Visualization - Fit'!$B$5,OFFSET(Projection!F223,$A$2,0),NA())</f>
        <v>#N/A</v>
      </c>
      <c r="H223" s="10" t="e">
        <f ca="1">IF($B223&lt;='Visualization - Fit'!$B$5,OFFSET(Projection!O223,$A$2,0),NA())</f>
        <v>#N/A</v>
      </c>
      <c r="I223" s="10" t="e">
        <f ca="1">IF($B223&lt;='Visualization - Fit'!$B$5,OFFSET(Projection!P223,$A$2,0),NA())</f>
        <v>#N/A</v>
      </c>
      <c r="J223" s="10" t="e">
        <f ca="1">IF($B223&lt;='Visualization - Fit'!$B$5,OFFSET(Projection!Q223,$A$2,0),NA())</f>
        <v>#N/A</v>
      </c>
      <c r="K223" s="10" t="e">
        <f ca="1">IF($B223&lt;='Visualization - Fit'!$B$5,OFFSET(Projection!T223,$A$2,0),NA())</f>
        <v>#N/A</v>
      </c>
      <c r="L223" s="10" t="e">
        <f ca="1">IF($B223&lt;='Visualization - Fit'!$B$5,OFFSET(Projection!U223,$A$2,0),NA())</f>
        <v>#N/A</v>
      </c>
      <c r="M223" s="10" t="e">
        <f ca="1">IF($B223&lt;='Visualization - Fit'!$B$5,OFFSET(Projection!V223,$A$2,0),NA())</f>
        <v>#N/A</v>
      </c>
      <c r="N223" s="10" t="e">
        <f ca="1">IF($B223&lt;='Visualization - Fit'!$B$5,OFFSET(Projection!W223,$A$2,0),NA())</f>
        <v>#N/A</v>
      </c>
      <c r="O223" s="10" t="e">
        <f ca="1">IF($B223&lt;='Visualization - Fit'!$B$5,OFFSET(Projection!X223,$A$2,0),NA())</f>
        <v>#N/A</v>
      </c>
      <c r="P223" s="10" t="e">
        <f ca="1">IF($B223&lt;='Visualization - Fit'!$B$5,OFFSET(Projection!Y223,$A$2,0),NA())</f>
        <v>#N/A</v>
      </c>
      <c r="Q223" s="10" t="e">
        <f ca="1">IF($B223&lt;='Visualization - Fit'!$B$5,OFFSET(Projection!Z223,$A$2,0),NA())</f>
        <v>#N/A</v>
      </c>
      <c r="R223" s="10" t="e">
        <f ca="1">IF($B223&lt;='Visualization - Fit'!$B$5,OFFSET(Projection!AA223,$A$2,0),NA())</f>
        <v>#N/A</v>
      </c>
      <c r="S223" s="10" t="e">
        <f ca="1">IF($B223&lt;='Visualization - Fit'!$B$5,OFFSET(Projection!AB223,$A$2,0),NA())</f>
        <v>#N/A</v>
      </c>
      <c r="T223" s="10" t="e">
        <f ca="1">IF($B223&lt;='Visualization - Fit'!$B$5,OFFSET(Projection!AC223,$A$2,0),NA())</f>
        <v>#N/A</v>
      </c>
      <c r="U223" s="10" t="e">
        <f ca="1">IF($B223&lt;='Visualization - Fit'!$B$5,OFFSET(Projection!AD223,$A$2,0),NA())</f>
        <v>#N/A</v>
      </c>
      <c r="V223" s="10" t="e">
        <f ca="1">IF($B223&lt;='Visualization - Fit'!$B$5,OFFSET(Projection!AE223,$A$2,0),NA())</f>
        <v>#N/A</v>
      </c>
      <c r="W223" s="10" t="e">
        <f ca="1">IF($B223&lt;='Visualization - Fit'!$B$5,OFFSET(Projection!AI223,$A$2,0),NA())</f>
        <v>#N/A</v>
      </c>
      <c r="X223" s="10" t="e">
        <f ca="1">IF($B223&lt;='Visualization - Fit'!$B$5,OFFSET(Projection!AJ223,$A$2,0),NA())</f>
        <v>#N/A</v>
      </c>
      <c r="Y223" s="10" t="e">
        <f ca="1">IF($B223&lt;='Visualization - Fit'!$B$5,OFFSET(Projection!#REF!,$A$2,0),NA())</f>
        <v>#N/A</v>
      </c>
      <c r="Z223" s="10" t="e">
        <f ca="1">IF($B223&lt;='Visualization - Fit'!$B$5,OFFSET(Projection!AK223,$A$2,0),NA())</f>
        <v>#N/A</v>
      </c>
      <c r="AA223" s="10" t="e">
        <f ca="1">IF($B223&lt;='Visualization - Fit'!$B$5,OFFSET(Projection!AL223,$A$2,0),NA())</f>
        <v>#N/A</v>
      </c>
      <c r="AB223" s="10" t="e">
        <f ca="1">IF($B223&lt;='Visualization - Fit'!$B$5,OFFSET(Projection!AM223,$A$2,0),NA())</f>
        <v>#N/A</v>
      </c>
    </row>
    <row r="224" spans="2:28">
      <c r="B224" s="9" t="e">
        <f ca="1">IF(B223&lt;'Visualization - Fit'!$B$5,OFFSET(Projection!A224,$A$2,0),NA())</f>
        <v>#N/A</v>
      </c>
      <c r="C224" s="10" t="e">
        <f ca="1">IF($B224&lt;='Visualization - Fit'!$B$5,OFFSET(Projection!B224,$A$2,0),NA())</f>
        <v>#N/A</v>
      </c>
      <c r="D224" s="10" t="e">
        <f ca="1">IF($B224&lt;='Visualization - Fit'!$B$5,OFFSET(Projection!C224,$A$2,0),NA())</f>
        <v>#N/A</v>
      </c>
      <c r="E224" s="10" t="e">
        <f ca="1">IF($B224&lt;='Visualization - Fit'!$B$5,OFFSET(Projection!D224,$A$2,0),NA())</f>
        <v>#N/A</v>
      </c>
      <c r="F224" s="10" t="e">
        <f ca="1">IF($B224&lt;='Visualization - Fit'!$B$5,OFFSET(Projection!E224,$A$2,0),NA())</f>
        <v>#N/A</v>
      </c>
      <c r="G224" s="10" t="e">
        <f ca="1">IF($B224&lt;='Visualization - Fit'!$B$5,OFFSET(Projection!F224,$A$2,0),NA())</f>
        <v>#N/A</v>
      </c>
      <c r="H224" s="10" t="e">
        <f ca="1">IF($B224&lt;='Visualization - Fit'!$B$5,OFFSET(Projection!O224,$A$2,0),NA())</f>
        <v>#N/A</v>
      </c>
      <c r="I224" s="10" t="e">
        <f ca="1">IF($B224&lt;='Visualization - Fit'!$B$5,OFFSET(Projection!P224,$A$2,0),NA())</f>
        <v>#N/A</v>
      </c>
      <c r="J224" s="10" t="e">
        <f ca="1">IF($B224&lt;='Visualization - Fit'!$B$5,OFFSET(Projection!Q224,$A$2,0),NA())</f>
        <v>#N/A</v>
      </c>
      <c r="K224" s="10" t="e">
        <f ca="1">IF($B224&lt;='Visualization - Fit'!$B$5,OFFSET(Projection!T224,$A$2,0),NA())</f>
        <v>#N/A</v>
      </c>
      <c r="L224" s="10" t="e">
        <f ca="1">IF($B224&lt;='Visualization - Fit'!$B$5,OFFSET(Projection!U224,$A$2,0),NA())</f>
        <v>#N/A</v>
      </c>
      <c r="M224" s="10" t="e">
        <f ca="1">IF($B224&lt;='Visualization - Fit'!$B$5,OFFSET(Projection!V224,$A$2,0),NA())</f>
        <v>#N/A</v>
      </c>
      <c r="N224" s="10" t="e">
        <f ca="1">IF($B224&lt;='Visualization - Fit'!$B$5,OFFSET(Projection!W224,$A$2,0),NA())</f>
        <v>#N/A</v>
      </c>
      <c r="O224" s="10" t="e">
        <f ca="1">IF($B224&lt;='Visualization - Fit'!$B$5,OFFSET(Projection!X224,$A$2,0),NA())</f>
        <v>#N/A</v>
      </c>
      <c r="P224" s="10" t="e">
        <f ca="1">IF($B224&lt;='Visualization - Fit'!$B$5,OFFSET(Projection!Y224,$A$2,0),NA())</f>
        <v>#N/A</v>
      </c>
      <c r="Q224" s="10" t="e">
        <f ca="1">IF($B224&lt;='Visualization - Fit'!$B$5,OFFSET(Projection!Z224,$A$2,0),NA())</f>
        <v>#N/A</v>
      </c>
      <c r="R224" s="10" t="e">
        <f ca="1">IF($B224&lt;='Visualization - Fit'!$B$5,OFFSET(Projection!AA224,$A$2,0),NA())</f>
        <v>#N/A</v>
      </c>
      <c r="S224" s="10" t="e">
        <f ca="1">IF($B224&lt;='Visualization - Fit'!$B$5,OFFSET(Projection!AB224,$A$2,0),NA())</f>
        <v>#N/A</v>
      </c>
      <c r="T224" s="10" t="e">
        <f ca="1">IF($B224&lt;='Visualization - Fit'!$B$5,OFFSET(Projection!AC224,$A$2,0),NA())</f>
        <v>#N/A</v>
      </c>
      <c r="U224" s="10" t="e">
        <f ca="1">IF($B224&lt;='Visualization - Fit'!$B$5,OFFSET(Projection!AD224,$A$2,0),NA())</f>
        <v>#N/A</v>
      </c>
      <c r="V224" s="10" t="e">
        <f ca="1">IF($B224&lt;='Visualization - Fit'!$B$5,OFFSET(Projection!AE224,$A$2,0),NA())</f>
        <v>#N/A</v>
      </c>
      <c r="W224" s="10" t="e">
        <f ca="1">IF($B224&lt;='Visualization - Fit'!$B$5,OFFSET(Projection!AI224,$A$2,0),NA())</f>
        <v>#N/A</v>
      </c>
      <c r="X224" s="10" t="e">
        <f ca="1">IF($B224&lt;='Visualization - Fit'!$B$5,OFFSET(Projection!AJ224,$A$2,0),NA())</f>
        <v>#N/A</v>
      </c>
      <c r="Y224" s="10" t="e">
        <f ca="1">IF($B224&lt;='Visualization - Fit'!$B$5,OFFSET(Projection!#REF!,$A$2,0),NA())</f>
        <v>#N/A</v>
      </c>
      <c r="Z224" s="10" t="e">
        <f ca="1">IF($B224&lt;='Visualization - Fit'!$B$5,OFFSET(Projection!AK224,$A$2,0),NA())</f>
        <v>#N/A</v>
      </c>
      <c r="AA224" s="10" t="e">
        <f ca="1">IF($B224&lt;='Visualization - Fit'!$B$5,OFFSET(Projection!AL224,$A$2,0),NA())</f>
        <v>#N/A</v>
      </c>
      <c r="AB224" s="10" t="e">
        <f ca="1">IF($B224&lt;='Visualization - Fit'!$B$5,OFFSET(Projection!AM224,$A$2,0),NA())</f>
        <v>#N/A</v>
      </c>
    </row>
    <row r="225" spans="2:28">
      <c r="B225" s="9" t="e">
        <f ca="1">IF(B224&lt;'Visualization - Fit'!$B$5,OFFSET(Projection!A225,$A$2,0),NA())</f>
        <v>#N/A</v>
      </c>
      <c r="C225" s="10" t="e">
        <f ca="1">IF($B225&lt;='Visualization - Fit'!$B$5,OFFSET(Projection!B225,$A$2,0),NA())</f>
        <v>#N/A</v>
      </c>
      <c r="D225" s="10" t="e">
        <f ca="1">IF($B225&lt;='Visualization - Fit'!$B$5,OFFSET(Projection!C225,$A$2,0),NA())</f>
        <v>#N/A</v>
      </c>
      <c r="E225" s="10" t="e">
        <f ca="1">IF($B225&lt;='Visualization - Fit'!$B$5,OFFSET(Projection!D225,$A$2,0),NA())</f>
        <v>#N/A</v>
      </c>
      <c r="F225" s="10" t="e">
        <f ca="1">IF($B225&lt;='Visualization - Fit'!$B$5,OFFSET(Projection!E225,$A$2,0),NA())</f>
        <v>#N/A</v>
      </c>
      <c r="G225" s="10" t="e">
        <f ca="1">IF($B225&lt;='Visualization - Fit'!$B$5,OFFSET(Projection!F225,$A$2,0),NA())</f>
        <v>#N/A</v>
      </c>
      <c r="H225" s="10" t="e">
        <f ca="1">IF($B225&lt;='Visualization - Fit'!$B$5,OFFSET(Projection!O225,$A$2,0),NA())</f>
        <v>#N/A</v>
      </c>
      <c r="I225" s="10" t="e">
        <f ca="1">IF($B225&lt;='Visualization - Fit'!$B$5,OFFSET(Projection!P225,$A$2,0),NA())</f>
        <v>#N/A</v>
      </c>
      <c r="J225" s="10" t="e">
        <f ca="1">IF($B225&lt;='Visualization - Fit'!$B$5,OFFSET(Projection!Q225,$A$2,0),NA())</f>
        <v>#N/A</v>
      </c>
      <c r="K225" s="10" t="e">
        <f ca="1">IF($B225&lt;='Visualization - Fit'!$B$5,OFFSET(Projection!T225,$A$2,0),NA())</f>
        <v>#N/A</v>
      </c>
      <c r="L225" s="10" t="e">
        <f ca="1">IF($B225&lt;='Visualization - Fit'!$B$5,OFFSET(Projection!U225,$A$2,0),NA())</f>
        <v>#N/A</v>
      </c>
      <c r="M225" s="10" t="e">
        <f ca="1">IF($B225&lt;='Visualization - Fit'!$B$5,OFFSET(Projection!V225,$A$2,0),NA())</f>
        <v>#N/A</v>
      </c>
      <c r="N225" s="10" t="e">
        <f ca="1">IF($B225&lt;='Visualization - Fit'!$B$5,OFFSET(Projection!W225,$A$2,0),NA())</f>
        <v>#N/A</v>
      </c>
      <c r="O225" s="10" t="e">
        <f ca="1">IF($B225&lt;='Visualization - Fit'!$B$5,OFFSET(Projection!X225,$A$2,0),NA())</f>
        <v>#N/A</v>
      </c>
      <c r="P225" s="10" t="e">
        <f ca="1">IF($B225&lt;='Visualization - Fit'!$B$5,OFFSET(Projection!Y225,$A$2,0),NA())</f>
        <v>#N/A</v>
      </c>
      <c r="Q225" s="10" t="e">
        <f ca="1">IF($B225&lt;='Visualization - Fit'!$B$5,OFFSET(Projection!Z225,$A$2,0),NA())</f>
        <v>#N/A</v>
      </c>
      <c r="R225" s="10" t="e">
        <f ca="1">IF($B225&lt;='Visualization - Fit'!$B$5,OFFSET(Projection!AA225,$A$2,0),NA())</f>
        <v>#N/A</v>
      </c>
      <c r="S225" s="10" t="e">
        <f ca="1">IF($B225&lt;='Visualization - Fit'!$B$5,OFFSET(Projection!AB225,$A$2,0),NA())</f>
        <v>#N/A</v>
      </c>
      <c r="T225" s="10" t="e">
        <f ca="1">IF($B225&lt;='Visualization - Fit'!$B$5,OFFSET(Projection!AC225,$A$2,0),NA())</f>
        <v>#N/A</v>
      </c>
      <c r="U225" s="10" t="e">
        <f ca="1">IF($B225&lt;='Visualization - Fit'!$B$5,OFFSET(Projection!AD225,$A$2,0),NA())</f>
        <v>#N/A</v>
      </c>
      <c r="V225" s="10" t="e">
        <f ca="1">IF($B225&lt;='Visualization - Fit'!$B$5,OFFSET(Projection!AE225,$A$2,0),NA())</f>
        <v>#N/A</v>
      </c>
      <c r="W225" s="10" t="e">
        <f ca="1">IF($B225&lt;='Visualization - Fit'!$B$5,OFFSET(Projection!AI225,$A$2,0),NA())</f>
        <v>#N/A</v>
      </c>
      <c r="X225" s="10" t="e">
        <f ca="1">IF($B225&lt;='Visualization - Fit'!$B$5,OFFSET(Projection!AJ225,$A$2,0),NA())</f>
        <v>#N/A</v>
      </c>
      <c r="Y225" s="10" t="e">
        <f ca="1">IF($B225&lt;='Visualization - Fit'!$B$5,OFFSET(Projection!#REF!,$A$2,0),NA())</f>
        <v>#N/A</v>
      </c>
      <c r="Z225" s="10" t="e">
        <f ca="1">IF($B225&lt;='Visualization - Fit'!$B$5,OFFSET(Projection!AK225,$A$2,0),NA())</f>
        <v>#N/A</v>
      </c>
      <c r="AA225" s="10" t="e">
        <f ca="1">IF($B225&lt;='Visualization - Fit'!$B$5,OFFSET(Projection!AL225,$A$2,0),NA())</f>
        <v>#N/A</v>
      </c>
      <c r="AB225" s="10" t="e">
        <f ca="1">IF($B225&lt;='Visualization - Fit'!$B$5,OFFSET(Projection!AM225,$A$2,0),NA())</f>
        <v>#N/A</v>
      </c>
    </row>
    <row r="226" spans="2:28">
      <c r="B226" s="9" t="e">
        <f ca="1">IF(B225&lt;'Visualization - Fit'!$B$5,OFFSET(Projection!A226,$A$2,0),NA())</f>
        <v>#N/A</v>
      </c>
      <c r="C226" s="10" t="e">
        <f ca="1">IF($B226&lt;='Visualization - Fit'!$B$5,OFFSET(Projection!B226,$A$2,0),NA())</f>
        <v>#N/A</v>
      </c>
      <c r="D226" s="10" t="e">
        <f ca="1">IF($B226&lt;='Visualization - Fit'!$B$5,OFFSET(Projection!C226,$A$2,0),NA())</f>
        <v>#N/A</v>
      </c>
      <c r="E226" s="10" t="e">
        <f ca="1">IF($B226&lt;='Visualization - Fit'!$B$5,OFFSET(Projection!D226,$A$2,0),NA())</f>
        <v>#N/A</v>
      </c>
      <c r="F226" s="10" t="e">
        <f ca="1">IF($B226&lt;='Visualization - Fit'!$B$5,OFFSET(Projection!E226,$A$2,0),NA())</f>
        <v>#N/A</v>
      </c>
      <c r="G226" s="10" t="e">
        <f ca="1">IF($B226&lt;='Visualization - Fit'!$B$5,OFFSET(Projection!F226,$A$2,0),NA())</f>
        <v>#N/A</v>
      </c>
      <c r="H226" s="10" t="e">
        <f ca="1">IF($B226&lt;='Visualization - Fit'!$B$5,OFFSET(Projection!O226,$A$2,0),NA())</f>
        <v>#N/A</v>
      </c>
      <c r="I226" s="10" t="e">
        <f ca="1">IF($B226&lt;='Visualization - Fit'!$B$5,OFFSET(Projection!P226,$A$2,0),NA())</f>
        <v>#N/A</v>
      </c>
      <c r="J226" s="10" t="e">
        <f ca="1">IF($B226&lt;='Visualization - Fit'!$B$5,OFFSET(Projection!Q226,$A$2,0),NA())</f>
        <v>#N/A</v>
      </c>
      <c r="K226" s="10" t="e">
        <f ca="1">IF($B226&lt;='Visualization - Fit'!$B$5,OFFSET(Projection!T226,$A$2,0),NA())</f>
        <v>#N/A</v>
      </c>
      <c r="L226" s="10" t="e">
        <f ca="1">IF($B226&lt;='Visualization - Fit'!$B$5,OFFSET(Projection!U226,$A$2,0),NA())</f>
        <v>#N/A</v>
      </c>
      <c r="M226" s="10" t="e">
        <f ca="1">IF($B226&lt;='Visualization - Fit'!$B$5,OFFSET(Projection!V226,$A$2,0),NA())</f>
        <v>#N/A</v>
      </c>
      <c r="N226" s="10" t="e">
        <f ca="1">IF($B226&lt;='Visualization - Fit'!$B$5,OFFSET(Projection!W226,$A$2,0),NA())</f>
        <v>#N/A</v>
      </c>
      <c r="O226" s="10" t="e">
        <f ca="1">IF($B226&lt;='Visualization - Fit'!$B$5,OFFSET(Projection!X226,$A$2,0),NA())</f>
        <v>#N/A</v>
      </c>
      <c r="P226" s="10" t="e">
        <f ca="1">IF($B226&lt;='Visualization - Fit'!$B$5,OFFSET(Projection!Y226,$A$2,0),NA())</f>
        <v>#N/A</v>
      </c>
      <c r="Q226" s="10" t="e">
        <f ca="1">IF($B226&lt;='Visualization - Fit'!$B$5,OFFSET(Projection!Z226,$A$2,0),NA())</f>
        <v>#N/A</v>
      </c>
      <c r="R226" s="10" t="e">
        <f ca="1">IF($B226&lt;='Visualization - Fit'!$B$5,OFFSET(Projection!AA226,$A$2,0),NA())</f>
        <v>#N/A</v>
      </c>
      <c r="S226" s="10" t="e">
        <f ca="1">IF($B226&lt;='Visualization - Fit'!$B$5,OFFSET(Projection!AB226,$A$2,0),NA())</f>
        <v>#N/A</v>
      </c>
      <c r="T226" s="10" t="e">
        <f ca="1">IF($B226&lt;='Visualization - Fit'!$B$5,OFFSET(Projection!AC226,$A$2,0),NA())</f>
        <v>#N/A</v>
      </c>
      <c r="U226" s="10" t="e">
        <f ca="1">IF($B226&lt;='Visualization - Fit'!$B$5,OFFSET(Projection!AD226,$A$2,0),NA())</f>
        <v>#N/A</v>
      </c>
      <c r="V226" s="10" t="e">
        <f ca="1">IF($B226&lt;='Visualization - Fit'!$B$5,OFFSET(Projection!AE226,$A$2,0),NA())</f>
        <v>#N/A</v>
      </c>
      <c r="W226" s="10" t="e">
        <f ca="1">IF($B226&lt;='Visualization - Fit'!$B$5,OFFSET(Projection!AI226,$A$2,0),NA())</f>
        <v>#N/A</v>
      </c>
      <c r="X226" s="10" t="e">
        <f ca="1">IF($B226&lt;='Visualization - Fit'!$B$5,OFFSET(Projection!AJ226,$A$2,0),NA())</f>
        <v>#N/A</v>
      </c>
      <c r="Y226" s="10" t="e">
        <f ca="1">IF($B226&lt;='Visualization - Fit'!$B$5,OFFSET(Projection!#REF!,$A$2,0),NA())</f>
        <v>#N/A</v>
      </c>
      <c r="Z226" s="10" t="e">
        <f ca="1">IF($B226&lt;='Visualization - Fit'!$B$5,OFFSET(Projection!AK226,$A$2,0),NA())</f>
        <v>#N/A</v>
      </c>
      <c r="AA226" s="10" t="e">
        <f ca="1">IF($B226&lt;='Visualization - Fit'!$B$5,OFFSET(Projection!AL226,$A$2,0),NA())</f>
        <v>#N/A</v>
      </c>
      <c r="AB226" s="10" t="e">
        <f ca="1">IF($B226&lt;='Visualization - Fit'!$B$5,OFFSET(Projection!AM226,$A$2,0),NA())</f>
        <v>#N/A</v>
      </c>
    </row>
    <row r="227" spans="2:28">
      <c r="B227" s="9" t="e">
        <f ca="1">IF(B226&lt;'Visualization - Fit'!$B$5,OFFSET(Projection!A227,$A$2,0),NA())</f>
        <v>#N/A</v>
      </c>
      <c r="C227" s="10" t="e">
        <f ca="1">IF($B227&lt;='Visualization - Fit'!$B$5,OFFSET(Projection!B227,$A$2,0),NA())</f>
        <v>#N/A</v>
      </c>
      <c r="D227" s="10" t="e">
        <f ca="1">IF($B227&lt;='Visualization - Fit'!$B$5,OFFSET(Projection!C227,$A$2,0),NA())</f>
        <v>#N/A</v>
      </c>
      <c r="E227" s="10" t="e">
        <f ca="1">IF($B227&lt;='Visualization - Fit'!$B$5,OFFSET(Projection!D227,$A$2,0),NA())</f>
        <v>#N/A</v>
      </c>
      <c r="F227" s="10" t="e">
        <f ca="1">IF($B227&lt;='Visualization - Fit'!$B$5,OFFSET(Projection!E227,$A$2,0),NA())</f>
        <v>#N/A</v>
      </c>
      <c r="G227" s="10" t="e">
        <f ca="1">IF($B227&lt;='Visualization - Fit'!$B$5,OFFSET(Projection!F227,$A$2,0),NA())</f>
        <v>#N/A</v>
      </c>
      <c r="H227" s="10" t="e">
        <f ca="1">IF($B227&lt;='Visualization - Fit'!$B$5,OFFSET(Projection!O227,$A$2,0),NA())</f>
        <v>#N/A</v>
      </c>
      <c r="I227" s="10" t="e">
        <f ca="1">IF($B227&lt;='Visualization - Fit'!$B$5,OFFSET(Projection!P227,$A$2,0),NA())</f>
        <v>#N/A</v>
      </c>
      <c r="J227" s="10" t="e">
        <f ca="1">IF($B227&lt;='Visualization - Fit'!$B$5,OFFSET(Projection!Q227,$A$2,0),NA())</f>
        <v>#N/A</v>
      </c>
      <c r="K227" s="10" t="e">
        <f ca="1">IF($B227&lt;='Visualization - Fit'!$B$5,OFFSET(Projection!T227,$A$2,0),NA())</f>
        <v>#N/A</v>
      </c>
      <c r="L227" s="10" t="e">
        <f ca="1">IF($B227&lt;='Visualization - Fit'!$B$5,OFFSET(Projection!U227,$A$2,0),NA())</f>
        <v>#N/A</v>
      </c>
      <c r="M227" s="10" t="e">
        <f ca="1">IF($B227&lt;='Visualization - Fit'!$B$5,OFFSET(Projection!V227,$A$2,0),NA())</f>
        <v>#N/A</v>
      </c>
      <c r="N227" s="10" t="e">
        <f ca="1">IF($B227&lt;='Visualization - Fit'!$B$5,OFFSET(Projection!W227,$A$2,0),NA())</f>
        <v>#N/A</v>
      </c>
      <c r="O227" s="10" t="e">
        <f ca="1">IF($B227&lt;='Visualization - Fit'!$B$5,OFFSET(Projection!X227,$A$2,0),NA())</f>
        <v>#N/A</v>
      </c>
      <c r="P227" s="10" t="e">
        <f ca="1">IF($B227&lt;='Visualization - Fit'!$B$5,OFFSET(Projection!Y227,$A$2,0),NA())</f>
        <v>#N/A</v>
      </c>
      <c r="Q227" s="10" t="e">
        <f ca="1">IF($B227&lt;='Visualization - Fit'!$B$5,OFFSET(Projection!Z227,$A$2,0),NA())</f>
        <v>#N/A</v>
      </c>
      <c r="R227" s="10" t="e">
        <f ca="1">IF($B227&lt;='Visualization - Fit'!$B$5,OFFSET(Projection!AA227,$A$2,0),NA())</f>
        <v>#N/A</v>
      </c>
      <c r="S227" s="10" t="e">
        <f ca="1">IF($B227&lt;='Visualization - Fit'!$B$5,OFFSET(Projection!AB227,$A$2,0),NA())</f>
        <v>#N/A</v>
      </c>
      <c r="T227" s="10" t="e">
        <f ca="1">IF($B227&lt;='Visualization - Fit'!$B$5,OFFSET(Projection!AC227,$A$2,0),NA())</f>
        <v>#N/A</v>
      </c>
      <c r="U227" s="10" t="e">
        <f ca="1">IF($B227&lt;='Visualization - Fit'!$B$5,OFFSET(Projection!AD227,$A$2,0),NA())</f>
        <v>#N/A</v>
      </c>
      <c r="V227" s="10" t="e">
        <f ca="1">IF($B227&lt;='Visualization - Fit'!$B$5,OFFSET(Projection!AE227,$A$2,0),NA())</f>
        <v>#N/A</v>
      </c>
      <c r="W227" s="10" t="e">
        <f ca="1">IF($B227&lt;='Visualization - Fit'!$B$5,OFFSET(Projection!AI227,$A$2,0),NA())</f>
        <v>#N/A</v>
      </c>
      <c r="X227" s="10" t="e">
        <f ca="1">IF($B227&lt;='Visualization - Fit'!$B$5,OFFSET(Projection!AJ227,$A$2,0),NA())</f>
        <v>#N/A</v>
      </c>
      <c r="Y227" s="10" t="e">
        <f ca="1">IF($B227&lt;='Visualization - Fit'!$B$5,OFFSET(Projection!#REF!,$A$2,0),NA())</f>
        <v>#N/A</v>
      </c>
      <c r="Z227" s="10" t="e">
        <f ca="1">IF($B227&lt;='Visualization - Fit'!$B$5,OFFSET(Projection!AK227,$A$2,0),NA())</f>
        <v>#N/A</v>
      </c>
      <c r="AA227" s="10" t="e">
        <f ca="1">IF($B227&lt;='Visualization - Fit'!$B$5,OFFSET(Projection!AL227,$A$2,0),NA())</f>
        <v>#N/A</v>
      </c>
      <c r="AB227" s="10" t="e">
        <f ca="1">IF($B227&lt;='Visualization - Fit'!$B$5,OFFSET(Projection!AM227,$A$2,0),NA())</f>
        <v>#N/A</v>
      </c>
    </row>
    <row r="228" spans="2:28">
      <c r="B228" s="9" t="e">
        <f ca="1">IF(B227&lt;'Visualization - Fit'!$B$5,OFFSET(Projection!A228,$A$2,0),NA())</f>
        <v>#N/A</v>
      </c>
      <c r="C228" s="10" t="e">
        <f ca="1">IF($B228&lt;='Visualization - Fit'!$B$5,OFFSET(Projection!B228,$A$2,0),NA())</f>
        <v>#N/A</v>
      </c>
      <c r="D228" s="10" t="e">
        <f ca="1">IF($B228&lt;='Visualization - Fit'!$B$5,OFFSET(Projection!C228,$A$2,0),NA())</f>
        <v>#N/A</v>
      </c>
      <c r="E228" s="10" t="e">
        <f ca="1">IF($B228&lt;='Visualization - Fit'!$B$5,OFFSET(Projection!D228,$A$2,0),NA())</f>
        <v>#N/A</v>
      </c>
      <c r="F228" s="10" t="e">
        <f ca="1">IF($B228&lt;='Visualization - Fit'!$B$5,OFFSET(Projection!E228,$A$2,0),NA())</f>
        <v>#N/A</v>
      </c>
      <c r="G228" s="10" t="e">
        <f ca="1">IF($B228&lt;='Visualization - Fit'!$B$5,OFFSET(Projection!F228,$A$2,0),NA())</f>
        <v>#N/A</v>
      </c>
      <c r="H228" s="10" t="e">
        <f ca="1">IF($B228&lt;='Visualization - Fit'!$B$5,OFFSET(Projection!O228,$A$2,0),NA())</f>
        <v>#N/A</v>
      </c>
      <c r="I228" s="10" t="e">
        <f ca="1">IF($B228&lt;='Visualization - Fit'!$B$5,OFFSET(Projection!P228,$A$2,0),NA())</f>
        <v>#N/A</v>
      </c>
      <c r="J228" s="10" t="e">
        <f ca="1">IF($B228&lt;='Visualization - Fit'!$B$5,OFFSET(Projection!Q228,$A$2,0),NA())</f>
        <v>#N/A</v>
      </c>
      <c r="K228" s="10" t="e">
        <f ca="1">IF($B228&lt;='Visualization - Fit'!$B$5,OFFSET(Projection!T228,$A$2,0),NA())</f>
        <v>#N/A</v>
      </c>
      <c r="L228" s="10" t="e">
        <f ca="1">IF($B228&lt;='Visualization - Fit'!$B$5,OFFSET(Projection!U228,$A$2,0),NA())</f>
        <v>#N/A</v>
      </c>
      <c r="M228" s="10" t="e">
        <f ca="1">IF($B228&lt;='Visualization - Fit'!$B$5,OFFSET(Projection!V228,$A$2,0),NA())</f>
        <v>#N/A</v>
      </c>
      <c r="N228" s="10" t="e">
        <f ca="1">IF($B228&lt;='Visualization - Fit'!$B$5,OFFSET(Projection!W228,$A$2,0),NA())</f>
        <v>#N/A</v>
      </c>
      <c r="O228" s="10" t="e">
        <f ca="1">IF($B228&lt;='Visualization - Fit'!$B$5,OFFSET(Projection!X228,$A$2,0),NA())</f>
        <v>#N/A</v>
      </c>
      <c r="P228" s="10" t="e">
        <f ca="1">IF($B228&lt;='Visualization - Fit'!$B$5,OFFSET(Projection!Y228,$A$2,0),NA())</f>
        <v>#N/A</v>
      </c>
      <c r="Q228" s="10" t="e">
        <f ca="1">IF($B228&lt;='Visualization - Fit'!$B$5,OFFSET(Projection!Z228,$A$2,0),NA())</f>
        <v>#N/A</v>
      </c>
      <c r="R228" s="10" t="e">
        <f ca="1">IF($B228&lt;='Visualization - Fit'!$B$5,OFFSET(Projection!AA228,$A$2,0),NA())</f>
        <v>#N/A</v>
      </c>
      <c r="S228" s="10" t="e">
        <f ca="1">IF($B228&lt;='Visualization - Fit'!$B$5,OFFSET(Projection!AB228,$A$2,0),NA())</f>
        <v>#N/A</v>
      </c>
      <c r="T228" s="10" t="e">
        <f ca="1">IF($B228&lt;='Visualization - Fit'!$B$5,OFFSET(Projection!AC228,$A$2,0),NA())</f>
        <v>#N/A</v>
      </c>
      <c r="U228" s="10" t="e">
        <f ca="1">IF($B228&lt;='Visualization - Fit'!$B$5,OFFSET(Projection!AD228,$A$2,0),NA())</f>
        <v>#N/A</v>
      </c>
      <c r="V228" s="10" t="e">
        <f ca="1">IF($B228&lt;='Visualization - Fit'!$B$5,OFFSET(Projection!AE228,$A$2,0),NA())</f>
        <v>#N/A</v>
      </c>
      <c r="W228" s="10" t="e">
        <f ca="1">IF($B228&lt;='Visualization - Fit'!$B$5,OFFSET(Projection!AI228,$A$2,0),NA())</f>
        <v>#N/A</v>
      </c>
      <c r="X228" s="10" t="e">
        <f ca="1">IF($B228&lt;='Visualization - Fit'!$B$5,OFFSET(Projection!AJ228,$A$2,0),NA())</f>
        <v>#N/A</v>
      </c>
      <c r="Y228" s="10" t="e">
        <f ca="1">IF($B228&lt;='Visualization - Fit'!$B$5,OFFSET(Projection!#REF!,$A$2,0),NA())</f>
        <v>#N/A</v>
      </c>
      <c r="Z228" s="10" t="e">
        <f ca="1">IF($B228&lt;='Visualization - Fit'!$B$5,OFFSET(Projection!AK228,$A$2,0),NA())</f>
        <v>#N/A</v>
      </c>
      <c r="AA228" s="10" t="e">
        <f ca="1">IF($B228&lt;='Visualization - Fit'!$B$5,OFFSET(Projection!AL228,$A$2,0),NA())</f>
        <v>#N/A</v>
      </c>
      <c r="AB228" s="10" t="e">
        <f ca="1">IF($B228&lt;='Visualization - Fit'!$B$5,OFFSET(Projection!AM228,$A$2,0),NA())</f>
        <v>#N/A</v>
      </c>
    </row>
    <row r="229" spans="2:28">
      <c r="B229" s="9" t="e">
        <f ca="1">IF(B228&lt;'Visualization - Fit'!$B$5,OFFSET(Projection!A229,$A$2,0),NA())</f>
        <v>#N/A</v>
      </c>
      <c r="C229" s="10" t="e">
        <f ca="1">IF($B229&lt;='Visualization - Fit'!$B$5,OFFSET(Projection!B229,$A$2,0),NA())</f>
        <v>#N/A</v>
      </c>
      <c r="D229" s="10" t="e">
        <f ca="1">IF($B229&lt;='Visualization - Fit'!$B$5,OFFSET(Projection!C229,$A$2,0),NA())</f>
        <v>#N/A</v>
      </c>
      <c r="E229" s="10" t="e">
        <f ca="1">IF($B229&lt;='Visualization - Fit'!$B$5,OFFSET(Projection!D229,$A$2,0),NA())</f>
        <v>#N/A</v>
      </c>
      <c r="F229" s="10" t="e">
        <f ca="1">IF($B229&lt;='Visualization - Fit'!$B$5,OFFSET(Projection!E229,$A$2,0),NA())</f>
        <v>#N/A</v>
      </c>
      <c r="G229" s="10" t="e">
        <f ca="1">IF($B229&lt;='Visualization - Fit'!$B$5,OFFSET(Projection!F229,$A$2,0),NA())</f>
        <v>#N/A</v>
      </c>
      <c r="H229" s="10" t="e">
        <f ca="1">IF($B229&lt;='Visualization - Fit'!$B$5,OFFSET(Projection!O229,$A$2,0),NA())</f>
        <v>#N/A</v>
      </c>
      <c r="I229" s="10" t="e">
        <f ca="1">IF($B229&lt;='Visualization - Fit'!$B$5,OFFSET(Projection!P229,$A$2,0),NA())</f>
        <v>#N/A</v>
      </c>
      <c r="J229" s="10" t="e">
        <f ca="1">IF($B229&lt;='Visualization - Fit'!$B$5,OFFSET(Projection!Q229,$A$2,0),NA())</f>
        <v>#N/A</v>
      </c>
      <c r="K229" s="10" t="e">
        <f ca="1">IF($B229&lt;='Visualization - Fit'!$B$5,OFFSET(Projection!T229,$A$2,0),NA())</f>
        <v>#N/A</v>
      </c>
      <c r="L229" s="10" t="e">
        <f ca="1">IF($B229&lt;='Visualization - Fit'!$B$5,OFFSET(Projection!U229,$A$2,0),NA())</f>
        <v>#N/A</v>
      </c>
      <c r="M229" s="10" t="e">
        <f ca="1">IF($B229&lt;='Visualization - Fit'!$B$5,OFFSET(Projection!V229,$A$2,0),NA())</f>
        <v>#N/A</v>
      </c>
      <c r="N229" s="10" t="e">
        <f ca="1">IF($B229&lt;='Visualization - Fit'!$B$5,OFFSET(Projection!W229,$A$2,0),NA())</f>
        <v>#N/A</v>
      </c>
      <c r="O229" s="10" t="e">
        <f ca="1">IF($B229&lt;='Visualization - Fit'!$B$5,OFFSET(Projection!X229,$A$2,0),NA())</f>
        <v>#N/A</v>
      </c>
      <c r="P229" s="10" t="e">
        <f ca="1">IF($B229&lt;='Visualization - Fit'!$B$5,OFFSET(Projection!Y229,$A$2,0),NA())</f>
        <v>#N/A</v>
      </c>
      <c r="Q229" s="10" t="e">
        <f ca="1">IF($B229&lt;='Visualization - Fit'!$B$5,OFFSET(Projection!Z229,$A$2,0),NA())</f>
        <v>#N/A</v>
      </c>
      <c r="R229" s="10" t="e">
        <f ca="1">IF($B229&lt;='Visualization - Fit'!$B$5,OFFSET(Projection!AA229,$A$2,0),NA())</f>
        <v>#N/A</v>
      </c>
      <c r="S229" s="10" t="e">
        <f ca="1">IF($B229&lt;='Visualization - Fit'!$B$5,OFFSET(Projection!AB229,$A$2,0),NA())</f>
        <v>#N/A</v>
      </c>
      <c r="T229" s="10" t="e">
        <f ca="1">IF($B229&lt;='Visualization - Fit'!$B$5,OFFSET(Projection!AC229,$A$2,0),NA())</f>
        <v>#N/A</v>
      </c>
      <c r="U229" s="10" t="e">
        <f ca="1">IF($B229&lt;='Visualization - Fit'!$B$5,OFFSET(Projection!AD229,$A$2,0),NA())</f>
        <v>#N/A</v>
      </c>
      <c r="V229" s="10" t="e">
        <f ca="1">IF($B229&lt;='Visualization - Fit'!$B$5,OFFSET(Projection!AE229,$A$2,0),NA())</f>
        <v>#N/A</v>
      </c>
      <c r="W229" s="10" t="e">
        <f ca="1">IF($B229&lt;='Visualization - Fit'!$B$5,OFFSET(Projection!AI229,$A$2,0),NA())</f>
        <v>#N/A</v>
      </c>
      <c r="X229" s="10" t="e">
        <f ca="1">IF($B229&lt;='Visualization - Fit'!$B$5,OFFSET(Projection!AJ229,$A$2,0),NA())</f>
        <v>#N/A</v>
      </c>
      <c r="Y229" s="10" t="e">
        <f ca="1">IF($B229&lt;='Visualization - Fit'!$B$5,OFFSET(Projection!#REF!,$A$2,0),NA())</f>
        <v>#N/A</v>
      </c>
      <c r="Z229" s="10" t="e">
        <f ca="1">IF($B229&lt;='Visualization - Fit'!$B$5,OFFSET(Projection!AK229,$A$2,0),NA())</f>
        <v>#N/A</v>
      </c>
      <c r="AA229" s="10" t="e">
        <f ca="1">IF($B229&lt;='Visualization - Fit'!$B$5,OFFSET(Projection!AL229,$A$2,0),NA())</f>
        <v>#N/A</v>
      </c>
      <c r="AB229" s="10" t="e">
        <f ca="1">IF($B229&lt;='Visualization - Fit'!$B$5,OFFSET(Projection!AM229,$A$2,0),NA())</f>
        <v>#N/A</v>
      </c>
    </row>
    <row r="230" spans="2:28">
      <c r="B230" s="9" t="e">
        <f ca="1">IF(B229&lt;'Visualization - Fit'!$B$5,OFFSET(Projection!A230,$A$2,0),NA())</f>
        <v>#N/A</v>
      </c>
      <c r="C230" s="10" t="e">
        <f ca="1">IF($B230&lt;='Visualization - Fit'!$B$5,OFFSET(Projection!B230,$A$2,0),NA())</f>
        <v>#N/A</v>
      </c>
      <c r="D230" s="10" t="e">
        <f ca="1">IF($B230&lt;='Visualization - Fit'!$B$5,OFFSET(Projection!C230,$A$2,0),NA())</f>
        <v>#N/A</v>
      </c>
      <c r="E230" s="10" t="e">
        <f ca="1">IF($B230&lt;='Visualization - Fit'!$B$5,OFFSET(Projection!D230,$A$2,0),NA())</f>
        <v>#N/A</v>
      </c>
      <c r="F230" s="10" t="e">
        <f ca="1">IF($B230&lt;='Visualization - Fit'!$B$5,OFFSET(Projection!E230,$A$2,0),NA())</f>
        <v>#N/A</v>
      </c>
      <c r="G230" s="10" t="e">
        <f ca="1">IF($B230&lt;='Visualization - Fit'!$B$5,OFFSET(Projection!F230,$A$2,0),NA())</f>
        <v>#N/A</v>
      </c>
      <c r="H230" s="10" t="e">
        <f ca="1">IF($B230&lt;='Visualization - Fit'!$B$5,OFFSET(Projection!O230,$A$2,0),NA())</f>
        <v>#N/A</v>
      </c>
      <c r="I230" s="10" t="e">
        <f ca="1">IF($B230&lt;='Visualization - Fit'!$B$5,OFFSET(Projection!P230,$A$2,0),NA())</f>
        <v>#N/A</v>
      </c>
      <c r="J230" s="10" t="e">
        <f ca="1">IF($B230&lt;='Visualization - Fit'!$B$5,OFFSET(Projection!Q230,$A$2,0),NA())</f>
        <v>#N/A</v>
      </c>
      <c r="K230" s="10" t="e">
        <f ca="1">IF($B230&lt;='Visualization - Fit'!$B$5,OFFSET(Projection!T230,$A$2,0),NA())</f>
        <v>#N/A</v>
      </c>
      <c r="L230" s="10" t="e">
        <f ca="1">IF($B230&lt;='Visualization - Fit'!$B$5,OFFSET(Projection!U230,$A$2,0),NA())</f>
        <v>#N/A</v>
      </c>
      <c r="M230" s="10" t="e">
        <f ca="1">IF($B230&lt;='Visualization - Fit'!$B$5,OFFSET(Projection!V230,$A$2,0),NA())</f>
        <v>#N/A</v>
      </c>
      <c r="N230" s="10" t="e">
        <f ca="1">IF($B230&lt;='Visualization - Fit'!$B$5,OFFSET(Projection!W230,$A$2,0),NA())</f>
        <v>#N/A</v>
      </c>
      <c r="O230" s="10" t="e">
        <f ca="1">IF($B230&lt;='Visualization - Fit'!$B$5,OFFSET(Projection!X230,$A$2,0),NA())</f>
        <v>#N/A</v>
      </c>
      <c r="P230" s="10" t="e">
        <f ca="1">IF($B230&lt;='Visualization - Fit'!$B$5,OFFSET(Projection!Y230,$A$2,0),NA())</f>
        <v>#N/A</v>
      </c>
      <c r="Q230" s="10" t="e">
        <f ca="1">IF($B230&lt;='Visualization - Fit'!$B$5,OFFSET(Projection!Z230,$A$2,0),NA())</f>
        <v>#N/A</v>
      </c>
      <c r="R230" s="10" t="e">
        <f ca="1">IF($B230&lt;='Visualization - Fit'!$B$5,OFFSET(Projection!AA230,$A$2,0),NA())</f>
        <v>#N/A</v>
      </c>
      <c r="S230" s="10" t="e">
        <f ca="1">IF($B230&lt;='Visualization - Fit'!$B$5,OFFSET(Projection!AB230,$A$2,0),NA())</f>
        <v>#N/A</v>
      </c>
      <c r="T230" s="10" t="e">
        <f ca="1">IF($B230&lt;='Visualization - Fit'!$B$5,OFFSET(Projection!AC230,$A$2,0),NA())</f>
        <v>#N/A</v>
      </c>
      <c r="U230" s="10" t="e">
        <f ca="1">IF($B230&lt;='Visualization - Fit'!$B$5,OFFSET(Projection!AD230,$A$2,0),NA())</f>
        <v>#N/A</v>
      </c>
      <c r="V230" s="10" t="e">
        <f ca="1">IF($B230&lt;='Visualization - Fit'!$B$5,OFFSET(Projection!AE230,$A$2,0),NA())</f>
        <v>#N/A</v>
      </c>
      <c r="W230" s="10" t="e">
        <f ca="1">IF($B230&lt;='Visualization - Fit'!$B$5,OFFSET(Projection!AI230,$A$2,0),NA())</f>
        <v>#N/A</v>
      </c>
      <c r="X230" s="10" t="e">
        <f ca="1">IF($B230&lt;='Visualization - Fit'!$B$5,OFFSET(Projection!AJ230,$A$2,0),NA())</f>
        <v>#N/A</v>
      </c>
      <c r="Y230" s="10" t="e">
        <f ca="1">IF($B230&lt;='Visualization - Fit'!$B$5,OFFSET(Projection!#REF!,$A$2,0),NA())</f>
        <v>#N/A</v>
      </c>
      <c r="Z230" s="10" t="e">
        <f ca="1">IF($B230&lt;='Visualization - Fit'!$B$5,OFFSET(Projection!AK230,$A$2,0),NA())</f>
        <v>#N/A</v>
      </c>
      <c r="AA230" s="10" t="e">
        <f ca="1">IF($B230&lt;='Visualization - Fit'!$B$5,OFFSET(Projection!AL230,$A$2,0),NA())</f>
        <v>#N/A</v>
      </c>
      <c r="AB230" s="10" t="e">
        <f ca="1">IF($B230&lt;='Visualization - Fit'!$B$5,OFFSET(Projection!AM230,$A$2,0),NA())</f>
        <v>#N/A</v>
      </c>
    </row>
    <row r="231" spans="2:28">
      <c r="B231" s="9" t="e">
        <f ca="1">IF(B230&lt;'Visualization - Fit'!$B$5,OFFSET(Projection!A231,$A$2,0),NA())</f>
        <v>#N/A</v>
      </c>
      <c r="C231" s="10" t="e">
        <f ca="1">IF($B231&lt;='Visualization - Fit'!$B$5,OFFSET(Projection!B231,$A$2,0),NA())</f>
        <v>#N/A</v>
      </c>
      <c r="D231" s="10" t="e">
        <f ca="1">IF($B231&lt;='Visualization - Fit'!$B$5,OFFSET(Projection!C231,$A$2,0),NA())</f>
        <v>#N/A</v>
      </c>
      <c r="E231" s="10" t="e">
        <f ca="1">IF($B231&lt;='Visualization - Fit'!$B$5,OFFSET(Projection!D231,$A$2,0),NA())</f>
        <v>#N/A</v>
      </c>
      <c r="F231" s="10" t="e">
        <f ca="1">IF($B231&lt;='Visualization - Fit'!$B$5,OFFSET(Projection!E231,$A$2,0),NA())</f>
        <v>#N/A</v>
      </c>
      <c r="G231" s="10" t="e">
        <f ca="1">IF($B231&lt;='Visualization - Fit'!$B$5,OFFSET(Projection!F231,$A$2,0),NA())</f>
        <v>#N/A</v>
      </c>
      <c r="H231" s="10" t="e">
        <f ca="1">IF($B231&lt;='Visualization - Fit'!$B$5,OFFSET(Projection!O231,$A$2,0),NA())</f>
        <v>#N/A</v>
      </c>
      <c r="I231" s="10" t="e">
        <f ca="1">IF($B231&lt;='Visualization - Fit'!$B$5,OFFSET(Projection!P231,$A$2,0),NA())</f>
        <v>#N/A</v>
      </c>
      <c r="J231" s="10" t="e">
        <f ca="1">IF($B231&lt;='Visualization - Fit'!$B$5,OFFSET(Projection!Q231,$A$2,0),NA())</f>
        <v>#N/A</v>
      </c>
      <c r="K231" s="10" t="e">
        <f ca="1">IF($B231&lt;='Visualization - Fit'!$B$5,OFFSET(Projection!T231,$A$2,0),NA())</f>
        <v>#N/A</v>
      </c>
      <c r="L231" s="10" t="e">
        <f ca="1">IF($B231&lt;='Visualization - Fit'!$B$5,OFFSET(Projection!U231,$A$2,0),NA())</f>
        <v>#N/A</v>
      </c>
      <c r="M231" s="10" t="e">
        <f ca="1">IF($B231&lt;='Visualization - Fit'!$B$5,OFFSET(Projection!V231,$A$2,0),NA())</f>
        <v>#N/A</v>
      </c>
      <c r="N231" s="10" t="e">
        <f ca="1">IF($B231&lt;='Visualization - Fit'!$B$5,OFFSET(Projection!W231,$A$2,0),NA())</f>
        <v>#N/A</v>
      </c>
      <c r="O231" s="10" t="e">
        <f ca="1">IF($B231&lt;='Visualization - Fit'!$B$5,OFFSET(Projection!X231,$A$2,0),NA())</f>
        <v>#N/A</v>
      </c>
      <c r="P231" s="10" t="e">
        <f ca="1">IF($B231&lt;='Visualization - Fit'!$B$5,OFFSET(Projection!Y231,$A$2,0),NA())</f>
        <v>#N/A</v>
      </c>
      <c r="Q231" s="10" t="e">
        <f ca="1">IF($B231&lt;='Visualization - Fit'!$B$5,OFFSET(Projection!Z231,$A$2,0),NA())</f>
        <v>#N/A</v>
      </c>
      <c r="R231" s="10" t="e">
        <f ca="1">IF($B231&lt;='Visualization - Fit'!$B$5,OFFSET(Projection!AA231,$A$2,0),NA())</f>
        <v>#N/A</v>
      </c>
      <c r="S231" s="10" t="e">
        <f ca="1">IF($B231&lt;='Visualization - Fit'!$B$5,OFFSET(Projection!AB231,$A$2,0),NA())</f>
        <v>#N/A</v>
      </c>
      <c r="T231" s="10" t="e">
        <f ca="1">IF($B231&lt;='Visualization - Fit'!$B$5,OFFSET(Projection!AC231,$A$2,0),NA())</f>
        <v>#N/A</v>
      </c>
      <c r="U231" s="10" t="e">
        <f ca="1">IF($B231&lt;='Visualization - Fit'!$B$5,OFFSET(Projection!AD231,$A$2,0),NA())</f>
        <v>#N/A</v>
      </c>
      <c r="V231" s="10" t="e">
        <f ca="1">IF($B231&lt;='Visualization - Fit'!$B$5,OFFSET(Projection!AE231,$A$2,0),NA())</f>
        <v>#N/A</v>
      </c>
      <c r="W231" s="10" t="e">
        <f ca="1">IF($B231&lt;='Visualization - Fit'!$B$5,OFFSET(Projection!AI231,$A$2,0),NA())</f>
        <v>#N/A</v>
      </c>
      <c r="X231" s="10" t="e">
        <f ca="1">IF($B231&lt;='Visualization - Fit'!$B$5,OFFSET(Projection!AJ231,$A$2,0),NA())</f>
        <v>#N/A</v>
      </c>
      <c r="Y231" s="10" t="e">
        <f ca="1">IF($B231&lt;='Visualization - Fit'!$B$5,OFFSET(Projection!#REF!,$A$2,0),NA())</f>
        <v>#N/A</v>
      </c>
      <c r="Z231" s="10" t="e">
        <f ca="1">IF($B231&lt;='Visualization - Fit'!$B$5,OFFSET(Projection!AK231,$A$2,0),NA())</f>
        <v>#N/A</v>
      </c>
      <c r="AA231" s="10" t="e">
        <f ca="1">IF($B231&lt;='Visualization - Fit'!$B$5,OFFSET(Projection!AL231,$A$2,0),NA())</f>
        <v>#N/A</v>
      </c>
      <c r="AB231" s="10" t="e">
        <f ca="1">IF($B231&lt;='Visualization - Fit'!$B$5,OFFSET(Projection!AM231,$A$2,0),NA())</f>
        <v>#N/A</v>
      </c>
    </row>
    <row r="232" spans="2:28">
      <c r="B232" s="9" t="e">
        <f ca="1">IF(B231&lt;'Visualization - Fit'!$B$5,OFFSET(Projection!A232,$A$2,0),NA())</f>
        <v>#N/A</v>
      </c>
      <c r="C232" s="10" t="e">
        <f ca="1">IF($B232&lt;='Visualization - Fit'!$B$5,OFFSET(Projection!B232,$A$2,0),NA())</f>
        <v>#N/A</v>
      </c>
      <c r="D232" s="10" t="e">
        <f ca="1">IF($B232&lt;='Visualization - Fit'!$B$5,OFFSET(Projection!C232,$A$2,0),NA())</f>
        <v>#N/A</v>
      </c>
      <c r="E232" s="10" t="e">
        <f ca="1">IF($B232&lt;='Visualization - Fit'!$B$5,OFFSET(Projection!D232,$A$2,0),NA())</f>
        <v>#N/A</v>
      </c>
      <c r="F232" s="10" t="e">
        <f ca="1">IF($B232&lt;='Visualization - Fit'!$B$5,OFFSET(Projection!E232,$A$2,0),NA())</f>
        <v>#N/A</v>
      </c>
      <c r="G232" s="10" t="e">
        <f ca="1">IF($B232&lt;='Visualization - Fit'!$B$5,OFFSET(Projection!F232,$A$2,0),NA())</f>
        <v>#N/A</v>
      </c>
      <c r="H232" s="10" t="e">
        <f ca="1">IF($B232&lt;='Visualization - Fit'!$B$5,OFFSET(Projection!O232,$A$2,0),NA())</f>
        <v>#N/A</v>
      </c>
      <c r="I232" s="10" t="e">
        <f ca="1">IF($B232&lt;='Visualization - Fit'!$B$5,OFFSET(Projection!P232,$A$2,0),NA())</f>
        <v>#N/A</v>
      </c>
      <c r="J232" s="10" t="e">
        <f ca="1">IF($B232&lt;='Visualization - Fit'!$B$5,OFFSET(Projection!Q232,$A$2,0),NA())</f>
        <v>#N/A</v>
      </c>
      <c r="K232" s="10" t="e">
        <f ca="1">IF($B232&lt;='Visualization - Fit'!$B$5,OFFSET(Projection!T232,$A$2,0),NA())</f>
        <v>#N/A</v>
      </c>
      <c r="L232" s="10" t="e">
        <f ca="1">IF($B232&lt;='Visualization - Fit'!$B$5,OFFSET(Projection!U232,$A$2,0),NA())</f>
        <v>#N/A</v>
      </c>
      <c r="M232" s="10" t="e">
        <f ca="1">IF($B232&lt;='Visualization - Fit'!$B$5,OFFSET(Projection!V232,$A$2,0),NA())</f>
        <v>#N/A</v>
      </c>
      <c r="N232" s="10" t="e">
        <f ca="1">IF($B232&lt;='Visualization - Fit'!$B$5,OFFSET(Projection!W232,$A$2,0),NA())</f>
        <v>#N/A</v>
      </c>
      <c r="O232" s="10" t="e">
        <f ca="1">IF($B232&lt;='Visualization - Fit'!$B$5,OFFSET(Projection!X232,$A$2,0),NA())</f>
        <v>#N/A</v>
      </c>
      <c r="P232" s="10" t="e">
        <f ca="1">IF($B232&lt;='Visualization - Fit'!$B$5,OFFSET(Projection!Y232,$A$2,0),NA())</f>
        <v>#N/A</v>
      </c>
      <c r="Q232" s="10" t="e">
        <f ca="1">IF($B232&lt;='Visualization - Fit'!$B$5,OFFSET(Projection!Z232,$A$2,0),NA())</f>
        <v>#N/A</v>
      </c>
      <c r="R232" s="10" t="e">
        <f ca="1">IF($B232&lt;='Visualization - Fit'!$B$5,OFFSET(Projection!AA232,$A$2,0),NA())</f>
        <v>#N/A</v>
      </c>
      <c r="S232" s="10" t="e">
        <f ca="1">IF($B232&lt;='Visualization - Fit'!$B$5,OFFSET(Projection!AB232,$A$2,0),NA())</f>
        <v>#N/A</v>
      </c>
      <c r="T232" s="10" t="e">
        <f ca="1">IF($B232&lt;='Visualization - Fit'!$B$5,OFFSET(Projection!AC232,$A$2,0),NA())</f>
        <v>#N/A</v>
      </c>
      <c r="U232" s="10" t="e">
        <f ca="1">IF($B232&lt;='Visualization - Fit'!$B$5,OFFSET(Projection!AD232,$A$2,0),NA())</f>
        <v>#N/A</v>
      </c>
      <c r="V232" s="10" t="e">
        <f ca="1">IF($B232&lt;='Visualization - Fit'!$B$5,OFFSET(Projection!AE232,$A$2,0),NA())</f>
        <v>#N/A</v>
      </c>
      <c r="W232" s="10" t="e">
        <f ca="1">IF($B232&lt;='Visualization - Fit'!$B$5,OFFSET(Projection!AI232,$A$2,0),NA())</f>
        <v>#N/A</v>
      </c>
      <c r="X232" s="10" t="e">
        <f ca="1">IF($B232&lt;='Visualization - Fit'!$B$5,OFFSET(Projection!AJ232,$A$2,0),NA())</f>
        <v>#N/A</v>
      </c>
      <c r="Y232" s="10" t="e">
        <f ca="1">IF($B232&lt;='Visualization - Fit'!$B$5,OFFSET(Projection!#REF!,$A$2,0),NA())</f>
        <v>#N/A</v>
      </c>
      <c r="Z232" s="10" t="e">
        <f ca="1">IF($B232&lt;='Visualization - Fit'!$B$5,OFFSET(Projection!AK232,$A$2,0),NA())</f>
        <v>#N/A</v>
      </c>
      <c r="AA232" s="10" t="e">
        <f ca="1">IF($B232&lt;='Visualization - Fit'!$B$5,OFFSET(Projection!AL232,$A$2,0),NA())</f>
        <v>#N/A</v>
      </c>
      <c r="AB232" s="10" t="e">
        <f ca="1">IF($B232&lt;='Visualization - Fit'!$B$5,OFFSET(Projection!AM232,$A$2,0),NA())</f>
        <v>#N/A</v>
      </c>
    </row>
    <row r="233" spans="2:28">
      <c r="B233" s="9" t="e">
        <f ca="1">IF(B232&lt;'Visualization - Fit'!$B$5,OFFSET(Projection!A233,$A$2,0),NA())</f>
        <v>#N/A</v>
      </c>
      <c r="C233" s="10" t="e">
        <f ca="1">IF($B233&lt;='Visualization - Fit'!$B$5,OFFSET(Projection!B233,$A$2,0),NA())</f>
        <v>#N/A</v>
      </c>
      <c r="D233" s="10" t="e">
        <f ca="1">IF($B233&lt;='Visualization - Fit'!$B$5,OFFSET(Projection!C233,$A$2,0),NA())</f>
        <v>#N/A</v>
      </c>
      <c r="E233" s="10" t="e">
        <f ca="1">IF($B233&lt;='Visualization - Fit'!$B$5,OFFSET(Projection!D233,$A$2,0),NA())</f>
        <v>#N/A</v>
      </c>
      <c r="F233" s="10" t="e">
        <f ca="1">IF($B233&lt;='Visualization - Fit'!$B$5,OFFSET(Projection!E233,$A$2,0),NA())</f>
        <v>#N/A</v>
      </c>
      <c r="G233" s="10" t="e">
        <f ca="1">IF($B233&lt;='Visualization - Fit'!$B$5,OFFSET(Projection!F233,$A$2,0),NA())</f>
        <v>#N/A</v>
      </c>
      <c r="H233" s="10" t="e">
        <f ca="1">IF($B233&lt;='Visualization - Fit'!$B$5,OFFSET(Projection!O233,$A$2,0),NA())</f>
        <v>#N/A</v>
      </c>
      <c r="I233" s="10" t="e">
        <f ca="1">IF($B233&lt;='Visualization - Fit'!$B$5,OFFSET(Projection!P233,$A$2,0),NA())</f>
        <v>#N/A</v>
      </c>
      <c r="J233" s="10" t="e">
        <f ca="1">IF($B233&lt;='Visualization - Fit'!$B$5,OFFSET(Projection!Q233,$A$2,0),NA())</f>
        <v>#N/A</v>
      </c>
      <c r="K233" s="10" t="e">
        <f ca="1">IF($B233&lt;='Visualization - Fit'!$B$5,OFFSET(Projection!T233,$A$2,0),NA())</f>
        <v>#N/A</v>
      </c>
      <c r="L233" s="10" t="e">
        <f ca="1">IF($B233&lt;='Visualization - Fit'!$B$5,OFFSET(Projection!U233,$A$2,0),NA())</f>
        <v>#N/A</v>
      </c>
      <c r="M233" s="10" t="e">
        <f ca="1">IF($B233&lt;='Visualization - Fit'!$B$5,OFFSET(Projection!V233,$A$2,0),NA())</f>
        <v>#N/A</v>
      </c>
      <c r="N233" s="10" t="e">
        <f ca="1">IF($B233&lt;='Visualization - Fit'!$B$5,OFFSET(Projection!W233,$A$2,0),NA())</f>
        <v>#N/A</v>
      </c>
      <c r="O233" s="10" t="e">
        <f ca="1">IF($B233&lt;='Visualization - Fit'!$B$5,OFFSET(Projection!X233,$A$2,0),NA())</f>
        <v>#N/A</v>
      </c>
      <c r="P233" s="10" t="e">
        <f ca="1">IF($B233&lt;='Visualization - Fit'!$B$5,OFFSET(Projection!Y233,$A$2,0),NA())</f>
        <v>#N/A</v>
      </c>
      <c r="Q233" s="10" t="e">
        <f ca="1">IF($B233&lt;='Visualization - Fit'!$B$5,OFFSET(Projection!Z233,$A$2,0),NA())</f>
        <v>#N/A</v>
      </c>
      <c r="R233" s="10" t="e">
        <f ca="1">IF($B233&lt;='Visualization - Fit'!$B$5,OFFSET(Projection!AA233,$A$2,0),NA())</f>
        <v>#N/A</v>
      </c>
      <c r="S233" s="10" t="e">
        <f ca="1">IF($B233&lt;='Visualization - Fit'!$B$5,OFFSET(Projection!AB233,$A$2,0),NA())</f>
        <v>#N/A</v>
      </c>
      <c r="T233" s="10" t="e">
        <f ca="1">IF($B233&lt;='Visualization - Fit'!$B$5,OFFSET(Projection!AC233,$A$2,0),NA())</f>
        <v>#N/A</v>
      </c>
      <c r="U233" s="10" t="e">
        <f ca="1">IF($B233&lt;='Visualization - Fit'!$B$5,OFFSET(Projection!AD233,$A$2,0),NA())</f>
        <v>#N/A</v>
      </c>
      <c r="V233" s="10" t="e">
        <f ca="1">IF($B233&lt;='Visualization - Fit'!$B$5,OFFSET(Projection!AE233,$A$2,0),NA())</f>
        <v>#N/A</v>
      </c>
      <c r="W233" s="10" t="e">
        <f ca="1">IF($B233&lt;='Visualization - Fit'!$B$5,OFFSET(Projection!AI233,$A$2,0),NA())</f>
        <v>#N/A</v>
      </c>
      <c r="X233" s="10" t="e">
        <f ca="1">IF($B233&lt;='Visualization - Fit'!$B$5,OFFSET(Projection!AJ233,$A$2,0),NA())</f>
        <v>#N/A</v>
      </c>
      <c r="Y233" s="10" t="e">
        <f ca="1">IF($B233&lt;='Visualization - Fit'!$B$5,OFFSET(Projection!#REF!,$A$2,0),NA())</f>
        <v>#N/A</v>
      </c>
      <c r="Z233" s="10" t="e">
        <f ca="1">IF($B233&lt;='Visualization - Fit'!$B$5,OFFSET(Projection!AK233,$A$2,0),NA())</f>
        <v>#N/A</v>
      </c>
      <c r="AA233" s="10" t="e">
        <f ca="1">IF($B233&lt;='Visualization - Fit'!$B$5,OFFSET(Projection!AL233,$A$2,0),NA())</f>
        <v>#N/A</v>
      </c>
      <c r="AB233" s="10" t="e">
        <f ca="1">IF($B233&lt;='Visualization - Fit'!$B$5,OFFSET(Projection!AM233,$A$2,0),NA())</f>
        <v>#N/A</v>
      </c>
    </row>
    <row r="234" spans="2:28">
      <c r="B234" s="9" t="e">
        <f ca="1">IF(B233&lt;'Visualization - Fit'!$B$5,OFFSET(Projection!A234,$A$2,0),NA())</f>
        <v>#N/A</v>
      </c>
      <c r="C234" s="10" t="e">
        <f ca="1">IF($B234&lt;='Visualization - Fit'!$B$5,OFFSET(Projection!B234,$A$2,0),NA())</f>
        <v>#N/A</v>
      </c>
      <c r="D234" s="10" t="e">
        <f ca="1">IF($B234&lt;='Visualization - Fit'!$B$5,OFFSET(Projection!C234,$A$2,0),NA())</f>
        <v>#N/A</v>
      </c>
      <c r="E234" s="10" t="e">
        <f ca="1">IF($B234&lt;='Visualization - Fit'!$B$5,OFFSET(Projection!D234,$A$2,0),NA())</f>
        <v>#N/A</v>
      </c>
      <c r="F234" s="10" t="e">
        <f ca="1">IF($B234&lt;='Visualization - Fit'!$B$5,OFFSET(Projection!E234,$A$2,0),NA())</f>
        <v>#N/A</v>
      </c>
      <c r="G234" s="10" t="e">
        <f ca="1">IF($B234&lt;='Visualization - Fit'!$B$5,OFFSET(Projection!F234,$A$2,0),NA())</f>
        <v>#N/A</v>
      </c>
      <c r="H234" s="10" t="e">
        <f ca="1">IF($B234&lt;='Visualization - Fit'!$B$5,OFFSET(Projection!O234,$A$2,0),NA())</f>
        <v>#N/A</v>
      </c>
      <c r="I234" s="10" t="e">
        <f ca="1">IF($B234&lt;='Visualization - Fit'!$B$5,OFFSET(Projection!P234,$A$2,0),NA())</f>
        <v>#N/A</v>
      </c>
      <c r="J234" s="10" t="e">
        <f ca="1">IF($B234&lt;='Visualization - Fit'!$B$5,OFFSET(Projection!Q234,$A$2,0),NA())</f>
        <v>#N/A</v>
      </c>
      <c r="K234" s="10" t="e">
        <f ca="1">IF($B234&lt;='Visualization - Fit'!$B$5,OFFSET(Projection!T234,$A$2,0),NA())</f>
        <v>#N/A</v>
      </c>
      <c r="L234" s="10" t="e">
        <f ca="1">IF($B234&lt;='Visualization - Fit'!$B$5,OFFSET(Projection!U234,$A$2,0),NA())</f>
        <v>#N/A</v>
      </c>
      <c r="M234" s="10" t="e">
        <f ca="1">IF($B234&lt;='Visualization - Fit'!$B$5,OFFSET(Projection!V234,$A$2,0),NA())</f>
        <v>#N/A</v>
      </c>
      <c r="N234" s="10" t="e">
        <f ca="1">IF($B234&lt;='Visualization - Fit'!$B$5,OFFSET(Projection!W234,$A$2,0),NA())</f>
        <v>#N/A</v>
      </c>
      <c r="O234" s="10" t="e">
        <f ca="1">IF($B234&lt;='Visualization - Fit'!$B$5,OFFSET(Projection!X234,$A$2,0),NA())</f>
        <v>#N/A</v>
      </c>
      <c r="P234" s="10" t="e">
        <f ca="1">IF($B234&lt;='Visualization - Fit'!$B$5,OFFSET(Projection!Y234,$A$2,0),NA())</f>
        <v>#N/A</v>
      </c>
      <c r="Q234" s="10" t="e">
        <f ca="1">IF($B234&lt;='Visualization - Fit'!$B$5,OFFSET(Projection!Z234,$A$2,0),NA())</f>
        <v>#N/A</v>
      </c>
      <c r="R234" s="10" t="e">
        <f ca="1">IF($B234&lt;='Visualization - Fit'!$B$5,OFFSET(Projection!AA234,$A$2,0),NA())</f>
        <v>#N/A</v>
      </c>
      <c r="S234" s="10" t="e">
        <f ca="1">IF($B234&lt;='Visualization - Fit'!$B$5,OFFSET(Projection!AB234,$A$2,0),NA())</f>
        <v>#N/A</v>
      </c>
      <c r="T234" s="10" t="e">
        <f ca="1">IF($B234&lt;='Visualization - Fit'!$B$5,OFFSET(Projection!AC234,$A$2,0),NA())</f>
        <v>#N/A</v>
      </c>
      <c r="U234" s="10" t="e">
        <f ca="1">IF($B234&lt;='Visualization - Fit'!$B$5,OFFSET(Projection!AD234,$A$2,0),NA())</f>
        <v>#N/A</v>
      </c>
      <c r="V234" s="10" t="e">
        <f ca="1">IF($B234&lt;='Visualization - Fit'!$B$5,OFFSET(Projection!AE234,$A$2,0),NA())</f>
        <v>#N/A</v>
      </c>
      <c r="W234" s="10" t="e">
        <f ca="1">IF($B234&lt;='Visualization - Fit'!$B$5,OFFSET(Projection!AI234,$A$2,0),NA())</f>
        <v>#N/A</v>
      </c>
      <c r="X234" s="10" t="e">
        <f ca="1">IF($B234&lt;='Visualization - Fit'!$B$5,OFFSET(Projection!AJ234,$A$2,0),NA())</f>
        <v>#N/A</v>
      </c>
      <c r="Y234" s="10" t="e">
        <f ca="1">IF($B234&lt;='Visualization - Fit'!$B$5,OFFSET(Projection!#REF!,$A$2,0),NA())</f>
        <v>#N/A</v>
      </c>
      <c r="Z234" s="10" t="e">
        <f ca="1">IF($B234&lt;='Visualization - Fit'!$B$5,OFFSET(Projection!AK234,$A$2,0),NA())</f>
        <v>#N/A</v>
      </c>
      <c r="AA234" s="10" t="e">
        <f ca="1">IF($B234&lt;='Visualization - Fit'!$B$5,OFFSET(Projection!AL234,$A$2,0),NA())</f>
        <v>#N/A</v>
      </c>
      <c r="AB234" s="10" t="e">
        <f ca="1">IF($B234&lt;='Visualization - Fit'!$B$5,OFFSET(Projection!AM234,$A$2,0),NA())</f>
        <v>#N/A</v>
      </c>
    </row>
    <row r="235" spans="2:28">
      <c r="B235" s="9" t="e">
        <f ca="1">IF(B234&lt;'Visualization - Fit'!$B$5,OFFSET(Projection!A235,$A$2,0),NA())</f>
        <v>#N/A</v>
      </c>
      <c r="C235" s="10" t="e">
        <f ca="1">IF($B235&lt;='Visualization - Fit'!$B$5,OFFSET(Projection!B235,$A$2,0),NA())</f>
        <v>#N/A</v>
      </c>
      <c r="D235" s="10" t="e">
        <f ca="1">IF($B235&lt;='Visualization - Fit'!$B$5,OFFSET(Projection!C235,$A$2,0),NA())</f>
        <v>#N/A</v>
      </c>
      <c r="E235" s="10" t="e">
        <f ca="1">IF($B235&lt;='Visualization - Fit'!$B$5,OFFSET(Projection!D235,$A$2,0),NA())</f>
        <v>#N/A</v>
      </c>
      <c r="F235" s="10" t="e">
        <f ca="1">IF($B235&lt;='Visualization - Fit'!$B$5,OFFSET(Projection!E235,$A$2,0),NA())</f>
        <v>#N/A</v>
      </c>
      <c r="G235" s="10" t="e">
        <f ca="1">IF($B235&lt;='Visualization - Fit'!$B$5,OFFSET(Projection!F235,$A$2,0),NA())</f>
        <v>#N/A</v>
      </c>
      <c r="H235" s="10" t="e">
        <f ca="1">IF($B235&lt;='Visualization - Fit'!$B$5,OFFSET(Projection!O235,$A$2,0),NA())</f>
        <v>#N/A</v>
      </c>
      <c r="I235" s="10" t="e">
        <f ca="1">IF($B235&lt;='Visualization - Fit'!$B$5,OFFSET(Projection!P235,$A$2,0),NA())</f>
        <v>#N/A</v>
      </c>
      <c r="J235" s="10" t="e">
        <f ca="1">IF($B235&lt;='Visualization - Fit'!$B$5,OFFSET(Projection!Q235,$A$2,0),NA())</f>
        <v>#N/A</v>
      </c>
      <c r="K235" s="10" t="e">
        <f ca="1">IF($B235&lt;='Visualization - Fit'!$B$5,OFFSET(Projection!T235,$A$2,0),NA())</f>
        <v>#N/A</v>
      </c>
      <c r="L235" s="10" t="e">
        <f ca="1">IF($B235&lt;='Visualization - Fit'!$B$5,OFFSET(Projection!U235,$A$2,0),NA())</f>
        <v>#N/A</v>
      </c>
      <c r="M235" s="10" t="e">
        <f ca="1">IF($B235&lt;='Visualization - Fit'!$B$5,OFFSET(Projection!V235,$A$2,0),NA())</f>
        <v>#N/A</v>
      </c>
      <c r="N235" s="10" t="e">
        <f ca="1">IF($B235&lt;='Visualization - Fit'!$B$5,OFFSET(Projection!W235,$A$2,0),NA())</f>
        <v>#N/A</v>
      </c>
      <c r="O235" s="10" t="e">
        <f ca="1">IF($B235&lt;='Visualization - Fit'!$B$5,OFFSET(Projection!X235,$A$2,0),NA())</f>
        <v>#N/A</v>
      </c>
      <c r="P235" s="10" t="e">
        <f ca="1">IF($B235&lt;='Visualization - Fit'!$B$5,OFFSET(Projection!Y235,$A$2,0),NA())</f>
        <v>#N/A</v>
      </c>
      <c r="Q235" s="10" t="e">
        <f ca="1">IF($B235&lt;='Visualization - Fit'!$B$5,OFFSET(Projection!Z235,$A$2,0),NA())</f>
        <v>#N/A</v>
      </c>
      <c r="R235" s="10" t="e">
        <f ca="1">IF($B235&lt;='Visualization - Fit'!$B$5,OFFSET(Projection!AA235,$A$2,0),NA())</f>
        <v>#N/A</v>
      </c>
      <c r="S235" s="10" t="e">
        <f ca="1">IF($B235&lt;='Visualization - Fit'!$B$5,OFFSET(Projection!AB235,$A$2,0),NA())</f>
        <v>#N/A</v>
      </c>
      <c r="T235" s="10" t="e">
        <f ca="1">IF($B235&lt;='Visualization - Fit'!$B$5,OFFSET(Projection!AC235,$A$2,0),NA())</f>
        <v>#N/A</v>
      </c>
      <c r="U235" s="10" t="e">
        <f ca="1">IF($B235&lt;='Visualization - Fit'!$B$5,OFFSET(Projection!AD235,$A$2,0),NA())</f>
        <v>#N/A</v>
      </c>
      <c r="V235" s="10" t="e">
        <f ca="1">IF($B235&lt;='Visualization - Fit'!$B$5,OFFSET(Projection!AE235,$A$2,0),NA())</f>
        <v>#N/A</v>
      </c>
      <c r="W235" s="10" t="e">
        <f ca="1">IF($B235&lt;='Visualization - Fit'!$B$5,OFFSET(Projection!AI235,$A$2,0),NA())</f>
        <v>#N/A</v>
      </c>
      <c r="X235" s="10" t="e">
        <f ca="1">IF($B235&lt;='Visualization - Fit'!$B$5,OFFSET(Projection!AJ235,$A$2,0),NA())</f>
        <v>#N/A</v>
      </c>
      <c r="Y235" s="10" t="e">
        <f ca="1">IF($B235&lt;='Visualization - Fit'!$B$5,OFFSET(Projection!#REF!,$A$2,0),NA())</f>
        <v>#N/A</v>
      </c>
      <c r="Z235" s="10" t="e">
        <f ca="1">IF($B235&lt;='Visualization - Fit'!$B$5,OFFSET(Projection!AK235,$A$2,0),NA())</f>
        <v>#N/A</v>
      </c>
      <c r="AA235" s="10" t="e">
        <f ca="1">IF($B235&lt;='Visualization - Fit'!$B$5,OFFSET(Projection!AL235,$A$2,0),NA())</f>
        <v>#N/A</v>
      </c>
      <c r="AB235" s="10" t="e">
        <f ca="1">IF($B235&lt;='Visualization - Fit'!$B$5,OFFSET(Projection!AM235,$A$2,0),NA())</f>
        <v>#N/A</v>
      </c>
    </row>
    <row r="236" spans="2:28">
      <c r="B236" s="9" t="e">
        <f ca="1">IF(B235&lt;'Visualization - Fit'!$B$5,OFFSET(Projection!A236,$A$2,0),NA())</f>
        <v>#N/A</v>
      </c>
      <c r="C236" s="10" t="e">
        <f ca="1">IF($B236&lt;='Visualization - Fit'!$B$5,OFFSET(Projection!B236,$A$2,0),NA())</f>
        <v>#N/A</v>
      </c>
      <c r="D236" s="10" t="e">
        <f ca="1">IF($B236&lt;='Visualization - Fit'!$B$5,OFFSET(Projection!C236,$A$2,0),NA())</f>
        <v>#N/A</v>
      </c>
      <c r="E236" s="10" t="e">
        <f ca="1">IF($B236&lt;='Visualization - Fit'!$B$5,OFFSET(Projection!D236,$A$2,0),NA())</f>
        <v>#N/A</v>
      </c>
      <c r="F236" s="10" t="e">
        <f ca="1">IF($B236&lt;='Visualization - Fit'!$B$5,OFFSET(Projection!E236,$A$2,0),NA())</f>
        <v>#N/A</v>
      </c>
      <c r="G236" s="10" t="e">
        <f ca="1">IF($B236&lt;='Visualization - Fit'!$B$5,OFFSET(Projection!F236,$A$2,0),NA())</f>
        <v>#N/A</v>
      </c>
      <c r="H236" s="10" t="e">
        <f ca="1">IF($B236&lt;='Visualization - Fit'!$B$5,OFFSET(Projection!O236,$A$2,0),NA())</f>
        <v>#N/A</v>
      </c>
      <c r="I236" s="10" t="e">
        <f ca="1">IF($B236&lt;='Visualization - Fit'!$B$5,OFFSET(Projection!P236,$A$2,0),NA())</f>
        <v>#N/A</v>
      </c>
      <c r="J236" s="10" t="e">
        <f ca="1">IF($B236&lt;='Visualization - Fit'!$B$5,OFFSET(Projection!Q236,$A$2,0),NA())</f>
        <v>#N/A</v>
      </c>
      <c r="K236" s="10" t="e">
        <f ca="1">IF($B236&lt;='Visualization - Fit'!$B$5,OFFSET(Projection!T236,$A$2,0),NA())</f>
        <v>#N/A</v>
      </c>
      <c r="L236" s="10" t="e">
        <f ca="1">IF($B236&lt;='Visualization - Fit'!$B$5,OFFSET(Projection!U236,$A$2,0),NA())</f>
        <v>#N/A</v>
      </c>
      <c r="M236" s="10" t="e">
        <f ca="1">IF($B236&lt;='Visualization - Fit'!$B$5,OFFSET(Projection!V236,$A$2,0),NA())</f>
        <v>#N/A</v>
      </c>
      <c r="N236" s="10" t="e">
        <f ca="1">IF($B236&lt;='Visualization - Fit'!$B$5,OFFSET(Projection!W236,$A$2,0),NA())</f>
        <v>#N/A</v>
      </c>
      <c r="O236" s="10" t="e">
        <f ca="1">IF($B236&lt;='Visualization - Fit'!$B$5,OFFSET(Projection!X236,$A$2,0),NA())</f>
        <v>#N/A</v>
      </c>
      <c r="P236" s="10" t="e">
        <f ca="1">IF($B236&lt;='Visualization - Fit'!$B$5,OFFSET(Projection!Y236,$A$2,0),NA())</f>
        <v>#N/A</v>
      </c>
      <c r="Q236" s="10" t="e">
        <f ca="1">IF($B236&lt;='Visualization - Fit'!$B$5,OFFSET(Projection!Z236,$A$2,0),NA())</f>
        <v>#N/A</v>
      </c>
      <c r="R236" s="10" t="e">
        <f ca="1">IF($B236&lt;='Visualization - Fit'!$B$5,OFFSET(Projection!AA236,$A$2,0),NA())</f>
        <v>#N/A</v>
      </c>
      <c r="S236" s="10" t="e">
        <f ca="1">IF($B236&lt;='Visualization - Fit'!$B$5,OFFSET(Projection!AB236,$A$2,0),NA())</f>
        <v>#N/A</v>
      </c>
      <c r="T236" s="10" t="e">
        <f ca="1">IF($B236&lt;='Visualization - Fit'!$B$5,OFFSET(Projection!AC236,$A$2,0),NA())</f>
        <v>#N/A</v>
      </c>
      <c r="U236" s="10" t="e">
        <f ca="1">IF($B236&lt;='Visualization - Fit'!$B$5,OFFSET(Projection!AD236,$A$2,0),NA())</f>
        <v>#N/A</v>
      </c>
      <c r="V236" s="10" t="e">
        <f ca="1">IF($B236&lt;='Visualization - Fit'!$B$5,OFFSET(Projection!AE236,$A$2,0),NA())</f>
        <v>#N/A</v>
      </c>
      <c r="W236" s="10" t="e">
        <f ca="1">IF($B236&lt;='Visualization - Fit'!$B$5,OFFSET(Projection!AI236,$A$2,0),NA())</f>
        <v>#N/A</v>
      </c>
      <c r="X236" s="10" t="e">
        <f ca="1">IF($B236&lt;='Visualization - Fit'!$B$5,OFFSET(Projection!AJ236,$A$2,0),NA())</f>
        <v>#N/A</v>
      </c>
      <c r="Y236" s="10" t="e">
        <f ca="1">IF($B236&lt;='Visualization - Fit'!$B$5,OFFSET(Projection!#REF!,$A$2,0),NA())</f>
        <v>#N/A</v>
      </c>
      <c r="Z236" s="10" t="e">
        <f ca="1">IF($B236&lt;='Visualization - Fit'!$B$5,OFFSET(Projection!AK236,$A$2,0),NA())</f>
        <v>#N/A</v>
      </c>
      <c r="AA236" s="10" t="e">
        <f ca="1">IF($B236&lt;='Visualization - Fit'!$B$5,OFFSET(Projection!AL236,$A$2,0),NA())</f>
        <v>#N/A</v>
      </c>
      <c r="AB236" s="10" t="e">
        <f ca="1">IF($B236&lt;='Visualization - Fit'!$B$5,OFFSET(Projection!AM236,$A$2,0),NA())</f>
        <v>#N/A</v>
      </c>
    </row>
    <row r="237" spans="2:28">
      <c r="B237" s="9" t="e">
        <f ca="1">IF(B236&lt;'Visualization - Fit'!$B$5,OFFSET(Projection!A237,$A$2,0),NA())</f>
        <v>#N/A</v>
      </c>
      <c r="C237" s="10" t="e">
        <f ca="1">IF($B237&lt;='Visualization - Fit'!$B$5,OFFSET(Projection!B237,$A$2,0),NA())</f>
        <v>#N/A</v>
      </c>
      <c r="D237" s="10" t="e">
        <f ca="1">IF($B237&lt;='Visualization - Fit'!$B$5,OFFSET(Projection!C237,$A$2,0),NA())</f>
        <v>#N/A</v>
      </c>
      <c r="E237" s="10" t="e">
        <f ca="1">IF($B237&lt;='Visualization - Fit'!$B$5,OFFSET(Projection!D237,$A$2,0),NA())</f>
        <v>#N/A</v>
      </c>
      <c r="F237" s="10" t="e">
        <f ca="1">IF($B237&lt;='Visualization - Fit'!$B$5,OFFSET(Projection!E237,$A$2,0),NA())</f>
        <v>#N/A</v>
      </c>
      <c r="G237" s="10" t="e">
        <f ca="1">IF($B237&lt;='Visualization - Fit'!$B$5,OFFSET(Projection!F237,$A$2,0),NA())</f>
        <v>#N/A</v>
      </c>
      <c r="H237" s="10" t="e">
        <f ca="1">IF($B237&lt;='Visualization - Fit'!$B$5,OFFSET(Projection!O237,$A$2,0),NA())</f>
        <v>#N/A</v>
      </c>
      <c r="I237" s="10" t="e">
        <f ca="1">IF($B237&lt;='Visualization - Fit'!$B$5,OFFSET(Projection!P237,$A$2,0),NA())</f>
        <v>#N/A</v>
      </c>
      <c r="J237" s="10" t="e">
        <f ca="1">IF($B237&lt;='Visualization - Fit'!$B$5,OFFSET(Projection!Q237,$A$2,0),NA())</f>
        <v>#N/A</v>
      </c>
      <c r="K237" s="10" t="e">
        <f ca="1">IF($B237&lt;='Visualization - Fit'!$B$5,OFFSET(Projection!T237,$A$2,0),NA())</f>
        <v>#N/A</v>
      </c>
      <c r="L237" s="10" t="e">
        <f ca="1">IF($B237&lt;='Visualization - Fit'!$B$5,OFFSET(Projection!U237,$A$2,0),NA())</f>
        <v>#N/A</v>
      </c>
      <c r="M237" s="10" t="e">
        <f ca="1">IF($B237&lt;='Visualization - Fit'!$B$5,OFFSET(Projection!V237,$A$2,0),NA())</f>
        <v>#N/A</v>
      </c>
      <c r="N237" s="10" t="e">
        <f ca="1">IF($B237&lt;='Visualization - Fit'!$B$5,OFFSET(Projection!W237,$A$2,0),NA())</f>
        <v>#N/A</v>
      </c>
      <c r="O237" s="10" t="e">
        <f ca="1">IF($B237&lt;='Visualization - Fit'!$B$5,OFFSET(Projection!X237,$A$2,0),NA())</f>
        <v>#N/A</v>
      </c>
      <c r="P237" s="10" t="e">
        <f ca="1">IF($B237&lt;='Visualization - Fit'!$B$5,OFFSET(Projection!Y237,$A$2,0),NA())</f>
        <v>#N/A</v>
      </c>
      <c r="Q237" s="10" t="e">
        <f ca="1">IF($B237&lt;='Visualization - Fit'!$B$5,OFFSET(Projection!Z237,$A$2,0),NA())</f>
        <v>#N/A</v>
      </c>
      <c r="R237" s="10" t="e">
        <f ca="1">IF($B237&lt;='Visualization - Fit'!$B$5,OFFSET(Projection!AA237,$A$2,0),NA())</f>
        <v>#N/A</v>
      </c>
      <c r="S237" s="10" t="e">
        <f ca="1">IF($B237&lt;='Visualization - Fit'!$B$5,OFFSET(Projection!AB237,$A$2,0),NA())</f>
        <v>#N/A</v>
      </c>
      <c r="T237" s="10" t="e">
        <f ca="1">IF($B237&lt;='Visualization - Fit'!$B$5,OFFSET(Projection!AC237,$A$2,0),NA())</f>
        <v>#N/A</v>
      </c>
      <c r="U237" s="10" t="e">
        <f ca="1">IF($B237&lt;='Visualization - Fit'!$B$5,OFFSET(Projection!AD237,$A$2,0),NA())</f>
        <v>#N/A</v>
      </c>
      <c r="V237" s="10" t="e">
        <f ca="1">IF($B237&lt;='Visualization - Fit'!$B$5,OFFSET(Projection!AE237,$A$2,0),NA())</f>
        <v>#N/A</v>
      </c>
      <c r="W237" s="10" t="e">
        <f ca="1">IF($B237&lt;='Visualization - Fit'!$B$5,OFFSET(Projection!AI237,$A$2,0),NA())</f>
        <v>#N/A</v>
      </c>
      <c r="X237" s="10" t="e">
        <f ca="1">IF($B237&lt;='Visualization - Fit'!$B$5,OFFSET(Projection!AJ237,$A$2,0),NA())</f>
        <v>#N/A</v>
      </c>
      <c r="Y237" s="10" t="e">
        <f ca="1">IF($B237&lt;='Visualization - Fit'!$B$5,OFFSET(Projection!#REF!,$A$2,0),NA())</f>
        <v>#N/A</v>
      </c>
      <c r="Z237" s="10" t="e">
        <f ca="1">IF($B237&lt;='Visualization - Fit'!$B$5,OFFSET(Projection!AK237,$A$2,0),NA())</f>
        <v>#N/A</v>
      </c>
      <c r="AA237" s="10" t="e">
        <f ca="1">IF($B237&lt;='Visualization - Fit'!$B$5,OFFSET(Projection!AL237,$A$2,0),NA())</f>
        <v>#N/A</v>
      </c>
      <c r="AB237" s="10" t="e">
        <f ca="1">IF($B237&lt;='Visualization - Fit'!$B$5,OFFSET(Projection!AM237,$A$2,0),NA())</f>
        <v>#N/A</v>
      </c>
    </row>
    <row r="238" spans="2:28">
      <c r="B238" s="9" t="e">
        <f ca="1">IF(B237&lt;'Visualization - Fit'!$B$5,OFFSET(Projection!A238,$A$2,0),NA())</f>
        <v>#N/A</v>
      </c>
      <c r="C238" s="10" t="e">
        <f ca="1">IF($B238&lt;='Visualization - Fit'!$B$5,OFFSET(Projection!B238,$A$2,0),NA())</f>
        <v>#N/A</v>
      </c>
      <c r="D238" s="10" t="e">
        <f ca="1">IF($B238&lt;='Visualization - Fit'!$B$5,OFFSET(Projection!C238,$A$2,0),NA())</f>
        <v>#N/A</v>
      </c>
      <c r="E238" s="10" t="e">
        <f ca="1">IF($B238&lt;='Visualization - Fit'!$B$5,OFFSET(Projection!D238,$A$2,0),NA())</f>
        <v>#N/A</v>
      </c>
      <c r="F238" s="10" t="e">
        <f ca="1">IF($B238&lt;='Visualization - Fit'!$B$5,OFFSET(Projection!E238,$A$2,0),NA())</f>
        <v>#N/A</v>
      </c>
      <c r="G238" s="10" t="e">
        <f ca="1">IF($B238&lt;='Visualization - Fit'!$B$5,OFFSET(Projection!F238,$A$2,0),NA())</f>
        <v>#N/A</v>
      </c>
      <c r="H238" s="10" t="e">
        <f ca="1">IF($B238&lt;='Visualization - Fit'!$B$5,OFFSET(Projection!O238,$A$2,0),NA())</f>
        <v>#N/A</v>
      </c>
      <c r="I238" s="10" t="e">
        <f ca="1">IF($B238&lt;='Visualization - Fit'!$B$5,OFFSET(Projection!P238,$A$2,0),NA())</f>
        <v>#N/A</v>
      </c>
      <c r="J238" s="10" t="e">
        <f ca="1">IF($B238&lt;='Visualization - Fit'!$B$5,OFFSET(Projection!Q238,$A$2,0),NA())</f>
        <v>#N/A</v>
      </c>
      <c r="K238" s="10" t="e">
        <f ca="1">IF($B238&lt;='Visualization - Fit'!$B$5,OFFSET(Projection!T238,$A$2,0),NA())</f>
        <v>#N/A</v>
      </c>
      <c r="L238" s="10" t="e">
        <f ca="1">IF($B238&lt;='Visualization - Fit'!$B$5,OFFSET(Projection!U238,$A$2,0),NA())</f>
        <v>#N/A</v>
      </c>
      <c r="M238" s="10" t="e">
        <f ca="1">IF($B238&lt;='Visualization - Fit'!$B$5,OFFSET(Projection!V238,$A$2,0),NA())</f>
        <v>#N/A</v>
      </c>
      <c r="N238" s="10" t="e">
        <f ca="1">IF($B238&lt;='Visualization - Fit'!$B$5,OFFSET(Projection!W238,$A$2,0),NA())</f>
        <v>#N/A</v>
      </c>
      <c r="O238" s="10" t="e">
        <f ca="1">IF($B238&lt;='Visualization - Fit'!$B$5,OFFSET(Projection!X238,$A$2,0),NA())</f>
        <v>#N/A</v>
      </c>
      <c r="P238" s="10" t="e">
        <f ca="1">IF($B238&lt;='Visualization - Fit'!$B$5,OFFSET(Projection!Y238,$A$2,0),NA())</f>
        <v>#N/A</v>
      </c>
      <c r="Q238" s="10" t="e">
        <f ca="1">IF($B238&lt;='Visualization - Fit'!$B$5,OFFSET(Projection!Z238,$A$2,0),NA())</f>
        <v>#N/A</v>
      </c>
      <c r="R238" s="10" t="e">
        <f ca="1">IF($B238&lt;='Visualization - Fit'!$B$5,OFFSET(Projection!AA238,$A$2,0),NA())</f>
        <v>#N/A</v>
      </c>
      <c r="S238" s="10" t="e">
        <f ca="1">IF($B238&lt;='Visualization - Fit'!$B$5,OFFSET(Projection!AB238,$A$2,0),NA())</f>
        <v>#N/A</v>
      </c>
      <c r="T238" s="10" t="e">
        <f ca="1">IF($B238&lt;='Visualization - Fit'!$B$5,OFFSET(Projection!AC238,$A$2,0),NA())</f>
        <v>#N/A</v>
      </c>
      <c r="U238" s="10" t="e">
        <f ca="1">IF($B238&lt;='Visualization - Fit'!$B$5,OFFSET(Projection!AD238,$A$2,0),NA())</f>
        <v>#N/A</v>
      </c>
      <c r="V238" s="10" t="e">
        <f ca="1">IF($B238&lt;='Visualization - Fit'!$B$5,OFFSET(Projection!AE238,$A$2,0),NA())</f>
        <v>#N/A</v>
      </c>
      <c r="W238" s="10" t="e">
        <f ca="1">IF($B238&lt;='Visualization - Fit'!$B$5,OFFSET(Projection!AI238,$A$2,0),NA())</f>
        <v>#N/A</v>
      </c>
      <c r="X238" s="10" t="e">
        <f ca="1">IF($B238&lt;='Visualization - Fit'!$B$5,OFFSET(Projection!AJ238,$A$2,0),NA())</f>
        <v>#N/A</v>
      </c>
      <c r="Y238" s="10" t="e">
        <f ca="1">IF($B238&lt;='Visualization - Fit'!$B$5,OFFSET(Projection!#REF!,$A$2,0),NA())</f>
        <v>#N/A</v>
      </c>
      <c r="Z238" s="10" t="e">
        <f ca="1">IF($B238&lt;='Visualization - Fit'!$B$5,OFFSET(Projection!AK238,$A$2,0),NA())</f>
        <v>#N/A</v>
      </c>
      <c r="AA238" s="10" t="e">
        <f ca="1">IF($B238&lt;='Visualization - Fit'!$B$5,OFFSET(Projection!AL238,$A$2,0),NA())</f>
        <v>#N/A</v>
      </c>
      <c r="AB238" s="10" t="e">
        <f ca="1">IF($B238&lt;='Visualization - Fit'!$B$5,OFFSET(Projection!AM238,$A$2,0),NA())</f>
        <v>#N/A</v>
      </c>
    </row>
    <row r="239" spans="2:28">
      <c r="B239" s="9" t="e">
        <f ca="1">IF(B238&lt;'Visualization - Fit'!$B$5,OFFSET(Projection!A239,$A$2,0),NA())</f>
        <v>#N/A</v>
      </c>
      <c r="C239" s="10" t="e">
        <f ca="1">IF($B239&lt;='Visualization - Fit'!$B$5,OFFSET(Projection!B239,$A$2,0),NA())</f>
        <v>#N/A</v>
      </c>
      <c r="D239" s="10" t="e">
        <f ca="1">IF($B239&lt;='Visualization - Fit'!$B$5,OFFSET(Projection!C239,$A$2,0),NA())</f>
        <v>#N/A</v>
      </c>
      <c r="E239" s="10" t="e">
        <f ca="1">IF($B239&lt;='Visualization - Fit'!$B$5,OFFSET(Projection!D239,$A$2,0),NA())</f>
        <v>#N/A</v>
      </c>
      <c r="F239" s="10" t="e">
        <f ca="1">IF($B239&lt;='Visualization - Fit'!$B$5,OFFSET(Projection!E239,$A$2,0),NA())</f>
        <v>#N/A</v>
      </c>
      <c r="G239" s="10" t="e">
        <f ca="1">IF($B239&lt;='Visualization - Fit'!$B$5,OFFSET(Projection!F239,$A$2,0),NA())</f>
        <v>#N/A</v>
      </c>
      <c r="H239" s="10" t="e">
        <f ca="1">IF($B239&lt;='Visualization - Fit'!$B$5,OFFSET(Projection!O239,$A$2,0),NA())</f>
        <v>#N/A</v>
      </c>
      <c r="I239" s="10" t="e">
        <f ca="1">IF($B239&lt;='Visualization - Fit'!$B$5,OFFSET(Projection!P239,$A$2,0),NA())</f>
        <v>#N/A</v>
      </c>
      <c r="J239" s="10" t="e">
        <f ca="1">IF($B239&lt;='Visualization - Fit'!$B$5,OFFSET(Projection!Q239,$A$2,0),NA())</f>
        <v>#N/A</v>
      </c>
      <c r="K239" s="10" t="e">
        <f ca="1">IF($B239&lt;='Visualization - Fit'!$B$5,OFFSET(Projection!T239,$A$2,0),NA())</f>
        <v>#N/A</v>
      </c>
      <c r="L239" s="10" t="e">
        <f ca="1">IF($B239&lt;='Visualization - Fit'!$B$5,OFFSET(Projection!U239,$A$2,0),NA())</f>
        <v>#N/A</v>
      </c>
      <c r="M239" s="10" t="e">
        <f ca="1">IF($B239&lt;='Visualization - Fit'!$B$5,OFFSET(Projection!V239,$A$2,0),NA())</f>
        <v>#N/A</v>
      </c>
      <c r="N239" s="10" t="e">
        <f ca="1">IF($B239&lt;='Visualization - Fit'!$B$5,OFFSET(Projection!W239,$A$2,0),NA())</f>
        <v>#N/A</v>
      </c>
      <c r="O239" s="10" t="e">
        <f ca="1">IF($B239&lt;='Visualization - Fit'!$B$5,OFFSET(Projection!X239,$A$2,0),NA())</f>
        <v>#N/A</v>
      </c>
      <c r="P239" s="10" t="e">
        <f ca="1">IF($B239&lt;='Visualization - Fit'!$B$5,OFFSET(Projection!Y239,$A$2,0),NA())</f>
        <v>#N/A</v>
      </c>
      <c r="Q239" s="10" t="e">
        <f ca="1">IF($B239&lt;='Visualization - Fit'!$B$5,OFFSET(Projection!Z239,$A$2,0),NA())</f>
        <v>#N/A</v>
      </c>
      <c r="R239" s="10" t="e">
        <f ca="1">IF($B239&lt;='Visualization - Fit'!$B$5,OFFSET(Projection!AA239,$A$2,0),NA())</f>
        <v>#N/A</v>
      </c>
      <c r="S239" s="10" t="e">
        <f ca="1">IF($B239&lt;='Visualization - Fit'!$B$5,OFFSET(Projection!AB239,$A$2,0),NA())</f>
        <v>#N/A</v>
      </c>
      <c r="T239" s="10" t="e">
        <f ca="1">IF($B239&lt;='Visualization - Fit'!$B$5,OFFSET(Projection!AC239,$A$2,0),NA())</f>
        <v>#N/A</v>
      </c>
      <c r="U239" s="10" t="e">
        <f ca="1">IF($B239&lt;='Visualization - Fit'!$B$5,OFFSET(Projection!AD239,$A$2,0),NA())</f>
        <v>#N/A</v>
      </c>
      <c r="V239" s="10" t="e">
        <f ca="1">IF($B239&lt;='Visualization - Fit'!$B$5,OFFSET(Projection!AE239,$A$2,0),NA())</f>
        <v>#N/A</v>
      </c>
      <c r="W239" s="10" t="e">
        <f ca="1">IF($B239&lt;='Visualization - Fit'!$B$5,OFFSET(Projection!AI239,$A$2,0),NA())</f>
        <v>#N/A</v>
      </c>
      <c r="X239" s="10" t="e">
        <f ca="1">IF($B239&lt;='Visualization - Fit'!$B$5,OFFSET(Projection!AJ239,$A$2,0),NA())</f>
        <v>#N/A</v>
      </c>
      <c r="Y239" s="10" t="e">
        <f ca="1">IF($B239&lt;='Visualization - Fit'!$B$5,OFFSET(Projection!#REF!,$A$2,0),NA())</f>
        <v>#N/A</v>
      </c>
      <c r="Z239" s="10" t="e">
        <f ca="1">IF($B239&lt;='Visualization - Fit'!$B$5,OFFSET(Projection!AK239,$A$2,0),NA())</f>
        <v>#N/A</v>
      </c>
      <c r="AA239" s="10" t="e">
        <f ca="1">IF($B239&lt;='Visualization - Fit'!$B$5,OFFSET(Projection!AL239,$A$2,0),NA())</f>
        <v>#N/A</v>
      </c>
      <c r="AB239" s="10" t="e">
        <f ca="1">IF($B239&lt;='Visualization - Fit'!$B$5,OFFSET(Projection!AM239,$A$2,0),NA())</f>
        <v>#N/A</v>
      </c>
    </row>
    <row r="240" spans="2:28">
      <c r="B240" s="9" t="e">
        <f ca="1">IF(B239&lt;'Visualization - Fit'!$B$5,OFFSET(Projection!A240,$A$2,0),NA())</f>
        <v>#N/A</v>
      </c>
      <c r="C240" s="10" t="e">
        <f ca="1">IF($B240&lt;='Visualization - Fit'!$B$5,OFFSET(Projection!B240,$A$2,0),NA())</f>
        <v>#N/A</v>
      </c>
      <c r="D240" s="10" t="e">
        <f ca="1">IF($B240&lt;='Visualization - Fit'!$B$5,OFFSET(Projection!C240,$A$2,0),NA())</f>
        <v>#N/A</v>
      </c>
      <c r="E240" s="10" t="e">
        <f ca="1">IF($B240&lt;='Visualization - Fit'!$B$5,OFFSET(Projection!D240,$A$2,0),NA())</f>
        <v>#N/A</v>
      </c>
      <c r="F240" s="10" t="e">
        <f ca="1">IF($B240&lt;='Visualization - Fit'!$B$5,OFFSET(Projection!E240,$A$2,0),NA())</f>
        <v>#N/A</v>
      </c>
      <c r="G240" s="10" t="e">
        <f ca="1">IF($B240&lt;='Visualization - Fit'!$B$5,OFFSET(Projection!F240,$A$2,0),NA())</f>
        <v>#N/A</v>
      </c>
      <c r="H240" s="10" t="e">
        <f ca="1">IF($B240&lt;='Visualization - Fit'!$B$5,OFFSET(Projection!O240,$A$2,0),NA())</f>
        <v>#N/A</v>
      </c>
      <c r="I240" s="10" t="e">
        <f ca="1">IF($B240&lt;='Visualization - Fit'!$B$5,OFFSET(Projection!P240,$A$2,0),NA())</f>
        <v>#N/A</v>
      </c>
      <c r="J240" s="10" t="e">
        <f ca="1">IF($B240&lt;='Visualization - Fit'!$B$5,OFFSET(Projection!Q240,$A$2,0),NA())</f>
        <v>#N/A</v>
      </c>
      <c r="K240" s="10" t="e">
        <f ca="1">IF($B240&lt;='Visualization - Fit'!$B$5,OFFSET(Projection!T240,$A$2,0),NA())</f>
        <v>#N/A</v>
      </c>
      <c r="L240" s="10" t="e">
        <f ca="1">IF($B240&lt;='Visualization - Fit'!$B$5,OFFSET(Projection!U240,$A$2,0),NA())</f>
        <v>#N/A</v>
      </c>
      <c r="M240" s="10" t="e">
        <f ca="1">IF($B240&lt;='Visualization - Fit'!$B$5,OFFSET(Projection!V240,$A$2,0),NA())</f>
        <v>#N/A</v>
      </c>
      <c r="N240" s="10" t="e">
        <f ca="1">IF($B240&lt;='Visualization - Fit'!$B$5,OFFSET(Projection!W240,$A$2,0),NA())</f>
        <v>#N/A</v>
      </c>
      <c r="O240" s="10" t="e">
        <f ca="1">IF($B240&lt;='Visualization - Fit'!$B$5,OFFSET(Projection!X240,$A$2,0),NA())</f>
        <v>#N/A</v>
      </c>
      <c r="P240" s="10" t="e">
        <f ca="1">IF($B240&lt;='Visualization - Fit'!$B$5,OFFSET(Projection!Y240,$A$2,0),NA())</f>
        <v>#N/A</v>
      </c>
      <c r="Q240" s="10" t="e">
        <f ca="1">IF($B240&lt;='Visualization - Fit'!$B$5,OFFSET(Projection!Z240,$A$2,0),NA())</f>
        <v>#N/A</v>
      </c>
      <c r="R240" s="10" t="e">
        <f ca="1">IF($B240&lt;='Visualization - Fit'!$B$5,OFFSET(Projection!AA240,$A$2,0),NA())</f>
        <v>#N/A</v>
      </c>
      <c r="S240" s="10" t="e">
        <f ca="1">IF($B240&lt;='Visualization - Fit'!$B$5,OFFSET(Projection!AB240,$A$2,0),NA())</f>
        <v>#N/A</v>
      </c>
      <c r="T240" s="10" t="e">
        <f ca="1">IF($B240&lt;='Visualization - Fit'!$B$5,OFFSET(Projection!AC240,$A$2,0),NA())</f>
        <v>#N/A</v>
      </c>
      <c r="U240" s="10" t="e">
        <f ca="1">IF($B240&lt;='Visualization - Fit'!$B$5,OFFSET(Projection!AD240,$A$2,0),NA())</f>
        <v>#N/A</v>
      </c>
      <c r="V240" s="10" t="e">
        <f ca="1">IF($B240&lt;='Visualization - Fit'!$B$5,OFFSET(Projection!AE240,$A$2,0),NA())</f>
        <v>#N/A</v>
      </c>
      <c r="W240" s="10" t="e">
        <f ca="1">IF($B240&lt;='Visualization - Fit'!$B$5,OFFSET(Projection!AI240,$A$2,0),NA())</f>
        <v>#N/A</v>
      </c>
      <c r="X240" s="10" t="e">
        <f ca="1">IF($B240&lt;='Visualization - Fit'!$B$5,OFFSET(Projection!AJ240,$A$2,0),NA())</f>
        <v>#N/A</v>
      </c>
      <c r="Y240" s="10" t="e">
        <f ca="1">IF($B240&lt;='Visualization - Fit'!$B$5,OFFSET(Projection!#REF!,$A$2,0),NA())</f>
        <v>#N/A</v>
      </c>
      <c r="Z240" s="10" t="e">
        <f ca="1">IF($B240&lt;='Visualization - Fit'!$B$5,OFFSET(Projection!AK240,$A$2,0),NA())</f>
        <v>#N/A</v>
      </c>
      <c r="AA240" s="10" t="e">
        <f ca="1">IF($B240&lt;='Visualization - Fit'!$B$5,OFFSET(Projection!AL240,$A$2,0),NA())</f>
        <v>#N/A</v>
      </c>
      <c r="AB240" s="10" t="e">
        <f ca="1">IF($B240&lt;='Visualization - Fit'!$B$5,OFFSET(Projection!AM240,$A$2,0),NA())</f>
        <v>#N/A</v>
      </c>
    </row>
    <row r="241" spans="2:28">
      <c r="B241" s="9" t="e">
        <f ca="1">IF(B240&lt;'Visualization - Fit'!$B$5,OFFSET(Projection!A241,$A$2,0),NA())</f>
        <v>#N/A</v>
      </c>
      <c r="C241" s="10" t="e">
        <f ca="1">IF($B241&lt;='Visualization - Fit'!$B$5,OFFSET(Projection!B241,$A$2,0),NA())</f>
        <v>#N/A</v>
      </c>
      <c r="D241" s="10" t="e">
        <f ca="1">IF($B241&lt;='Visualization - Fit'!$B$5,OFFSET(Projection!C241,$A$2,0),NA())</f>
        <v>#N/A</v>
      </c>
      <c r="E241" s="10" t="e">
        <f ca="1">IF($B241&lt;='Visualization - Fit'!$B$5,OFFSET(Projection!D241,$A$2,0),NA())</f>
        <v>#N/A</v>
      </c>
      <c r="F241" s="10" t="e">
        <f ca="1">IF($B241&lt;='Visualization - Fit'!$B$5,OFFSET(Projection!E241,$A$2,0),NA())</f>
        <v>#N/A</v>
      </c>
      <c r="G241" s="10" t="e">
        <f ca="1">IF($B241&lt;='Visualization - Fit'!$B$5,OFFSET(Projection!F241,$A$2,0),NA())</f>
        <v>#N/A</v>
      </c>
      <c r="H241" s="10" t="e">
        <f ca="1">IF($B241&lt;='Visualization - Fit'!$B$5,OFFSET(Projection!O241,$A$2,0),NA())</f>
        <v>#N/A</v>
      </c>
      <c r="I241" s="10" t="e">
        <f ca="1">IF($B241&lt;='Visualization - Fit'!$B$5,OFFSET(Projection!P241,$A$2,0),NA())</f>
        <v>#N/A</v>
      </c>
      <c r="J241" s="10" t="e">
        <f ca="1">IF($B241&lt;='Visualization - Fit'!$B$5,OFFSET(Projection!Q241,$A$2,0),NA())</f>
        <v>#N/A</v>
      </c>
      <c r="K241" s="10" t="e">
        <f ca="1">IF($B241&lt;='Visualization - Fit'!$B$5,OFFSET(Projection!T241,$A$2,0),NA())</f>
        <v>#N/A</v>
      </c>
      <c r="L241" s="10" t="e">
        <f ca="1">IF($B241&lt;='Visualization - Fit'!$B$5,OFFSET(Projection!U241,$A$2,0),NA())</f>
        <v>#N/A</v>
      </c>
      <c r="M241" s="10" t="e">
        <f ca="1">IF($B241&lt;='Visualization - Fit'!$B$5,OFFSET(Projection!V241,$A$2,0),NA())</f>
        <v>#N/A</v>
      </c>
      <c r="N241" s="10" t="e">
        <f ca="1">IF($B241&lt;='Visualization - Fit'!$B$5,OFFSET(Projection!W241,$A$2,0),NA())</f>
        <v>#N/A</v>
      </c>
      <c r="O241" s="10" t="e">
        <f ca="1">IF($B241&lt;='Visualization - Fit'!$B$5,OFFSET(Projection!X241,$A$2,0),NA())</f>
        <v>#N/A</v>
      </c>
      <c r="P241" s="10" t="e">
        <f ca="1">IF($B241&lt;='Visualization - Fit'!$B$5,OFFSET(Projection!Y241,$A$2,0),NA())</f>
        <v>#N/A</v>
      </c>
      <c r="Q241" s="10" t="e">
        <f ca="1">IF($B241&lt;='Visualization - Fit'!$B$5,OFFSET(Projection!Z241,$A$2,0),NA())</f>
        <v>#N/A</v>
      </c>
      <c r="R241" s="10" t="e">
        <f ca="1">IF($B241&lt;='Visualization - Fit'!$B$5,OFFSET(Projection!AA241,$A$2,0),NA())</f>
        <v>#N/A</v>
      </c>
      <c r="S241" s="10" t="e">
        <f ca="1">IF($B241&lt;='Visualization - Fit'!$B$5,OFFSET(Projection!AB241,$A$2,0),NA())</f>
        <v>#N/A</v>
      </c>
      <c r="T241" s="10" t="e">
        <f ca="1">IF($B241&lt;='Visualization - Fit'!$B$5,OFFSET(Projection!AC241,$A$2,0),NA())</f>
        <v>#N/A</v>
      </c>
      <c r="U241" s="10" t="e">
        <f ca="1">IF($B241&lt;='Visualization - Fit'!$B$5,OFFSET(Projection!AD241,$A$2,0),NA())</f>
        <v>#N/A</v>
      </c>
      <c r="V241" s="10" t="e">
        <f ca="1">IF($B241&lt;='Visualization - Fit'!$B$5,OFFSET(Projection!AE241,$A$2,0),NA())</f>
        <v>#N/A</v>
      </c>
      <c r="W241" s="10" t="e">
        <f ca="1">IF($B241&lt;='Visualization - Fit'!$B$5,OFFSET(Projection!AI241,$A$2,0),NA())</f>
        <v>#N/A</v>
      </c>
      <c r="X241" s="10" t="e">
        <f ca="1">IF($B241&lt;='Visualization - Fit'!$B$5,OFFSET(Projection!AJ241,$A$2,0),NA())</f>
        <v>#N/A</v>
      </c>
      <c r="Y241" s="10" t="e">
        <f ca="1">IF($B241&lt;='Visualization - Fit'!$B$5,OFFSET(Projection!#REF!,$A$2,0),NA())</f>
        <v>#N/A</v>
      </c>
      <c r="Z241" s="10" t="e">
        <f ca="1">IF($B241&lt;='Visualization - Fit'!$B$5,OFFSET(Projection!AK241,$A$2,0),NA())</f>
        <v>#N/A</v>
      </c>
      <c r="AA241" s="10" t="e">
        <f ca="1">IF($B241&lt;='Visualization - Fit'!$B$5,OFFSET(Projection!AL241,$A$2,0),NA())</f>
        <v>#N/A</v>
      </c>
      <c r="AB241" s="10" t="e">
        <f ca="1">IF($B241&lt;='Visualization - Fit'!$B$5,OFFSET(Projection!AM241,$A$2,0),NA())</f>
        <v>#N/A</v>
      </c>
    </row>
    <row r="242" spans="2:28">
      <c r="B242" s="9" t="e">
        <f ca="1">IF(B241&lt;'Visualization - Fit'!$B$5,OFFSET(Projection!A242,$A$2,0),NA())</f>
        <v>#N/A</v>
      </c>
      <c r="C242" s="10" t="e">
        <f ca="1">IF($B242&lt;='Visualization - Fit'!$B$5,OFFSET(Projection!B242,$A$2,0),NA())</f>
        <v>#N/A</v>
      </c>
      <c r="D242" s="10" t="e">
        <f ca="1">IF($B242&lt;='Visualization - Fit'!$B$5,OFFSET(Projection!C242,$A$2,0),NA())</f>
        <v>#N/A</v>
      </c>
      <c r="E242" s="10" t="e">
        <f ca="1">IF($B242&lt;='Visualization - Fit'!$B$5,OFFSET(Projection!D242,$A$2,0),NA())</f>
        <v>#N/A</v>
      </c>
      <c r="F242" s="10" t="e">
        <f ca="1">IF($B242&lt;='Visualization - Fit'!$B$5,OFFSET(Projection!E242,$A$2,0),NA())</f>
        <v>#N/A</v>
      </c>
      <c r="G242" s="10" t="e">
        <f ca="1">IF($B242&lt;='Visualization - Fit'!$B$5,OFFSET(Projection!F242,$A$2,0),NA())</f>
        <v>#N/A</v>
      </c>
      <c r="H242" s="10" t="e">
        <f ca="1">IF($B242&lt;='Visualization - Fit'!$B$5,OFFSET(Projection!O242,$A$2,0),NA())</f>
        <v>#N/A</v>
      </c>
      <c r="I242" s="10" t="e">
        <f ca="1">IF($B242&lt;='Visualization - Fit'!$B$5,OFFSET(Projection!P242,$A$2,0),NA())</f>
        <v>#N/A</v>
      </c>
      <c r="J242" s="10" t="e">
        <f ca="1">IF($B242&lt;='Visualization - Fit'!$B$5,OFFSET(Projection!Q242,$A$2,0),NA())</f>
        <v>#N/A</v>
      </c>
      <c r="K242" s="10" t="e">
        <f ca="1">IF($B242&lt;='Visualization - Fit'!$B$5,OFFSET(Projection!T242,$A$2,0),NA())</f>
        <v>#N/A</v>
      </c>
      <c r="L242" s="10" t="e">
        <f ca="1">IF($B242&lt;='Visualization - Fit'!$B$5,OFFSET(Projection!U242,$A$2,0),NA())</f>
        <v>#N/A</v>
      </c>
      <c r="M242" s="10" t="e">
        <f ca="1">IF($B242&lt;='Visualization - Fit'!$B$5,OFFSET(Projection!V242,$A$2,0),NA())</f>
        <v>#N/A</v>
      </c>
      <c r="N242" s="10" t="e">
        <f ca="1">IF($B242&lt;='Visualization - Fit'!$B$5,OFFSET(Projection!W242,$A$2,0),NA())</f>
        <v>#N/A</v>
      </c>
      <c r="O242" s="10" t="e">
        <f ca="1">IF($B242&lt;='Visualization - Fit'!$B$5,OFFSET(Projection!X242,$A$2,0),NA())</f>
        <v>#N/A</v>
      </c>
      <c r="P242" s="10" t="e">
        <f ca="1">IF($B242&lt;='Visualization - Fit'!$B$5,OFFSET(Projection!Y242,$A$2,0),NA())</f>
        <v>#N/A</v>
      </c>
      <c r="Q242" s="10" t="e">
        <f ca="1">IF($B242&lt;='Visualization - Fit'!$B$5,OFFSET(Projection!Z242,$A$2,0),NA())</f>
        <v>#N/A</v>
      </c>
      <c r="R242" s="10" t="e">
        <f ca="1">IF($B242&lt;='Visualization - Fit'!$B$5,OFFSET(Projection!AA242,$A$2,0),NA())</f>
        <v>#N/A</v>
      </c>
      <c r="S242" s="10" t="e">
        <f ca="1">IF($B242&lt;='Visualization - Fit'!$B$5,OFFSET(Projection!AB242,$A$2,0),NA())</f>
        <v>#N/A</v>
      </c>
      <c r="T242" s="10" t="e">
        <f ca="1">IF($B242&lt;='Visualization - Fit'!$B$5,OFFSET(Projection!AC242,$A$2,0),NA())</f>
        <v>#N/A</v>
      </c>
      <c r="U242" s="10" t="e">
        <f ca="1">IF($B242&lt;='Visualization - Fit'!$B$5,OFFSET(Projection!AD242,$A$2,0),NA())</f>
        <v>#N/A</v>
      </c>
      <c r="V242" s="10" t="e">
        <f ca="1">IF($B242&lt;='Visualization - Fit'!$B$5,OFFSET(Projection!AE242,$A$2,0),NA())</f>
        <v>#N/A</v>
      </c>
      <c r="W242" s="10" t="e">
        <f ca="1">IF($B242&lt;='Visualization - Fit'!$B$5,OFFSET(Projection!AI242,$A$2,0),NA())</f>
        <v>#N/A</v>
      </c>
      <c r="X242" s="10" t="e">
        <f ca="1">IF($B242&lt;='Visualization - Fit'!$B$5,OFFSET(Projection!AJ242,$A$2,0),NA())</f>
        <v>#N/A</v>
      </c>
      <c r="Y242" s="10" t="e">
        <f ca="1">IF($B242&lt;='Visualization - Fit'!$B$5,OFFSET(Projection!#REF!,$A$2,0),NA())</f>
        <v>#N/A</v>
      </c>
      <c r="Z242" s="10" t="e">
        <f ca="1">IF($B242&lt;='Visualization - Fit'!$B$5,OFFSET(Projection!AK242,$A$2,0),NA())</f>
        <v>#N/A</v>
      </c>
      <c r="AA242" s="10" t="e">
        <f ca="1">IF($B242&lt;='Visualization - Fit'!$B$5,OFFSET(Projection!AL242,$A$2,0),NA())</f>
        <v>#N/A</v>
      </c>
      <c r="AB242" s="10" t="e">
        <f ca="1">IF($B242&lt;='Visualization - Fit'!$B$5,OFFSET(Projection!AM242,$A$2,0),NA())</f>
        <v>#N/A</v>
      </c>
    </row>
    <row r="243" spans="2:28">
      <c r="B243" s="9" t="e">
        <f ca="1">IF(B242&lt;'Visualization - Fit'!$B$5,OFFSET(Projection!A243,$A$2,0),NA())</f>
        <v>#N/A</v>
      </c>
      <c r="C243" s="10" t="e">
        <f ca="1">IF($B243&lt;='Visualization - Fit'!$B$5,OFFSET(Projection!B243,$A$2,0),NA())</f>
        <v>#N/A</v>
      </c>
      <c r="D243" s="10" t="e">
        <f ca="1">IF($B243&lt;='Visualization - Fit'!$B$5,OFFSET(Projection!C243,$A$2,0),NA())</f>
        <v>#N/A</v>
      </c>
      <c r="E243" s="10" t="e">
        <f ca="1">IF($B243&lt;='Visualization - Fit'!$B$5,OFFSET(Projection!D243,$A$2,0),NA())</f>
        <v>#N/A</v>
      </c>
      <c r="F243" s="10" t="e">
        <f ca="1">IF($B243&lt;='Visualization - Fit'!$B$5,OFFSET(Projection!E243,$A$2,0),NA())</f>
        <v>#N/A</v>
      </c>
      <c r="G243" s="10" t="e">
        <f ca="1">IF($B243&lt;='Visualization - Fit'!$B$5,OFFSET(Projection!F243,$A$2,0),NA())</f>
        <v>#N/A</v>
      </c>
      <c r="H243" s="10" t="e">
        <f ca="1">IF($B243&lt;='Visualization - Fit'!$B$5,OFFSET(Projection!O243,$A$2,0),NA())</f>
        <v>#N/A</v>
      </c>
      <c r="I243" s="10" t="e">
        <f ca="1">IF($B243&lt;='Visualization - Fit'!$B$5,OFFSET(Projection!P243,$A$2,0),NA())</f>
        <v>#N/A</v>
      </c>
      <c r="J243" s="10" t="e">
        <f ca="1">IF($B243&lt;='Visualization - Fit'!$B$5,OFFSET(Projection!Q243,$A$2,0),NA())</f>
        <v>#N/A</v>
      </c>
      <c r="K243" s="10" t="e">
        <f ca="1">IF($B243&lt;='Visualization - Fit'!$B$5,OFFSET(Projection!T243,$A$2,0),NA())</f>
        <v>#N/A</v>
      </c>
      <c r="L243" s="10" t="e">
        <f ca="1">IF($B243&lt;='Visualization - Fit'!$B$5,OFFSET(Projection!U243,$A$2,0),NA())</f>
        <v>#N/A</v>
      </c>
      <c r="M243" s="10" t="e">
        <f ca="1">IF($B243&lt;='Visualization - Fit'!$B$5,OFFSET(Projection!V243,$A$2,0),NA())</f>
        <v>#N/A</v>
      </c>
      <c r="N243" s="10" t="e">
        <f ca="1">IF($B243&lt;='Visualization - Fit'!$B$5,OFFSET(Projection!W243,$A$2,0),NA())</f>
        <v>#N/A</v>
      </c>
      <c r="O243" s="10" t="e">
        <f ca="1">IF($B243&lt;='Visualization - Fit'!$B$5,OFFSET(Projection!X243,$A$2,0),NA())</f>
        <v>#N/A</v>
      </c>
      <c r="P243" s="10" t="e">
        <f ca="1">IF($B243&lt;='Visualization - Fit'!$B$5,OFFSET(Projection!Y243,$A$2,0),NA())</f>
        <v>#N/A</v>
      </c>
      <c r="Q243" s="10" t="e">
        <f ca="1">IF($B243&lt;='Visualization - Fit'!$B$5,OFFSET(Projection!Z243,$A$2,0),NA())</f>
        <v>#N/A</v>
      </c>
      <c r="R243" s="10" t="e">
        <f ca="1">IF($B243&lt;='Visualization - Fit'!$B$5,OFFSET(Projection!AA243,$A$2,0),NA())</f>
        <v>#N/A</v>
      </c>
      <c r="S243" s="10" t="e">
        <f ca="1">IF($B243&lt;='Visualization - Fit'!$B$5,OFFSET(Projection!AB243,$A$2,0),NA())</f>
        <v>#N/A</v>
      </c>
      <c r="T243" s="10" t="e">
        <f ca="1">IF($B243&lt;='Visualization - Fit'!$B$5,OFFSET(Projection!AC243,$A$2,0),NA())</f>
        <v>#N/A</v>
      </c>
      <c r="U243" s="10" t="e">
        <f ca="1">IF($B243&lt;='Visualization - Fit'!$B$5,OFFSET(Projection!AD243,$A$2,0),NA())</f>
        <v>#N/A</v>
      </c>
      <c r="V243" s="10" t="e">
        <f ca="1">IF($B243&lt;='Visualization - Fit'!$B$5,OFFSET(Projection!AE243,$A$2,0),NA())</f>
        <v>#N/A</v>
      </c>
      <c r="W243" s="10" t="e">
        <f ca="1">IF($B243&lt;='Visualization - Fit'!$B$5,OFFSET(Projection!AI243,$A$2,0),NA())</f>
        <v>#N/A</v>
      </c>
      <c r="X243" s="10" t="e">
        <f ca="1">IF($B243&lt;='Visualization - Fit'!$B$5,OFFSET(Projection!AJ243,$A$2,0),NA())</f>
        <v>#N/A</v>
      </c>
      <c r="Y243" s="10" t="e">
        <f ca="1">IF($B243&lt;='Visualization - Fit'!$B$5,OFFSET(Projection!#REF!,$A$2,0),NA())</f>
        <v>#N/A</v>
      </c>
      <c r="Z243" s="10" t="e">
        <f ca="1">IF($B243&lt;='Visualization - Fit'!$B$5,OFFSET(Projection!AK243,$A$2,0),NA())</f>
        <v>#N/A</v>
      </c>
      <c r="AA243" s="10" t="e">
        <f ca="1">IF($B243&lt;='Visualization - Fit'!$B$5,OFFSET(Projection!AL243,$A$2,0),NA())</f>
        <v>#N/A</v>
      </c>
      <c r="AB243" s="10" t="e">
        <f ca="1">IF($B243&lt;='Visualization - Fit'!$B$5,OFFSET(Projection!AM243,$A$2,0),NA())</f>
        <v>#N/A</v>
      </c>
    </row>
    <row r="244" spans="2:28">
      <c r="B244" s="9" t="e">
        <f ca="1">IF(B243&lt;'Visualization - Fit'!$B$5,OFFSET(Projection!A244,$A$2,0),NA())</f>
        <v>#N/A</v>
      </c>
      <c r="C244" s="10" t="e">
        <f ca="1">IF($B244&lt;='Visualization - Fit'!$B$5,OFFSET(Projection!B244,$A$2,0),NA())</f>
        <v>#N/A</v>
      </c>
      <c r="D244" s="10" t="e">
        <f ca="1">IF($B244&lt;='Visualization - Fit'!$B$5,OFFSET(Projection!C244,$A$2,0),NA())</f>
        <v>#N/A</v>
      </c>
      <c r="E244" s="10" t="e">
        <f ca="1">IF($B244&lt;='Visualization - Fit'!$B$5,OFFSET(Projection!D244,$A$2,0),NA())</f>
        <v>#N/A</v>
      </c>
      <c r="F244" s="10" t="e">
        <f ca="1">IF($B244&lt;='Visualization - Fit'!$B$5,OFFSET(Projection!E244,$A$2,0),NA())</f>
        <v>#N/A</v>
      </c>
      <c r="G244" s="10" t="e">
        <f ca="1">IF($B244&lt;='Visualization - Fit'!$B$5,OFFSET(Projection!F244,$A$2,0),NA())</f>
        <v>#N/A</v>
      </c>
      <c r="H244" s="10" t="e">
        <f ca="1">IF($B244&lt;='Visualization - Fit'!$B$5,OFFSET(Projection!O244,$A$2,0),NA())</f>
        <v>#N/A</v>
      </c>
      <c r="I244" s="10" t="e">
        <f ca="1">IF($B244&lt;='Visualization - Fit'!$B$5,OFFSET(Projection!P244,$A$2,0),NA())</f>
        <v>#N/A</v>
      </c>
      <c r="J244" s="10" t="e">
        <f ca="1">IF($B244&lt;='Visualization - Fit'!$B$5,OFFSET(Projection!Q244,$A$2,0),NA())</f>
        <v>#N/A</v>
      </c>
      <c r="K244" s="10" t="e">
        <f ca="1">IF($B244&lt;='Visualization - Fit'!$B$5,OFFSET(Projection!T244,$A$2,0),NA())</f>
        <v>#N/A</v>
      </c>
      <c r="L244" s="10" t="e">
        <f ca="1">IF($B244&lt;='Visualization - Fit'!$B$5,OFFSET(Projection!U244,$A$2,0),NA())</f>
        <v>#N/A</v>
      </c>
      <c r="M244" s="10" t="e">
        <f ca="1">IF($B244&lt;='Visualization - Fit'!$B$5,OFFSET(Projection!V244,$A$2,0),NA())</f>
        <v>#N/A</v>
      </c>
      <c r="N244" s="10" t="e">
        <f ca="1">IF($B244&lt;='Visualization - Fit'!$B$5,OFFSET(Projection!W244,$A$2,0),NA())</f>
        <v>#N/A</v>
      </c>
      <c r="O244" s="10" t="e">
        <f ca="1">IF($B244&lt;='Visualization - Fit'!$B$5,OFFSET(Projection!X244,$A$2,0),NA())</f>
        <v>#N/A</v>
      </c>
      <c r="P244" s="10" t="e">
        <f ca="1">IF($B244&lt;='Visualization - Fit'!$B$5,OFFSET(Projection!Y244,$A$2,0),NA())</f>
        <v>#N/A</v>
      </c>
      <c r="Q244" s="10" t="e">
        <f ca="1">IF($B244&lt;='Visualization - Fit'!$B$5,OFFSET(Projection!Z244,$A$2,0),NA())</f>
        <v>#N/A</v>
      </c>
      <c r="R244" s="10" t="e">
        <f ca="1">IF($B244&lt;='Visualization - Fit'!$B$5,OFFSET(Projection!AA244,$A$2,0),NA())</f>
        <v>#N/A</v>
      </c>
      <c r="S244" s="10" t="e">
        <f ca="1">IF($B244&lt;='Visualization - Fit'!$B$5,OFFSET(Projection!AB244,$A$2,0),NA())</f>
        <v>#N/A</v>
      </c>
      <c r="T244" s="10" t="e">
        <f ca="1">IF($B244&lt;='Visualization - Fit'!$B$5,OFFSET(Projection!AC244,$A$2,0),NA())</f>
        <v>#N/A</v>
      </c>
      <c r="U244" s="10" t="e">
        <f ca="1">IF($B244&lt;='Visualization - Fit'!$B$5,OFFSET(Projection!AD244,$A$2,0),NA())</f>
        <v>#N/A</v>
      </c>
      <c r="V244" s="10" t="e">
        <f ca="1">IF($B244&lt;='Visualization - Fit'!$B$5,OFFSET(Projection!AE244,$A$2,0),NA())</f>
        <v>#N/A</v>
      </c>
      <c r="W244" s="10" t="e">
        <f ca="1">IF($B244&lt;='Visualization - Fit'!$B$5,OFFSET(Projection!AI244,$A$2,0),NA())</f>
        <v>#N/A</v>
      </c>
      <c r="X244" s="10" t="e">
        <f ca="1">IF($B244&lt;='Visualization - Fit'!$B$5,OFFSET(Projection!AJ244,$A$2,0),NA())</f>
        <v>#N/A</v>
      </c>
      <c r="Y244" s="10" t="e">
        <f ca="1">IF($B244&lt;='Visualization - Fit'!$B$5,OFFSET(Projection!#REF!,$A$2,0),NA())</f>
        <v>#N/A</v>
      </c>
      <c r="Z244" s="10" t="e">
        <f ca="1">IF($B244&lt;='Visualization - Fit'!$B$5,OFFSET(Projection!AK244,$A$2,0),NA())</f>
        <v>#N/A</v>
      </c>
      <c r="AA244" s="10" t="e">
        <f ca="1">IF($B244&lt;='Visualization - Fit'!$B$5,OFFSET(Projection!AL244,$A$2,0),NA())</f>
        <v>#N/A</v>
      </c>
      <c r="AB244" s="10" t="e">
        <f ca="1">IF($B244&lt;='Visualization - Fit'!$B$5,OFFSET(Projection!AM244,$A$2,0),NA())</f>
        <v>#N/A</v>
      </c>
    </row>
    <row r="245" spans="2:28">
      <c r="B245" s="9" t="e">
        <f ca="1">IF(B244&lt;'Visualization - Fit'!$B$5,OFFSET(Projection!A245,$A$2,0),NA())</f>
        <v>#N/A</v>
      </c>
      <c r="C245" s="10" t="e">
        <f ca="1">IF($B245&lt;='Visualization - Fit'!$B$5,OFFSET(Projection!B245,$A$2,0),NA())</f>
        <v>#N/A</v>
      </c>
      <c r="D245" s="10" t="e">
        <f ca="1">IF($B245&lt;='Visualization - Fit'!$B$5,OFFSET(Projection!C245,$A$2,0),NA())</f>
        <v>#N/A</v>
      </c>
      <c r="E245" s="10" t="e">
        <f ca="1">IF($B245&lt;='Visualization - Fit'!$B$5,OFFSET(Projection!D245,$A$2,0),NA())</f>
        <v>#N/A</v>
      </c>
      <c r="F245" s="10" t="e">
        <f ca="1">IF($B245&lt;='Visualization - Fit'!$B$5,OFFSET(Projection!E245,$A$2,0),NA())</f>
        <v>#N/A</v>
      </c>
      <c r="G245" s="10" t="e">
        <f ca="1">IF($B245&lt;='Visualization - Fit'!$B$5,OFFSET(Projection!F245,$A$2,0),NA())</f>
        <v>#N/A</v>
      </c>
      <c r="H245" s="10" t="e">
        <f ca="1">IF($B245&lt;='Visualization - Fit'!$B$5,OFFSET(Projection!O245,$A$2,0),NA())</f>
        <v>#N/A</v>
      </c>
      <c r="I245" s="10" t="e">
        <f ca="1">IF($B245&lt;='Visualization - Fit'!$B$5,OFFSET(Projection!P245,$A$2,0),NA())</f>
        <v>#N/A</v>
      </c>
      <c r="J245" s="10" t="e">
        <f ca="1">IF($B245&lt;='Visualization - Fit'!$B$5,OFFSET(Projection!Q245,$A$2,0),NA())</f>
        <v>#N/A</v>
      </c>
      <c r="K245" s="10" t="e">
        <f ca="1">IF($B245&lt;='Visualization - Fit'!$B$5,OFFSET(Projection!T245,$A$2,0),NA())</f>
        <v>#N/A</v>
      </c>
      <c r="L245" s="10" t="e">
        <f ca="1">IF($B245&lt;='Visualization - Fit'!$B$5,OFFSET(Projection!U245,$A$2,0),NA())</f>
        <v>#N/A</v>
      </c>
      <c r="M245" s="10" t="e">
        <f ca="1">IF($B245&lt;='Visualization - Fit'!$B$5,OFFSET(Projection!V245,$A$2,0),NA())</f>
        <v>#N/A</v>
      </c>
      <c r="N245" s="10" t="e">
        <f ca="1">IF($B245&lt;='Visualization - Fit'!$B$5,OFFSET(Projection!W245,$A$2,0),NA())</f>
        <v>#N/A</v>
      </c>
      <c r="O245" s="10" t="e">
        <f ca="1">IF($B245&lt;='Visualization - Fit'!$B$5,OFFSET(Projection!X245,$A$2,0),NA())</f>
        <v>#N/A</v>
      </c>
      <c r="P245" s="10" t="e">
        <f ca="1">IF($B245&lt;='Visualization - Fit'!$B$5,OFFSET(Projection!Y245,$A$2,0),NA())</f>
        <v>#N/A</v>
      </c>
      <c r="Q245" s="10" t="e">
        <f ca="1">IF($B245&lt;='Visualization - Fit'!$B$5,OFFSET(Projection!Z245,$A$2,0),NA())</f>
        <v>#N/A</v>
      </c>
      <c r="R245" s="10" t="e">
        <f ca="1">IF($B245&lt;='Visualization - Fit'!$B$5,OFFSET(Projection!AA245,$A$2,0),NA())</f>
        <v>#N/A</v>
      </c>
      <c r="S245" s="10" t="e">
        <f ca="1">IF($B245&lt;='Visualization - Fit'!$B$5,OFFSET(Projection!AB245,$A$2,0),NA())</f>
        <v>#N/A</v>
      </c>
      <c r="T245" s="10" t="e">
        <f ca="1">IF($B245&lt;='Visualization - Fit'!$B$5,OFFSET(Projection!AC245,$A$2,0),NA())</f>
        <v>#N/A</v>
      </c>
      <c r="U245" s="10" t="e">
        <f ca="1">IF($B245&lt;='Visualization - Fit'!$B$5,OFFSET(Projection!AD245,$A$2,0),NA())</f>
        <v>#N/A</v>
      </c>
      <c r="V245" s="10" t="e">
        <f ca="1">IF($B245&lt;='Visualization - Fit'!$B$5,OFFSET(Projection!AE245,$A$2,0),NA())</f>
        <v>#N/A</v>
      </c>
      <c r="W245" s="10" t="e">
        <f ca="1">IF($B245&lt;='Visualization - Fit'!$B$5,OFFSET(Projection!AI245,$A$2,0),NA())</f>
        <v>#N/A</v>
      </c>
      <c r="X245" s="10" t="e">
        <f ca="1">IF($B245&lt;='Visualization - Fit'!$B$5,OFFSET(Projection!AJ245,$A$2,0),NA())</f>
        <v>#N/A</v>
      </c>
      <c r="Y245" s="10" t="e">
        <f ca="1">IF($B245&lt;='Visualization - Fit'!$B$5,OFFSET(Projection!#REF!,$A$2,0),NA())</f>
        <v>#N/A</v>
      </c>
      <c r="Z245" s="10" t="e">
        <f ca="1">IF($B245&lt;='Visualization - Fit'!$B$5,OFFSET(Projection!AK245,$A$2,0),NA())</f>
        <v>#N/A</v>
      </c>
      <c r="AA245" s="10" t="e">
        <f ca="1">IF($B245&lt;='Visualization - Fit'!$B$5,OFFSET(Projection!AL245,$A$2,0),NA())</f>
        <v>#N/A</v>
      </c>
      <c r="AB245" s="10" t="e">
        <f ca="1">IF($B245&lt;='Visualization - Fit'!$B$5,OFFSET(Projection!AM245,$A$2,0),NA())</f>
        <v>#N/A</v>
      </c>
    </row>
    <row r="246" spans="2:28">
      <c r="B246" s="9" t="e">
        <f ca="1">IF(B245&lt;'Visualization - Fit'!$B$5,OFFSET(Projection!A246,$A$2,0),NA())</f>
        <v>#N/A</v>
      </c>
      <c r="C246" s="10" t="e">
        <f ca="1">IF($B246&lt;='Visualization - Fit'!$B$5,OFFSET(Projection!B246,$A$2,0),NA())</f>
        <v>#N/A</v>
      </c>
      <c r="D246" s="10" t="e">
        <f ca="1">IF($B246&lt;='Visualization - Fit'!$B$5,OFFSET(Projection!C246,$A$2,0),NA())</f>
        <v>#N/A</v>
      </c>
      <c r="E246" s="10" t="e">
        <f ca="1">IF($B246&lt;='Visualization - Fit'!$B$5,OFFSET(Projection!D246,$A$2,0),NA())</f>
        <v>#N/A</v>
      </c>
      <c r="F246" s="10" t="e">
        <f ca="1">IF($B246&lt;='Visualization - Fit'!$B$5,OFFSET(Projection!E246,$A$2,0),NA())</f>
        <v>#N/A</v>
      </c>
      <c r="G246" s="10" t="e">
        <f ca="1">IF($B246&lt;='Visualization - Fit'!$B$5,OFFSET(Projection!F246,$A$2,0),NA())</f>
        <v>#N/A</v>
      </c>
      <c r="H246" s="10" t="e">
        <f ca="1">IF($B246&lt;='Visualization - Fit'!$B$5,OFFSET(Projection!O246,$A$2,0),NA())</f>
        <v>#N/A</v>
      </c>
      <c r="I246" s="10" t="e">
        <f ca="1">IF($B246&lt;='Visualization - Fit'!$B$5,OFFSET(Projection!P246,$A$2,0),NA())</f>
        <v>#N/A</v>
      </c>
      <c r="J246" s="10" t="e">
        <f ca="1">IF($B246&lt;='Visualization - Fit'!$B$5,OFFSET(Projection!Q246,$A$2,0),NA())</f>
        <v>#N/A</v>
      </c>
      <c r="K246" s="10" t="e">
        <f ca="1">IF($B246&lt;='Visualization - Fit'!$B$5,OFFSET(Projection!T246,$A$2,0),NA())</f>
        <v>#N/A</v>
      </c>
      <c r="L246" s="10" t="e">
        <f ca="1">IF($B246&lt;='Visualization - Fit'!$B$5,OFFSET(Projection!U246,$A$2,0),NA())</f>
        <v>#N/A</v>
      </c>
      <c r="M246" s="10" t="e">
        <f ca="1">IF($B246&lt;='Visualization - Fit'!$B$5,OFFSET(Projection!V246,$A$2,0),NA())</f>
        <v>#N/A</v>
      </c>
      <c r="N246" s="10" t="e">
        <f ca="1">IF($B246&lt;='Visualization - Fit'!$B$5,OFFSET(Projection!W246,$A$2,0),NA())</f>
        <v>#N/A</v>
      </c>
      <c r="O246" s="10" t="e">
        <f ca="1">IF($B246&lt;='Visualization - Fit'!$B$5,OFFSET(Projection!X246,$A$2,0),NA())</f>
        <v>#N/A</v>
      </c>
      <c r="P246" s="10" t="e">
        <f ca="1">IF($B246&lt;='Visualization - Fit'!$B$5,OFFSET(Projection!Y246,$A$2,0),NA())</f>
        <v>#N/A</v>
      </c>
      <c r="Q246" s="10" t="e">
        <f ca="1">IF($B246&lt;='Visualization - Fit'!$B$5,OFFSET(Projection!Z246,$A$2,0),NA())</f>
        <v>#N/A</v>
      </c>
      <c r="R246" s="10" t="e">
        <f ca="1">IF($B246&lt;='Visualization - Fit'!$B$5,OFFSET(Projection!AA246,$A$2,0),NA())</f>
        <v>#N/A</v>
      </c>
      <c r="S246" s="10" t="e">
        <f ca="1">IF($B246&lt;='Visualization - Fit'!$B$5,OFFSET(Projection!AB246,$A$2,0),NA())</f>
        <v>#N/A</v>
      </c>
      <c r="T246" s="10" t="e">
        <f ca="1">IF($B246&lt;='Visualization - Fit'!$B$5,OFFSET(Projection!AC246,$A$2,0),NA())</f>
        <v>#N/A</v>
      </c>
      <c r="U246" s="10" t="e">
        <f ca="1">IF($B246&lt;='Visualization - Fit'!$B$5,OFFSET(Projection!AD246,$A$2,0),NA())</f>
        <v>#N/A</v>
      </c>
      <c r="V246" s="10" t="e">
        <f ca="1">IF($B246&lt;='Visualization - Fit'!$B$5,OFFSET(Projection!AE246,$A$2,0),NA())</f>
        <v>#N/A</v>
      </c>
      <c r="W246" s="10" t="e">
        <f ca="1">IF($B246&lt;='Visualization - Fit'!$B$5,OFFSET(Projection!AI246,$A$2,0),NA())</f>
        <v>#N/A</v>
      </c>
      <c r="X246" s="10" t="e">
        <f ca="1">IF($B246&lt;='Visualization - Fit'!$B$5,OFFSET(Projection!AJ246,$A$2,0),NA())</f>
        <v>#N/A</v>
      </c>
      <c r="Y246" s="10" t="e">
        <f ca="1">IF($B246&lt;='Visualization - Fit'!$B$5,OFFSET(Projection!#REF!,$A$2,0),NA())</f>
        <v>#N/A</v>
      </c>
      <c r="Z246" s="10" t="e">
        <f ca="1">IF($B246&lt;='Visualization - Fit'!$B$5,OFFSET(Projection!AK246,$A$2,0),NA())</f>
        <v>#N/A</v>
      </c>
      <c r="AA246" s="10" t="e">
        <f ca="1">IF($B246&lt;='Visualization - Fit'!$B$5,OFFSET(Projection!AL246,$A$2,0),NA())</f>
        <v>#N/A</v>
      </c>
      <c r="AB246" s="10" t="e">
        <f ca="1">IF($B246&lt;='Visualization - Fit'!$B$5,OFFSET(Projection!AM246,$A$2,0),NA())</f>
        <v>#N/A</v>
      </c>
    </row>
    <row r="247" spans="2:28">
      <c r="B247" s="9" t="e">
        <f ca="1">IF(B246&lt;'Visualization - Fit'!$B$5,OFFSET(Projection!A247,$A$2,0),NA())</f>
        <v>#N/A</v>
      </c>
      <c r="C247" s="10" t="e">
        <f ca="1">IF($B247&lt;='Visualization - Fit'!$B$5,OFFSET(Projection!B247,$A$2,0),NA())</f>
        <v>#N/A</v>
      </c>
      <c r="D247" s="10" t="e">
        <f ca="1">IF($B247&lt;='Visualization - Fit'!$B$5,OFFSET(Projection!C247,$A$2,0),NA())</f>
        <v>#N/A</v>
      </c>
      <c r="E247" s="10" t="e">
        <f ca="1">IF($B247&lt;='Visualization - Fit'!$B$5,OFFSET(Projection!D247,$A$2,0),NA())</f>
        <v>#N/A</v>
      </c>
      <c r="F247" s="10" t="e">
        <f ca="1">IF($B247&lt;='Visualization - Fit'!$B$5,OFFSET(Projection!E247,$A$2,0),NA())</f>
        <v>#N/A</v>
      </c>
      <c r="G247" s="10" t="e">
        <f ca="1">IF($B247&lt;='Visualization - Fit'!$B$5,OFFSET(Projection!F247,$A$2,0),NA())</f>
        <v>#N/A</v>
      </c>
      <c r="H247" s="10" t="e">
        <f ca="1">IF($B247&lt;='Visualization - Fit'!$B$5,OFFSET(Projection!O247,$A$2,0),NA())</f>
        <v>#N/A</v>
      </c>
      <c r="I247" s="10" t="e">
        <f ca="1">IF($B247&lt;='Visualization - Fit'!$B$5,OFFSET(Projection!P247,$A$2,0),NA())</f>
        <v>#N/A</v>
      </c>
      <c r="J247" s="10" t="e">
        <f ca="1">IF($B247&lt;='Visualization - Fit'!$B$5,OFFSET(Projection!Q247,$A$2,0),NA())</f>
        <v>#N/A</v>
      </c>
      <c r="K247" s="10" t="e">
        <f ca="1">IF($B247&lt;='Visualization - Fit'!$B$5,OFFSET(Projection!T247,$A$2,0),NA())</f>
        <v>#N/A</v>
      </c>
      <c r="L247" s="10" t="e">
        <f ca="1">IF($B247&lt;='Visualization - Fit'!$B$5,OFFSET(Projection!U247,$A$2,0),NA())</f>
        <v>#N/A</v>
      </c>
      <c r="M247" s="10" t="e">
        <f ca="1">IF($B247&lt;='Visualization - Fit'!$B$5,OFFSET(Projection!V247,$A$2,0),NA())</f>
        <v>#N/A</v>
      </c>
      <c r="N247" s="10" t="e">
        <f ca="1">IF($B247&lt;='Visualization - Fit'!$B$5,OFFSET(Projection!W247,$A$2,0),NA())</f>
        <v>#N/A</v>
      </c>
      <c r="O247" s="10" t="e">
        <f ca="1">IF($B247&lt;='Visualization - Fit'!$B$5,OFFSET(Projection!X247,$A$2,0),NA())</f>
        <v>#N/A</v>
      </c>
      <c r="P247" s="10" t="e">
        <f ca="1">IF($B247&lt;='Visualization - Fit'!$B$5,OFFSET(Projection!Y247,$A$2,0),NA())</f>
        <v>#N/A</v>
      </c>
      <c r="Q247" s="10" t="e">
        <f ca="1">IF($B247&lt;='Visualization - Fit'!$B$5,OFFSET(Projection!Z247,$A$2,0),NA())</f>
        <v>#N/A</v>
      </c>
      <c r="R247" s="10" t="e">
        <f ca="1">IF($B247&lt;='Visualization - Fit'!$B$5,OFFSET(Projection!AA247,$A$2,0),NA())</f>
        <v>#N/A</v>
      </c>
      <c r="S247" s="10" t="e">
        <f ca="1">IF($B247&lt;='Visualization - Fit'!$B$5,OFFSET(Projection!AB247,$A$2,0),NA())</f>
        <v>#N/A</v>
      </c>
      <c r="T247" s="10" t="e">
        <f ca="1">IF($B247&lt;='Visualization - Fit'!$B$5,OFFSET(Projection!AC247,$A$2,0),NA())</f>
        <v>#N/A</v>
      </c>
      <c r="U247" s="10" t="e">
        <f ca="1">IF($B247&lt;='Visualization - Fit'!$B$5,OFFSET(Projection!AD247,$A$2,0),NA())</f>
        <v>#N/A</v>
      </c>
      <c r="V247" s="10" t="e">
        <f ca="1">IF($B247&lt;='Visualization - Fit'!$B$5,OFFSET(Projection!AE247,$A$2,0),NA())</f>
        <v>#N/A</v>
      </c>
      <c r="W247" s="10" t="e">
        <f ca="1">IF($B247&lt;='Visualization - Fit'!$B$5,OFFSET(Projection!AI247,$A$2,0),NA())</f>
        <v>#N/A</v>
      </c>
      <c r="X247" s="10" t="e">
        <f ca="1">IF($B247&lt;='Visualization - Fit'!$B$5,OFFSET(Projection!AJ247,$A$2,0),NA())</f>
        <v>#N/A</v>
      </c>
      <c r="Y247" s="10" t="e">
        <f ca="1">IF($B247&lt;='Visualization - Fit'!$B$5,OFFSET(Projection!#REF!,$A$2,0),NA())</f>
        <v>#N/A</v>
      </c>
      <c r="Z247" s="10" t="e">
        <f ca="1">IF($B247&lt;='Visualization - Fit'!$B$5,OFFSET(Projection!AK247,$A$2,0),NA())</f>
        <v>#N/A</v>
      </c>
      <c r="AA247" s="10" t="e">
        <f ca="1">IF($B247&lt;='Visualization - Fit'!$B$5,OFFSET(Projection!AL247,$A$2,0),NA())</f>
        <v>#N/A</v>
      </c>
      <c r="AB247" s="10" t="e">
        <f ca="1">IF($B247&lt;='Visualization - Fit'!$B$5,OFFSET(Projection!AM247,$A$2,0),NA())</f>
        <v>#N/A</v>
      </c>
    </row>
    <row r="248" spans="2:28">
      <c r="B248" s="9" t="e">
        <f ca="1">IF(B247&lt;'Visualization - Fit'!$B$5,OFFSET(Projection!A248,$A$2,0),NA())</f>
        <v>#N/A</v>
      </c>
      <c r="C248" s="10" t="e">
        <f ca="1">IF($B248&lt;='Visualization - Fit'!$B$5,OFFSET(Projection!B248,$A$2,0),NA())</f>
        <v>#N/A</v>
      </c>
      <c r="D248" s="10" t="e">
        <f ca="1">IF($B248&lt;='Visualization - Fit'!$B$5,OFFSET(Projection!C248,$A$2,0),NA())</f>
        <v>#N/A</v>
      </c>
      <c r="E248" s="10" t="e">
        <f ca="1">IF($B248&lt;='Visualization - Fit'!$B$5,OFFSET(Projection!D248,$A$2,0),NA())</f>
        <v>#N/A</v>
      </c>
      <c r="F248" s="10" t="e">
        <f ca="1">IF($B248&lt;='Visualization - Fit'!$B$5,OFFSET(Projection!E248,$A$2,0),NA())</f>
        <v>#N/A</v>
      </c>
      <c r="G248" s="10" t="e">
        <f ca="1">IF($B248&lt;='Visualization - Fit'!$B$5,OFFSET(Projection!F248,$A$2,0),NA())</f>
        <v>#N/A</v>
      </c>
      <c r="H248" s="10" t="e">
        <f ca="1">IF($B248&lt;='Visualization - Fit'!$B$5,OFFSET(Projection!O248,$A$2,0),NA())</f>
        <v>#N/A</v>
      </c>
      <c r="I248" s="10" t="e">
        <f ca="1">IF($B248&lt;='Visualization - Fit'!$B$5,OFFSET(Projection!P248,$A$2,0),NA())</f>
        <v>#N/A</v>
      </c>
      <c r="J248" s="10" t="e">
        <f ca="1">IF($B248&lt;='Visualization - Fit'!$B$5,OFFSET(Projection!Q248,$A$2,0),NA())</f>
        <v>#N/A</v>
      </c>
      <c r="K248" s="10" t="e">
        <f ca="1">IF($B248&lt;='Visualization - Fit'!$B$5,OFFSET(Projection!T248,$A$2,0),NA())</f>
        <v>#N/A</v>
      </c>
      <c r="L248" s="10" t="e">
        <f ca="1">IF($B248&lt;='Visualization - Fit'!$B$5,OFFSET(Projection!U248,$A$2,0),NA())</f>
        <v>#N/A</v>
      </c>
      <c r="M248" s="10" t="e">
        <f ca="1">IF($B248&lt;='Visualization - Fit'!$B$5,OFFSET(Projection!V248,$A$2,0),NA())</f>
        <v>#N/A</v>
      </c>
      <c r="N248" s="10" t="e">
        <f ca="1">IF($B248&lt;='Visualization - Fit'!$B$5,OFFSET(Projection!W248,$A$2,0),NA())</f>
        <v>#N/A</v>
      </c>
      <c r="O248" s="10" t="e">
        <f ca="1">IF($B248&lt;='Visualization - Fit'!$B$5,OFFSET(Projection!X248,$A$2,0),NA())</f>
        <v>#N/A</v>
      </c>
      <c r="P248" s="10" t="e">
        <f ca="1">IF($B248&lt;='Visualization - Fit'!$B$5,OFFSET(Projection!Y248,$A$2,0),NA())</f>
        <v>#N/A</v>
      </c>
      <c r="Q248" s="10" t="e">
        <f ca="1">IF($B248&lt;='Visualization - Fit'!$B$5,OFFSET(Projection!Z248,$A$2,0),NA())</f>
        <v>#N/A</v>
      </c>
      <c r="R248" s="10" t="e">
        <f ca="1">IF($B248&lt;='Visualization - Fit'!$B$5,OFFSET(Projection!AA248,$A$2,0),NA())</f>
        <v>#N/A</v>
      </c>
      <c r="S248" s="10" t="e">
        <f ca="1">IF($B248&lt;='Visualization - Fit'!$B$5,OFFSET(Projection!AB248,$A$2,0),NA())</f>
        <v>#N/A</v>
      </c>
      <c r="T248" s="10" t="e">
        <f ca="1">IF($B248&lt;='Visualization - Fit'!$B$5,OFFSET(Projection!AC248,$A$2,0),NA())</f>
        <v>#N/A</v>
      </c>
      <c r="U248" s="10" t="e">
        <f ca="1">IF($B248&lt;='Visualization - Fit'!$B$5,OFFSET(Projection!AD248,$A$2,0),NA())</f>
        <v>#N/A</v>
      </c>
      <c r="V248" s="10" t="e">
        <f ca="1">IF($B248&lt;='Visualization - Fit'!$B$5,OFFSET(Projection!AE248,$A$2,0),NA())</f>
        <v>#N/A</v>
      </c>
      <c r="W248" s="10" t="e">
        <f ca="1">IF($B248&lt;='Visualization - Fit'!$B$5,OFFSET(Projection!AI248,$A$2,0),NA())</f>
        <v>#N/A</v>
      </c>
      <c r="X248" s="10" t="e">
        <f ca="1">IF($B248&lt;='Visualization - Fit'!$B$5,OFFSET(Projection!AJ248,$A$2,0),NA())</f>
        <v>#N/A</v>
      </c>
      <c r="Y248" s="10" t="e">
        <f ca="1">IF($B248&lt;='Visualization - Fit'!$B$5,OFFSET(Projection!#REF!,$A$2,0),NA())</f>
        <v>#N/A</v>
      </c>
      <c r="Z248" s="10" t="e">
        <f ca="1">IF($B248&lt;='Visualization - Fit'!$B$5,OFFSET(Projection!AK248,$A$2,0),NA())</f>
        <v>#N/A</v>
      </c>
      <c r="AA248" s="10" t="e">
        <f ca="1">IF($B248&lt;='Visualization - Fit'!$B$5,OFFSET(Projection!AL248,$A$2,0),NA())</f>
        <v>#N/A</v>
      </c>
      <c r="AB248" s="10" t="e">
        <f ca="1">IF($B248&lt;='Visualization - Fit'!$B$5,OFFSET(Projection!AM248,$A$2,0),NA())</f>
        <v>#N/A</v>
      </c>
    </row>
    <row r="249" spans="2:28">
      <c r="B249" s="9" t="e">
        <f ca="1">IF(B248&lt;'Visualization - Fit'!$B$5,OFFSET(Projection!A249,$A$2,0),NA())</f>
        <v>#N/A</v>
      </c>
      <c r="C249" s="10" t="e">
        <f ca="1">IF($B249&lt;='Visualization - Fit'!$B$5,OFFSET(Projection!B249,$A$2,0),NA())</f>
        <v>#N/A</v>
      </c>
      <c r="D249" s="10" t="e">
        <f ca="1">IF($B249&lt;='Visualization - Fit'!$B$5,OFFSET(Projection!C249,$A$2,0),NA())</f>
        <v>#N/A</v>
      </c>
      <c r="E249" s="10" t="e">
        <f ca="1">IF($B249&lt;='Visualization - Fit'!$B$5,OFFSET(Projection!D249,$A$2,0),NA())</f>
        <v>#N/A</v>
      </c>
      <c r="F249" s="10" t="e">
        <f ca="1">IF($B249&lt;='Visualization - Fit'!$B$5,OFFSET(Projection!E249,$A$2,0),NA())</f>
        <v>#N/A</v>
      </c>
      <c r="G249" s="10" t="e">
        <f ca="1">IF($B249&lt;='Visualization - Fit'!$B$5,OFFSET(Projection!F249,$A$2,0),NA())</f>
        <v>#N/A</v>
      </c>
      <c r="H249" s="10" t="e">
        <f ca="1">IF($B249&lt;='Visualization - Fit'!$B$5,OFFSET(Projection!O249,$A$2,0),NA())</f>
        <v>#N/A</v>
      </c>
      <c r="I249" s="10" t="e">
        <f ca="1">IF($B249&lt;='Visualization - Fit'!$B$5,OFFSET(Projection!P249,$A$2,0),NA())</f>
        <v>#N/A</v>
      </c>
      <c r="J249" s="10" t="e">
        <f ca="1">IF($B249&lt;='Visualization - Fit'!$B$5,OFFSET(Projection!Q249,$A$2,0),NA())</f>
        <v>#N/A</v>
      </c>
      <c r="K249" s="10" t="e">
        <f ca="1">IF($B249&lt;='Visualization - Fit'!$B$5,OFFSET(Projection!T249,$A$2,0),NA())</f>
        <v>#N/A</v>
      </c>
      <c r="L249" s="10" t="e">
        <f ca="1">IF($B249&lt;='Visualization - Fit'!$B$5,OFFSET(Projection!U249,$A$2,0),NA())</f>
        <v>#N/A</v>
      </c>
      <c r="M249" s="10" t="e">
        <f ca="1">IF($B249&lt;='Visualization - Fit'!$B$5,OFFSET(Projection!V249,$A$2,0),NA())</f>
        <v>#N/A</v>
      </c>
      <c r="N249" s="10" t="e">
        <f ca="1">IF($B249&lt;='Visualization - Fit'!$B$5,OFFSET(Projection!W249,$A$2,0),NA())</f>
        <v>#N/A</v>
      </c>
      <c r="O249" s="10" t="e">
        <f ca="1">IF($B249&lt;='Visualization - Fit'!$B$5,OFFSET(Projection!X249,$A$2,0),NA())</f>
        <v>#N/A</v>
      </c>
      <c r="P249" s="10" t="e">
        <f ca="1">IF($B249&lt;='Visualization - Fit'!$B$5,OFFSET(Projection!Y249,$A$2,0),NA())</f>
        <v>#N/A</v>
      </c>
      <c r="Q249" s="10" t="e">
        <f ca="1">IF($B249&lt;='Visualization - Fit'!$B$5,OFFSET(Projection!Z249,$A$2,0),NA())</f>
        <v>#N/A</v>
      </c>
      <c r="R249" s="10" t="e">
        <f ca="1">IF($B249&lt;='Visualization - Fit'!$B$5,OFFSET(Projection!AA249,$A$2,0),NA())</f>
        <v>#N/A</v>
      </c>
      <c r="S249" s="10" t="e">
        <f ca="1">IF($B249&lt;='Visualization - Fit'!$B$5,OFFSET(Projection!AB249,$A$2,0),NA())</f>
        <v>#N/A</v>
      </c>
      <c r="T249" s="10" t="e">
        <f ca="1">IF($B249&lt;='Visualization - Fit'!$B$5,OFFSET(Projection!AC249,$A$2,0),NA())</f>
        <v>#N/A</v>
      </c>
      <c r="U249" s="10" t="e">
        <f ca="1">IF($B249&lt;='Visualization - Fit'!$B$5,OFFSET(Projection!AD249,$A$2,0),NA())</f>
        <v>#N/A</v>
      </c>
      <c r="V249" s="10" t="e">
        <f ca="1">IF($B249&lt;='Visualization - Fit'!$B$5,OFFSET(Projection!AE249,$A$2,0),NA())</f>
        <v>#N/A</v>
      </c>
      <c r="W249" s="10" t="e">
        <f ca="1">IF($B249&lt;='Visualization - Fit'!$B$5,OFFSET(Projection!AI249,$A$2,0),NA())</f>
        <v>#N/A</v>
      </c>
      <c r="X249" s="10" t="e">
        <f ca="1">IF($B249&lt;='Visualization - Fit'!$B$5,OFFSET(Projection!AJ249,$A$2,0),NA())</f>
        <v>#N/A</v>
      </c>
      <c r="Y249" s="10" t="e">
        <f ca="1">IF($B249&lt;='Visualization - Fit'!$B$5,OFFSET(Projection!#REF!,$A$2,0),NA())</f>
        <v>#N/A</v>
      </c>
      <c r="Z249" s="10" t="e">
        <f ca="1">IF($B249&lt;='Visualization - Fit'!$B$5,OFFSET(Projection!AK249,$A$2,0),NA())</f>
        <v>#N/A</v>
      </c>
      <c r="AA249" s="10" t="e">
        <f ca="1">IF($B249&lt;='Visualization - Fit'!$B$5,OFFSET(Projection!AL249,$A$2,0),NA())</f>
        <v>#N/A</v>
      </c>
      <c r="AB249" s="10" t="e">
        <f ca="1">IF($B249&lt;='Visualization - Fit'!$B$5,OFFSET(Projection!AM249,$A$2,0),NA())</f>
        <v>#N/A</v>
      </c>
    </row>
    <row r="250" spans="2:28">
      <c r="B250" s="9" t="e">
        <f ca="1">IF(B249&lt;'Visualization - Fit'!$B$5,OFFSET(Projection!A250,$A$2,0),NA())</f>
        <v>#N/A</v>
      </c>
      <c r="C250" s="10" t="e">
        <f ca="1">IF($B250&lt;='Visualization - Fit'!$B$5,OFFSET(Projection!B250,$A$2,0),NA())</f>
        <v>#N/A</v>
      </c>
      <c r="D250" s="10" t="e">
        <f ca="1">IF($B250&lt;='Visualization - Fit'!$B$5,OFFSET(Projection!C250,$A$2,0),NA())</f>
        <v>#N/A</v>
      </c>
      <c r="E250" s="10" t="e">
        <f ca="1">IF($B250&lt;='Visualization - Fit'!$B$5,OFFSET(Projection!D250,$A$2,0),NA())</f>
        <v>#N/A</v>
      </c>
      <c r="F250" s="10" t="e">
        <f ca="1">IF($B250&lt;='Visualization - Fit'!$B$5,OFFSET(Projection!E250,$A$2,0),NA())</f>
        <v>#N/A</v>
      </c>
      <c r="G250" s="10" t="e">
        <f ca="1">IF($B250&lt;='Visualization - Fit'!$B$5,OFFSET(Projection!F250,$A$2,0),NA())</f>
        <v>#N/A</v>
      </c>
      <c r="H250" s="10" t="e">
        <f ca="1">IF($B250&lt;='Visualization - Fit'!$B$5,OFFSET(Projection!O250,$A$2,0),NA())</f>
        <v>#N/A</v>
      </c>
      <c r="I250" s="10" t="e">
        <f ca="1">IF($B250&lt;='Visualization - Fit'!$B$5,OFFSET(Projection!P250,$A$2,0),NA())</f>
        <v>#N/A</v>
      </c>
      <c r="J250" s="10" t="e">
        <f ca="1">IF($B250&lt;='Visualization - Fit'!$B$5,OFFSET(Projection!Q250,$A$2,0),NA())</f>
        <v>#N/A</v>
      </c>
      <c r="K250" s="10" t="e">
        <f ca="1">IF($B250&lt;='Visualization - Fit'!$B$5,OFFSET(Projection!T250,$A$2,0),NA())</f>
        <v>#N/A</v>
      </c>
      <c r="L250" s="10" t="e">
        <f ca="1">IF($B250&lt;='Visualization - Fit'!$B$5,OFFSET(Projection!U250,$A$2,0),NA())</f>
        <v>#N/A</v>
      </c>
      <c r="M250" s="10" t="e">
        <f ca="1">IF($B250&lt;='Visualization - Fit'!$B$5,OFFSET(Projection!V250,$A$2,0),NA())</f>
        <v>#N/A</v>
      </c>
      <c r="N250" s="10" t="e">
        <f ca="1">IF($B250&lt;='Visualization - Fit'!$B$5,OFFSET(Projection!W250,$A$2,0),NA())</f>
        <v>#N/A</v>
      </c>
      <c r="O250" s="10" t="e">
        <f ca="1">IF($B250&lt;='Visualization - Fit'!$B$5,OFFSET(Projection!X250,$A$2,0),NA())</f>
        <v>#N/A</v>
      </c>
      <c r="P250" s="10" t="e">
        <f ca="1">IF($B250&lt;='Visualization - Fit'!$B$5,OFFSET(Projection!Y250,$A$2,0),NA())</f>
        <v>#N/A</v>
      </c>
      <c r="Q250" s="10" t="e">
        <f ca="1">IF($B250&lt;='Visualization - Fit'!$B$5,OFFSET(Projection!Z250,$A$2,0),NA())</f>
        <v>#N/A</v>
      </c>
      <c r="R250" s="10" t="e">
        <f ca="1">IF($B250&lt;='Visualization - Fit'!$B$5,OFFSET(Projection!AA250,$A$2,0),NA())</f>
        <v>#N/A</v>
      </c>
      <c r="S250" s="10" t="e">
        <f ca="1">IF($B250&lt;='Visualization - Fit'!$B$5,OFFSET(Projection!AB250,$A$2,0),NA())</f>
        <v>#N/A</v>
      </c>
      <c r="T250" s="10" t="e">
        <f ca="1">IF($B250&lt;='Visualization - Fit'!$B$5,OFFSET(Projection!AC250,$A$2,0),NA())</f>
        <v>#N/A</v>
      </c>
      <c r="U250" s="10" t="e">
        <f ca="1">IF($B250&lt;='Visualization - Fit'!$B$5,OFFSET(Projection!AD250,$A$2,0),NA())</f>
        <v>#N/A</v>
      </c>
      <c r="V250" s="10" t="e">
        <f ca="1">IF($B250&lt;='Visualization - Fit'!$B$5,OFFSET(Projection!AE250,$A$2,0),NA())</f>
        <v>#N/A</v>
      </c>
      <c r="W250" s="10" t="e">
        <f ca="1">IF($B250&lt;='Visualization - Fit'!$B$5,OFFSET(Projection!AI250,$A$2,0),NA())</f>
        <v>#N/A</v>
      </c>
      <c r="X250" s="10" t="e">
        <f ca="1">IF($B250&lt;='Visualization - Fit'!$B$5,OFFSET(Projection!AJ250,$A$2,0),NA())</f>
        <v>#N/A</v>
      </c>
      <c r="Y250" s="10" t="e">
        <f ca="1">IF($B250&lt;='Visualization - Fit'!$B$5,OFFSET(Projection!#REF!,$A$2,0),NA())</f>
        <v>#N/A</v>
      </c>
      <c r="Z250" s="10" t="e">
        <f ca="1">IF($B250&lt;='Visualization - Fit'!$B$5,OFFSET(Projection!AK250,$A$2,0),NA())</f>
        <v>#N/A</v>
      </c>
      <c r="AA250" s="10" t="e">
        <f ca="1">IF($B250&lt;='Visualization - Fit'!$B$5,OFFSET(Projection!AL250,$A$2,0),NA())</f>
        <v>#N/A</v>
      </c>
      <c r="AB250" s="10" t="e">
        <f ca="1">IF($B250&lt;='Visualization - Fit'!$B$5,OFFSET(Projection!AM250,$A$2,0),NA())</f>
        <v>#N/A</v>
      </c>
    </row>
    <row r="251" spans="2:28">
      <c r="B251" s="9" t="e">
        <f ca="1">IF(B250&lt;'Visualization - Fit'!$B$5,OFFSET(Projection!A251,$A$2,0),NA())</f>
        <v>#N/A</v>
      </c>
      <c r="C251" s="10" t="e">
        <f ca="1">IF($B251&lt;='Visualization - Fit'!$B$5,OFFSET(Projection!B251,$A$2,0),NA())</f>
        <v>#N/A</v>
      </c>
      <c r="D251" s="10" t="e">
        <f ca="1">IF($B251&lt;='Visualization - Fit'!$B$5,OFFSET(Projection!C251,$A$2,0),NA())</f>
        <v>#N/A</v>
      </c>
      <c r="E251" s="10" t="e">
        <f ca="1">IF($B251&lt;='Visualization - Fit'!$B$5,OFFSET(Projection!D251,$A$2,0),NA())</f>
        <v>#N/A</v>
      </c>
      <c r="F251" s="10" t="e">
        <f ca="1">IF($B251&lt;='Visualization - Fit'!$B$5,OFFSET(Projection!E251,$A$2,0),NA())</f>
        <v>#N/A</v>
      </c>
      <c r="G251" s="10" t="e">
        <f ca="1">IF($B251&lt;='Visualization - Fit'!$B$5,OFFSET(Projection!F251,$A$2,0),NA())</f>
        <v>#N/A</v>
      </c>
      <c r="H251" s="10" t="e">
        <f ca="1">IF($B251&lt;='Visualization - Fit'!$B$5,OFFSET(Projection!O251,$A$2,0),NA())</f>
        <v>#N/A</v>
      </c>
      <c r="I251" s="10" t="e">
        <f ca="1">IF($B251&lt;='Visualization - Fit'!$B$5,OFFSET(Projection!P251,$A$2,0),NA())</f>
        <v>#N/A</v>
      </c>
      <c r="J251" s="10" t="e">
        <f ca="1">IF($B251&lt;='Visualization - Fit'!$B$5,OFFSET(Projection!Q251,$A$2,0),NA())</f>
        <v>#N/A</v>
      </c>
      <c r="K251" s="10" t="e">
        <f ca="1">IF($B251&lt;='Visualization - Fit'!$B$5,OFFSET(Projection!T251,$A$2,0),NA())</f>
        <v>#N/A</v>
      </c>
      <c r="L251" s="10" t="e">
        <f ca="1">IF($B251&lt;='Visualization - Fit'!$B$5,OFFSET(Projection!U251,$A$2,0),NA())</f>
        <v>#N/A</v>
      </c>
      <c r="M251" s="10" t="e">
        <f ca="1">IF($B251&lt;='Visualization - Fit'!$B$5,OFFSET(Projection!V251,$A$2,0),NA())</f>
        <v>#N/A</v>
      </c>
      <c r="N251" s="10" t="e">
        <f ca="1">IF($B251&lt;='Visualization - Fit'!$B$5,OFFSET(Projection!W251,$A$2,0),NA())</f>
        <v>#N/A</v>
      </c>
      <c r="O251" s="10" t="e">
        <f ca="1">IF($B251&lt;='Visualization - Fit'!$B$5,OFFSET(Projection!X251,$A$2,0),NA())</f>
        <v>#N/A</v>
      </c>
      <c r="P251" s="10" t="e">
        <f ca="1">IF($B251&lt;='Visualization - Fit'!$B$5,OFFSET(Projection!Y251,$A$2,0),NA())</f>
        <v>#N/A</v>
      </c>
      <c r="Q251" s="10" t="e">
        <f ca="1">IF($B251&lt;='Visualization - Fit'!$B$5,OFFSET(Projection!Z251,$A$2,0),NA())</f>
        <v>#N/A</v>
      </c>
      <c r="R251" s="10" t="e">
        <f ca="1">IF($B251&lt;='Visualization - Fit'!$B$5,OFFSET(Projection!AA251,$A$2,0),NA())</f>
        <v>#N/A</v>
      </c>
      <c r="S251" s="10" t="e">
        <f ca="1">IF($B251&lt;='Visualization - Fit'!$B$5,OFFSET(Projection!AB251,$A$2,0),NA())</f>
        <v>#N/A</v>
      </c>
      <c r="T251" s="10" t="e">
        <f ca="1">IF($B251&lt;='Visualization - Fit'!$B$5,OFFSET(Projection!AC251,$A$2,0),NA())</f>
        <v>#N/A</v>
      </c>
      <c r="U251" s="10" t="e">
        <f ca="1">IF($B251&lt;='Visualization - Fit'!$B$5,OFFSET(Projection!AD251,$A$2,0),NA())</f>
        <v>#N/A</v>
      </c>
      <c r="V251" s="10" t="e">
        <f ca="1">IF($B251&lt;='Visualization - Fit'!$B$5,OFFSET(Projection!AE251,$A$2,0),NA())</f>
        <v>#N/A</v>
      </c>
      <c r="W251" s="10" t="e">
        <f ca="1">IF($B251&lt;='Visualization - Fit'!$B$5,OFFSET(Projection!AI251,$A$2,0),NA())</f>
        <v>#N/A</v>
      </c>
      <c r="X251" s="10" t="e">
        <f ca="1">IF($B251&lt;='Visualization - Fit'!$B$5,OFFSET(Projection!AJ251,$A$2,0),NA())</f>
        <v>#N/A</v>
      </c>
      <c r="Y251" s="10" t="e">
        <f ca="1">IF($B251&lt;='Visualization - Fit'!$B$5,OFFSET(Projection!#REF!,$A$2,0),NA())</f>
        <v>#N/A</v>
      </c>
      <c r="Z251" s="10" t="e">
        <f ca="1">IF($B251&lt;='Visualization - Fit'!$B$5,OFFSET(Projection!AK251,$A$2,0),NA())</f>
        <v>#N/A</v>
      </c>
      <c r="AA251" s="10" t="e">
        <f ca="1">IF($B251&lt;='Visualization - Fit'!$B$5,OFFSET(Projection!AL251,$A$2,0),NA())</f>
        <v>#N/A</v>
      </c>
      <c r="AB251" s="10" t="e">
        <f ca="1">IF($B251&lt;='Visualization - Fit'!$B$5,OFFSET(Projection!AM251,$A$2,0),NA())</f>
        <v>#N/A</v>
      </c>
    </row>
    <row r="252" spans="2:28">
      <c r="B252" s="9" t="e">
        <f ca="1">IF(B251&lt;'Visualization - Fit'!$B$5,OFFSET(Projection!A252,$A$2,0),NA())</f>
        <v>#N/A</v>
      </c>
      <c r="C252" s="10" t="e">
        <f ca="1">IF($B252&lt;='Visualization - Fit'!$B$5,OFFSET(Projection!B252,$A$2,0),NA())</f>
        <v>#N/A</v>
      </c>
      <c r="D252" s="10" t="e">
        <f ca="1">IF($B252&lt;='Visualization - Fit'!$B$5,OFFSET(Projection!C252,$A$2,0),NA())</f>
        <v>#N/A</v>
      </c>
      <c r="E252" s="10" t="e">
        <f ca="1">IF($B252&lt;='Visualization - Fit'!$B$5,OFFSET(Projection!D252,$A$2,0),NA())</f>
        <v>#N/A</v>
      </c>
      <c r="F252" s="10" t="e">
        <f ca="1">IF($B252&lt;='Visualization - Fit'!$B$5,OFFSET(Projection!E252,$A$2,0),NA())</f>
        <v>#N/A</v>
      </c>
      <c r="G252" s="10" t="e">
        <f ca="1">IF($B252&lt;='Visualization - Fit'!$B$5,OFFSET(Projection!F252,$A$2,0),NA())</f>
        <v>#N/A</v>
      </c>
      <c r="H252" s="10" t="e">
        <f ca="1">IF($B252&lt;='Visualization - Fit'!$B$5,OFFSET(Projection!O252,$A$2,0),NA())</f>
        <v>#N/A</v>
      </c>
      <c r="I252" s="10" t="e">
        <f ca="1">IF($B252&lt;='Visualization - Fit'!$B$5,OFFSET(Projection!P252,$A$2,0),NA())</f>
        <v>#N/A</v>
      </c>
      <c r="J252" s="10" t="e">
        <f ca="1">IF($B252&lt;='Visualization - Fit'!$B$5,OFFSET(Projection!Q252,$A$2,0),NA())</f>
        <v>#N/A</v>
      </c>
      <c r="K252" s="10" t="e">
        <f ca="1">IF($B252&lt;='Visualization - Fit'!$B$5,OFFSET(Projection!T252,$A$2,0),NA())</f>
        <v>#N/A</v>
      </c>
      <c r="L252" s="10" t="e">
        <f ca="1">IF($B252&lt;='Visualization - Fit'!$B$5,OFFSET(Projection!U252,$A$2,0),NA())</f>
        <v>#N/A</v>
      </c>
      <c r="M252" s="10" t="e">
        <f ca="1">IF($B252&lt;='Visualization - Fit'!$B$5,OFFSET(Projection!V252,$A$2,0),NA())</f>
        <v>#N/A</v>
      </c>
      <c r="N252" s="10" t="e">
        <f ca="1">IF($B252&lt;='Visualization - Fit'!$B$5,OFFSET(Projection!W252,$A$2,0),NA())</f>
        <v>#N/A</v>
      </c>
      <c r="O252" s="10" t="e">
        <f ca="1">IF($B252&lt;='Visualization - Fit'!$B$5,OFFSET(Projection!X252,$A$2,0),NA())</f>
        <v>#N/A</v>
      </c>
      <c r="P252" s="10" t="e">
        <f ca="1">IF($B252&lt;='Visualization - Fit'!$B$5,OFFSET(Projection!Y252,$A$2,0),NA())</f>
        <v>#N/A</v>
      </c>
      <c r="Q252" s="10" t="e">
        <f ca="1">IF($B252&lt;='Visualization - Fit'!$B$5,OFFSET(Projection!Z252,$A$2,0),NA())</f>
        <v>#N/A</v>
      </c>
      <c r="R252" s="10" t="e">
        <f ca="1">IF($B252&lt;='Visualization - Fit'!$B$5,OFFSET(Projection!AA252,$A$2,0),NA())</f>
        <v>#N/A</v>
      </c>
      <c r="S252" s="10" t="e">
        <f ca="1">IF($B252&lt;='Visualization - Fit'!$B$5,OFFSET(Projection!AB252,$A$2,0),NA())</f>
        <v>#N/A</v>
      </c>
      <c r="T252" s="10" t="e">
        <f ca="1">IF($B252&lt;='Visualization - Fit'!$B$5,OFFSET(Projection!AC252,$A$2,0),NA())</f>
        <v>#N/A</v>
      </c>
      <c r="U252" s="10" t="e">
        <f ca="1">IF($B252&lt;='Visualization - Fit'!$B$5,OFFSET(Projection!AD252,$A$2,0),NA())</f>
        <v>#N/A</v>
      </c>
      <c r="V252" s="10" t="e">
        <f ca="1">IF($B252&lt;='Visualization - Fit'!$B$5,OFFSET(Projection!AE252,$A$2,0),NA())</f>
        <v>#N/A</v>
      </c>
      <c r="W252" s="10" t="e">
        <f ca="1">IF($B252&lt;='Visualization - Fit'!$B$5,OFFSET(Projection!AI252,$A$2,0),NA())</f>
        <v>#N/A</v>
      </c>
      <c r="X252" s="10" t="e">
        <f ca="1">IF($B252&lt;='Visualization - Fit'!$B$5,OFFSET(Projection!AJ252,$A$2,0),NA())</f>
        <v>#N/A</v>
      </c>
      <c r="Y252" s="10" t="e">
        <f ca="1">IF($B252&lt;='Visualization - Fit'!$B$5,OFFSET(Projection!#REF!,$A$2,0),NA())</f>
        <v>#N/A</v>
      </c>
      <c r="Z252" s="10" t="e">
        <f ca="1">IF($B252&lt;='Visualization - Fit'!$B$5,OFFSET(Projection!AK252,$A$2,0),NA())</f>
        <v>#N/A</v>
      </c>
      <c r="AA252" s="10" t="e">
        <f ca="1">IF($B252&lt;='Visualization - Fit'!$B$5,OFFSET(Projection!AL252,$A$2,0),NA())</f>
        <v>#N/A</v>
      </c>
      <c r="AB252" s="10" t="e">
        <f ca="1">IF($B252&lt;='Visualization - Fit'!$B$5,OFFSET(Projection!AM252,$A$2,0),NA())</f>
        <v>#N/A</v>
      </c>
    </row>
    <row r="253" spans="2:28">
      <c r="B253" s="9" t="e">
        <f ca="1">IF(B252&lt;'Visualization - Fit'!$B$5,OFFSET(Projection!A253,$A$2,0),NA())</f>
        <v>#N/A</v>
      </c>
      <c r="C253" s="10" t="e">
        <f ca="1">IF($B253&lt;='Visualization - Fit'!$B$5,OFFSET(Projection!B253,$A$2,0),NA())</f>
        <v>#N/A</v>
      </c>
      <c r="D253" s="10" t="e">
        <f ca="1">IF($B253&lt;='Visualization - Fit'!$B$5,OFFSET(Projection!C253,$A$2,0),NA())</f>
        <v>#N/A</v>
      </c>
      <c r="E253" s="10" t="e">
        <f ca="1">IF($B253&lt;='Visualization - Fit'!$B$5,OFFSET(Projection!D253,$A$2,0),NA())</f>
        <v>#N/A</v>
      </c>
      <c r="F253" s="10" t="e">
        <f ca="1">IF($B253&lt;='Visualization - Fit'!$B$5,OFFSET(Projection!E253,$A$2,0),NA())</f>
        <v>#N/A</v>
      </c>
      <c r="G253" s="10" t="e">
        <f ca="1">IF($B253&lt;='Visualization - Fit'!$B$5,OFFSET(Projection!F253,$A$2,0),NA())</f>
        <v>#N/A</v>
      </c>
      <c r="H253" s="10" t="e">
        <f ca="1">IF($B253&lt;='Visualization - Fit'!$B$5,OFFSET(Projection!O253,$A$2,0),NA())</f>
        <v>#N/A</v>
      </c>
      <c r="I253" s="10" t="e">
        <f ca="1">IF($B253&lt;='Visualization - Fit'!$B$5,OFFSET(Projection!P253,$A$2,0),NA())</f>
        <v>#N/A</v>
      </c>
      <c r="J253" s="10" t="e">
        <f ca="1">IF($B253&lt;='Visualization - Fit'!$B$5,OFFSET(Projection!Q253,$A$2,0),NA())</f>
        <v>#N/A</v>
      </c>
      <c r="K253" s="10" t="e">
        <f ca="1">IF($B253&lt;='Visualization - Fit'!$B$5,OFFSET(Projection!T253,$A$2,0),NA())</f>
        <v>#N/A</v>
      </c>
      <c r="L253" s="10" t="e">
        <f ca="1">IF($B253&lt;='Visualization - Fit'!$B$5,OFFSET(Projection!U253,$A$2,0),NA())</f>
        <v>#N/A</v>
      </c>
      <c r="M253" s="10" t="e">
        <f ca="1">IF($B253&lt;='Visualization - Fit'!$B$5,OFFSET(Projection!V253,$A$2,0),NA())</f>
        <v>#N/A</v>
      </c>
      <c r="N253" s="10" t="e">
        <f ca="1">IF($B253&lt;='Visualization - Fit'!$B$5,OFFSET(Projection!W253,$A$2,0),NA())</f>
        <v>#N/A</v>
      </c>
      <c r="O253" s="10" t="e">
        <f ca="1">IF($B253&lt;='Visualization - Fit'!$B$5,OFFSET(Projection!X253,$A$2,0),NA())</f>
        <v>#N/A</v>
      </c>
      <c r="P253" s="10" t="e">
        <f ca="1">IF($B253&lt;='Visualization - Fit'!$B$5,OFFSET(Projection!Y253,$A$2,0),NA())</f>
        <v>#N/A</v>
      </c>
      <c r="Q253" s="10" t="e">
        <f ca="1">IF($B253&lt;='Visualization - Fit'!$B$5,OFFSET(Projection!Z253,$A$2,0),NA())</f>
        <v>#N/A</v>
      </c>
      <c r="R253" s="10" t="e">
        <f ca="1">IF($B253&lt;='Visualization - Fit'!$B$5,OFFSET(Projection!AA253,$A$2,0),NA())</f>
        <v>#N/A</v>
      </c>
      <c r="S253" s="10" t="e">
        <f ca="1">IF($B253&lt;='Visualization - Fit'!$B$5,OFFSET(Projection!AB253,$A$2,0),NA())</f>
        <v>#N/A</v>
      </c>
      <c r="T253" s="10" t="e">
        <f ca="1">IF($B253&lt;='Visualization - Fit'!$B$5,OFFSET(Projection!AC253,$A$2,0),NA())</f>
        <v>#N/A</v>
      </c>
      <c r="U253" s="10" t="e">
        <f ca="1">IF($B253&lt;='Visualization - Fit'!$B$5,OFFSET(Projection!AD253,$A$2,0),NA())</f>
        <v>#N/A</v>
      </c>
      <c r="V253" s="10" t="e">
        <f ca="1">IF($B253&lt;='Visualization - Fit'!$B$5,OFFSET(Projection!AE253,$A$2,0),NA())</f>
        <v>#N/A</v>
      </c>
      <c r="W253" s="10" t="e">
        <f ca="1">IF($B253&lt;='Visualization - Fit'!$B$5,OFFSET(Projection!AI253,$A$2,0),NA())</f>
        <v>#N/A</v>
      </c>
      <c r="X253" s="10" t="e">
        <f ca="1">IF($B253&lt;='Visualization - Fit'!$B$5,OFFSET(Projection!AJ253,$A$2,0),NA())</f>
        <v>#N/A</v>
      </c>
      <c r="Y253" s="10" t="e">
        <f ca="1">IF($B253&lt;='Visualization - Fit'!$B$5,OFFSET(Projection!#REF!,$A$2,0),NA())</f>
        <v>#N/A</v>
      </c>
      <c r="Z253" s="10" t="e">
        <f ca="1">IF($B253&lt;='Visualization - Fit'!$B$5,OFFSET(Projection!AK253,$A$2,0),NA())</f>
        <v>#N/A</v>
      </c>
      <c r="AA253" s="10" t="e">
        <f ca="1">IF($B253&lt;='Visualization - Fit'!$B$5,OFFSET(Projection!AL253,$A$2,0),NA())</f>
        <v>#N/A</v>
      </c>
      <c r="AB253" s="10" t="e">
        <f ca="1">IF($B253&lt;='Visualization - Fit'!$B$5,OFFSET(Projection!AM253,$A$2,0),NA())</f>
        <v>#N/A</v>
      </c>
    </row>
    <row r="254" spans="2:28">
      <c r="B254" s="9" t="e">
        <f ca="1">IF(B253&lt;'Visualization - Fit'!$B$5,OFFSET(Projection!A254,$A$2,0),NA())</f>
        <v>#N/A</v>
      </c>
      <c r="C254" s="10" t="e">
        <f ca="1">IF($B254&lt;='Visualization - Fit'!$B$5,OFFSET(Projection!B254,$A$2,0),NA())</f>
        <v>#N/A</v>
      </c>
      <c r="D254" s="10" t="e">
        <f ca="1">IF($B254&lt;='Visualization - Fit'!$B$5,OFFSET(Projection!C254,$A$2,0),NA())</f>
        <v>#N/A</v>
      </c>
      <c r="E254" s="10" t="e">
        <f ca="1">IF($B254&lt;='Visualization - Fit'!$B$5,OFFSET(Projection!D254,$A$2,0),NA())</f>
        <v>#N/A</v>
      </c>
      <c r="F254" s="10" t="e">
        <f ca="1">IF($B254&lt;='Visualization - Fit'!$B$5,OFFSET(Projection!E254,$A$2,0),NA())</f>
        <v>#N/A</v>
      </c>
      <c r="G254" s="10" t="e">
        <f ca="1">IF($B254&lt;='Visualization - Fit'!$B$5,OFFSET(Projection!F254,$A$2,0),NA())</f>
        <v>#N/A</v>
      </c>
      <c r="H254" s="10" t="e">
        <f ca="1">IF($B254&lt;='Visualization - Fit'!$B$5,OFFSET(Projection!O254,$A$2,0),NA())</f>
        <v>#N/A</v>
      </c>
      <c r="I254" s="10" t="e">
        <f ca="1">IF($B254&lt;='Visualization - Fit'!$B$5,OFFSET(Projection!P254,$A$2,0),NA())</f>
        <v>#N/A</v>
      </c>
      <c r="J254" s="10" t="e">
        <f ca="1">IF($B254&lt;='Visualization - Fit'!$B$5,OFFSET(Projection!Q254,$A$2,0),NA())</f>
        <v>#N/A</v>
      </c>
      <c r="K254" s="10" t="e">
        <f ca="1">IF($B254&lt;='Visualization - Fit'!$B$5,OFFSET(Projection!T254,$A$2,0),NA())</f>
        <v>#N/A</v>
      </c>
      <c r="L254" s="10" t="e">
        <f ca="1">IF($B254&lt;='Visualization - Fit'!$B$5,OFFSET(Projection!U254,$A$2,0),NA())</f>
        <v>#N/A</v>
      </c>
      <c r="M254" s="10" t="e">
        <f ca="1">IF($B254&lt;='Visualization - Fit'!$B$5,OFFSET(Projection!V254,$A$2,0),NA())</f>
        <v>#N/A</v>
      </c>
      <c r="N254" s="10" t="e">
        <f ca="1">IF($B254&lt;='Visualization - Fit'!$B$5,OFFSET(Projection!W254,$A$2,0),NA())</f>
        <v>#N/A</v>
      </c>
      <c r="O254" s="10" t="e">
        <f ca="1">IF($B254&lt;='Visualization - Fit'!$B$5,OFFSET(Projection!X254,$A$2,0),NA())</f>
        <v>#N/A</v>
      </c>
      <c r="P254" s="10" t="e">
        <f ca="1">IF($B254&lt;='Visualization - Fit'!$B$5,OFFSET(Projection!Y254,$A$2,0),NA())</f>
        <v>#N/A</v>
      </c>
      <c r="Q254" s="10" t="e">
        <f ca="1">IF($B254&lt;='Visualization - Fit'!$B$5,OFFSET(Projection!Z254,$A$2,0),NA())</f>
        <v>#N/A</v>
      </c>
      <c r="R254" s="10" t="e">
        <f ca="1">IF($B254&lt;='Visualization - Fit'!$B$5,OFFSET(Projection!AA254,$A$2,0),NA())</f>
        <v>#N/A</v>
      </c>
      <c r="S254" s="10" t="e">
        <f ca="1">IF($B254&lt;='Visualization - Fit'!$B$5,OFFSET(Projection!AB254,$A$2,0),NA())</f>
        <v>#N/A</v>
      </c>
      <c r="T254" s="10" t="e">
        <f ca="1">IF($B254&lt;='Visualization - Fit'!$B$5,OFFSET(Projection!AC254,$A$2,0),NA())</f>
        <v>#N/A</v>
      </c>
      <c r="U254" s="10" t="e">
        <f ca="1">IF($B254&lt;='Visualization - Fit'!$B$5,OFFSET(Projection!AD254,$A$2,0),NA())</f>
        <v>#N/A</v>
      </c>
      <c r="V254" s="10" t="e">
        <f ca="1">IF($B254&lt;='Visualization - Fit'!$B$5,OFFSET(Projection!AE254,$A$2,0),NA())</f>
        <v>#N/A</v>
      </c>
      <c r="W254" s="10" t="e">
        <f ca="1">IF($B254&lt;='Visualization - Fit'!$B$5,OFFSET(Projection!AI254,$A$2,0),NA())</f>
        <v>#N/A</v>
      </c>
      <c r="X254" s="10" t="e">
        <f ca="1">IF($B254&lt;='Visualization - Fit'!$B$5,OFFSET(Projection!AJ254,$A$2,0),NA())</f>
        <v>#N/A</v>
      </c>
      <c r="Y254" s="10" t="e">
        <f ca="1">IF($B254&lt;='Visualization - Fit'!$B$5,OFFSET(Projection!#REF!,$A$2,0),NA())</f>
        <v>#N/A</v>
      </c>
      <c r="Z254" s="10" t="e">
        <f ca="1">IF($B254&lt;='Visualization - Fit'!$B$5,OFFSET(Projection!AK254,$A$2,0),NA())</f>
        <v>#N/A</v>
      </c>
      <c r="AA254" s="10" t="e">
        <f ca="1">IF($B254&lt;='Visualization - Fit'!$B$5,OFFSET(Projection!AL254,$A$2,0),NA())</f>
        <v>#N/A</v>
      </c>
      <c r="AB254" s="10" t="e">
        <f ca="1">IF($B254&lt;='Visualization - Fit'!$B$5,OFFSET(Projection!AM254,$A$2,0),NA())</f>
        <v>#N/A</v>
      </c>
    </row>
    <row r="255" spans="2:28">
      <c r="B255" s="9" t="e">
        <f ca="1">IF(B254&lt;'Visualization - Fit'!$B$5,OFFSET(Projection!A255,$A$2,0),NA())</f>
        <v>#N/A</v>
      </c>
      <c r="C255" s="10" t="e">
        <f ca="1">IF($B255&lt;='Visualization - Fit'!$B$5,OFFSET(Projection!B255,$A$2,0),NA())</f>
        <v>#N/A</v>
      </c>
      <c r="D255" s="10" t="e">
        <f ca="1">IF($B255&lt;='Visualization - Fit'!$B$5,OFFSET(Projection!C255,$A$2,0),NA())</f>
        <v>#N/A</v>
      </c>
      <c r="E255" s="10" t="e">
        <f ca="1">IF($B255&lt;='Visualization - Fit'!$B$5,OFFSET(Projection!D255,$A$2,0),NA())</f>
        <v>#N/A</v>
      </c>
      <c r="F255" s="10" t="e">
        <f ca="1">IF($B255&lt;='Visualization - Fit'!$B$5,OFFSET(Projection!E255,$A$2,0),NA())</f>
        <v>#N/A</v>
      </c>
      <c r="G255" s="10" t="e">
        <f ca="1">IF($B255&lt;='Visualization - Fit'!$B$5,OFFSET(Projection!F255,$A$2,0),NA())</f>
        <v>#N/A</v>
      </c>
      <c r="H255" s="10" t="e">
        <f ca="1">IF($B255&lt;='Visualization - Fit'!$B$5,OFFSET(Projection!O255,$A$2,0),NA())</f>
        <v>#N/A</v>
      </c>
      <c r="I255" s="10" t="e">
        <f ca="1">IF($B255&lt;='Visualization - Fit'!$B$5,OFFSET(Projection!P255,$A$2,0),NA())</f>
        <v>#N/A</v>
      </c>
      <c r="J255" s="10" t="e">
        <f ca="1">IF($B255&lt;='Visualization - Fit'!$B$5,OFFSET(Projection!Q255,$A$2,0),NA())</f>
        <v>#N/A</v>
      </c>
      <c r="K255" s="10" t="e">
        <f ca="1">IF($B255&lt;='Visualization - Fit'!$B$5,OFFSET(Projection!T255,$A$2,0),NA())</f>
        <v>#N/A</v>
      </c>
      <c r="L255" s="10" t="e">
        <f ca="1">IF($B255&lt;='Visualization - Fit'!$B$5,OFFSET(Projection!U255,$A$2,0),NA())</f>
        <v>#N/A</v>
      </c>
      <c r="M255" s="10" t="e">
        <f ca="1">IF($B255&lt;='Visualization - Fit'!$B$5,OFFSET(Projection!V255,$A$2,0),NA())</f>
        <v>#N/A</v>
      </c>
      <c r="N255" s="10" t="e">
        <f ca="1">IF($B255&lt;='Visualization - Fit'!$B$5,OFFSET(Projection!W255,$A$2,0),NA())</f>
        <v>#N/A</v>
      </c>
      <c r="O255" s="10" t="e">
        <f ca="1">IF($B255&lt;='Visualization - Fit'!$B$5,OFFSET(Projection!X255,$A$2,0),NA())</f>
        <v>#N/A</v>
      </c>
      <c r="P255" s="10" t="e">
        <f ca="1">IF($B255&lt;='Visualization - Fit'!$B$5,OFFSET(Projection!Y255,$A$2,0),NA())</f>
        <v>#N/A</v>
      </c>
      <c r="Q255" s="10" t="e">
        <f ca="1">IF($B255&lt;='Visualization - Fit'!$B$5,OFFSET(Projection!Z255,$A$2,0),NA())</f>
        <v>#N/A</v>
      </c>
      <c r="R255" s="10" t="e">
        <f ca="1">IF($B255&lt;='Visualization - Fit'!$B$5,OFFSET(Projection!AA255,$A$2,0),NA())</f>
        <v>#N/A</v>
      </c>
      <c r="S255" s="10" t="e">
        <f ca="1">IF($B255&lt;='Visualization - Fit'!$B$5,OFFSET(Projection!AB255,$A$2,0),NA())</f>
        <v>#N/A</v>
      </c>
      <c r="T255" s="10" t="e">
        <f ca="1">IF($B255&lt;='Visualization - Fit'!$B$5,OFFSET(Projection!AC255,$A$2,0),NA())</f>
        <v>#N/A</v>
      </c>
      <c r="U255" s="10" t="e">
        <f ca="1">IF($B255&lt;='Visualization - Fit'!$B$5,OFFSET(Projection!AD255,$A$2,0),NA())</f>
        <v>#N/A</v>
      </c>
      <c r="V255" s="10" t="e">
        <f ca="1">IF($B255&lt;='Visualization - Fit'!$B$5,OFFSET(Projection!AE255,$A$2,0),NA())</f>
        <v>#N/A</v>
      </c>
      <c r="W255" s="10" t="e">
        <f ca="1">IF($B255&lt;='Visualization - Fit'!$B$5,OFFSET(Projection!AI255,$A$2,0),NA())</f>
        <v>#N/A</v>
      </c>
      <c r="X255" s="10" t="e">
        <f ca="1">IF($B255&lt;='Visualization - Fit'!$B$5,OFFSET(Projection!AJ255,$A$2,0),NA())</f>
        <v>#N/A</v>
      </c>
      <c r="Y255" s="10" t="e">
        <f ca="1">IF($B255&lt;='Visualization - Fit'!$B$5,OFFSET(Projection!#REF!,$A$2,0),NA())</f>
        <v>#N/A</v>
      </c>
      <c r="Z255" s="10" t="e">
        <f ca="1">IF($B255&lt;='Visualization - Fit'!$B$5,OFFSET(Projection!AK255,$A$2,0),NA())</f>
        <v>#N/A</v>
      </c>
      <c r="AA255" s="10" t="e">
        <f ca="1">IF($B255&lt;='Visualization - Fit'!$B$5,OFFSET(Projection!AL255,$A$2,0),NA())</f>
        <v>#N/A</v>
      </c>
      <c r="AB255" s="10" t="e">
        <f ca="1">IF($B255&lt;='Visualization - Fit'!$B$5,OFFSET(Projection!AM255,$A$2,0),NA())</f>
        <v>#N/A</v>
      </c>
    </row>
    <row r="256" spans="2:28">
      <c r="B256" s="9" t="e">
        <f ca="1">IF(B255&lt;'Visualization - Fit'!$B$5,OFFSET(Projection!A256,$A$2,0),NA())</f>
        <v>#N/A</v>
      </c>
      <c r="C256" s="10" t="e">
        <f ca="1">IF($B256&lt;='Visualization - Fit'!$B$5,OFFSET(Projection!B256,$A$2,0),NA())</f>
        <v>#N/A</v>
      </c>
      <c r="D256" s="10" t="e">
        <f ca="1">IF($B256&lt;='Visualization - Fit'!$B$5,OFFSET(Projection!C256,$A$2,0),NA())</f>
        <v>#N/A</v>
      </c>
      <c r="E256" s="10" t="e">
        <f ca="1">IF($B256&lt;='Visualization - Fit'!$B$5,OFFSET(Projection!D256,$A$2,0),NA())</f>
        <v>#N/A</v>
      </c>
      <c r="F256" s="10" t="e">
        <f ca="1">IF($B256&lt;='Visualization - Fit'!$B$5,OFFSET(Projection!E256,$A$2,0),NA())</f>
        <v>#N/A</v>
      </c>
      <c r="G256" s="10" t="e">
        <f ca="1">IF($B256&lt;='Visualization - Fit'!$B$5,OFFSET(Projection!F256,$A$2,0),NA())</f>
        <v>#N/A</v>
      </c>
      <c r="H256" s="10" t="e">
        <f ca="1">IF($B256&lt;='Visualization - Fit'!$B$5,OFFSET(Projection!O256,$A$2,0),NA())</f>
        <v>#N/A</v>
      </c>
      <c r="I256" s="10" t="e">
        <f ca="1">IF($B256&lt;='Visualization - Fit'!$B$5,OFFSET(Projection!P256,$A$2,0),NA())</f>
        <v>#N/A</v>
      </c>
      <c r="J256" s="10" t="e">
        <f ca="1">IF($B256&lt;='Visualization - Fit'!$B$5,OFFSET(Projection!Q256,$A$2,0),NA())</f>
        <v>#N/A</v>
      </c>
      <c r="K256" s="10" t="e">
        <f ca="1">IF($B256&lt;='Visualization - Fit'!$B$5,OFFSET(Projection!T256,$A$2,0),NA())</f>
        <v>#N/A</v>
      </c>
      <c r="L256" s="10" t="e">
        <f ca="1">IF($B256&lt;='Visualization - Fit'!$B$5,OFFSET(Projection!U256,$A$2,0),NA())</f>
        <v>#N/A</v>
      </c>
      <c r="M256" s="10" t="e">
        <f ca="1">IF($B256&lt;='Visualization - Fit'!$B$5,OFFSET(Projection!V256,$A$2,0),NA())</f>
        <v>#N/A</v>
      </c>
      <c r="N256" s="10" t="e">
        <f ca="1">IF($B256&lt;='Visualization - Fit'!$B$5,OFFSET(Projection!W256,$A$2,0),NA())</f>
        <v>#N/A</v>
      </c>
      <c r="O256" s="10" t="e">
        <f ca="1">IF($B256&lt;='Visualization - Fit'!$B$5,OFFSET(Projection!X256,$A$2,0),NA())</f>
        <v>#N/A</v>
      </c>
      <c r="P256" s="10" t="e">
        <f ca="1">IF($B256&lt;='Visualization - Fit'!$B$5,OFFSET(Projection!Y256,$A$2,0),NA())</f>
        <v>#N/A</v>
      </c>
      <c r="Q256" s="10" t="e">
        <f ca="1">IF($B256&lt;='Visualization - Fit'!$B$5,OFFSET(Projection!Z256,$A$2,0),NA())</f>
        <v>#N/A</v>
      </c>
      <c r="R256" s="10" t="e">
        <f ca="1">IF($B256&lt;='Visualization - Fit'!$B$5,OFFSET(Projection!AA256,$A$2,0),NA())</f>
        <v>#N/A</v>
      </c>
      <c r="S256" s="10" t="e">
        <f ca="1">IF($B256&lt;='Visualization - Fit'!$B$5,OFFSET(Projection!AB256,$A$2,0),NA())</f>
        <v>#N/A</v>
      </c>
      <c r="T256" s="10" t="e">
        <f ca="1">IF($B256&lt;='Visualization - Fit'!$B$5,OFFSET(Projection!AC256,$A$2,0),NA())</f>
        <v>#N/A</v>
      </c>
      <c r="U256" s="10" t="e">
        <f ca="1">IF($B256&lt;='Visualization - Fit'!$B$5,OFFSET(Projection!AD256,$A$2,0),NA())</f>
        <v>#N/A</v>
      </c>
      <c r="V256" s="10" t="e">
        <f ca="1">IF($B256&lt;='Visualization - Fit'!$B$5,OFFSET(Projection!AE256,$A$2,0),NA())</f>
        <v>#N/A</v>
      </c>
      <c r="W256" s="10" t="e">
        <f ca="1">IF($B256&lt;='Visualization - Fit'!$B$5,OFFSET(Projection!AI256,$A$2,0),NA())</f>
        <v>#N/A</v>
      </c>
      <c r="X256" s="10" t="e">
        <f ca="1">IF($B256&lt;='Visualization - Fit'!$B$5,OFFSET(Projection!AJ256,$A$2,0),NA())</f>
        <v>#N/A</v>
      </c>
      <c r="Y256" s="10" t="e">
        <f ca="1">IF($B256&lt;='Visualization - Fit'!$B$5,OFFSET(Projection!#REF!,$A$2,0),NA())</f>
        <v>#N/A</v>
      </c>
      <c r="Z256" s="10" t="e">
        <f ca="1">IF($B256&lt;='Visualization - Fit'!$B$5,OFFSET(Projection!AK256,$A$2,0),NA())</f>
        <v>#N/A</v>
      </c>
      <c r="AA256" s="10" t="e">
        <f ca="1">IF($B256&lt;='Visualization - Fit'!$B$5,OFFSET(Projection!AL256,$A$2,0),NA())</f>
        <v>#N/A</v>
      </c>
      <c r="AB256" s="10" t="e">
        <f ca="1">IF($B256&lt;='Visualization - Fit'!$B$5,OFFSET(Projection!AM256,$A$2,0),NA())</f>
        <v>#N/A</v>
      </c>
    </row>
    <row r="257" spans="2:28">
      <c r="B257" s="9" t="e">
        <f ca="1">IF(B256&lt;'Visualization - Fit'!$B$5,OFFSET(Projection!A257,$A$2,0),NA())</f>
        <v>#N/A</v>
      </c>
      <c r="C257" s="10" t="e">
        <f ca="1">IF($B257&lt;='Visualization - Fit'!$B$5,OFFSET(Projection!B257,$A$2,0),NA())</f>
        <v>#N/A</v>
      </c>
      <c r="D257" s="10" t="e">
        <f ca="1">IF($B257&lt;='Visualization - Fit'!$B$5,OFFSET(Projection!C257,$A$2,0),NA())</f>
        <v>#N/A</v>
      </c>
      <c r="E257" s="10" t="e">
        <f ca="1">IF($B257&lt;='Visualization - Fit'!$B$5,OFFSET(Projection!D257,$A$2,0),NA())</f>
        <v>#N/A</v>
      </c>
      <c r="F257" s="10" t="e">
        <f ca="1">IF($B257&lt;='Visualization - Fit'!$B$5,OFFSET(Projection!E257,$A$2,0),NA())</f>
        <v>#N/A</v>
      </c>
      <c r="G257" s="10" t="e">
        <f ca="1">IF($B257&lt;='Visualization - Fit'!$B$5,OFFSET(Projection!F257,$A$2,0),NA())</f>
        <v>#N/A</v>
      </c>
      <c r="H257" s="10" t="e">
        <f ca="1">IF($B257&lt;='Visualization - Fit'!$B$5,OFFSET(Projection!O257,$A$2,0),NA())</f>
        <v>#N/A</v>
      </c>
      <c r="I257" s="10" t="e">
        <f ca="1">IF($B257&lt;='Visualization - Fit'!$B$5,OFFSET(Projection!P257,$A$2,0),NA())</f>
        <v>#N/A</v>
      </c>
      <c r="J257" s="10" t="e">
        <f ca="1">IF($B257&lt;='Visualization - Fit'!$B$5,OFFSET(Projection!Q257,$A$2,0),NA())</f>
        <v>#N/A</v>
      </c>
      <c r="K257" s="10" t="e">
        <f ca="1">IF($B257&lt;='Visualization - Fit'!$B$5,OFFSET(Projection!T257,$A$2,0),NA())</f>
        <v>#N/A</v>
      </c>
      <c r="L257" s="10" t="e">
        <f ca="1">IF($B257&lt;='Visualization - Fit'!$B$5,OFFSET(Projection!U257,$A$2,0),NA())</f>
        <v>#N/A</v>
      </c>
      <c r="M257" s="10" t="e">
        <f ca="1">IF($B257&lt;='Visualization - Fit'!$B$5,OFFSET(Projection!V257,$A$2,0),NA())</f>
        <v>#N/A</v>
      </c>
      <c r="N257" s="10" t="e">
        <f ca="1">IF($B257&lt;='Visualization - Fit'!$B$5,OFFSET(Projection!W257,$A$2,0),NA())</f>
        <v>#N/A</v>
      </c>
      <c r="O257" s="10" t="e">
        <f ca="1">IF($B257&lt;='Visualization - Fit'!$B$5,OFFSET(Projection!X257,$A$2,0),NA())</f>
        <v>#N/A</v>
      </c>
      <c r="P257" s="10" t="e">
        <f ca="1">IF($B257&lt;='Visualization - Fit'!$B$5,OFFSET(Projection!Y257,$A$2,0),NA())</f>
        <v>#N/A</v>
      </c>
      <c r="Q257" s="10" t="e">
        <f ca="1">IF($B257&lt;='Visualization - Fit'!$B$5,OFFSET(Projection!Z257,$A$2,0),NA())</f>
        <v>#N/A</v>
      </c>
      <c r="R257" s="10" t="e">
        <f ca="1">IF($B257&lt;='Visualization - Fit'!$B$5,OFFSET(Projection!AA257,$A$2,0),NA())</f>
        <v>#N/A</v>
      </c>
      <c r="S257" s="10" t="e">
        <f ca="1">IF($B257&lt;='Visualization - Fit'!$B$5,OFFSET(Projection!AB257,$A$2,0),NA())</f>
        <v>#N/A</v>
      </c>
      <c r="T257" s="10" t="e">
        <f ca="1">IF($B257&lt;='Visualization - Fit'!$B$5,OFFSET(Projection!AC257,$A$2,0),NA())</f>
        <v>#N/A</v>
      </c>
      <c r="U257" s="10" t="e">
        <f ca="1">IF($B257&lt;='Visualization - Fit'!$B$5,OFFSET(Projection!AD257,$A$2,0),NA())</f>
        <v>#N/A</v>
      </c>
      <c r="V257" s="10" t="e">
        <f ca="1">IF($B257&lt;='Visualization - Fit'!$B$5,OFFSET(Projection!AE257,$A$2,0),NA())</f>
        <v>#N/A</v>
      </c>
      <c r="W257" s="10" t="e">
        <f ca="1">IF($B257&lt;='Visualization - Fit'!$B$5,OFFSET(Projection!AI257,$A$2,0),NA())</f>
        <v>#N/A</v>
      </c>
      <c r="X257" s="10" t="e">
        <f ca="1">IF($B257&lt;='Visualization - Fit'!$B$5,OFFSET(Projection!AJ257,$A$2,0),NA())</f>
        <v>#N/A</v>
      </c>
      <c r="Y257" s="10" t="e">
        <f ca="1">IF($B257&lt;='Visualization - Fit'!$B$5,OFFSET(Projection!#REF!,$A$2,0),NA())</f>
        <v>#N/A</v>
      </c>
      <c r="Z257" s="10" t="e">
        <f ca="1">IF($B257&lt;='Visualization - Fit'!$B$5,OFFSET(Projection!AK257,$A$2,0),NA())</f>
        <v>#N/A</v>
      </c>
      <c r="AA257" s="10" t="e">
        <f ca="1">IF($B257&lt;='Visualization - Fit'!$B$5,OFFSET(Projection!AL257,$A$2,0),NA())</f>
        <v>#N/A</v>
      </c>
      <c r="AB257" s="10" t="e">
        <f ca="1">IF($B257&lt;='Visualization - Fit'!$B$5,OFFSET(Projection!AM257,$A$2,0),NA())</f>
        <v>#N/A</v>
      </c>
    </row>
    <row r="258" spans="2:28">
      <c r="B258" s="9" t="e">
        <f ca="1">IF(B257&lt;'Visualization - Fit'!$B$5,OFFSET(Projection!A258,$A$2,0),NA())</f>
        <v>#N/A</v>
      </c>
      <c r="C258" s="10" t="e">
        <f ca="1">IF($B258&lt;='Visualization - Fit'!$B$5,OFFSET(Projection!B258,$A$2,0),NA())</f>
        <v>#N/A</v>
      </c>
      <c r="D258" s="10" t="e">
        <f ca="1">IF($B258&lt;='Visualization - Fit'!$B$5,OFFSET(Projection!C258,$A$2,0),NA())</f>
        <v>#N/A</v>
      </c>
      <c r="E258" s="10" t="e">
        <f ca="1">IF($B258&lt;='Visualization - Fit'!$B$5,OFFSET(Projection!D258,$A$2,0),NA())</f>
        <v>#N/A</v>
      </c>
      <c r="F258" s="10" t="e">
        <f ca="1">IF($B258&lt;='Visualization - Fit'!$B$5,OFFSET(Projection!E258,$A$2,0),NA())</f>
        <v>#N/A</v>
      </c>
      <c r="G258" s="10" t="e">
        <f ca="1">IF($B258&lt;='Visualization - Fit'!$B$5,OFFSET(Projection!F258,$A$2,0),NA())</f>
        <v>#N/A</v>
      </c>
      <c r="H258" s="10" t="e">
        <f ca="1">IF($B258&lt;='Visualization - Fit'!$B$5,OFFSET(Projection!O258,$A$2,0),NA())</f>
        <v>#N/A</v>
      </c>
      <c r="I258" s="10" t="e">
        <f ca="1">IF($B258&lt;='Visualization - Fit'!$B$5,OFFSET(Projection!P258,$A$2,0),NA())</f>
        <v>#N/A</v>
      </c>
      <c r="J258" s="10" t="e">
        <f ca="1">IF($B258&lt;='Visualization - Fit'!$B$5,OFFSET(Projection!Q258,$A$2,0),NA())</f>
        <v>#N/A</v>
      </c>
      <c r="K258" s="10" t="e">
        <f ca="1">IF($B258&lt;='Visualization - Fit'!$B$5,OFFSET(Projection!T258,$A$2,0),NA())</f>
        <v>#N/A</v>
      </c>
      <c r="L258" s="10" t="e">
        <f ca="1">IF($B258&lt;='Visualization - Fit'!$B$5,OFFSET(Projection!U258,$A$2,0),NA())</f>
        <v>#N/A</v>
      </c>
      <c r="M258" s="10" t="e">
        <f ca="1">IF($B258&lt;='Visualization - Fit'!$B$5,OFFSET(Projection!V258,$A$2,0),NA())</f>
        <v>#N/A</v>
      </c>
      <c r="N258" s="10" t="e">
        <f ca="1">IF($B258&lt;='Visualization - Fit'!$B$5,OFFSET(Projection!W258,$A$2,0),NA())</f>
        <v>#N/A</v>
      </c>
      <c r="O258" s="10" t="e">
        <f ca="1">IF($B258&lt;='Visualization - Fit'!$B$5,OFFSET(Projection!X258,$A$2,0),NA())</f>
        <v>#N/A</v>
      </c>
      <c r="P258" s="10" t="e">
        <f ca="1">IF($B258&lt;='Visualization - Fit'!$B$5,OFFSET(Projection!Y258,$A$2,0),NA())</f>
        <v>#N/A</v>
      </c>
      <c r="Q258" s="10" t="e">
        <f ca="1">IF($B258&lt;='Visualization - Fit'!$B$5,OFFSET(Projection!Z258,$A$2,0),NA())</f>
        <v>#N/A</v>
      </c>
      <c r="R258" s="10" t="e">
        <f ca="1">IF($B258&lt;='Visualization - Fit'!$B$5,OFFSET(Projection!AA258,$A$2,0),NA())</f>
        <v>#N/A</v>
      </c>
      <c r="S258" s="10" t="e">
        <f ca="1">IF($B258&lt;='Visualization - Fit'!$B$5,OFFSET(Projection!AB258,$A$2,0),NA())</f>
        <v>#N/A</v>
      </c>
      <c r="T258" s="10" t="e">
        <f ca="1">IF($B258&lt;='Visualization - Fit'!$B$5,OFFSET(Projection!AC258,$A$2,0),NA())</f>
        <v>#N/A</v>
      </c>
      <c r="U258" s="10" t="e">
        <f ca="1">IF($B258&lt;='Visualization - Fit'!$B$5,OFFSET(Projection!AD258,$A$2,0),NA())</f>
        <v>#N/A</v>
      </c>
      <c r="V258" s="10" t="e">
        <f ca="1">IF($B258&lt;='Visualization - Fit'!$B$5,OFFSET(Projection!AE258,$A$2,0),NA())</f>
        <v>#N/A</v>
      </c>
      <c r="W258" s="10" t="e">
        <f ca="1">IF($B258&lt;='Visualization - Fit'!$B$5,OFFSET(Projection!AI258,$A$2,0),NA())</f>
        <v>#N/A</v>
      </c>
      <c r="X258" s="10" t="e">
        <f ca="1">IF($B258&lt;='Visualization - Fit'!$B$5,OFFSET(Projection!AJ258,$A$2,0),NA())</f>
        <v>#N/A</v>
      </c>
      <c r="Y258" s="10" t="e">
        <f ca="1">IF($B258&lt;='Visualization - Fit'!$B$5,OFFSET(Projection!#REF!,$A$2,0),NA())</f>
        <v>#N/A</v>
      </c>
      <c r="Z258" s="10" t="e">
        <f ca="1">IF($B258&lt;='Visualization - Fit'!$B$5,OFFSET(Projection!AK258,$A$2,0),NA())</f>
        <v>#N/A</v>
      </c>
      <c r="AA258" s="10" t="e">
        <f ca="1">IF($B258&lt;='Visualization - Fit'!$B$5,OFFSET(Projection!AL258,$A$2,0),NA())</f>
        <v>#N/A</v>
      </c>
      <c r="AB258" s="10" t="e">
        <f ca="1">IF($B258&lt;='Visualization - Fit'!$B$5,OFFSET(Projection!AM258,$A$2,0),NA())</f>
        <v>#N/A</v>
      </c>
    </row>
    <row r="259" spans="2:28">
      <c r="B259" s="9" t="e">
        <f ca="1">IF(B258&lt;'Visualization - Fit'!$B$5,OFFSET(Projection!A259,$A$2,0),NA())</f>
        <v>#N/A</v>
      </c>
      <c r="C259" s="10" t="e">
        <f ca="1">IF($B259&lt;='Visualization - Fit'!$B$5,OFFSET(Projection!B259,$A$2,0),NA())</f>
        <v>#N/A</v>
      </c>
      <c r="D259" s="10" t="e">
        <f ca="1">IF($B259&lt;='Visualization - Fit'!$B$5,OFFSET(Projection!C259,$A$2,0),NA())</f>
        <v>#N/A</v>
      </c>
      <c r="E259" s="10" t="e">
        <f ca="1">IF($B259&lt;='Visualization - Fit'!$B$5,OFFSET(Projection!D259,$A$2,0),NA())</f>
        <v>#N/A</v>
      </c>
      <c r="F259" s="10" t="e">
        <f ca="1">IF($B259&lt;='Visualization - Fit'!$B$5,OFFSET(Projection!E259,$A$2,0),NA())</f>
        <v>#N/A</v>
      </c>
      <c r="G259" s="10" t="e">
        <f ca="1">IF($B259&lt;='Visualization - Fit'!$B$5,OFFSET(Projection!F259,$A$2,0),NA())</f>
        <v>#N/A</v>
      </c>
      <c r="H259" s="10" t="e">
        <f ca="1">IF($B259&lt;='Visualization - Fit'!$B$5,OFFSET(Projection!O259,$A$2,0),NA())</f>
        <v>#N/A</v>
      </c>
      <c r="I259" s="10" t="e">
        <f ca="1">IF($B259&lt;='Visualization - Fit'!$B$5,OFFSET(Projection!P259,$A$2,0),NA())</f>
        <v>#N/A</v>
      </c>
      <c r="J259" s="10" t="e">
        <f ca="1">IF($B259&lt;='Visualization - Fit'!$B$5,OFFSET(Projection!Q259,$A$2,0),NA())</f>
        <v>#N/A</v>
      </c>
      <c r="K259" s="10" t="e">
        <f ca="1">IF($B259&lt;='Visualization - Fit'!$B$5,OFFSET(Projection!T259,$A$2,0),NA())</f>
        <v>#N/A</v>
      </c>
      <c r="L259" s="10" t="e">
        <f ca="1">IF($B259&lt;='Visualization - Fit'!$B$5,OFFSET(Projection!U259,$A$2,0),NA())</f>
        <v>#N/A</v>
      </c>
      <c r="M259" s="10" t="e">
        <f ca="1">IF($B259&lt;='Visualization - Fit'!$B$5,OFFSET(Projection!V259,$A$2,0),NA())</f>
        <v>#N/A</v>
      </c>
      <c r="N259" s="10" t="e">
        <f ca="1">IF($B259&lt;='Visualization - Fit'!$B$5,OFFSET(Projection!W259,$A$2,0),NA())</f>
        <v>#N/A</v>
      </c>
      <c r="O259" s="10" t="e">
        <f ca="1">IF($B259&lt;='Visualization - Fit'!$B$5,OFFSET(Projection!X259,$A$2,0),NA())</f>
        <v>#N/A</v>
      </c>
      <c r="P259" s="10" t="e">
        <f ca="1">IF($B259&lt;='Visualization - Fit'!$B$5,OFFSET(Projection!Y259,$A$2,0),NA())</f>
        <v>#N/A</v>
      </c>
      <c r="Q259" s="10" t="e">
        <f ca="1">IF($B259&lt;='Visualization - Fit'!$B$5,OFFSET(Projection!Z259,$A$2,0),NA())</f>
        <v>#N/A</v>
      </c>
      <c r="R259" s="10" t="e">
        <f ca="1">IF($B259&lt;='Visualization - Fit'!$B$5,OFFSET(Projection!AA259,$A$2,0),NA())</f>
        <v>#N/A</v>
      </c>
      <c r="S259" s="10" t="e">
        <f ca="1">IF($B259&lt;='Visualization - Fit'!$B$5,OFFSET(Projection!AB259,$A$2,0),NA())</f>
        <v>#N/A</v>
      </c>
      <c r="T259" s="10" t="e">
        <f ca="1">IF($B259&lt;='Visualization - Fit'!$B$5,OFFSET(Projection!AC259,$A$2,0),NA())</f>
        <v>#N/A</v>
      </c>
      <c r="U259" s="10" t="e">
        <f ca="1">IF($B259&lt;='Visualization - Fit'!$B$5,OFFSET(Projection!AD259,$A$2,0),NA())</f>
        <v>#N/A</v>
      </c>
      <c r="V259" s="10" t="e">
        <f ca="1">IF($B259&lt;='Visualization - Fit'!$B$5,OFFSET(Projection!AE259,$A$2,0),NA())</f>
        <v>#N/A</v>
      </c>
      <c r="W259" s="10" t="e">
        <f ca="1">IF($B259&lt;='Visualization - Fit'!$B$5,OFFSET(Projection!AI259,$A$2,0),NA())</f>
        <v>#N/A</v>
      </c>
      <c r="X259" s="10" t="e">
        <f ca="1">IF($B259&lt;='Visualization - Fit'!$B$5,OFFSET(Projection!AJ259,$A$2,0),NA())</f>
        <v>#N/A</v>
      </c>
      <c r="Y259" s="10" t="e">
        <f ca="1">IF($B259&lt;='Visualization - Fit'!$B$5,OFFSET(Projection!#REF!,$A$2,0),NA())</f>
        <v>#N/A</v>
      </c>
      <c r="Z259" s="10" t="e">
        <f ca="1">IF($B259&lt;='Visualization - Fit'!$B$5,OFFSET(Projection!AK259,$A$2,0),NA())</f>
        <v>#N/A</v>
      </c>
      <c r="AA259" s="10" t="e">
        <f ca="1">IF($B259&lt;='Visualization - Fit'!$B$5,OFFSET(Projection!AL259,$A$2,0),NA())</f>
        <v>#N/A</v>
      </c>
      <c r="AB259" s="10" t="e">
        <f ca="1">IF($B259&lt;='Visualization - Fit'!$B$5,OFFSET(Projection!AM259,$A$2,0),NA())</f>
        <v>#N/A</v>
      </c>
    </row>
    <row r="260" spans="2:28">
      <c r="B260" s="9" t="e">
        <f ca="1">IF(B259&lt;'Visualization - Fit'!$B$5,OFFSET(Projection!A260,$A$2,0),NA())</f>
        <v>#N/A</v>
      </c>
      <c r="C260" s="10" t="e">
        <f ca="1">IF($B260&lt;='Visualization - Fit'!$B$5,OFFSET(Projection!B260,$A$2,0),NA())</f>
        <v>#N/A</v>
      </c>
      <c r="D260" s="10" t="e">
        <f ca="1">IF($B260&lt;='Visualization - Fit'!$B$5,OFFSET(Projection!C260,$A$2,0),NA())</f>
        <v>#N/A</v>
      </c>
      <c r="E260" s="10" t="e">
        <f ca="1">IF($B260&lt;='Visualization - Fit'!$B$5,OFFSET(Projection!D260,$A$2,0),NA())</f>
        <v>#N/A</v>
      </c>
      <c r="F260" s="10" t="e">
        <f ca="1">IF($B260&lt;='Visualization - Fit'!$B$5,OFFSET(Projection!E260,$A$2,0),NA())</f>
        <v>#N/A</v>
      </c>
      <c r="G260" s="10" t="e">
        <f ca="1">IF($B260&lt;='Visualization - Fit'!$B$5,OFFSET(Projection!F260,$A$2,0),NA())</f>
        <v>#N/A</v>
      </c>
      <c r="H260" s="10" t="e">
        <f ca="1">IF($B260&lt;='Visualization - Fit'!$B$5,OFFSET(Projection!O260,$A$2,0),NA())</f>
        <v>#N/A</v>
      </c>
      <c r="I260" s="10" t="e">
        <f ca="1">IF($B260&lt;='Visualization - Fit'!$B$5,OFFSET(Projection!P260,$A$2,0),NA())</f>
        <v>#N/A</v>
      </c>
      <c r="J260" s="10" t="e">
        <f ca="1">IF($B260&lt;='Visualization - Fit'!$B$5,OFFSET(Projection!Q260,$A$2,0),NA())</f>
        <v>#N/A</v>
      </c>
      <c r="K260" s="10" t="e">
        <f ca="1">IF($B260&lt;='Visualization - Fit'!$B$5,OFFSET(Projection!T260,$A$2,0),NA())</f>
        <v>#N/A</v>
      </c>
      <c r="L260" s="10" t="e">
        <f ca="1">IF($B260&lt;='Visualization - Fit'!$B$5,OFFSET(Projection!U260,$A$2,0),NA())</f>
        <v>#N/A</v>
      </c>
      <c r="M260" s="10" t="e">
        <f ca="1">IF($B260&lt;='Visualization - Fit'!$B$5,OFFSET(Projection!V260,$A$2,0),NA())</f>
        <v>#N/A</v>
      </c>
      <c r="N260" s="10" t="e">
        <f ca="1">IF($B260&lt;='Visualization - Fit'!$B$5,OFFSET(Projection!W260,$A$2,0),NA())</f>
        <v>#N/A</v>
      </c>
      <c r="O260" s="10" t="e">
        <f ca="1">IF($B260&lt;='Visualization - Fit'!$B$5,OFFSET(Projection!X260,$A$2,0),NA())</f>
        <v>#N/A</v>
      </c>
      <c r="P260" s="10" t="e">
        <f ca="1">IF($B260&lt;='Visualization - Fit'!$B$5,OFFSET(Projection!Y260,$A$2,0),NA())</f>
        <v>#N/A</v>
      </c>
      <c r="Q260" s="10" t="e">
        <f ca="1">IF($B260&lt;='Visualization - Fit'!$B$5,OFFSET(Projection!Z260,$A$2,0),NA())</f>
        <v>#N/A</v>
      </c>
      <c r="R260" s="10" t="e">
        <f ca="1">IF($B260&lt;='Visualization - Fit'!$B$5,OFFSET(Projection!AA260,$A$2,0),NA())</f>
        <v>#N/A</v>
      </c>
      <c r="S260" s="10" t="e">
        <f ca="1">IF($B260&lt;='Visualization - Fit'!$B$5,OFFSET(Projection!AB260,$A$2,0),NA())</f>
        <v>#N/A</v>
      </c>
      <c r="T260" s="10" t="e">
        <f ca="1">IF($B260&lt;='Visualization - Fit'!$B$5,OFFSET(Projection!AC260,$A$2,0),NA())</f>
        <v>#N/A</v>
      </c>
      <c r="U260" s="10" t="e">
        <f ca="1">IF($B260&lt;='Visualization - Fit'!$B$5,OFFSET(Projection!AD260,$A$2,0),NA())</f>
        <v>#N/A</v>
      </c>
      <c r="V260" s="10" t="e">
        <f ca="1">IF($B260&lt;='Visualization - Fit'!$B$5,OFFSET(Projection!AE260,$A$2,0),NA())</f>
        <v>#N/A</v>
      </c>
      <c r="W260" s="10" t="e">
        <f ca="1">IF($B260&lt;='Visualization - Fit'!$B$5,OFFSET(Projection!AI260,$A$2,0),NA())</f>
        <v>#N/A</v>
      </c>
      <c r="X260" s="10" t="e">
        <f ca="1">IF($B260&lt;='Visualization - Fit'!$B$5,OFFSET(Projection!AJ260,$A$2,0),NA())</f>
        <v>#N/A</v>
      </c>
      <c r="Y260" s="10" t="e">
        <f ca="1">IF($B260&lt;='Visualization - Fit'!$B$5,OFFSET(Projection!#REF!,$A$2,0),NA())</f>
        <v>#N/A</v>
      </c>
      <c r="Z260" s="10" t="e">
        <f ca="1">IF($B260&lt;='Visualization - Fit'!$B$5,OFFSET(Projection!AK260,$A$2,0),NA())</f>
        <v>#N/A</v>
      </c>
      <c r="AA260" s="10" t="e">
        <f ca="1">IF($B260&lt;='Visualization - Fit'!$B$5,OFFSET(Projection!AL260,$A$2,0),NA())</f>
        <v>#N/A</v>
      </c>
      <c r="AB260" s="10" t="e">
        <f ca="1">IF($B260&lt;='Visualization - Fit'!$B$5,OFFSET(Projection!AM260,$A$2,0),NA())</f>
        <v>#N/A</v>
      </c>
    </row>
    <row r="261" spans="2:28">
      <c r="B261" s="9" t="e">
        <f ca="1">IF(B260&lt;'Visualization - Fit'!$B$5,OFFSET(Projection!A261,$A$2,0),NA())</f>
        <v>#N/A</v>
      </c>
      <c r="C261" s="10" t="e">
        <f ca="1">IF($B261&lt;='Visualization - Fit'!$B$5,OFFSET(Projection!B261,$A$2,0),NA())</f>
        <v>#N/A</v>
      </c>
      <c r="D261" s="10" t="e">
        <f ca="1">IF($B261&lt;='Visualization - Fit'!$B$5,OFFSET(Projection!C261,$A$2,0),NA())</f>
        <v>#N/A</v>
      </c>
      <c r="E261" s="10" t="e">
        <f ca="1">IF($B261&lt;='Visualization - Fit'!$B$5,OFFSET(Projection!D261,$A$2,0),NA())</f>
        <v>#N/A</v>
      </c>
      <c r="F261" s="10" t="e">
        <f ca="1">IF($B261&lt;='Visualization - Fit'!$B$5,OFFSET(Projection!E261,$A$2,0),NA())</f>
        <v>#N/A</v>
      </c>
      <c r="G261" s="10" t="e">
        <f ca="1">IF($B261&lt;='Visualization - Fit'!$B$5,OFFSET(Projection!F261,$A$2,0),NA())</f>
        <v>#N/A</v>
      </c>
      <c r="H261" s="10" t="e">
        <f ca="1">IF($B261&lt;='Visualization - Fit'!$B$5,OFFSET(Projection!O261,$A$2,0),NA())</f>
        <v>#N/A</v>
      </c>
      <c r="I261" s="10" t="e">
        <f ca="1">IF($B261&lt;='Visualization - Fit'!$B$5,OFFSET(Projection!P261,$A$2,0),NA())</f>
        <v>#N/A</v>
      </c>
      <c r="J261" s="10" t="e">
        <f ca="1">IF($B261&lt;='Visualization - Fit'!$B$5,OFFSET(Projection!Q261,$A$2,0),NA())</f>
        <v>#N/A</v>
      </c>
      <c r="K261" s="10" t="e">
        <f ca="1">IF($B261&lt;='Visualization - Fit'!$B$5,OFFSET(Projection!T261,$A$2,0),NA())</f>
        <v>#N/A</v>
      </c>
      <c r="L261" s="10" t="e">
        <f ca="1">IF($B261&lt;='Visualization - Fit'!$B$5,OFFSET(Projection!U261,$A$2,0),NA())</f>
        <v>#N/A</v>
      </c>
      <c r="M261" s="10" t="e">
        <f ca="1">IF($B261&lt;='Visualization - Fit'!$B$5,OFFSET(Projection!V261,$A$2,0),NA())</f>
        <v>#N/A</v>
      </c>
      <c r="N261" s="10" t="e">
        <f ca="1">IF($B261&lt;='Visualization - Fit'!$B$5,OFFSET(Projection!W261,$A$2,0),NA())</f>
        <v>#N/A</v>
      </c>
      <c r="O261" s="10" t="e">
        <f ca="1">IF($B261&lt;='Visualization - Fit'!$B$5,OFFSET(Projection!X261,$A$2,0),NA())</f>
        <v>#N/A</v>
      </c>
      <c r="P261" s="10" t="e">
        <f ca="1">IF($B261&lt;='Visualization - Fit'!$B$5,OFFSET(Projection!Y261,$A$2,0),NA())</f>
        <v>#N/A</v>
      </c>
      <c r="Q261" s="10" t="e">
        <f ca="1">IF($B261&lt;='Visualization - Fit'!$B$5,OFFSET(Projection!Z261,$A$2,0),NA())</f>
        <v>#N/A</v>
      </c>
      <c r="R261" s="10" t="e">
        <f ca="1">IF($B261&lt;='Visualization - Fit'!$B$5,OFFSET(Projection!AA261,$A$2,0),NA())</f>
        <v>#N/A</v>
      </c>
      <c r="S261" s="10" t="e">
        <f ca="1">IF($B261&lt;='Visualization - Fit'!$B$5,OFFSET(Projection!AB261,$A$2,0),NA())</f>
        <v>#N/A</v>
      </c>
      <c r="T261" s="10" t="e">
        <f ca="1">IF($B261&lt;='Visualization - Fit'!$B$5,OFFSET(Projection!AC261,$A$2,0),NA())</f>
        <v>#N/A</v>
      </c>
      <c r="U261" s="10" t="e">
        <f ca="1">IF($B261&lt;='Visualization - Fit'!$B$5,OFFSET(Projection!AD261,$A$2,0),NA())</f>
        <v>#N/A</v>
      </c>
      <c r="V261" s="10" t="e">
        <f ca="1">IF($B261&lt;='Visualization - Fit'!$B$5,OFFSET(Projection!AE261,$A$2,0),NA())</f>
        <v>#N/A</v>
      </c>
      <c r="W261" s="10" t="e">
        <f ca="1">IF($B261&lt;='Visualization - Fit'!$B$5,OFFSET(Projection!AI261,$A$2,0),NA())</f>
        <v>#N/A</v>
      </c>
      <c r="X261" s="10" t="e">
        <f ca="1">IF($B261&lt;='Visualization - Fit'!$B$5,OFFSET(Projection!AJ261,$A$2,0),NA())</f>
        <v>#N/A</v>
      </c>
      <c r="Y261" s="10" t="e">
        <f ca="1">IF($B261&lt;='Visualization - Fit'!$B$5,OFFSET(Projection!#REF!,$A$2,0),NA())</f>
        <v>#N/A</v>
      </c>
      <c r="Z261" s="10" t="e">
        <f ca="1">IF($B261&lt;='Visualization - Fit'!$B$5,OFFSET(Projection!AK261,$A$2,0),NA())</f>
        <v>#N/A</v>
      </c>
      <c r="AA261" s="10" t="e">
        <f ca="1">IF($B261&lt;='Visualization - Fit'!$B$5,OFFSET(Projection!AL261,$A$2,0),NA())</f>
        <v>#N/A</v>
      </c>
      <c r="AB261" s="10" t="e">
        <f ca="1">IF($B261&lt;='Visualization - Fit'!$B$5,OFFSET(Projection!AM261,$A$2,0),NA())</f>
        <v>#N/A</v>
      </c>
    </row>
    <row r="262" spans="2:28">
      <c r="B262" s="9" t="e">
        <f ca="1">IF(B261&lt;'Visualization - Fit'!$B$5,OFFSET(Projection!A262,$A$2,0),NA())</f>
        <v>#N/A</v>
      </c>
      <c r="C262" s="10" t="e">
        <f ca="1">IF($B262&lt;='Visualization - Fit'!$B$5,OFFSET(Projection!B262,$A$2,0),NA())</f>
        <v>#N/A</v>
      </c>
      <c r="D262" s="10" t="e">
        <f ca="1">IF($B262&lt;='Visualization - Fit'!$B$5,OFFSET(Projection!C262,$A$2,0),NA())</f>
        <v>#N/A</v>
      </c>
      <c r="E262" s="10" t="e">
        <f ca="1">IF($B262&lt;='Visualization - Fit'!$B$5,OFFSET(Projection!D262,$A$2,0),NA())</f>
        <v>#N/A</v>
      </c>
      <c r="F262" s="10" t="e">
        <f ca="1">IF($B262&lt;='Visualization - Fit'!$B$5,OFFSET(Projection!E262,$A$2,0),NA())</f>
        <v>#N/A</v>
      </c>
      <c r="G262" s="10" t="e">
        <f ca="1">IF($B262&lt;='Visualization - Fit'!$B$5,OFFSET(Projection!F262,$A$2,0),NA())</f>
        <v>#N/A</v>
      </c>
      <c r="H262" s="10" t="e">
        <f ca="1">IF($B262&lt;='Visualization - Fit'!$B$5,OFFSET(Projection!O262,$A$2,0),NA())</f>
        <v>#N/A</v>
      </c>
      <c r="I262" s="10" t="e">
        <f ca="1">IF($B262&lt;='Visualization - Fit'!$B$5,OFFSET(Projection!P262,$A$2,0),NA())</f>
        <v>#N/A</v>
      </c>
      <c r="J262" s="10" t="e">
        <f ca="1">IF($B262&lt;='Visualization - Fit'!$B$5,OFFSET(Projection!Q262,$A$2,0),NA())</f>
        <v>#N/A</v>
      </c>
      <c r="K262" s="10" t="e">
        <f ca="1">IF($B262&lt;='Visualization - Fit'!$B$5,OFFSET(Projection!T262,$A$2,0),NA())</f>
        <v>#N/A</v>
      </c>
      <c r="L262" s="10" t="e">
        <f ca="1">IF($B262&lt;='Visualization - Fit'!$B$5,OFFSET(Projection!U262,$A$2,0),NA())</f>
        <v>#N/A</v>
      </c>
      <c r="M262" s="10" t="e">
        <f ca="1">IF($B262&lt;='Visualization - Fit'!$B$5,OFFSET(Projection!V262,$A$2,0),NA())</f>
        <v>#N/A</v>
      </c>
      <c r="N262" s="10" t="e">
        <f ca="1">IF($B262&lt;='Visualization - Fit'!$B$5,OFFSET(Projection!W262,$A$2,0),NA())</f>
        <v>#N/A</v>
      </c>
      <c r="O262" s="10" t="e">
        <f ca="1">IF($B262&lt;='Visualization - Fit'!$B$5,OFFSET(Projection!X262,$A$2,0),NA())</f>
        <v>#N/A</v>
      </c>
      <c r="P262" s="10" t="e">
        <f ca="1">IF($B262&lt;='Visualization - Fit'!$B$5,OFFSET(Projection!Y262,$A$2,0),NA())</f>
        <v>#N/A</v>
      </c>
      <c r="Q262" s="10" t="e">
        <f ca="1">IF($B262&lt;='Visualization - Fit'!$B$5,OFFSET(Projection!Z262,$A$2,0),NA())</f>
        <v>#N/A</v>
      </c>
      <c r="R262" s="10" t="e">
        <f ca="1">IF($B262&lt;='Visualization - Fit'!$B$5,OFFSET(Projection!AA262,$A$2,0),NA())</f>
        <v>#N/A</v>
      </c>
      <c r="S262" s="10" t="e">
        <f ca="1">IF($B262&lt;='Visualization - Fit'!$B$5,OFFSET(Projection!AB262,$A$2,0),NA())</f>
        <v>#N/A</v>
      </c>
      <c r="T262" s="10" t="e">
        <f ca="1">IF($B262&lt;='Visualization - Fit'!$B$5,OFFSET(Projection!AC262,$A$2,0),NA())</f>
        <v>#N/A</v>
      </c>
      <c r="U262" s="10" t="e">
        <f ca="1">IF($B262&lt;='Visualization - Fit'!$B$5,OFFSET(Projection!AD262,$A$2,0),NA())</f>
        <v>#N/A</v>
      </c>
      <c r="V262" s="10" t="e">
        <f ca="1">IF($B262&lt;='Visualization - Fit'!$B$5,OFFSET(Projection!AE262,$A$2,0),NA())</f>
        <v>#N/A</v>
      </c>
      <c r="W262" s="10" t="e">
        <f ca="1">IF($B262&lt;='Visualization - Fit'!$B$5,OFFSET(Projection!AI262,$A$2,0),NA())</f>
        <v>#N/A</v>
      </c>
      <c r="X262" s="10" t="e">
        <f ca="1">IF($B262&lt;='Visualization - Fit'!$B$5,OFFSET(Projection!AJ262,$A$2,0),NA())</f>
        <v>#N/A</v>
      </c>
      <c r="Y262" s="10" t="e">
        <f ca="1">IF($B262&lt;='Visualization - Fit'!$B$5,OFFSET(Projection!#REF!,$A$2,0),NA())</f>
        <v>#N/A</v>
      </c>
      <c r="Z262" s="10" t="e">
        <f ca="1">IF($B262&lt;='Visualization - Fit'!$B$5,OFFSET(Projection!AK262,$A$2,0),NA())</f>
        <v>#N/A</v>
      </c>
      <c r="AA262" s="10" t="e">
        <f ca="1">IF($B262&lt;='Visualization - Fit'!$B$5,OFFSET(Projection!AL262,$A$2,0),NA())</f>
        <v>#N/A</v>
      </c>
      <c r="AB262" s="10" t="e">
        <f ca="1">IF($B262&lt;='Visualization - Fit'!$B$5,OFFSET(Projection!AM262,$A$2,0),NA())</f>
        <v>#N/A</v>
      </c>
    </row>
    <row r="263" spans="2:28">
      <c r="B263" s="9" t="e">
        <f ca="1">IF(B262&lt;'Visualization - Fit'!$B$5,OFFSET(Projection!A263,$A$2,0),NA())</f>
        <v>#N/A</v>
      </c>
      <c r="C263" s="10" t="e">
        <f ca="1">IF($B263&lt;='Visualization - Fit'!$B$5,OFFSET(Projection!B263,$A$2,0),NA())</f>
        <v>#N/A</v>
      </c>
      <c r="D263" s="10" t="e">
        <f ca="1">IF($B263&lt;='Visualization - Fit'!$B$5,OFFSET(Projection!C263,$A$2,0),NA())</f>
        <v>#N/A</v>
      </c>
      <c r="E263" s="10" t="e">
        <f ca="1">IF($B263&lt;='Visualization - Fit'!$B$5,OFFSET(Projection!D263,$A$2,0),NA())</f>
        <v>#N/A</v>
      </c>
      <c r="F263" s="10" t="e">
        <f ca="1">IF($B263&lt;='Visualization - Fit'!$B$5,OFFSET(Projection!E263,$A$2,0),NA())</f>
        <v>#N/A</v>
      </c>
      <c r="G263" s="10" t="e">
        <f ca="1">IF($B263&lt;='Visualization - Fit'!$B$5,OFFSET(Projection!F263,$A$2,0),NA())</f>
        <v>#N/A</v>
      </c>
      <c r="H263" s="10" t="e">
        <f ca="1">IF($B263&lt;='Visualization - Fit'!$B$5,OFFSET(Projection!O263,$A$2,0),NA())</f>
        <v>#N/A</v>
      </c>
      <c r="I263" s="10" t="e">
        <f ca="1">IF($B263&lt;='Visualization - Fit'!$B$5,OFFSET(Projection!P263,$A$2,0),NA())</f>
        <v>#N/A</v>
      </c>
      <c r="J263" s="10" t="e">
        <f ca="1">IF($B263&lt;='Visualization - Fit'!$B$5,OFFSET(Projection!Q263,$A$2,0),NA())</f>
        <v>#N/A</v>
      </c>
      <c r="K263" s="10" t="e">
        <f ca="1">IF($B263&lt;='Visualization - Fit'!$B$5,OFFSET(Projection!T263,$A$2,0),NA())</f>
        <v>#N/A</v>
      </c>
      <c r="L263" s="10" t="e">
        <f ca="1">IF($B263&lt;='Visualization - Fit'!$B$5,OFFSET(Projection!U263,$A$2,0),NA())</f>
        <v>#N/A</v>
      </c>
      <c r="M263" s="10" t="e">
        <f ca="1">IF($B263&lt;='Visualization - Fit'!$B$5,OFFSET(Projection!V263,$A$2,0),NA())</f>
        <v>#N/A</v>
      </c>
      <c r="N263" s="10" t="e">
        <f ca="1">IF($B263&lt;='Visualization - Fit'!$B$5,OFFSET(Projection!W263,$A$2,0),NA())</f>
        <v>#N/A</v>
      </c>
      <c r="O263" s="10" t="e">
        <f ca="1">IF($B263&lt;='Visualization - Fit'!$B$5,OFFSET(Projection!X263,$A$2,0),NA())</f>
        <v>#N/A</v>
      </c>
      <c r="P263" s="10" t="e">
        <f ca="1">IF($B263&lt;='Visualization - Fit'!$B$5,OFFSET(Projection!Y263,$A$2,0),NA())</f>
        <v>#N/A</v>
      </c>
      <c r="Q263" s="10" t="e">
        <f ca="1">IF($B263&lt;='Visualization - Fit'!$B$5,OFFSET(Projection!Z263,$A$2,0),NA())</f>
        <v>#N/A</v>
      </c>
      <c r="R263" s="10" t="e">
        <f ca="1">IF($B263&lt;='Visualization - Fit'!$B$5,OFFSET(Projection!AA263,$A$2,0),NA())</f>
        <v>#N/A</v>
      </c>
      <c r="S263" s="10" t="e">
        <f ca="1">IF($B263&lt;='Visualization - Fit'!$B$5,OFFSET(Projection!AB263,$A$2,0),NA())</f>
        <v>#N/A</v>
      </c>
      <c r="T263" s="10" t="e">
        <f ca="1">IF($B263&lt;='Visualization - Fit'!$B$5,OFFSET(Projection!AC263,$A$2,0),NA())</f>
        <v>#N/A</v>
      </c>
      <c r="U263" s="10" t="e">
        <f ca="1">IF($B263&lt;='Visualization - Fit'!$B$5,OFFSET(Projection!AD263,$A$2,0),NA())</f>
        <v>#N/A</v>
      </c>
      <c r="V263" s="10" t="e">
        <f ca="1">IF($B263&lt;='Visualization - Fit'!$B$5,OFFSET(Projection!AE263,$A$2,0),NA())</f>
        <v>#N/A</v>
      </c>
      <c r="W263" s="10" t="e">
        <f ca="1">IF($B263&lt;='Visualization - Fit'!$B$5,OFFSET(Projection!AI263,$A$2,0),NA())</f>
        <v>#N/A</v>
      </c>
      <c r="X263" s="10" t="e">
        <f ca="1">IF($B263&lt;='Visualization - Fit'!$B$5,OFFSET(Projection!AJ263,$A$2,0),NA())</f>
        <v>#N/A</v>
      </c>
      <c r="Y263" s="10" t="e">
        <f ca="1">IF($B263&lt;='Visualization - Fit'!$B$5,OFFSET(Projection!#REF!,$A$2,0),NA())</f>
        <v>#N/A</v>
      </c>
      <c r="Z263" s="10" t="e">
        <f ca="1">IF($B263&lt;='Visualization - Fit'!$B$5,OFFSET(Projection!AK263,$A$2,0),NA())</f>
        <v>#N/A</v>
      </c>
      <c r="AA263" s="10" t="e">
        <f ca="1">IF($B263&lt;='Visualization - Fit'!$B$5,OFFSET(Projection!AL263,$A$2,0),NA())</f>
        <v>#N/A</v>
      </c>
      <c r="AB263" s="10" t="e">
        <f ca="1">IF($B263&lt;='Visualization - Fit'!$B$5,OFFSET(Projection!AM263,$A$2,0),NA())</f>
        <v>#N/A</v>
      </c>
    </row>
    <row r="264" spans="2:28">
      <c r="B264" s="9" t="e">
        <f ca="1">IF(B263&lt;'Visualization - Fit'!$B$5,OFFSET(Projection!A264,$A$2,0),NA())</f>
        <v>#N/A</v>
      </c>
      <c r="C264" s="10" t="e">
        <f ca="1">IF($B264&lt;='Visualization - Fit'!$B$5,OFFSET(Projection!B264,$A$2,0),NA())</f>
        <v>#N/A</v>
      </c>
      <c r="D264" s="10" t="e">
        <f ca="1">IF($B264&lt;='Visualization - Fit'!$B$5,OFFSET(Projection!C264,$A$2,0),NA())</f>
        <v>#N/A</v>
      </c>
      <c r="E264" s="10" t="e">
        <f ca="1">IF($B264&lt;='Visualization - Fit'!$B$5,OFFSET(Projection!D264,$A$2,0),NA())</f>
        <v>#N/A</v>
      </c>
      <c r="F264" s="10" t="e">
        <f ca="1">IF($B264&lt;='Visualization - Fit'!$B$5,OFFSET(Projection!E264,$A$2,0),NA())</f>
        <v>#N/A</v>
      </c>
      <c r="G264" s="10" t="e">
        <f ca="1">IF($B264&lt;='Visualization - Fit'!$B$5,OFFSET(Projection!F264,$A$2,0),NA())</f>
        <v>#N/A</v>
      </c>
      <c r="H264" s="10" t="e">
        <f ca="1">IF($B264&lt;='Visualization - Fit'!$B$5,OFFSET(Projection!O264,$A$2,0),NA())</f>
        <v>#N/A</v>
      </c>
      <c r="I264" s="10" t="e">
        <f ca="1">IF($B264&lt;='Visualization - Fit'!$B$5,OFFSET(Projection!P264,$A$2,0),NA())</f>
        <v>#N/A</v>
      </c>
      <c r="J264" s="10" t="e">
        <f ca="1">IF($B264&lt;='Visualization - Fit'!$B$5,OFFSET(Projection!Q264,$A$2,0),NA())</f>
        <v>#N/A</v>
      </c>
      <c r="K264" s="10" t="e">
        <f ca="1">IF($B264&lt;='Visualization - Fit'!$B$5,OFFSET(Projection!T264,$A$2,0),NA())</f>
        <v>#N/A</v>
      </c>
      <c r="L264" s="10" t="e">
        <f ca="1">IF($B264&lt;='Visualization - Fit'!$B$5,OFFSET(Projection!U264,$A$2,0),NA())</f>
        <v>#N/A</v>
      </c>
      <c r="M264" s="10" t="e">
        <f ca="1">IF($B264&lt;='Visualization - Fit'!$B$5,OFFSET(Projection!V264,$A$2,0),NA())</f>
        <v>#N/A</v>
      </c>
      <c r="N264" s="10" t="e">
        <f ca="1">IF($B264&lt;='Visualization - Fit'!$B$5,OFFSET(Projection!W264,$A$2,0),NA())</f>
        <v>#N/A</v>
      </c>
      <c r="O264" s="10" t="e">
        <f ca="1">IF($B264&lt;='Visualization - Fit'!$B$5,OFFSET(Projection!X264,$A$2,0),NA())</f>
        <v>#N/A</v>
      </c>
      <c r="P264" s="10" t="e">
        <f ca="1">IF($B264&lt;='Visualization - Fit'!$B$5,OFFSET(Projection!Y264,$A$2,0),NA())</f>
        <v>#N/A</v>
      </c>
      <c r="Q264" s="10" t="e">
        <f ca="1">IF($B264&lt;='Visualization - Fit'!$B$5,OFFSET(Projection!Z264,$A$2,0),NA())</f>
        <v>#N/A</v>
      </c>
      <c r="R264" s="10" t="e">
        <f ca="1">IF($B264&lt;='Visualization - Fit'!$B$5,OFFSET(Projection!AA264,$A$2,0),NA())</f>
        <v>#N/A</v>
      </c>
      <c r="S264" s="10" t="e">
        <f ca="1">IF($B264&lt;='Visualization - Fit'!$B$5,OFFSET(Projection!AB264,$A$2,0),NA())</f>
        <v>#N/A</v>
      </c>
      <c r="T264" s="10" t="e">
        <f ca="1">IF($B264&lt;='Visualization - Fit'!$B$5,OFFSET(Projection!AC264,$A$2,0),NA())</f>
        <v>#N/A</v>
      </c>
      <c r="U264" s="10" t="e">
        <f ca="1">IF($B264&lt;='Visualization - Fit'!$B$5,OFFSET(Projection!AD264,$A$2,0),NA())</f>
        <v>#N/A</v>
      </c>
      <c r="V264" s="10" t="e">
        <f ca="1">IF($B264&lt;='Visualization - Fit'!$B$5,OFFSET(Projection!AE264,$A$2,0),NA())</f>
        <v>#N/A</v>
      </c>
      <c r="W264" s="10" t="e">
        <f ca="1">IF($B264&lt;='Visualization - Fit'!$B$5,OFFSET(Projection!AI264,$A$2,0),NA())</f>
        <v>#N/A</v>
      </c>
      <c r="X264" s="10" t="e">
        <f ca="1">IF($B264&lt;='Visualization - Fit'!$B$5,OFFSET(Projection!AJ264,$A$2,0),NA())</f>
        <v>#N/A</v>
      </c>
      <c r="Y264" s="10" t="e">
        <f ca="1">IF($B264&lt;='Visualization - Fit'!$B$5,OFFSET(Projection!#REF!,$A$2,0),NA())</f>
        <v>#N/A</v>
      </c>
      <c r="Z264" s="10" t="e">
        <f ca="1">IF($B264&lt;='Visualization - Fit'!$B$5,OFFSET(Projection!AK264,$A$2,0),NA())</f>
        <v>#N/A</v>
      </c>
      <c r="AA264" s="10" t="e">
        <f ca="1">IF($B264&lt;='Visualization - Fit'!$B$5,OFFSET(Projection!AL264,$A$2,0),NA())</f>
        <v>#N/A</v>
      </c>
      <c r="AB264" s="10" t="e">
        <f ca="1">IF($B264&lt;='Visualization - Fit'!$B$5,OFFSET(Projection!AM264,$A$2,0),NA())</f>
        <v>#N/A</v>
      </c>
    </row>
    <row r="265" spans="2:28">
      <c r="B265" s="9" t="e">
        <f ca="1">IF(B264&lt;'Visualization - Fit'!$B$5,OFFSET(Projection!A265,$A$2,0),NA())</f>
        <v>#N/A</v>
      </c>
      <c r="C265" s="10" t="e">
        <f ca="1">IF($B265&lt;='Visualization - Fit'!$B$5,OFFSET(Projection!B265,$A$2,0),NA())</f>
        <v>#N/A</v>
      </c>
      <c r="D265" s="10" t="e">
        <f ca="1">IF($B265&lt;='Visualization - Fit'!$B$5,OFFSET(Projection!C265,$A$2,0),NA())</f>
        <v>#N/A</v>
      </c>
      <c r="E265" s="10" t="e">
        <f ca="1">IF($B265&lt;='Visualization - Fit'!$B$5,OFFSET(Projection!D265,$A$2,0),NA())</f>
        <v>#N/A</v>
      </c>
      <c r="F265" s="10" t="e">
        <f ca="1">IF($B265&lt;='Visualization - Fit'!$B$5,OFFSET(Projection!E265,$A$2,0),NA())</f>
        <v>#N/A</v>
      </c>
      <c r="G265" s="10" t="e">
        <f ca="1">IF($B265&lt;='Visualization - Fit'!$B$5,OFFSET(Projection!F265,$A$2,0),NA())</f>
        <v>#N/A</v>
      </c>
      <c r="H265" s="10" t="e">
        <f ca="1">IF($B265&lt;='Visualization - Fit'!$B$5,OFFSET(Projection!O265,$A$2,0),NA())</f>
        <v>#N/A</v>
      </c>
      <c r="I265" s="10" t="e">
        <f ca="1">IF($B265&lt;='Visualization - Fit'!$B$5,OFFSET(Projection!P265,$A$2,0),NA())</f>
        <v>#N/A</v>
      </c>
      <c r="J265" s="10" t="e">
        <f ca="1">IF($B265&lt;='Visualization - Fit'!$B$5,OFFSET(Projection!Q265,$A$2,0),NA())</f>
        <v>#N/A</v>
      </c>
      <c r="K265" s="10" t="e">
        <f ca="1">IF($B265&lt;='Visualization - Fit'!$B$5,OFFSET(Projection!T265,$A$2,0),NA())</f>
        <v>#N/A</v>
      </c>
      <c r="L265" s="10" t="e">
        <f ca="1">IF($B265&lt;='Visualization - Fit'!$B$5,OFFSET(Projection!U265,$A$2,0),NA())</f>
        <v>#N/A</v>
      </c>
      <c r="M265" s="10" t="e">
        <f ca="1">IF($B265&lt;='Visualization - Fit'!$B$5,OFFSET(Projection!V265,$A$2,0),NA())</f>
        <v>#N/A</v>
      </c>
      <c r="N265" s="10" t="e">
        <f ca="1">IF($B265&lt;='Visualization - Fit'!$B$5,OFFSET(Projection!W265,$A$2,0),NA())</f>
        <v>#N/A</v>
      </c>
      <c r="O265" s="10" t="e">
        <f ca="1">IF($B265&lt;='Visualization - Fit'!$B$5,OFFSET(Projection!X265,$A$2,0),NA())</f>
        <v>#N/A</v>
      </c>
      <c r="P265" s="10" t="e">
        <f ca="1">IF($B265&lt;='Visualization - Fit'!$B$5,OFFSET(Projection!Y265,$A$2,0),NA())</f>
        <v>#N/A</v>
      </c>
      <c r="Q265" s="10" t="e">
        <f ca="1">IF($B265&lt;='Visualization - Fit'!$B$5,OFFSET(Projection!Z265,$A$2,0),NA())</f>
        <v>#N/A</v>
      </c>
      <c r="R265" s="10" t="e">
        <f ca="1">IF($B265&lt;='Visualization - Fit'!$B$5,OFFSET(Projection!AA265,$A$2,0),NA())</f>
        <v>#N/A</v>
      </c>
      <c r="S265" s="10" t="e">
        <f ca="1">IF($B265&lt;='Visualization - Fit'!$B$5,OFFSET(Projection!AB265,$A$2,0),NA())</f>
        <v>#N/A</v>
      </c>
      <c r="T265" s="10" t="e">
        <f ca="1">IF($B265&lt;='Visualization - Fit'!$B$5,OFFSET(Projection!AC265,$A$2,0),NA())</f>
        <v>#N/A</v>
      </c>
      <c r="U265" s="10" t="e">
        <f ca="1">IF($B265&lt;='Visualization - Fit'!$B$5,OFFSET(Projection!AD265,$A$2,0),NA())</f>
        <v>#N/A</v>
      </c>
      <c r="V265" s="10" t="e">
        <f ca="1">IF($B265&lt;='Visualization - Fit'!$B$5,OFFSET(Projection!AE265,$A$2,0),NA())</f>
        <v>#N/A</v>
      </c>
      <c r="W265" s="10" t="e">
        <f ca="1">IF($B265&lt;='Visualization - Fit'!$B$5,OFFSET(Projection!AI265,$A$2,0),NA())</f>
        <v>#N/A</v>
      </c>
      <c r="X265" s="10" t="e">
        <f ca="1">IF($B265&lt;='Visualization - Fit'!$B$5,OFFSET(Projection!AJ265,$A$2,0),NA())</f>
        <v>#N/A</v>
      </c>
      <c r="Y265" s="10" t="e">
        <f ca="1">IF($B265&lt;='Visualization - Fit'!$B$5,OFFSET(Projection!#REF!,$A$2,0),NA())</f>
        <v>#N/A</v>
      </c>
      <c r="Z265" s="10" t="e">
        <f ca="1">IF($B265&lt;='Visualization - Fit'!$B$5,OFFSET(Projection!AK265,$A$2,0),NA())</f>
        <v>#N/A</v>
      </c>
      <c r="AA265" s="10" t="e">
        <f ca="1">IF($B265&lt;='Visualization - Fit'!$B$5,OFFSET(Projection!AL265,$A$2,0),NA())</f>
        <v>#N/A</v>
      </c>
      <c r="AB265" s="10" t="e">
        <f ca="1">IF($B265&lt;='Visualization - Fit'!$B$5,OFFSET(Projection!AM265,$A$2,0),NA())</f>
        <v>#N/A</v>
      </c>
    </row>
    <row r="266" spans="2:28">
      <c r="B266" s="9" t="e">
        <f ca="1">IF(B265&lt;'Visualization - Fit'!$B$5,OFFSET(Projection!A266,$A$2,0),NA())</f>
        <v>#N/A</v>
      </c>
      <c r="C266" s="10" t="e">
        <f ca="1">IF($B266&lt;='Visualization - Fit'!$B$5,OFFSET(Projection!B266,$A$2,0),NA())</f>
        <v>#N/A</v>
      </c>
      <c r="D266" s="10" t="e">
        <f ca="1">IF($B266&lt;='Visualization - Fit'!$B$5,OFFSET(Projection!C266,$A$2,0),NA())</f>
        <v>#N/A</v>
      </c>
      <c r="E266" s="10" t="e">
        <f ca="1">IF($B266&lt;='Visualization - Fit'!$B$5,OFFSET(Projection!D266,$A$2,0),NA())</f>
        <v>#N/A</v>
      </c>
      <c r="F266" s="10" t="e">
        <f ca="1">IF($B266&lt;='Visualization - Fit'!$B$5,OFFSET(Projection!E266,$A$2,0),NA())</f>
        <v>#N/A</v>
      </c>
      <c r="G266" s="10" t="e">
        <f ca="1">IF($B266&lt;='Visualization - Fit'!$B$5,OFFSET(Projection!F266,$A$2,0),NA())</f>
        <v>#N/A</v>
      </c>
      <c r="H266" s="10" t="e">
        <f ca="1">IF($B266&lt;='Visualization - Fit'!$B$5,OFFSET(Projection!O266,$A$2,0),NA())</f>
        <v>#N/A</v>
      </c>
      <c r="I266" s="10" t="e">
        <f ca="1">IF($B266&lt;='Visualization - Fit'!$B$5,OFFSET(Projection!P266,$A$2,0),NA())</f>
        <v>#N/A</v>
      </c>
      <c r="J266" s="10" t="e">
        <f ca="1">IF($B266&lt;='Visualization - Fit'!$B$5,OFFSET(Projection!Q266,$A$2,0),NA())</f>
        <v>#N/A</v>
      </c>
      <c r="K266" s="10" t="e">
        <f ca="1">IF($B266&lt;='Visualization - Fit'!$B$5,OFFSET(Projection!T266,$A$2,0),NA())</f>
        <v>#N/A</v>
      </c>
      <c r="L266" s="10" t="e">
        <f ca="1">IF($B266&lt;='Visualization - Fit'!$B$5,OFFSET(Projection!U266,$A$2,0),NA())</f>
        <v>#N/A</v>
      </c>
      <c r="M266" s="10" t="e">
        <f ca="1">IF($B266&lt;='Visualization - Fit'!$B$5,OFFSET(Projection!V266,$A$2,0),NA())</f>
        <v>#N/A</v>
      </c>
      <c r="N266" s="10" t="e">
        <f ca="1">IF($B266&lt;='Visualization - Fit'!$B$5,OFFSET(Projection!W266,$A$2,0),NA())</f>
        <v>#N/A</v>
      </c>
      <c r="O266" s="10" t="e">
        <f ca="1">IF($B266&lt;='Visualization - Fit'!$B$5,OFFSET(Projection!X266,$A$2,0),NA())</f>
        <v>#N/A</v>
      </c>
      <c r="P266" s="10" t="e">
        <f ca="1">IF($B266&lt;='Visualization - Fit'!$B$5,OFFSET(Projection!Y266,$A$2,0),NA())</f>
        <v>#N/A</v>
      </c>
      <c r="Q266" s="10" t="e">
        <f ca="1">IF($B266&lt;='Visualization - Fit'!$B$5,OFFSET(Projection!Z266,$A$2,0),NA())</f>
        <v>#N/A</v>
      </c>
      <c r="R266" s="10" t="e">
        <f ca="1">IF($B266&lt;='Visualization - Fit'!$B$5,OFFSET(Projection!AA266,$A$2,0),NA())</f>
        <v>#N/A</v>
      </c>
      <c r="S266" s="10" t="e">
        <f ca="1">IF($B266&lt;='Visualization - Fit'!$B$5,OFFSET(Projection!AB266,$A$2,0),NA())</f>
        <v>#N/A</v>
      </c>
      <c r="T266" s="10" t="e">
        <f ca="1">IF($B266&lt;='Visualization - Fit'!$B$5,OFFSET(Projection!AC266,$A$2,0),NA())</f>
        <v>#N/A</v>
      </c>
      <c r="U266" s="10" t="e">
        <f ca="1">IF($B266&lt;='Visualization - Fit'!$B$5,OFFSET(Projection!AD266,$A$2,0),NA())</f>
        <v>#N/A</v>
      </c>
      <c r="V266" s="10" t="e">
        <f ca="1">IF($B266&lt;='Visualization - Fit'!$B$5,OFFSET(Projection!AE266,$A$2,0),NA())</f>
        <v>#N/A</v>
      </c>
      <c r="W266" s="10" t="e">
        <f ca="1">IF($B266&lt;='Visualization - Fit'!$B$5,OFFSET(Projection!AI266,$A$2,0),NA())</f>
        <v>#N/A</v>
      </c>
      <c r="X266" s="10" t="e">
        <f ca="1">IF($B266&lt;='Visualization - Fit'!$B$5,OFFSET(Projection!AJ266,$A$2,0),NA())</f>
        <v>#N/A</v>
      </c>
      <c r="Y266" s="10" t="e">
        <f ca="1">IF($B266&lt;='Visualization - Fit'!$B$5,OFFSET(Projection!#REF!,$A$2,0),NA())</f>
        <v>#N/A</v>
      </c>
      <c r="Z266" s="10" t="e">
        <f ca="1">IF($B266&lt;='Visualization - Fit'!$B$5,OFFSET(Projection!AK266,$A$2,0),NA())</f>
        <v>#N/A</v>
      </c>
      <c r="AA266" s="10" t="e">
        <f ca="1">IF($B266&lt;='Visualization - Fit'!$B$5,OFFSET(Projection!AL266,$A$2,0),NA())</f>
        <v>#N/A</v>
      </c>
      <c r="AB266" s="10" t="e">
        <f ca="1">IF($B266&lt;='Visualization - Fit'!$B$5,OFFSET(Projection!AM266,$A$2,0),NA())</f>
        <v>#N/A</v>
      </c>
    </row>
    <row r="267" spans="2:28">
      <c r="B267" s="9" t="e">
        <f ca="1">IF(B266&lt;'Visualization - Fit'!$B$5,OFFSET(Projection!A267,$A$2,0),NA())</f>
        <v>#N/A</v>
      </c>
      <c r="C267" s="10" t="e">
        <f ca="1">IF($B267&lt;='Visualization - Fit'!$B$5,OFFSET(Projection!B267,$A$2,0),NA())</f>
        <v>#N/A</v>
      </c>
      <c r="D267" s="10" t="e">
        <f ca="1">IF($B267&lt;='Visualization - Fit'!$B$5,OFFSET(Projection!C267,$A$2,0),NA())</f>
        <v>#N/A</v>
      </c>
      <c r="E267" s="10" t="e">
        <f ca="1">IF($B267&lt;='Visualization - Fit'!$B$5,OFFSET(Projection!D267,$A$2,0),NA())</f>
        <v>#N/A</v>
      </c>
      <c r="F267" s="10" t="e">
        <f ca="1">IF($B267&lt;='Visualization - Fit'!$B$5,OFFSET(Projection!E267,$A$2,0),NA())</f>
        <v>#N/A</v>
      </c>
      <c r="G267" s="10" t="e">
        <f ca="1">IF($B267&lt;='Visualization - Fit'!$B$5,OFFSET(Projection!F267,$A$2,0),NA())</f>
        <v>#N/A</v>
      </c>
      <c r="H267" s="10" t="e">
        <f ca="1">IF($B267&lt;='Visualization - Fit'!$B$5,OFFSET(Projection!O267,$A$2,0),NA())</f>
        <v>#N/A</v>
      </c>
      <c r="I267" s="10" t="e">
        <f ca="1">IF($B267&lt;='Visualization - Fit'!$B$5,OFFSET(Projection!P267,$A$2,0),NA())</f>
        <v>#N/A</v>
      </c>
      <c r="J267" s="10" t="e">
        <f ca="1">IF($B267&lt;='Visualization - Fit'!$B$5,OFFSET(Projection!Q267,$A$2,0),NA())</f>
        <v>#N/A</v>
      </c>
      <c r="K267" s="10" t="e">
        <f ca="1">IF($B267&lt;='Visualization - Fit'!$B$5,OFFSET(Projection!T267,$A$2,0),NA())</f>
        <v>#N/A</v>
      </c>
      <c r="L267" s="10" t="e">
        <f ca="1">IF($B267&lt;='Visualization - Fit'!$B$5,OFFSET(Projection!U267,$A$2,0),NA())</f>
        <v>#N/A</v>
      </c>
      <c r="M267" s="10" t="e">
        <f ca="1">IF($B267&lt;='Visualization - Fit'!$B$5,OFFSET(Projection!V267,$A$2,0),NA())</f>
        <v>#N/A</v>
      </c>
      <c r="N267" s="10" t="e">
        <f ca="1">IF($B267&lt;='Visualization - Fit'!$B$5,OFFSET(Projection!W267,$A$2,0),NA())</f>
        <v>#N/A</v>
      </c>
      <c r="O267" s="10" t="e">
        <f ca="1">IF($B267&lt;='Visualization - Fit'!$B$5,OFFSET(Projection!X267,$A$2,0),NA())</f>
        <v>#N/A</v>
      </c>
      <c r="P267" s="10" t="e">
        <f ca="1">IF($B267&lt;='Visualization - Fit'!$B$5,OFFSET(Projection!Y267,$A$2,0),NA())</f>
        <v>#N/A</v>
      </c>
      <c r="Q267" s="10" t="e">
        <f ca="1">IF($B267&lt;='Visualization - Fit'!$B$5,OFFSET(Projection!Z267,$A$2,0),NA())</f>
        <v>#N/A</v>
      </c>
      <c r="R267" s="10" t="e">
        <f ca="1">IF($B267&lt;='Visualization - Fit'!$B$5,OFFSET(Projection!AA267,$A$2,0),NA())</f>
        <v>#N/A</v>
      </c>
      <c r="S267" s="10" t="e">
        <f ca="1">IF($B267&lt;='Visualization - Fit'!$B$5,OFFSET(Projection!AB267,$A$2,0),NA())</f>
        <v>#N/A</v>
      </c>
      <c r="T267" s="10" t="e">
        <f ca="1">IF($B267&lt;='Visualization - Fit'!$B$5,OFFSET(Projection!AC267,$A$2,0),NA())</f>
        <v>#N/A</v>
      </c>
      <c r="U267" s="10" t="e">
        <f ca="1">IF($B267&lt;='Visualization - Fit'!$B$5,OFFSET(Projection!AD267,$A$2,0),NA())</f>
        <v>#N/A</v>
      </c>
      <c r="V267" s="10" t="e">
        <f ca="1">IF($B267&lt;='Visualization - Fit'!$B$5,OFFSET(Projection!AE267,$A$2,0),NA())</f>
        <v>#N/A</v>
      </c>
      <c r="W267" s="10" t="e">
        <f ca="1">IF($B267&lt;='Visualization - Fit'!$B$5,OFFSET(Projection!AI267,$A$2,0),NA())</f>
        <v>#N/A</v>
      </c>
      <c r="X267" s="10" t="e">
        <f ca="1">IF($B267&lt;='Visualization - Fit'!$B$5,OFFSET(Projection!AJ267,$A$2,0),NA())</f>
        <v>#N/A</v>
      </c>
      <c r="Y267" s="10" t="e">
        <f ca="1">IF($B267&lt;='Visualization - Fit'!$B$5,OFFSET(Projection!#REF!,$A$2,0),NA())</f>
        <v>#N/A</v>
      </c>
      <c r="Z267" s="10" t="e">
        <f ca="1">IF($B267&lt;='Visualization - Fit'!$B$5,OFFSET(Projection!AK267,$A$2,0),NA())</f>
        <v>#N/A</v>
      </c>
      <c r="AA267" s="10" t="e">
        <f ca="1">IF($B267&lt;='Visualization - Fit'!$B$5,OFFSET(Projection!AL267,$A$2,0),NA())</f>
        <v>#N/A</v>
      </c>
      <c r="AB267" s="10" t="e">
        <f ca="1">IF($B267&lt;='Visualization - Fit'!$B$5,OFFSET(Projection!AM267,$A$2,0),NA())</f>
        <v>#N/A</v>
      </c>
    </row>
    <row r="268" spans="2:28">
      <c r="B268" s="9" t="e">
        <f ca="1">IF(B267&lt;'Visualization - Fit'!$B$5,OFFSET(Projection!A268,$A$2,0),NA())</f>
        <v>#N/A</v>
      </c>
      <c r="C268" s="10" t="e">
        <f ca="1">IF($B268&lt;='Visualization - Fit'!$B$5,OFFSET(Projection!B268,$A$2,0),NA())</f>
        <v>#N/A</v>
      </c>
      <c r="D268" s="10" t="e">
        <f ca="1">IF($B268&lt;='Visualization - Fit'!$B$5,OFFSET(Projection!C268,$A$2,0),NA())</f>
        <v>#N/A</v>
      </c>
      <c r="E268" s="10" t="e">
        <f ca="1">IF($B268&lt;='Visualization - Fit'!$B$5,OFFSET(Projection!D268,$A$2,0),NA())</f>
        <v>#N/A</v>
      </c>
      <c r="F268" s="10" t="e">
        <f ca="1">IF($B268&lt;='Visualization - Fit'!$B$5,OFFSET(Projection!E268,$A$2,0),NA())</f>
        <v>#N/A</v>
      </c>
      <c r="G268" s="10" t="e">
        <f ca="1">IF($B268&lt;='Visualization - Fit'!$B$5,OFFSET(Projection!F268,$A$2,0),NA())</f>
        <v>#N/A</v>
      </c>
      <c r="H268" s="10" t="e">
        <f ca="1">IF($B268&lt;='Visualization - Fit'!$B$5,OFFSET(Projection!O268,$A$2,0),NA())</f>
        <v>#N/A</v>
      </c>
      <c r="I268" s="10" t="e">
        <f ca="1">IF($B268&lt;='Visualization - Fit'!$B$5,OFFSET(Projection!P268,$A$2,0),NA())</f>
        <v>#N/A</v>
      </c>
      <c r="J268" s="10" t="e">
        <f ca="1">IF($B268&lt;='Visualization - Fit'!$B$5,OFFSET(Projection!Q268,$A$2,0),NA())</f>
        <v>#N/A</v>
      </c>
      <c r="K268" s="10" t="e">
        <f ca="1">IF($B268&lt;='Visualization - Fit'!$B$5,OFFSET(Projection!T268,$A$2,0),NA())</f>
        <v>#N/A</v>
      </c>
      <c r="L268" s="10" t="e">
        <f ca="1">IF($B268&lt;='Visualization - Fit'!$B$5,OFFSET(Projection!U268,$A$2,0),NA())</f>
        <v>#N/A</v>
      </c>
      <c r="M268" s="10" t="e">
        <f ca="1">IF($B268&lt;='Visualization - Fit'!$B$5,OFFSET(Projection!V268,$A$2,0),NA())</f>
        <v>#N/A</v>
      </c>
      <c r="N268" s="10" t="e">
        <f ca="1">IF($B268&lt;='Visualization - Fit'!$B$5,OFFSET(Projection!W268,$A$2,0),NA())</f>
        <v>#N/A</v>
      </c>
      <c r="O268" s="10" t="e">
        <f ca="1">IF($B268&lt;='Visualization - Fit'!$B$5,OFFSET(Projection!X268,$A$2,0),NA())</f>
        <v>#N/A</v>
      </c>
      <c r="P268" s="10" t="e">
        <f ca="1">IF($B268&lt;='Visualization - Fit'!$B$5,OFFSET(Projection!Y268,$A$2,0),NA())</f>
        <v>#N/A</v>
      </c>
      <c r="Q268" s="10" t="e">
        <f ca="1">IF($B268&lt;='Visualization - Fit'!$B$5,OFFSET(Projection!Z268,$A$2,0),NA())</f>
        <v>#N/A</v>
      </c>
      <c r="R268" s="10" t="e">
        <f ca="1">IF($B268&lt;='Visualization - Fit'!$B$5,OFFSET(Projection!AA268,$A$2,0),NA())</f>
        <v>#N/A</v>
      </c>
      <c r="S268" s="10" t="e">
        <f ca="1">IF($B268&lt;='Visualization - Fit'!$B$5,OFFSET(Projection!AB268,$A$2,0),NA())</f>
        <v>#N/A</v>
      </c>
      <c r="T268" s="10" t="e">
        <f ca="1">IF($B268&lt;='Visualization - Fit'!$B$5,OFFSET(Projection!AC268,$A$2,0),NA())</f>
        <v>#N/A</v>
      </c>
      <c r="U268" s="10" t="e">
        <f ca="1">IF($B268&lt;='Visualization - Fit'!$B$5,OFFSET(Projection!AD268,$A$2,0),NA())</f>
        <v>#N/A</v>
      </c>
      <c r="V268" s="10" t="e">
        <f ca="1">IF($B268&lt;='Visualization - Fit'!$B$5,OFFSET(Projection!AE268,$A$2,0),NA())</f>
        <v>#N/A</v>
      </c>
      <c r="W268" s="10" t="e">
        <f ca="1">IF($B268&lt;='Visualization - Fit'!$B$5,OFFSET(Projection!AI268,$A$2,0),NA())</f>
        <v>#N/A</v>
      </c>
      <c r="X268" s="10" t="e">
        <f ca="1">IF($B268&lt;='Visualization - Fit'!$B$5,OFFSET(Projection!AJ268,$A$2,0),NA())</f>
        <v>#N/A</v>
      </c>
      <c r="Y268" s="10" t="e">
        <f ca="1">IF($B268&lt;='Visualization - Fit'!$B$5,OFFSET(Projection!#REF!,$A$2,0),NA())</f>
        <v>#N/A</v>
      </c>
      <c r="Z268" s="10" t="e">
        <f ca="1">IF($B268&lt;='Visualization - Fit'!$B$5,OFFSET(Projection!AK268,$A$2,0),NA())</f>
        <v>#N/A</v>
      </c>
      <c r="AA268" s="10" t="e">
        <f ca="1">IF($B268&lt;='Visualization - Fit'!$B$5,OFFSET(Projection!AL268,$A$2,0),NA())</f>
        <v>#N/A</v>
      </c>
      <c r="AB268" s="10" t="e">
        <f ca="1">IF($B268&lt;='Visualization - Fit'!$B$5,OFFSET(Projection!AM268,$A$2,0),NA())</f>
        <v>#N/A</v>
      </c>
    </row>
    <row r="269" spans="2:28">
      <c r="B269" s="9" t="e">
        <f ca="1">IF(B268&lt;'Visualization - Fit'!$B$5,OFFSET(Projection!A269,$A$2,0),NA())</f>
        <v>#N/A</v>
      </c>
      <c r="C269" s="10" t="e">
        <f ca="1">IF($B269&lt;='Visualization - Fit'!$B$5,OFFSET(Projection!B269,$A$2,0),NA())</f>
        <v>#N/A</v>
      </c>
      <c r="D269" s="10" t="e">
        <f ca="1">IF($B269&lt;='Visualization - Fit'!$B$5,OFFSET(Projection!C269,$A$2,0),NA())</f>
        <v>#N/A</v>
      </c>
      <c r="E269" s="10" t="e">
        <f ca="1">IF($B269&lt;='Visualization - Fit'!$B$5,OFFSET(Projection!D269,$A$2,0),NA())</f>
        <v>#N/A</v>
      </c>
      <c r="F269" s="10" t="e">
        <f ca="1">IF($B269&lt;='Visualization - Fit'!$B$5,OFFSET(Projection!E269,$A$2,0),NA())</f>
        <v>#N/A</v>
      </c>
      <c r="G269" s="10" t="e">
        <f ca="1">IF($B269&lt;='Visualization - Fit'!$B$5,OFFSET(Projection!F269,$A$2,0),NA())</f>
        <v>#N/A</v>
      </c>
      <c r="H269" s="10" t="e">
        <f ca="1">IF($B269&lt;='Visualization - Fit'!$B$5,OFFSET(Projection!O269,$A$2,0),NA())</f>
        <v>#N/A</v>
      </c>
      <c r="I269" s="10" t="e">
        <f ca="1">IF($B269&lt;='Visualization - Fit'!$B$5,OFFSET(Projection!P269,$A$2,0),NA())</f>
        <v>#N/A</v>
      </c>
      <c r="J269" s="10" t="e">
        <f ca="1">IF($B269&lt;='Visualization - Fit'!$B$5,OFFSET(Projection!Q269,$A$2,0),NA())</f>
        <v>#N/A</v>
      </c>
      <c r="K269" s="10" t="e">
        <f ca="1">IF($B269&lt;='Visualization - Fit'!$B$5,OFFSET(Projection!T269,$A$2,0),NA())</f>
        <v>#N/A</v>
      </c>
      <c r="L269" s="10" t="e">
        <f ca="1">IF($B269&lt;='Visualization - Fit'!$B$5,OFFSET(Projection!U269,$A$2,0),NA())</f>
        <v>#N/A</v>
      </c>
      <c r="M269" s="10" t="e">
        <f ca="1">IF($B269&lt;='Visualization - Fit'!$B$5,OFFSET(Projection!V269,$A$2,0),NA())</f>
        <v>#N/A</v>
      </c>
      <c r="N269" s="10" t="e">
        <f ca="1">IF($B269&lt;='Visualization - Fit'!$B$5,OFFSET(Projection!W269,$A$2,0),NA())</f>
        <v>#N/A</v>
      </c>
      <c r="O269" s="10" t="e">
        <f ca="1">IF($B269&lt;='Visualization - Fit'!$B$5,OFFSET(Projection!X269,$A$2,0),NA())</f>
        <v>#N/A</v>
      </c>
      <c r="P269" s="10" t="e">
        <f ca="1">IF($B269&lt;='Visualization - Fit'!$B$5,OFFSET(Projection!Y269,$A$2,0),NA())</f>
        <v>#N/A</v>
      </c>
      <c r="Q269" s="10" t="e">
        <f ca="1">IF($B269&lt;='Visualization - Fit'!$B$5,OFFSET(Projection!Z269,$A$2,0),NA())</f>
        <v>#N/A</v>
      </c>
      <c r="R269" s="10" t="e">
        <f ca="1">IF($B269&lt;='Visualization - Fit'!$B$5,OFFSET(Projection!AA269,$A$2,0),NA())</f>
        <v>#N/A</v>
      </c>
      <c r="S269" s="10" t="e">
        <f ca="1">IF($B269&lt;='Visualization - Fit'!$B$5,OFFSET(Projection!AB269,$A$2,0),NA())</f>
        <v>#N/A</v>
      </c>
      <c r="T269" s="10" t="e">
        <f ca="1">IF($B269&lt;='Visualization - Fit'!$B$5,OFFSET(Projection!AC269,$A$2,0),NA())</f>
        <v>#N/A</v>
      </c>
      <c r="U269" s="10" t="e">
        <f ca="1">IF($B269&lt;='Visualization - Fit'!$B$5,OFFSET(Projection!AD269,$A$2,0),NA())</f>
        <v>#N/A</v>
      </c>
      <c r="V269" s="10" t="e">
        <f ca="1">IF($B269&lt;='Visualization - Fit'!$B$5,OFFSET(Projection!AE269,$A$2,0),NA())</f>
        <v>#N/A</v>
      </c>
      <c r="W269" s="10" t="e">
        <f ca="1">IF($B269&lt;='Visualization - Fit'!$B$5,OFFSET(Projection!AI269,$A$2,0),NA())</f>
        <v>#N/A</v>
      </c>
      <c r="X269" s="10" t="e">
        <f ca="1">IF($B269&lt;='Visualization - Fit'!$B$5,OFFSET(Projection!AJ269,$A$2,0),NA())</f>
        <v>#N/A</v>
      </c>
      <c r="Y269" s="10" t="e">
        <f ca="1">IF($B269&lt;='Visualization - Fit'!$B$5,OFFSET(Projection!#REF!,$A$2,0),NA())</f>
        <v>#N/A</v>
      </c>
      <c r="Z269" s="10" t="e">
        <f ca="1">IF($B269&lt;='Visualization - Fit'!$B$5,OFFSET(Projection!AK269,$A$2,0),NA())</f>
        <v>#N/A</v>
      </c>
      <c r="AA269" s="10" t="e">
        <f ca="1">IF($B269&lt;='Visualization - Fit'!$B$5,OFFSET(Projection!AL269,$A$2,0),NA())</f>
        <v>#N/A</v>
      </c>
      <c r="AB269" s="10" t="e">
        <f ca="1">IF($B269&lt;='Visualization - Fit'!$B$5,OFFSET(Projection!AM269,$A$2,0),NA())</f>
        <v>#N/A</v>
      </c>
    </row>
    <row r="270" spans="2:28">
      <c r="B270" s="9" t="e">
        <f ca="1">IF(B269&lt;'Visualization - Fit'!$B$5,OFFSET(Projection!A270,$A$2,0),NA())</f>
        <v>#N/A</v>
      </c>
      <c r="C270" s="10" t="e">
        <f ca="1">IF($B270&lt;='Visualization - Fit'!$B$5,OFFSET(Projection!B270,$A$2,0),NA())</f>
        <v>#N/A</v>
      </c>
      <c r="D270" s="10" t="e">
        <f ca="1">IF($B270&lt;='Visualization - Fit'!$B$5,OFFSET(Projection!C270,$A$2,0),NA())</f>
        <v>#N/A</v>
      </c>
      <c r="E270" s="10" t="e">
        <f ca="1">IF($B270&lt;='Visualization - Fit'!$B$5,OFFSET(Projection!D270,$A$2,0),NA())</f>
        <v>#N/A</v>
      </c>
      <c r="F270" s="10" t="e">
        <f ca="1">IF($B270&lt;='Visualization - Fit'!$B$5,OFFSET(Projection!E270,$A$2,0),NA())</f>
        <v>#N/A</v>
      </c>
      <c r="G270" s="10" t="e">
        <f ca="1">IF($B270&lt;='Visualization - Fit'!$B$5,OFFSET(Projection!F270,$A$2,0),NA())</f>
        <v>#N/A</v>
      </c>
      <c r="H270" s="10" t="e">
        <f ca="1">IF($B270&lt;='Visualization - Fit'!$B$5,OFFSET(Projection!O270,$A$2,0),NA())</f>
        <v>#N/A</v>
      </c>
      <c r="I270" s="10" t="e">
        <f ca="1">IF($B270&lt;='Visualization - Fit'!$B$5,OFFSET(Projection!P270,$A$2,0),NA())</f>
        <v>#N/A</v>
      </c>
      <c r="J270" s="10" t="e">
        <f ca="1">IF($B270&lt;='Visualization - Fit'!$B$5,OFFSET(Projection!Q270,$A$2,0),NA())</f>
        <v>#N/A</v>
      </c>
      <c r="K270" s="10" t="e">
        <f ca="1">IF($B270&lt;='Visualization - Fit'!$B$5,OFFSET(Projection!T270,$A$2,0),NA())</f>
        <v>#N/A</v>
      </c>
      <c r="L270" s="10" t="e">
        <f ca="1">IF($B270&lt;='Visualization - Fit'!$B$5,OFFSET(Projection!U270,$A$2,0),NA())</f>
        <v>#N/A</v>
      </c>
      <c r="M270" s="10" t="e">
        <f ca="1">IF($B270&lt;='Visualization - Fit'!$B$5,OFFSET(Projection!V270,$A$2,0),NA())</f>
        <v>#N/A</v>
      </c>
      <c r="N270" s="10" t="e">
        <f ca="1">IF($B270&lt;='Visualization - Fit'!$B$5,OFFSET(Projection!W270,$A$2,0),NA())</f>
        <v>#N/A</v>
      </c>
      <c r="O270" s="10" t="e">
        <f ca="1">IF($B270&lt;='Visualization - Fit'!$B$5,OFFSET(Projection!X270,$A$2,0),NA())</f>
        <v>#N/A</v>
      </c>
      <c r="P270" s="10" t="e">
        <f ca="1">IF($B270&lt;='Visualization - Fit'!$B$5,OFFSET(Projection!Y270,$A$2,0),NA())</f>
        <v>#N/A</v>
      </c>
      <c r="Q270" s="10" t="e">
        <f ca="1">IF($B270&lt;='Visualization - Fit'!$B$5,OFFSET(Projection!Z270,$A$2,0),NA())</f>
        <v>#N/A</v>
      </c>
      <c r="R270" s="10" t="e">
        <f ca="1">IF($B270&lt;='Visualization - Fit'!$B$5,OFFSET(Projection!AA270,$A$2,0),NA())</f>
        <v>#N/A</v>
      </c>
      <c r="S270" s="10" t="e">
        <f ca="1">IF($B270&lt;='Visualization - Fit'!$B$5,OFFSET(Projection!AB270,$A$2,0),NA())</f>
        <v>#N/A</v>
      </c>
      <c r="T270" s="10" t="e">
        <f ca="1">IF($B270&lt;='Visualization - Fit'!$B$5,OFFSET(Projection!AC270,$A$2,0),NA())</f>
        <v>#N/A</v>
      </c>
      <c r="U270" s="10" t="e">
        <f ca="1">IF($B270&lt;='Visualization - Fit'!$B$5,OFFSET(Projection!AD270,$A$2,0),NA())</f>
        <v>#N/A</v>
      </c>
      <c r="V270" s="10" t="e">
        <f ca="1">IF($B270&lt;='Visualization - Fit'!$B$5,OFFSET(Projection!AE270,$A$2,0),NA())</f>
        <v>#N/A</v>
      </c>
      <c r="W270" s="10" t="e">
        <f ca="1">IF($B270&lt;='Visualization - Fit'!$B$5,OFFSET(Projection!AI270,$A$2,0),NA())</f>
        <v>#N/A</v>
      </c>
      <c r="X270" s="10" t="e">
        <f ca="1">IF($B270&lt;='Visualization - Fit'!$B$5,OFFSET(Projection!AJ270,$A$2,0),NA())</f>
        <v>#N/A</v>
      </c>
      <c r="Y270" s="10" t="e">
        <f ca="1">IF($B270&lt;='Visualization - Fit'!$B$5,OFFSET(Projection!#REF!,$A$2,0),NA())</f>
        <v>#N/A</v>
      </c>
      <c r="Z270" s="10" t="e">
        <f ca="1">IF($B270&lt;='Visualization - Fit'!$B$5,OFFSET(Projection!AK270,$A$2,0),NA())</f>
        <v>#N/A</v>
      </c>
      <c r="AA270" s="10" t="e">
        <f ca="1">IF($B270&lt;='Visualization - Fit'!$B$5,OFFSET(Projection!AL270,$A$2,0),NA())</f>
        <v>#N/A</v>
      </c>
      <c r="AB270" s="10" t="e">
        <f ca="1">IF($B270&lt;='Visualization - Fit'!$B$5,OFFSET(Projection!AM270,$A$2,0),NA())</f>
        <v>#N/A</v>
      </c>
    </row>
    <row r="271" spans="2:28">
      <c r="B271" s="9" t="e">
        <f ca="1">IF(B270&lt;'Visualization - Fit'!$B$5,OFFSET(Projection!A271,$A$2,0),NA())</f>
        <v>#N/A</v>
      </c>
      <c r="C271" s="10" t="e">
        <f ca="1">IF($B271&lt;='Visualization - Fit'!$B$5,OFFSET(Projection!B271,$A$2,0),NA())</f>
        <v>#N/A</v>
      </c>
      <c r="D271" s="10" t="e">
        <f ca="1">IF($B271&lt;='Visualization - Fit'!$B$5,OFFSET(Projection!C271,$A$2,0),NA())</f>
        <v>#N/A</v>
      </c>
      <c r="E271" s="10" t="e">
        <f ca="1">IF($B271&lt;='Visualization - Fit'!$B$5,OFFSET(Projection!D271,$A$2,0),NA())</f>
        <v>#N/A</v>
      </c>
      <c r="F271" s="10" t="e">
        <f ca="1">IF($B271&lt;='Visualization - Fit'!$B$5,OFFSET(Projection!E271,$A$2,0),NA())</f>
        <v>#N/A</v>
      </c>
      <c r="G271" s="10" t="e">
        <f ca="1">IF($B271&lt;='Visualization - Fit'!$B$5,OFFSET(Projection!F271,$A$2,0),NA())</f>
        <v>#N/A</v>
      </c>
      <c r="H271" s="10" t="e">
        <f ca="1">IF($B271&lt;='Visualization - Fit'!$B$5,OFFSET(Projection!O271,$A$2,0),NA())</f>
        <v>#N/A</v>
      </c>
      <c r="I271" s="10" t="e">
        <f ca="1">IF($B271&lt;='Visualization - Fit'!$B$5,OFFSET(Projection!P271,$A$2,0),NA())</f>
        <v>#N/A</v>
      </c>
      <c r="J271" s="10" t="e">
        <f ca="1">IF($B271&lt;='Visualization - Fit'!$B$5,OFFSET(Projection!Q271,$A$2,0),NA())</f>
        <v>#N/A</v>
      </c>
      <c r="K271" s="10" t="e">
        <f ca="1">IF($B271&lt;='Visualization - Fit'!$B$5,OFFSET(Projection!T271,$A$2,0),NA())</f>
        <v>#N/A</v>
      </c>
      <c r="L271" s="10" t="e">
        <f ca="1">IF($B271&lt;='Visualization - Fit'!$B$5,OFFSET(Projection!U271,$A$2,0),NA())</f>
        <v>#N/A</v>
      </c>
      <c r="M271" s="10" t="e">
        <f ca="1">IF($B271&lt;='Visualization - Fit'!$B$5,OFFSET(Projection!V271,$A$2,0),NA())</f>
        <v>#N/A</v>
      </c>
      <c r="N271" s="10" t="e">
        <f ca="1">IF($B271&lt;='Visualization - Fit'!$B$5,OFFSET(Projection!W271,$A$2,0),NA())</f>
        <v>#N/A</v>
      </c>
      <c r="O271" s="10" t="e">
        <f ca="1">IF($B271&lt;='Visualization - Fit'!$B$5,OFFSET(Projection!X271,$A$2,0),NA())</f>
        <v>#N/A</v>
      </c>
      <c r="P271" s="10" t="e">
        <f ca="1">IF($B271&lt;='Visualization - Fit'!$B$5,OFFSET(Projection!Y271,$A$2,0),NA())</f>
        <v>#N/A</v>
      </c>
      <c r="Q271" s="10" t="e">
        <f ca="1">IF($B271&lt;='Visualization - Fit'!$B$5,OFFSET(Projection!Z271,$A$2,0),NA())</f>
        <v>#N/A</v>
      </c>
      <c r="R271" s="10" t="e">
        <f ca="1">IF($B271&lt;='Visualization - Fit'!$B$5,OFFSET(Projection!AA271,$A$2,0),NA())</f>
        <v>#N/A</v>
      </c>
      <c r="S271" s="10" t="e">
        <f ca="1">IF($B271&lt;='Visualization - Fit'!$B$5,OFFSET(Projection!AB271,$A$2,0),NA())</f>
        <v>#N/A</v>
      </c>
      <c r="T271" s="10" t="e">
        <f ca="1">IF($B271&lt;='Visualization - Fit'!$B$5,OFFSET(Projection!AC271,$A$2,0),NA())</f>
        <v>#N/A</v>
      </c>
      <c r="U271" s="10" t="e">
        <f ca="1">IF($B271&lt;='Visualization - Fit'!$B$5,OFFSET(Projection!AD271,$A$2,0),NA())</f>
        <v>#N/A</v>
      </c>
      <c r="V271" s="10" t="e">
        <f ca="1">IF($B271&lt;='Visualization - Fit'!$B$5,OFFSET(Projection!AE271,$A$2,0),NA())</f>
        <v>#N/A</v>
      </c>
      <c r="W271" s="10" t="e">
        <f ca="1">IF($B271&lt;='Visualization - Fit'!$B$5,OFFSET(Projection!AI271,$A$2,0),NA())</f>
        <v>#N/A</v>
      </c>
      <c r="X271" s="10" t="e">
        <f ca="1">IF($B271&lt;='Visualization - Fit'!$B$5,OFFSET(Projection!AJ271,$A$2,0),NA())</f>
        <v>#N/A</v>
      </c>
      <c r="Y271" s="10" t="e">
        <f ca="1">IF($B271&lt;='Visualization - Fit'!$B$5,OFFSET(Projection!#REF!,$A$2,0),NA())</f>
        <v>#N/A</v>
      </c>
      <c r="Z271" s="10" t="e">
        <f ca="1">IF($B271&lt;='Visualization - Fit'!$B$5,OFFSET(Projection!AK271,$A$2,0),NA())</f>
        <v>#N/A</v>
      </c>
      <c r="AA271" s="10" t="e">
        <f ca="1">IF($B271&lt;='Visualization - Fit'!$B$5,OFFSET(Projection!AL271,$A$2,0),NA())</f>
        <v>#N/A</v>
      </c>
      <c r="AB271" s="10" t="e">
        <f ca="1">IF($B271&lt;='Visualization - Fit'!$B$5,OFFSET(Projection!AM271,$A$2,0),NA())</f>
        <v>#N/A</v>
      </c>
    </row>
    <row r="272" spans="2:28">
      <c r="B272" s="9" t="e">
        <f ca="1">IF(B271&lt;'Visualization - Fit'!$B$5,OFFSET(Projection!A272,$A$2,0),NA())</f>
        <v>#N/A</v>
      </c>
      <c r="C272" s="10" t="e">
        <f ca="1">IF($B272&lt;='Visualization - Fit'!$B$5,OFFSET(Projection!B272,$A$2,0),NA())</f>
        <v>#N/A</v>
      </c>
      <c r="D272" s="10" t="e">
        <f ca="1">IF($B272&lt;='Visualization - Fit'!$B$5,OFFSET(Projection!C272,$A$2,0),NA())</f>
        <v>#N/A</v>
      </c>
      <c r="E272" s="10" t="e">
        <f ca="1">IF($B272&lt;='Visualization - Fit'!$B$5,OFFSET(Projection!D272,$A$2,0),NA())</f>
        <v>#N/A</v>
      </c>
      <c r="F272" s="10" t="e">
        <f ca="1">IF($B272&lt;='Visualization - Fit'!$B$5,OFFSET(Projection!E272,$A$2,0),NA())</f>
        <v>#N/A</v>
      </c>
      <c r="G272" s="10" t="e">
        <f ca="1">IF($B272&lt;='Visualization - Fit'!$B$5,OFFSET(Projection!F272,$A$2,0),NA())</f>
        <v>#N/A</v>
      </c>
      <c r="H272" s="10" t="e">
        <f ca="1">IF($B272&lt;='Visualization - Fit'!$B$5,OFFSET(Projection!O272,$A$2,0),NA())</f>
        <v>#N/A</v>
      </c>
      <c r="I272" s="10" t="e">
        <f ca="1">IF($B272&lt;='Visualization - Fit'!$B$5,OFFSET(Projection!P272,$A$2,0),NA())</f>
        <v>#N/A</v>
      </c>
      <c r="J272" s="10" t="e">
        <f ca="1">IF($B272&lt;='Visualization - Fit'!$B$5,OFFSET(Projection!Q272,$A$2,0),NA())</f>
        <v>#N/A</v>
      </c>
      <c r="K272" s="10" t="e">
        <f ca="1">IF($B272&lt;='Visualization - Fit'!$B$5,OFFSET(Projection!T272,$A$2,0),NA())</f>
        <v>#N/A</v>
      </c>
      <c r="L272" s="10" t="e">
        <f ca="1">IF($B272&lt;='Visualization - Fit'!$B$5,OFFSET(Projection!U272,$A$2,0),NA())</f>
        <v>#N/A</v>
      </c>
      <c r="M272" s="10" t="e">
        <f ca="1">IF($B272&lt;='Visualization - Fit'!$B$5,OFFSET(Projection!V272,$A$2,0),NA())</f>
        <v>#N/A</v>
      </c>
      <c r="N272" s="10" t="e">
        <f ca="1">IF($B272&lt;='Visualization - Fit'!$B$5,OFFSET(Projection!W272,$A$2,0),NA())</f>
        <v>#N/A</v>
      </c>
      <c r="O272" s="10" t="e">
        <f ca="1">IF($B272&lt;='Visualization - Fit'!$B$5,OFFSET(Projection!X272,$A$2,0),NA())</f>
        <v>#N/A</v>
      </c>
      <c r="P272" s="10" t="e">
        <f ca="1">IF($B272&lt;='Visualization - Fit'!$B$5,OFFSET(Projection!Y272,$A$2,0),NA())</f>
        <v>#N/A</v>
      </c>
      <c r="Q272" s="10" t="e">
        <f ca="1">IF($B272&lt;='Visualization - Fit'!$B$5,OFFSET(Projection!Z272,$A$2,0),NA())</f>
        <v>#N/A</v>
      </c>
      <c r="R272" s="10" t="e">
        <f ca="1">IF($B272&lt;='Visualization - Fit'!$B$5,OFFSET(Projection!AA272,$A$2,0),NA())</f>
        <v>#N/A</v>
      </c>
      <c r="S272" s="10" t="e">
        <f ca="1">IF($B272&lt;='Visualization - Fit'!$B$5,OFFSET(Projection!AB272,$A$2,0),NA())</f>
        <v>#N/A</v>
      </c>
      <c r="T272" s="10" t="e">
        <f ca="1">IF($B272&lt;='Visualization - Fit'!$B$5,OFFSET(Projection!AC272,$A$2,0),NA())</f>
        <v>#N/A</v>
      </c>
      <c r="U272" s="10" t="e">
        <f ca="1">IF($B272&lt;='Visualization - Fit'!$B$5,OFFSET(Projection!AD272,$A$2,0),NA())</f>
        <v>#N/A</v>
      </c>
      <c r="V272" s="10" t="e">
        <f ca="1">IF($B272&lt;='Visualization - Fit'!$B$5,OFFSET(Projection!AE272,$A$2,0),NA())</f>
        <v>#N/A</v>
      </c>
      <c r="W272" s="10" t="e">
        <f ca="1">IF($B272&lt;='Visualization - Fit'!$B$5,OFFSET(Projection!AI272,$A$2,0),NA())</f>
        <v>#N/A</v>
      </c>
      <c r="X272" s="10" t="e">
        <f ca="1">IF($B272&lt;='Visualization - Fit'!$B$5,OFFSET(Projection!AJ272,$A$2,0),NA())</f>
        <v>#N/A</v>
      </c>
      <c r="Y272" s="10" t="e">
        <f ca="1">IF($B272&lt;='Visualization - Fit'!$B$5,OFFSET(Projection!#REF!,$A$2,0),NA())</f>
        <v>#N/A</v>
      </c>
      <c r="Z272" s="10" t="e">
        <f ca="1">IF($B272&lt;='Visualization - Fit'!$B$5,OFFSET(Projection!AK272,$A$2,0),NA())</f>
        <v>#N/A</v>
      </c>
      <c r="AA272" s="10" t="e">
        <f ca="1">IF($B272&lt;='Visualization - Fit'!$B$5,OFFSET(Projection!AL272,$A$2,0),NA())</f>
        <v>#N/A</v>
      </c>
      <c r="AB272" s="10" t="e">
        <f ca="1">IF($B272&lt;='Visualization - Fit'!$B$5,OFFSET(Projection!AM272,$A$2,0),NA())</f>
        <v>#N/A</v>
      </c>
    </row>
    <row r="273" spans="2:28">
      <c r="B273" s="9" t="e">
        <f ca="1">IF(B272&lt;'Visualization - Fit'!$B$5,OFFSET(Projection!A273,$A$2,0),NA())</f>
        <v>#N/A</v>
      </c>
      <c r="C273" s="10" t="e">
        <f ca="1">IF($B273&lt;='Visualization - Fit'!$B$5,OFFSET(Projection!B273,$A$2,0),NA())</f>
        <v>#N/A</v>
      </c>
      <c r="D273" s="10" t="e">
        <f ca="1">IF($B273&lt;='Visualization - Fit'!$B$5,OFFSET(Projection!C273,$A$2,0),NA())</f>
        <v>#N/A</v>
      </c>
      <c r="E273" s="10" t="e">
        <f ca="1">IF($B273&lt;='Visualization - Fit'!$B$5,OFFSET(Projection!D273,$A$2,0),NA())</f>
        <v>#N/A</v>
      </c>
      <c r="F273" s="10" t="e">
        <f ca="1">IF($B273&lt;='Visualization - Fit'!$B$5,OFFSET(Projection!E273,$A$2,0),NA())</f>
        <v>#N/A</v>
      </c>
      <c r="G273" s="10" t="e">
        <f ca="1">IF($B273&lt;='Visualization - Fit'!$B$5,OFFSET(Projection!F273,$A$2,0),NA())</f>
        <v>#N/A</v>
      </c>
      <c r="H273" s="10" t="e">
        <f ca="1">IF($B273&lt;='Visualization - Fit'!$B$5,OFFSET(Projection!O273,$A$2,0),NA())</f>
        <v>#N/A</v>
      </c>
      <c r="I273" s="10" t="e">
        <f ca="1">IF($B273&lt;='Visualization - Fit'!$B$5,OFFSET(Projection!P273,$A$2,0),NA())</f>
        <v>#N/A</v>
      </c>
      <c r="J273" s="10" t="e">
        <f ca="1">IF($B273&lt;='Visualization - Fit'!$B$5,OFFSET(Projection!Q273,$A$2,0),NA())</f>
        <v>#N/A</v>
      </c>
      <c r="K273" s="10" t="e">
        <f ca="1">IF($B273&lt;='Visualization - Fit'!$B$5,OFFSET(Projection!T273,$A$2,0),NA())</f>
        <v>#N/A</v>
      </c>
      <c r="L273" s="10" t="e">
        <f ca="1">IF($B273&lt;='Visualization - Fit'!$B$5,OFFSET(Projection!U273,$A$2,0),NA())</f>
        <v>#N/A</v>
      </c>
      <c r="M273" s="10" t="e">
        <f ca="1">IF($B273&lt;='Visualization - Fit'!$B$5,OFFSET(Projection!V273,$A$2,0),NA())</f>
        <v>#N/A</v>
      </c>
      <c r="N273" s="10" t="e">
        <f ca="1">IF($B273&lt;='Visualization - Fit'!$B$5,OFFSET(Projection!W273,$A$2,0),NA())</f>
        <v>#N/A</v>
      </c>
      <c r="O273" s="10" t="e">
        <f ca="1">IF($B273&lt;='Visualization - Fit'!$B$5,OFFSET(Projection!X273,$A$2,0),NA())</f>
        <v>#N/A</v>
      </c>
      <c r="P273" s="10" t="e">
        <f ca="1">IF($B273&lt;='Visualization - Fit'!$B$5,OFFSET(Projection!Y273,$A$2,0),NA())</f>
        <v>#N/A</v>
      </c>
      <c r="Q273" s="10" t="e">
        <f ca="1">IF($B273&lt;='Visualization - Fit'!$B$5,OFFSET(Projection!Z273,$A$2,0),NA())</f>
        <v>#N/A</v>
      </c>
      <c r="R273" s="10" t="e">
        <f ca="1">IF($B273&lt;='Visualization - Fit'!$B$5,OFFSET(Projection!AA273,$A$2,0),NA())</f>
        <v>#N/A</v>
      </c>
      <c r="S273" s="10" t="e">
        <f ca="1">IF($B273&lt;='Visualization - Fit'!$B$5,OFFSET(Projection!AB273,$A$2,0),NA())</f>
        <v>#N/A</v>
      </c>
      <c r="T273" s="10" t="e">
        <f ca="1">IF($B273&lt;='Visualization - Fit'!$B$5,OFFSET(Projection!AC273,$A$2,0),NA())</f>
        <v>#N/A</v>
      </c>
      <c r="U273" s="10" t="e">
        <f ca="1">IF($B273&lt;='Visualization - Fit'!$B$5,OFFSET(Projection!AD273,$A$2,0),NA())</f>
        <v>#N/A</v>
      </c>
      <c r="V273" s="10" t="e">
        <f ca="1">IF($B273&lt;='Visualization - Fit'!$B$5,OFFSET(Projection!AE273,$A$2,0),NA())</f>
        <v>#N/A</v>
      </c>
      <c r="W273" s="10" t="e">
        <f ca="1">IF($B273&lt;='Visualization - Fit'!$B$5,OFFSET(Projection!AI273,$A$2,0),NA())</f>
        <v>#N/A</v>
      </c>
      <c r="X273" s="10" t="e">
        <f ca="1">IF($B273&lt;='Visualization - Fit'!$B$5,OFFSET(Projection!AJ273,$A$2,0),NA())</f>
        <v>#N/A</v>
      </c>
      <c r="Y273" s="10" t="e">
        <f ca="1">IF($B273&lt;='Visualization - Fit'!$B$5,OFFSET(Projection!#REF!,$A$2,0),NA())</f>
        <v>#N/A</v>
      </c>
      <c r="Z273" s="10" t="e">
        <f ca="1">IF($B273&lt;='Visualization - Fit'!$B$5,OFFSET(Projection!AK273,$A$2,0),NA())</f>
        <v>#N/A</v>
      </c>
      <c r="AA273" s="10" t="e">
        <f ca="1">IF($B273&lt;='Visualization - Fit'!$B$5,OFFSET(Projection!AL273,$A$2,0),NA())</f>
        <v>#N/A</v>
      </c>
      <c r="AB273" s="10" t="e">
        <f ca="1">IF($B273&lt;='Visualization - Fit'!$B$5,OFFSET(Projection!AM273,$A$2,0),NA())</f>
        <v>#N/A</v>
      </c>
    </row>
    <row r="274" spans="2:28">
      <c r="B274" s="9" t="e">
        <f ca="1">IF(B273&lt;'Visualization - Fit'!$B$5,OFFSET(Projection!A274,$A$2,0),NA())</f>
        <v>#N/A</v>
      </c>
      <c r="C274" s="10" t="e">
        <f ca="1">IF($B274&lt;='Visualization - Fit'!$B$5,OFFSET(Projection!B274,$A$2,0),NA())</f>
        <v>#N/A</v>
      </c>
      <c r="D274" s="10" t="e">
        <f ca="1">IF($B274&lt;='Visualization - Fit'!$B$5,OFFSET(Projection!C274,$A$2,0),NA())</f>
        <v>#N/A</v>
      </c>
      <c r="E274" s="10" t="e">
        <f ca="1">IF($B274&lt;='Visualization - Fit'!$B$5,OFFSET(Projection!D274,$A$2,0),NA())</f>
        <v>#N/A</v>
      </c>
      <c r="F274" s="10" t="e">
        <f ca="1">IF($B274&lt;='Visualization - Fit'!$B$5,OFFSET(Projection!E274,$A$2,0),NA())</f>
        <v>#N/A</v>
      </c>
      <c r="G274" s="10" t="e">
        <f ca="1">IF($B274&lt;='Visualization - Fit'!$B$5,OFFSET(Projection!F274,$A$2,0),NA())</f>
        <v>#N/A</v>
      </c>
      <c r="H274" s="10" t="e">
        <f ca="1">IF($B274&lt;='Visualization - Fit'!$B$5,OFFSET(Projection!O274,$A$2,0),NA())</f>
        <v>#N/A</v>
      </c>
      <c r="I274" s="10" t="e">
        <f ca="1">IF($B274&lt;='Visualization - Fit'!$B$5,OFFSET(Projection!P274,$A$2,0),NA())</f>
        <v>#N/A</v>
      </c>
      <c r="J274" s="10" t="e">
        <f ca="1">IF($B274&lt;='Visualization - Fit'!$B$5,OFFSET(Projection!Q274,$A$2,0),NA())</f>
        <v>#N/A</v>
      </c>
      <c r="K274" s="10" t="e">
        <f ca="1">IF($B274&lt;='Visualization - Fit'!$B$5,OFFSET(Projection!T274,$A$2,0),NA())</f>
        <v>#N/A</v>
      </c>
      <c r="L274" s="10" t="e">
        <f ca="1">IF($B274&lt;='Visualization - Fit'!$B$5,OFFSET(Projection!U274,$A$2,0),NA())</f>
        <v>#N/A</v>
      </c>
      <c r="M274" s="10" t="e">
        <f ca="1">IF($B274&lt;='Visualization - Fit'!$B$5,OFFSET(Projection!V274,$A$2,0),NA())</f>
        <v>#N/A</v>
      </c>
      <c r="N274" s="10" t="e">
        <f ca="1">IF($B274&lt;='Visualization - Fit'!$B$5,OFFSET(Projection!W274,$A$2,0),NA())</f>
        <v>#N/A</v>
      </c>
      <c r="O274" s="10" t="e">
        <f ca="1">IF($B274&lt;='Visualization - Fit'!$B$5,OFFSET(Projection!X274,$A$2,0),NA())</f>
        <v>#N/A</v>
      </c>
      <c r="P274" s="10" t="e">
        <f ca="1">IF($B274&lt;='Visualization - Fit'!$B$5,OFFSET(Projection!Y274,$A$2,0),NA())</f>
        <v>#N/A</v>
      </c>
      <c r="Q274" s="10" t="e">
        <f ca="1">IF($B274&lt;='Visualization - Fit'!$B$5,OFFSET(Projection!Z274,$A$2,0),NA())</f>
        <v>#N/A</v>
      </c>
      <c r="R274" s="10" t="e">
        <f ca="1">IF($B274&lt;='Visualization - Fit'!$B$5,OFFSET(Projection!AA274,$A$2,0),NA())</f>
        <v>#N/A</v>
      </c>
      <c r="S274" s="10" t="e">
        <f ca="1">IF($B274&lt;='Visualization - Fit'!$B$5,OFFSET(Projection!AB274,$A$2,0),NA())</f>
        <v>#N/A</v>
      </c>
      <c r="T274" s="10" t="e">
        <f ca="1">IF($B274&lt;='Visualization - Fit'!$B$5,OFFSET(Projection!AC274,$A$2,0),NA())</f>
        <v>#N/A</v>
      </c>
      <c r="U274" s="10" t="e">
        <f ca="1">IF($B274&lt;='Visualization - Fit'!$B$5,OFFSET(Projection!AD274,$A$2,0),NA())</f>
        <v>#N/A</v>
      </c>
      <c r="V274" s="10" t="e">
        <f ca="1">IF($B274&lt;='Visualization - Fit'!$B$5,OFFSET(Projection!AE274,$A$2,0),NA())</f>
        <v>#N/A</v>
      </c>
      <c r="W274" s="10" t="e">
        <f ca="1">IF($B274&lt;='Visualization - Fit'!$B$5,OFFSET(Projection!AI274,$A$2,0),NA())</f>
        <v>#N/A</v>
      </c>
      <c r="X274" s="10" t="e">
        <f ca="1">IF($B274&lt;='Visualization - Fit'!$B$5,OFFSET(Projection!AJ274,$A$2,0),NA())</f>
        <v>#N/A</v>
      </c>
      <c r="Y274" s="10" t="e">
        <f ca="1">IF($B274&lt;='Visualization - Fit'!$B$5,OFFSET(Projection!#REF!,$A$2,0),NA())</f>
        <v>#N/A</v>
      </c>
      <c r="Z274" s="10" t="e">
        <f ca="1">IF($B274&lt;='Visualization - Fit'!$B$5,OFFSET(Projection!AK274,$A$2,0),NA())</f>
        <v>#N/A</v>
      </c>
      <c r="AA274" s="10" t="e">
        <f ca="1">IF($B274&lt;='Visualization - Fit'!$B$5,OFFSET(Projection!AL274,$A$2,0),NA())</f>
        <v>#N/A</v>
      </c>
      <c r="AB274" s="10" t="e">
        <f ca="1">IF($B274&lt;='Visualization - Fit'!$B$5,OFFSET(Projection!AM274,$A$2,0),NA())</f>
        <v>#N/A</v>
      </c>
    </row>
    <row r="275" spans="2:28">
      <c r="B275" s="9" t="e">
        <f ca="1">IF(B274&lt;'Visualization - Fit'!$B$5,OFFSET(Projection!A275,$A$2,0),NA())</f>
        <v>#N/A</v>
      </c>
      <c r="C275" s="10" t="e">
        <f ca="1">IF($B275&lt;='Visualization - Fit'!$B$5,OFFSET(Projection!B275,$A$2,0),NA())</f>
        <v>#N/A</v>
      </c>
      <c r="D275" s="10" t="e">
        <f ca="1">IF($B275&lt;='Visualization - Fit'!$B$5,OFFSET(Projection!C275,$A$2,0),NA())</f>
        <v>#N/A</v>
      </c>
      <c r="E275" s="10" t="e">
        <f ca="1">IF($B275&lt;='Visualization - Fit'!$B$5,OFFSET(Projection!D275,$A$2,0),NA())</f>
        <v>#N/A</v>
      </c>
      <c r="F275" s="10" t="e">
        <f ca="1">IF($B275&lt;='Visualization - Fit'!$B$5,OFFSET(Projection!E275,$A$2,0),NA())</f>
        <v>#N/A</v>
      </c>
      <c r="G275" s="10" t="e">
        <f ca="1">IF($B275&lt;='Visualization - Fit'!$B$5,OFFSET(Projection!F275,$A$2,0),NA())</f>
        <v>#N/A</v>
      </c>
      <c r="H275" s="10" t="e">
        <f ca="1">IF($B275&lt;='Visualization - Fit'!$B$5,OFFSET(Projection!O275,$A$2,0),NA())</f>
        <v>#N/A</v>
      </c>
      <c r="I275" s="10" t="e">
        <f ca="1">IF($B275&lt;='Visualization - Fit'!$B$5,OFFSET(Projection!P275,$A$2,0),NA())</f>
        <v>#N/A</v>
      </c>
      <c r="J275" s="10" t="e">
        <f ca="1">IF($B275&lt;='Visualization - Fit'!$B$5,OFFSET(Projection!Q275,$A$2,0),NA())</f>
        <v>#N/A</v>
      </c>
      <c r="K275" s="10" t="e">
        <f ca="1">IF($B275&lt;='Visualization - Fit'!$B$5,OFFSET(Projection!T275,$A$2,0),NA())</f>
        <v>#N/A</v>
      </c>
      <c r="L275" s="10" t="e">
        <f ca="1">IF($B275&lt;='Visualization - Fit'!$B$5,OFFSET(Projection!U275,$A$2,0),NA())</f>
        <v>#N/A</v>
      </c>
      <c r="M275" s="10" t="e">
        <f ca="1">IF($B275&lt;='Visualization - Fit'!$B$5,OFFSET(Projection!V275,$A$2,0),NA())</f>
        <v>#N/A</v>
      </c>
      <c r="N275" s="10" t="e">
        <f ca="1">IF($B275&lt;='Visualization - Fit'!$B$5,OFFSET(Projection!W275,$A$2,0),NA())</f>
        <v>#N/A</v>
      </c>
      <c r="O275" s="10" t="e">
        <f ca="1">IF($B275&lt;='Visualization - Fit'!$B$5,OFFSET(Projection!X275,$A$2,0),NA())</f>
        <v>#N/A</v>
      </c>
      <c r="P275" s="10" t="e">
        <f ca="1">IF($B275&lt;='Visualization - Fit'!$B$5,OFFSET(Projection!Y275,$A$2,0),NA())</f>
        <v>#N/A</v>
      </c>
      <c r="Q275" s="10" t="e">
        <f ca="1">IF($B275&lt;='Visualization - Fit'!$B$5,OFFSET(Projection!Z275,$A$2,0),NA())</f>
        <v>#N/A</v>
      </c>
      <c r="R275" s="10" t="e">
        <f ca="1">IF($B275&lt;='Visualization - Fit'!$B$5,OFFSET(Projection!AA275,$A$2,0),NA())</f>
        <v>#N/A</v>
      </c>
      <c r="S275" s="10" t="e">
        <f ca="1">IF($B275&lt;='Visualization - Fit'!$B$5,OFFSET(Projection!AB275,$A$2,0),NA())</f>
        <v>#N/A</v>
      </c>
      <c r="T275" s="10" t="e">
        <f ca="1">IF($B275&lt;='Visualization - Fit'!$B$5,OFFSET(Projection!AC275,$A$2,0),NA())</f>
        <v>#N/A</v>
      </c>
      <c r="U275" s="10" t="e">
        <f ca="1">IF($B275&lt;='Visualization - Fit'!$B$5,OFFSET(Projection!AD275,$A$2,0),NA())</f>
        <v>#N/A</v>
      </c>
      <c r="V275" s="10" t="e">
        <f ca="1">IF($B275&lt;='Visualization - Fit'!$B$5,OFFSET(Projection!AE275,$A$2,0),NA())</f>
        <v>#N/A</v>
      </c>
      <c r="W275" s="10" t="e">
        <f ca="1">IF($B275&lt;='Visualization - Fit'!$B$5,OFFSET(Projection!AI275,$A$2,0),NA())</f>
        <v>#N/A</v>
      </c>
      <c r="X275" s="10" t="e">
        <f ca="1">IF($B275&lt;='Visualization - Fit'!$B$5,OFFSET(Projection!AJ275,$A$2,0),NA())</f>
        <v>#N/A</v>
      </c>
      <c r="Y275" s="10" t="e">
        <f ca="1">IF($B275&lt;='Visualization - Fit'!$B$5,OFFSET(Projection!#REF!,$A$2,0),NA())</f>
        <v>#N/A</v>
      </c>
      <c r="Z275" s="10" t="e">
        <f ca="1">IF($B275&lt;='Visualization - Fit'!$B$5,OFFSET(Projection!AK275,$A$2,0),NA())</f>
        <v>#N/A</v>
      </c>
      <c r="AA275" s="10" t="e">
        <f ca="1">IF($B275&lt;='Visualization - Fit'!$B$5,OFFSET(Projection!AL275,$A$2,0),NA())</f>
        <v>#N/A</v>
      </c>
      <c r="AB275" s="10" t="e">
        <f ca="1">IF($B275&lt;='Visualization - Fit'!$B$5,OFFSET(Projection!AM275,$A$2,0),NA())</f>
        <v>#N/A</v>
      </c>
    </row>
    <row r="276" spans="2:28">
      <c r="B276" s="9" t="e">
        <f ca="1">IF(B275&lt;'Visualization - Fit'!$B$5,OFFSET(Projection!A276,$A$2,0),NA())</f>
        <v>#N/A</v>
      </c>
      <c r="C276" s="10" t="e">
        <f ca="1">IF($B276&lt;='Visualization - Fit'!$B$5,OFFSET(Projection!B276,$A$2,0),NA())</f>
        <v>#N/A</v>
      </c>
      <c r="D276" s="10" t="e">
        <f ca="1">IF($B276&lt;='Visualization - Fit'!$B$5,OFFSET(Projection!C276,$A$2,0),NA())</f>
        <v>#N/A</v>
      </c>
      <c r="E276" s="10" t="e">
        <f ca="1">IF($B276&lt;='Visualization - Fit'!$B$5,OFFSET(Projection!D276,$A$2,0),NA())</f>
        <v>#N/A</v>
      </c>
      <c r="F276" s="10" t="e">
        <f ca="1">IF($B276&lt;='Visualization - Fit'!$B$5,OFFSET(Projection!E276,$A$2,0),NA())</f>
        <v>#N/A</v>
      </c>
      <c r="G276" s="10" t="e">
        <f ca="1">IF($B276&lt;='Visualization - Fit'!$B$5,OFFSET(Projection!F276,$A$2,0),NA())</f>
        <v>#N/A</v>
      </c>
      <c r="H276" s="10" t="e">
        <f ca="1">IF($B276&lt;='Visualization - Fit'!$B$5,OFFSET(Projection!O276,$A$2,0),NA())</f>
        <v>#N/A</v>
      </c>
      <c r="I276" s="10" t="e">
        <f ca="1">IF($B276&lt;='Visualization - Fit'!$B$5,OFFSET(Projection!P276,$A$2,0),NA())</f>
        <v>#N/A</v>
      </c>
      <c r="J276" s="10" t="e">
        <f ca="1">IF($B276&lt;='Visualization - Fit'!$B$5,OFFSET(Projection!Q276,$A$2,0),NA())</f>
        <v>#N/A</v>
      </c>
      <c r="K276" s="10" t="e">
        <f ca="1">IF($B276&lt;='Visualization - Fit'!$B$5,OFFSET(Projection!T276,$A$2,0),NA())</f>
        <v>#N/A</v>
      </c>
      <c r="L276" s="10" t="e">
        <f ca="1">IF($B276&lt;='Visualization - Fit'!$B$5,OFFSET(Projection!U276,$A$2,0),NA())</f>
        <v>#N/A</v>
      </c>
      <c r="M276" s="10" t="e">
        <f ca="1">IF($B276&lt;='Visualization - Fit'!$B$5,OFFSET(Projection!V276,$A$2,0),NA())</f>
        <v>#N/A</v>
      </c>
      <c r="N276" s="10" t="e">
        <f ca="1">IF($B276&lt;='Visualization - Fit'!$B$5,OFFSET(Projection!W276,$A$2,0),NA())</f>
        <v>#N/A</v>
      </c>
      <c r="O276" s="10" t="e">
        <f ca="1">IF($B276&lt;='Visualization - Fit'!$B$5,OFFSET(Projection!X276,$A$2,0),NA())</f>
        <v>#N/A</v>
      </c>
      <c r="P276" s="10" t="e">
        <f ca="1">IF($B276&lt;='Visualization - Fit'!$B$5,OFFSET(Projection!Y276,$A$2,0),NA())</f>
        <v>#N/A</v>
      </c>
      <c r="Q276" s="10" t="e">
        <f ca="1">IF($B276&lt;='Visualization - Fit'!$B$5,OFFSET(Projection!Z276,$A$2,0),NA())</f>
        <v>#N/A</v>
      </c>
      <c r="R276" s="10" t="e">
        <f ca="1">IF($B276&lt;='Visualization - Fit'!$B$5,OFFSET(Projection!AA276,$A$2,0),NA())</f>
        <v>#N/A</v>
      </c>
      <c r="S276" s="10" t="e">
        <f ca="1">IF($B276&lt;='Visualization - Fit'!$B$5,OFFSET(Projection!AB276,$A$2,0),NA())</f>
        <v>#N/A</v>
      </c>
      <c r="T276" s="10" t="e">
        <f ca="1">IF($B276&lt;='Visualization - Fit'!$B$5,OFFSET(Projection!AC276,$A$2,0),NA())</f>
        <v>#N/A</v>
      </c>
      <c r="U276" s="10" t="e">
        <f ca="1">IF($B276&lt;='Visualization - Fit'!$B$5,OFFSET(Projection!AD276,$A$2,0),NA())</f>
        <v>#N/A</v>
      </c>
      <c r="V276" s="10" t="e">
        <f ca="1">IF($B276&lt;='Visualization - Fit'!$B$5,OFFSET(Projection!AE276,$A$2,0),NA())</f>
        <v>#N/A</v>
      </c>
      <c r="W276" s="10" t="e">
        <f ca="1">IF($B276&lt;='Visualization - Fit'!$B$5,OFFSET(Projection!AI276,$A$2,0),NA())</f>
        <v>#N/A</v>
      </c>
      <c r="X276" s="10" t="e">
        <f ca="1">IF($B276&lt;='Visualization - Fit'!$B$5,OFFSET(Projection!AJ276,$A$2,0),NA())</f>
        <v>#N/A</v>
      </c>
      <c r="Y276" s="10" t="e">
        <f ca="1">IF($B276&lt;='Visualization - Fit'!$B$5,OFFSET(Projection!#REF!,$A$2,0),NA())</f>
        <v>#N/A</v>
      </c>
      <c r="Z276" s="10" t="e">
        <f ca="1">IF($B276&lt;='Visualization - Fit'!$B$5,OFFSET(Projection!AK276,$A$2,0),NA())</f>
        <v>#N/A</v>
      </c>
      <c r="AA276" s="10" t="e">
        <f ca="1">IF($B276&lt;='Visualization - Fit'!$B$5,OFFSET(Projection!AL276,$A$2,0),NA())</f>
        <v>#N/A</v>
      </c>
      <c r="AB276" s="10" t="e">
        <f ca="1">IF($B276&lt;='Visualization - Fit'!$B$5,OFFSET(Projection!AM276,$A$2,0),NA())</f>
        <v>#N/A</v>
      </c>
    </row>
    <row r="277" spans="2:28">
      <c r="B277" s="9" t="e">
        <f ca="1">IF(B276&lt;'Visualization - Fit'!$B$5,OFFSET(Projection!A277,$A$2,0),NA())</f>
        <v>#N/A</v>
      </c>
      <c r="C277" s="10" t="e">
        <f ca="1">IF($B277&lt;='Visualization - Fit'!$B$5,OFFSET(Projection!B277,$A$2,0),NA())</f>
        <v>#N/A</v>
      </c>
      <c r="D277" s="10" t="e">
        <f ca="1">IF($B277&lt;='Visualization - Fit'!$B$5,OFFSET(Projection!C277,$A$2,0),NA())</f>
        <v>#N/A</v>
      </c>
      <c r="E277" s="10" t="e">
        <f ca="1">IF($B277&lt;='Visualization - Fit'!$B$5,OFFSET(Projection!D277,$A$2,0),NA())</f>
        <v>#N/A</v>
      </c>
      <c r="F277" s="10" t="e">
        <f ca="1">IF($B277&lt;='Visualization - Fit'!$B$5,OFFSET(Projection!E277,$A$2,0),NA())</f>
        <v>#N/A</v>
      </c>
      <c r="G277" s="10" t="e">
        <f ca="1">IF($B277&lt;='Visualization - Fit'!$B$5,OFFSET(Projection!F277,$A$2,0),NA())</f>
        <v>#N/A</v>
      </c>
      <c r="H277" s="10" t="e">
        <f ca="1">IF($B277&lt;='Visualization - Fit'!$B$5,OFFSET(Projection!O277,$A$2,0),NA())</f>
        <v>#N/A</v>
      </c>
      <c r="I277" s="10" t="e">
        <f ca="1">IF($B277&lt;='Visualization - Fit'!$B$5,OFFSET(Projection!P277,$A$2,0),NA())</f>
        <v>#N/A</v>
      </c>
      <c r="J277" s="10" t="e">
        <f ca="1">IF($B277&lt;='Visualization - Fit'!$B$5,OFFSET(Projection!Q277,$A$2,0),NA())</f>
        <v>#N/A</v>
      </c>
      <c r="K277" s="10" t="e">
        <f ca="1">IF($B277&lt;='Visualization - Fit'!$B$5,OFFSET(Projection!T277,$A$2,0),NA())</f>
        <v>#N/A</v>
      </c>
      <c r="L277" s="10" t="e">
        <f ca="1">IF($B277&lt;='Visualization - Fit'!$B$5,OFFSET(Projection!U277,$A$2,0),NA())</f>
        <v>#N/A</v>
      </c>
      <c r="M277" s="10" t="e">
        <f ca="1">IF($B277&lt;='Visualization - Fit'!$B$5,OFFSET(Projection!V277,$A$2,0),NA())</f>
        <v>#N/A</v>
      </c>
      <c r="N277" s="10" t="e">
        <f ca="1">IF($B277&lt;='Visualization - Fit'!$B$5,OFFSET(Projection!W277,$A$2,0),NA())</f>
        <v>#N/A</v>
      </c>
      <c r="O277" s="10" t="e">
        <f ca="1">IF($B277&lt;='Visualization - Fit'!$B$5,OFFSET(Projection!X277,$A$2,0),NA())</f>
        <v>#N/A</v>
      </c>
      <c r="P277" s="10" t="e">
        <f ca="1">IF($B277&lt;='Visualization - Fit'!$B$5,OFFSET(Projection!Y277,$A$2,0),NA())</f>
        <v>#N/A</v>
      </c>
      <c r="Q277" s="10" t="e">
        <f ca="1">IF($B277&lt;='Visualization - Fit'!$B$5,OFFSET(Projection!Z277,$A$2,0),NA())</f>
        <v>#N/A</v>
      </c>
      <c r="R277" s="10" t="e">
        <f ca="1">IF($B277&lt;='Visualization - Fit'!$B$5,OFFSET(Projection!AA277,$A$2,0),NA())</f>
        <v>#N/A</v>
      </c>
      <c r="S277" s="10" t="e">
        <f ca="1">IF($B277&lt;='Visualization - Fit'!$B$5,OFFSET(Projection!AB277,$A$2,0),NA())</f>
        <v>#N/A</v>
      </c>
      <c r="T277" s="10" t="e">
        <f ca="1">IF($B277&lt;='Visualization - Fit'!$B$5,OFFSET(Projection!AC277,$A$2,0),NA())</f>
        <v>#N/A</v>
      </c>
      <c r="U277" s="10" t="e">
        <f ca="1">IF($B277&lt;='Visualization - Fit'!$B$5,OFFSET(Projection!AD277,$A$2,0),NA())</f>
        <v>#N/A</v>
      </c>
      <c r="V277" s="10" t="e">
        <f ca="1">IF($B277&lt;='Visualization - Fit'!$B$5,OFFSET(Projection!AE277,$A$2,0),NA())</f>
        <v>#N/A</v>
      </c>
      <c r="W277" s="10" t="e">
        <f ca="1">IF($B277&lt;='Visualization - Fit'!$B$5,OFFSET(Projection!AI277,$A$2,0),NA())</f>
        <v>#N/A</v>
      </c>
      <c r="X277" s="10" t="e">
        <f ca="1">IF($B277&lt;='Visualization - Fit'!$B$5,OFFSET(Projection!AJ277,$A$2,0),NA())</f>
        <v>#N/A</v>
      </c>
      <c r="Y277" s="10" t="e">
        <f ca="1">IF($B277&lt;='Visualization - Fit'!$B$5,OFFSET(Projection!#REF!,$A$2,0),NA())</f>
        <v>#N/A</v>
      </c>
      <c r="Z277" s="10" t="e">
        <f ca="1">IF($B277&lt;='Visualization - Fit'!$B$5,OFFSET(Projection!AK277,$A$2,0),NA())</f>
        <v>#N/A</v>
      </c>
      <c r="AA277" s="10" t="e">
        <f ca="1">IF($B277&lt;='Visualization - Fit'!$B$5,OFFSET(Projection!AL277,$A$2,0),NA())</f>
        <v>#N/A</v>
      </c>
      <c r="AB277" s="10" t="e">
        <f ca="1">IF($B277&lt;='Visualization - Fit'!$B$5,OFFSET(Projection!AM277,$A$2,0),NA())</f>
        <v>#N/A</v>
      </c>
    </row>
    <row r="278" spans="2:28">
      <c r="B278" s="9" t="e">
        <f ca="1">IF(B277&lt;'Visualization - Fit'!$B$5,OFFSET(Projection!A278,$A$2,0),NA())</f>
        <v>#N/A</v>
      </c>
      <c r="C278" s="10" t="e">
        <f ca="1">IF($B278&lt;='Visualization - Fit'!$B$5,OFFSET(Projection!B278,$A$2,0),NA())</f>
        <v>#N/A</v>
      </c>
      <c r="D278" s="10" t="e">
        <f ca="1">IF($B278&lt;='Visualization - Fit'!$B$5,OFFSET(Projection!C278,$A$2,0),NA())</f>
        <v>#N/A</v>
      </c>
      <c r="E278" s="10" t="e">
        <f ca="1">IF($B278&lt;='Visualization - Fit'!$B$5,OFFSET(Projection!D278,$A$2,0),NA())</f>
        <v>#N/A</v>
      </c>
      <c r="F278" s="10" t="e">
        <f ca="1">IF($B278&lt;='Visualization - Fit'!$B$5,OFFSET(Projection!E278,$A$2,0),NA())</f>
        <v>#N/A</v>
      </c>
      <c r="G278" s="10" t="e">
        <f ca="1">IF($B278&lt;='Visualization - Fit'!$B$5,OFFSET(Projection!F278,$A$2,0),NA())</f>
        <v>#N/A</v>
      </c>
      <c r="H278" s="10" t="e">
        <f ca="1">IF($B278&lt;='Visualization - Fit'!$B$5,OFFSET(Projection!O278,$A$2,0),NA())</f>
        <v>#N/A</v>
      </c>
      <c r="I278" s="10" t="e">
        <f ca="1">IF($B278&lt;='Visualization - Fit'!$B$5,OFFSET(Projection!P278,$A$2,0),NA())</f>
        <v>#N/A</v>
      </c>
      <c r="J278" s="10" t="e">
        <f ca="1">IF($B278&lt;='Visualization - Fit'!$B$5,OFFSET(Projection!Q278,$A$2,0),NA())</f>
        <v>#N/A</v>
      </c>
      <c r="K278" s="10" t="e">
        <f ca="1">IF($B278&lt;='Visualization - Fit'!$B$5,OFFSET(Projection!T278,$A$2,0),NA())</f>
        <v>#N/A</v>
      </c>
      <c r="L278" s="10" t="e">
        <f ca="1">IF($B278&lt;='Visualization - Fit'!$B$5,OFFSET(Projection!U278,$A$2,0),NA())</f>
        <v>#N/A</v>
      </c>
      <c r="M278" s="10" t="e">
        <f ca="1">IF($B278&lt;='Visualization - Fit'!$B$5,OFFSET(Projection!V278,$A$2,0),NA())</f>
        <v>#N/A</v>
      </c>
      <c r="N278" s="10" t="e">
        <f ca="1">IF($B278&lt;='Visualization - Fit'!$B$5,OFFSET(Projection!W278,$A$2,0),NA())</f>
        <v>#N/A</v>
      </c>
      <c r="O278" s="10" t="e">
        <f ca="1">IF($B278&lt;='Visualization - Fit'!$B$5,OFFSET(Projection!X278,$A$2,0),NA())</f>
        <v>#N/A</v>
      </c>
      <c r="P278" s="10" t="e">
        <f ca="1">IF($B278&lt;='Visualization - Fit'!$B$5,OFFSET(Projection!Y278,$A$2,0),NA())</f>
        <v>#N/A</v>
      </c>
      <c r="Q278" s="10" t="e">
        <f ca="1">IF($B278&lt;='Visualization - Fit'!$B$5,OFFSET(Projection!Z278,$A$2,0),NA())</f>
        <v>#N/A</v>
      </c>
      <c r="R278" s="10" t="e">
        <f ca="1">IF($B278&lt;='Visualization - Fit'!$B$5,OFFSET(Projection!AA278,$A$2,0),NA())</f>
        <v>#N/A</v>
      </c>
      <c r="S278" s="10" t="e">
        <f ca="1">IF($B278&lt;='Visualization - Fit'!$B$5,OFFSET(Projection!AB278,$A$2,0),NA())</f>
        <v>#N/A</v>
      </c>
      <c r="T278" s="10" t="e">
        <f ca="1">IF($B278&lt;='Visualization - Fit'!$B$5,OFFSET(Projection!AC278,$A$2,0),NA())</f>
        <v>#N/A</v>
      </c>
      <c r="U278" s="10" t="e">
        <f ca="1">IF($B278&lt;='Visualization - Fit'!$B$5,OFFSET(Projection!AD278,$A$2,0),NA())</f>
        <v>#N/A</v>
      </c>
      <c r="V278" s="10" t="e">
        <f ca="1">IF($B278&lt;='Visualization - Fit'!$B$5,OFFSET(Projection!AE278,$A$2,0),NA())</f>
        <v>#N/A</v>
      </c>
      <c r="W278" s="10" t="e">
        <f ca="1">IF($B278&lt;='Visualization - Fit'!$B$5,OFFSET(Projection!AI278,$A$2,0),NA())</f>
        <v>#N/A</v>
      </c>
      <c r="X278" s="10" t="e">
        <f ca="1">IF($B278&lt;='Visualization - Fit'!$B$5,OFFSET(Projection!AJ278,$A$2,0),NA())</f>
        <v>#N/A</v>
      </c>
      <c r="Y278" s="10" t="e">
        <f ca="1">IF($B278&lt;='Visualization - Fit'!$B$5,OFFSET(Projection!#REF!,$A$2,0),NA())</f>
        <v>#N/A</v>
      </c>
      <c r="Z278" s="10" t="e">
        <f ca="1">IF($B278&lt;='Visualization - Fit'!$B$5,OFFSET(Projection!AK278,$A$2,0),NA())</f>
        <v>#N/A</v>
      </c>
      <c r="AA278" s="10" t="e">
        <f ca="1">IF($B278&lt;='Visualization - Fit'!$B$5,OFFSET(Projection!AL278,$A$2,0),NA())</f>
        <v>#N/A</v>
      </c>
      <c r="AB278" s="10" t="e">
        <f ca="1">IF($B278&lt;='Visualization - Fit'!$B$5,OFFSET(Projection!AM278,$A$2,0),NA())</f>
        <v>#N/A</v>
      </c>
    </row>
    <row r="279" spans="2:28">
      <c r="B279" s="9" t="e">
        <f ca="1">IF(B278&lt;'Visualization - Fit'!$B$5,OFFSET(Projection!A279,$A$2,0),NA())</f>
        <v>#N/A</v>
      </c>
      <c r="C279" s="10" t="e">
        <f ca="1">IF($B279&lt;='Visualization - Fit'!$B$5,OFFSET(Projection!B279,$A$2,0),NA())</f>
        <v>#N/A</v>
      </c>
      <c r="D279" s="10" t="e">
        <f ca="1">IF($B279&lt;='Visualization - Fit'!$B$5,OFFSET(Projection!C279,$A$2,0),NA())</f>
        <v>#N/A</v>
      </c>
      <c r="E279" s="10" t="e">
        <f ca="1">IF($B279&lt;='Visualization - Fit'!$B$5,OFFSET(Projection!D279,$A$2,0),NA())</f>
        <v>#N/A</v>
      </c>
      <c r="F279" s="10" t="e">
        <f ca="1">IF($B279&lt;='Visualization - Fit'!$B$5,OFFSET(Projection!E279,$A$2,0),NA())</f>
        <v>#N/A</v>
      </c>
      <c r="G279" s="10" t="e">
        <f ca="1">IF($B279&lt;='Visualization - Fit'!$B$5,OFFSET(Projection!F279,$A$2,0),NA())</f>
        <v>#N/A</v>
      </c>
      <c r="H279" s="10" t="e">
        <f ca="1">IF($B279&lt;='Visualization - Fit'!$B$5,OFFSET(Projection!O279,$A$2,0),NA())</f>
        <v>#N/A</v>
      </c>
      <c r="I279" s="10" t="e">
        <f ca="1">IF($B279&lt;='Visualization - Fit'!$B$5,OFFSET(Projection!P279,$A$2,0),NA())</f>
        <v>#N/A</v>
      </c>
      <c r="J279" s="10" t="e">
        <f ca="1">IF($B279&lt;='Visualization - Fit'!$B$5,OFFSET(Projection!Q279,$A$2,0),NA())</f>
        <v>#N/A</v>
      </c>
      <c r="K279" s="10" t="e">
        <f ca="1">IF($B279&lt;='Visualization - Fit'!$B$5,OFFSET(Projection!T279,$A$2,0),NA())</f>
        <v>#N/A</v>
      </c>
      <c r="L279" s="10" t="e">
        <f ca="1">IF($B279&lt;='Visualization - Fit'!$B$5,OFFSET(Projection!U279,$A$2,0),NA())</f>
        <v>#N/A</v>
      </c>
      <c r="M279" s="10" t="e">
        <f ca="1">IF($B279&lt;='Visualization - Fit'!$B$5,OFFSET(Projection!V279,$A$2,0),NA())</f>
        <v>#N/A</v>
      </c>
      <c r="N279" s="10" t="e">
        <f ca="1">IF($B279&lt;='Visualization - Fit'!$B$5,OFFSET(Projection!W279,$A$2,0),NA())</f>
        <v>#N/A</v>
      </c>
      <c r="O279" s="10" t="e">
        <f ca="1">IF($B279&lt;='Visualization - Fit'!$B$5,OFFSET(Projection!X279,$A$2,0),NA())</f>
        <v>#N/A</v>
      </c>
      <c r="P279" s="10" t="e">
        <f ca="1">IF($B279&lt;='Visualization - Fit'!$B$5,OFFSET(Projection!Y279,$A$2,0),NA())</f>
        <v>#N/A</v>
      </c>
      <c r="Q279" s="10" t="e">
        <f ca="1">IF($B279&lt;='Visualization - Fit'!$B$5,OFFSET(Projection!Z279,$A$2,0),NA())</f>
        <v>#N/A</v>
      </c>
      <c r="R279" s="10" t="e">
        <f ca="1">IF($B279&lt;='Visualization - Fit'!$B$5,OFFSET(Projection!AA279,$A$2,0),NA())</f>
        <v>#N/A</v>
      </c>
      <c r="S279" s="10" t="e">
        <f ca="1">IF($B279&lt;='Visualization - Fit'!$B$5,OFFSET(Projection!AB279,$A$2,0),NA())</f>
        <v>#N/A</v>
      </c>
      <c r="T279" s="10" t="e">
        <f ca="1">IF($B279&lt;='Visualization - Fit'!$B$5,OFFSET(Projection!AC279,$A$2,0),NA())</f>
        <v>#N/A</v>
      </c>
      <c r="U279" s="10" t="e">
        <f ca="1">IF($B279&lt;='Visualization - Fit'!$B$5,OFFSET(Projection!AD279,$A$2,0),NA())</f>
        <v>#N/A</v>
      </c>
      <c r="V279" s="10" t="e">
        <f ca="1">IF($B279&lt;='Visualization - Fit'!$B$5,OFFSET(Projection!AE279,$A$2,0),NA())</f>
        <v>#N/A</v>
      </c>
      <c r="W279" s="10" t="e">
        <f ca="1">IF($B279&lt;='Visualization - Fit'!$B$5,OFFSET(Projection!AI279,$A$2,0),NA())</f>
        <v>#N/A</v>
      </c>
      <c r="X279" s="10" t="e">
        <f ca="1">IF($B279&lt;='Visualization - Fit'!$B$5,OFFSET(Projection!AJ279,$A$2,0),NA())</f>
        <v>#N/A</v>
      </c>
      <c r="Y279" s="10" t="e">
        <f ca="1">IF($B279&lt;='Visualization - Fit'!$B$5,OFFSET(Projection!#REF!,$A$2,0),NA())</f>
        <v>#N/A</v>
      </c>
      <c r="Z279" s="10" t="e">
        <f ca="1">IF($B279&lt;='Visualization - Fit'!$B$5,OFFSET(Projection!AK279,$A$2,0),NA())</f>
        <v>#N/A</v>
      </c>
      <c r="AA279" s="10" t="e">
        <f ca="1">IF($B279&lt;='Visualization - Fit'!$B$5,OFFSET(Projection!AL279,$A$2,0),NA())</f>
        <v>#N/A</v>
      </c>
      <c r="AB279" s="10" t="e">
        <f ca="1">IF($B279&lt;='Visualization - Fit'!$B$5,OFFSET(Projection!AM279,$A$2,0),NA())</f>
        <v>#N/A</v>
      </c>
    </row>
    <row r="280" spans="2:28">
      <c r="B280" s="9" t="e">
        <f ca="1">IF(B279&lt;'Visualization - Fit'!$B$5,OFFSET(Projection!A280,$A$2,0),NA())</f>
        <v>#N/A</v>
      </c>
      <c r="C280" s="10" t="e">
        <f ca="1">IF($B280&lt;='Visualization - Fit'!$B$5,OFFSET(Projection!B280,$A$2,0),NA())</f>
        <v>#N/A</v>
      </c>
      <c r="D280" s="10" t="e">
        <f ca="1">IF($B280&lt;='Visualization - Fit'!$B$5,OFFSET(Projection!C280,$A$2,0),NA())</f>
        <v>#N/A</v>
      </c>
      <c r="E280" s="10" t="e">
        <f ca="1">IF($B280&lt;='Visualization - Fit'!$B$5,OFFSET(Projection!D280,$A$2,0),NA())</f>
        <v>#N/A</v>
      </c>
      <c r="F280" s="10" t="e">
        <f ca="1">IF($B280&lt;='Visualization - Fit'!$B$5,OFFSET(Projection!E280,$A$2,0),NA())</f>
        <v>#N/A</v>
      </c>
      <c r="G280" s="10" t="e">
        <f ca="1">IF($B280&lt;='Visualization - Fit'!$B$5,OFFSET(Projection!F280,$A$2,0),NA())</f>
        <v>#N/A</v>
      </c>
      <c r="H280" s="10" t="e">
        <f ca="1">IF($B280&lt;='Visualization - Fit'!$B$5,OFFSET(Projection!O280,$A$2,0),NA())</f>
        <v>#N/A</v>
      </c>
      <c r="I280" s="10" t="e">
        <f ca="1">IF($B280&lt;='Visualization - Fit'!$B$5,OFFSET(Projection!P280,$A$2,0),NA())</f>
        <v>#N/A</v>
      </c>
      <c r="J280" s="10" t="e">
        <f ca="1">IF($B280&lt;='Visualization - Fit'!$B$5,OFFSET(Projection!Q280,$A$2,0),NA())</f>
        <v>#N/A</v>
      </c>
      <c r="K280" s="10" t="e">
        <f ca="1">IF($B280&lt;='Visualization - Fit'!$B$5,OFFSET(Projection!T280,$A$2,0),NA())</f>
        <v>#N/A</v>
      </c>
      <c r="L280" s="10" t="e">
        <f ca="1">IF($B280&lt;='Visualization - Fit'!$B$5,OFFSET(Projection!U280,$A$2,0),NA())</f>
        <v>#N/A</v>
      </c>
      <c r="M280" s="10" t="e">
        <f ca="1">IF($B280&lt;='Visualization - Fit'!$B$5,OFFSET(Projection!V280,$A$2,0),NA())</f>
        <v>#N/A</v>
      </c>
      <c r="N280" s="10" t="e">
        <f ca="1">IF($B280&lt;='Visualization - Fit'!$B$5,OFFSET(Projection!W280,$A$2,0),NA())</f>
        <v>#N/A</v>
      </c>
      <c r="O280" s="10" t="e">
        <f ca="1">IF($B280&lt;='Visualization - Fit'!$B$5,OFFSET(Projection!X280,$A$2,0),NA())</f>
        <v>#N/A</v>
      </c>
      <c r="P280" s="10" t="e">
        <f ca="1">IF($B280&lt;='Visualization - Fit'!$B$5,OFFSET(Projection!Y280,$A$2,0),NA())</f>
        <v>#N/A</v>
      </c>
      <c r="Q280" s="10" t="e">
        <f ca="1">IF($B280&lt;='Visualization - Fit'!$B$5,OFFSET(Projection!Z280,$A$2,0),NA())</f>
        <v>#N/A</v>
      </c>
      <c r="R280" s="10" t="e">
        <f ca="1">IF($B280&lt;='Visualization - Fit'!$B$5,OFFSET(Projection!AA280,$A$2,0),NA())</f>
        <v>#N/A</v>
      </c>
      <c r="S280" s="10" t="e">
        <f ca="1">IF($B280&lt;='Visualization - Fit'!$B$5,OFFSET(Projection!AB280,$A$2,0),NA())</f>
        <v>#N/A</v>
      </c>
      <c r="T280" s="10" t="e">
        <f ca="1">IF($B280&lt;='Visualization - Fit'!$B$5,OFFSET(Projection!AC280,$A$2,0),NA())</f>
        <v>#N/A</v>
      </c>
      <c r="U280" s="10" t="e">
        <f ca="1">IF($B280&lt;='Visualization - Fit'!$B$5,OFFSET(Projection!AD280,$A$2,0),NA())</f>
        <v>#N/A</v>
      </c>
      <c r="V280" s="10" t="e">
        <f ca="1">IF($B280&lt;='Visualization - Fit'!$B$5,OFFSET(Projection!AE280,$A$2,0),NA())</f>
        <v>#N/A</v>
      </c>
      <c r="W280" s="10" t="e">
        <f ca="1">IF($B280&lt;='Visualization - Fit'!$B$5,OFFSET(Projection!AI280,$A$2,0),NA())</f>
        <v>#N/A</v>
      </c>
      <c r="X280" s="10" t="e">
        <f ca="1">IF($B280&lt;='Visualization - Fit'!$B$5,OFFSET(Projection!AJ280,$A$2,0),NA())</f>
        <v>#N/A</v>
      </c>
      <c r="Y280" s="10" t="e">
        <f ca="1">IF($B280&lt;='Visualization - Fit'!$B$5,OFFSET(Projection!#REF!,$A$2,0),NA())</f>
        <v>#N/A</v>
      </c>
      <c r="Z280" s="10" t="e">
        <f ca="1">IF($B280&lt;='Visualization - Fit'!$B$5,OFFSET(Projection!AK280,$A$2,0),NA())</f>
        <v>#N/A</v>
      </c>
      <c r="AA280" s="10" t="e">
        <f ca="1">IF($B280&lt;='Visualization - Fit'!$B$5,OFFSET(Projection!AL280,$A$2,0),NA())</f>
        <v>#N/A</v>
      </c>
      <c r="AB280" s="10" t="e">
        <f ca="1">IF($B280&lt;='Visualization - Fit'!$B$5,OFFSET(Projection!AM280,$A$2,0),NA())</f>
        <v>#N/A</v>
      </c>
    </row>
    <row r="281" spans="2:28">
      <c r="B281" s="9" t="e">
        <f ca="1">IF(B280&lt;'Visualization - Fit'!$B$5,OFFSET(Projection!A281,$A$2,0),NA())</f>
        <v>#N/A</v>
      </c>
      <c r="C281" s="10" t="e">
        <f ca="1">IF($B281&lt;='Visualization - Fit'!$B$5,OFFSET(Projection!B281,$A$2,0),NA())</f>
        <v>#N/A</v>
      </c>
      <c r="D281" s="10" t="e">
        <f ca="1">IF($B281&lt;='Visualization - Fit'!$B$5,OFFSET(Projection!C281,$A$2,0),NA())</f>
        <v>#N/A</v>
      </c>
      <c r="E281" s="10" t="e">
        <f ca="1">IF($B281&lt;='Visualization - Fit'!$B$5,OFFSET(Projection!D281,$A$2,0),NA())</f>
        <v>#N/A</v>
      </c>
      <c r="F281" s="10" t="e">
        <f ca="1">IF($B281&lt;='Visualization - Fit'!$B$5,OFFSET(Projection!E281,$A$2,0),NA())</f>
        <v>#N/A</v>
      </c>
      <c r="G281" s="10" t="e">
        <f ca="1">IF($B281&lt;='Visualization - Fit'!$B$5,OFFSET(Projection!F281,$A$2,0),NA())</f>
        <v>#N/A</v>
      </c>
      <c r="H281" s="10" t="e">
        <f ca="1">IF($B281&lt;='Visualization - Fit'!$B$5,OFFSET(Projection!O281,$A$2,0),NA())</f>
        <v>#N/A</v>
      </c>
      <c r="I281" s="10" t="e">
        <f ca="1">IF($B281&lt;='Visualization - Fit'!$B$5,OFFSET(Projection!P281,$A$2,0),NA())</f>
        <v>#N/A</v>
      </c>
      <c r="J281" s="10" t="e">
        <f ca="1">IF($B281&lt;='Visualization - Fit'!$B$5,OFFSET(Projection!Q281,$A$2,0),NA())</f>
        <v>#N/A</v>
      </c>
      <c r="K281" s="10" t="e">
        <f ca="1">IF($B281&lt;='Visualization - Fit'!$B$5,OFFSET(Projection!T281,$A$2,0),NA())</f>
        <v>#N/A</v>
      </c>
      <c r="L281" s="10" t="e">
        <f ca="1">IF($B281&lt;='Visualization - Fit'!$B$5,OFFSET(Projection!U281,$A$2,0),NA())</f>
        <v>#N/A</v>
      </c>
      <c r="M281" s="10" t="e">
        <f ca="1">IF($B281&lt;='Visualization - Fit'!$B$5,OFFSET(Projection!V281,$A$2,0),NA())</f>
        <v>#N/A</v>
      </c>
      <c r="N281" s="10" t="e">
        <f ca="1">IF($B281&lt;='Visualization - Fit'!$B$5,OFFSET(Projection!W281,$A$2,0),NA())</f>
        <v>#N/A</v>
      </c>
      <c r="O281" s="10" t="e">
        <f ca="1">IF($B281&lt;='Visualization - Fit'!$B$5,OFFSET(Projection!X281,$A$2,0),NA())</f>
        <v>#N/A</v>
      </c>
      <c r="P281" s="10" t="e">
        <f ca="1">IF($B281&lt;='Visualization - Fit'!$B$5,OFFSET(Projection!Y281,$A$2,0),NA())</f>
        <v>#N/A</v>
      </c>
      <c r="Q281" s="10" t="e">
        <f ca="1">IF($B281&lt;='Visualization - Fit'!$B$5,OFFSET(Projection!Z281,$A$2,0),NA())</f>
        <v>#N/A</v>
      </c>
      <c r="R281" s="10" t="e">
        <f ca="1">IF($B281&lt;='Visualization - Fit'!$B$5,OFFSET(Projection!AA281,$A$2,0),NA())</f>
        <v>#N/A</v>
      </c>
      <c r="S281" s="10" t="e">
        <f ca="1">IF($B281&lt;='Visualization - Fit'!$B$5,OFFSET(Projection!AB281,$A$2,0),NA())</f>
        <v>#N/A</v>
      </c>
      <c r="T281" s="10" t="e">
        <f ca="1">IF($B281&lt;='Visualization - Fit'!$B$5,OFFSET(Projection!AC281,$A$2,0),NA())</f>
        <v>#N/A</v>
      </c>
      <c r="U281" s="10" t="e">
        <f ca="1">IF($B281&lt;='Visualization - Fit'!$B$5,OFFSET(Projection!AD281,$A$2,0),NA())</f>
        <v>#N/A</v>
      </c>
      <c r="V281" s="10" t="e">
        <f ca="1">IF($B281&lt;='Visualization - Fit'!$B$5,OFFSET(Projection!AE281,$A$2,0),NA())</f>
        <v>#N/A</v>
      </c>
      <c r="W281" s="10" t="e">
        <f ca="1">IF($B281&lt;='Visualization - Fit'!$B$5,OFFSET(Projection!AI281,$A$2,0),NA())</f>
        <v>#N/A</v>
      </c>
      <c r="X281" s="10" t="e">
        <f ca="1">IF($B281&lt;='Visualization - Fit'!$B$5,OFFSET(Projection!AJ281,$A$2,0),NA())</f>
        <v>#N/A</v>
      </c>
      <c r="Y281" s="10" t="e">
        <f ca="1">IF($B281&lt;='Visualization - Fit'!$B$5,OFFSET(Projection!#REF!,$A$2,0),NA())</f>
        <v>#N/A</v>
      </c>
      <c r="Z281" s="10" t="e">
        <f ca="1">IF($B281&lt;='Visualization - Fit'!$B$5,OFFSET(Projection!AK281,$A$2,0),NA())</f>
        <v>#N/A</v>
      </c>
      <c r="AA281" s="10" t="e">
        <f ca="1">IF($B281&lt;='Visualization - Fit'!$B$5,OFFSET(Projection!AL281,$A$2,0),NA())</f>
        <v>#N/A</v>
      </c>
      <c r="AB281" s="10" t="e">
        <f ca="1">IF($B281&lt;='Visualization - Fit'!$B$5,OFFSET(Projection!AM281,$A$2,0),NA())</f>
        <v>#N/A</v>
      </c>
    </row>
    <row r="282" spans="2:28">
      <c r="B282" s="9" t="e">
        <f ca="1">IF(B281&lt;'Visualization - Fit'!$B$5,OFFSET(Projection!A282,$A$2,0),NA())</f>
        <v>#N/A</v>
      </c>
      <c r="C282" s="10" t="e">
        <f ca="1">IF($B282&lt;='Visualization - Fit'!$B$5,OFFSET(Projection!B282,$A$2,0),NA())</f>
        <v>#N/A</v>
      </c>
      <c r="D282" s="10" t="e">
        <f ca="1">IF($B282&lt;='Visualization - Fit'!$B$5,OFFSET(Projection!C282,$A$2,0),NA())</f>
        <v>#N/A</v>
      </c>
      <c r="E282" s="10" t="e">
        <f ca="1">IF($B282&lt;='Visualization - Fit'!$B$5,OFFSET(Projection!D282,$A$2,0),NA())</f>
        <v>#N/A</v>
      </c>
      <c r="F282" s="10" t="e">
        <f ca="1">IF($B282&lt;='Visualization - Fit'!$B$5,OFFSET(Projection!E282,$A$2,0),NA())</f>
        <v>#N/A</v>
      </c>
      <c r="G282" s="10" t="e">
        <f ca="1">IF($B282&lt;='Visualization - Fit'!$B$5,OFFSET(Projection!F282,$A$2,0),NA())</f>
        <v>#N/A</v>
      </c>
      <c r="H282" s="10" t="e">
        <f ca="1">IF($B282&lt;='Visualization - Fit'!$B$5,OFFSET(Projection!O282,$A$2,0),NA())</f>
        <v>#N/A</v>
      </c>
      <c r="I282" s="10" t="e">
        <f ca="1">IF($B282&lt;='Visualization - Fit'!$B$5,OFFSET(Projection!P282,$A$2,0),NA())</f>
        <v>#N/A</v>
      </c>
      <c r="J282" s="10" t="e">
        <f ca="1">IF($B282&lt;='Visualization - Fit'!$B$5,OFFSET(Projection!Q282,$A$2,0),NA())</f>
        <v>#N/A</v>
      </c>
      <c r="K282" s="10" t="e">
        <f ca="1">IF($B282&lt;='Visualization - Fit'!$B$5,OFFSET(Projection!T282,$A$2,0),NA())</f>
        <v>#N/A</v>
      </c>
      <c r="L282" s="10" t="e">
        <f ca="1">IF($B282&lt;='Visualization - Fit'!$B$5,OFFSET(Projection!U282,$A$2,0),NA())</f>
        <v>#N/A</v>
      </c>
      <c r="M282" s="10" t="e">
        <f ca="1">IF($B282&lt;='Visualization - Fit'!$B$5,OFFSET(Projection!V282,$A$2,0),NA())</f>
        <v>#N/A</v>
      </c>
      <c r="N282" s="10" t="e">
        <f ca="1">IF($B282&lt;='Visualization - Fit'!$B$5,OFFSET(Projection!W282,$A$2,0),NA())</f>
        <v>#N/A</v>
      </c>
      <c r="O282" s="10" t="e">
        <f ca="1">IF($B282&lt;='Visualization - Fit'!$B$5,OFFSET(Projection!X282,$A$2,0),NA())</f>
        <v>#N/A</v>
      </c>
      <c r="P282" s="10" t="e">
        <f ca="1">IF($B282&lt;='Visualization - Fit'!$B$5,OFFSET(Projection!Y282,$A$2,0),NA())</f>
        <v>#N/A</v>
      </c>
      <c r="Q282" s="10" t="e">
        <f ca="1">IF($B282&lt;='Visualization - Fit'!$B$5,OFFSET(Projection!Z282,$A$2,0),NA())</f>
        <v>#N/A</v>
      </c>
      <c r="R282" s="10" t="e">
        <f ca="1">IF($B282&lt;='Visualization - Fit'!$B$5,OFFSET(Projection!AA282,$A$2,0),NA())</f>
        <v>#N/A</v>
      </c>
      <c r="S282" s="10" t="e">
        <f ca="1">IF($B282&lt;='Visualization - Fit'!$B$5,OFFSET(Projection!AB282,$A$2,0),NA())</f>
        <v>#N/A</v>
      </c>
      <c r="T282" s="10" t="e">
        <f ca="1">IF($B282&lt;='Visualization - Fit'!$B$5,OFFSET(Projection!AC282,$A$2,0),NA())</f>
        <v>#N/A</v>
      </c>
      <c r="U282" s="10" t="e">
        <f ca="1">IF($B282&lt;='Visualization - Fit'!$B$5,OFFSET(Projection!AD282,$A$2,0),NA())</f>
        <v>#N/A</v>
      </c>
      <c r="V282" s="10" t="e">
        <f ca="1">IF($B282&lt;='Visualization - Fit'!$B$5,OFFSET(Projection!AE282,$A$2,0),NA())</f>
        <v>#N/A</v>
      </c>
      <c r="W282" s="10" t="e">
        <f ca="1">IF($B282&lt;='Visualization - Fit'!$B$5,OFFSET(Projection!AI282,$A$2,0),NA())</f>
        <v>#N/A</v>
      </c>
      <c r="X282" s="10" t="e">
        <f ca="1">IF($B282&lt;='Visualization - Fit'!$B$5,OFFSET(Projection!AJ282,$A$2,0),NA())</f>
        <v>#N/A</v>
      </c>
      <c r="Y282" s="10" t="e">
        <f ca="1">IF($B282&lt;='Visualization - Fit'!$B$5,OFFSET(Projection!#REF!,$A$2,0),NA())</f>
        <v>#N/A</v>
      </c>
      <c r="Z282" s="10" t="e">
        <f ca="1">IF($B282&lt;='Visualization - Fit'!$B$5,OFFSET(Projection!AK282,$A$2,0),NA())</f>
        <v>#N/A</v>
      </c>
      <c r="AA282" s="10" t="e">
        <f ca="1">IF($B282&lt;='Visualization - Fit'!$B$5,OFFSET(Projection!AL282,$A$2,0),NA())</f>
        <v>#N/A</v>
      </c>
      <c r="AB282" s="10" t="e">
        <f ca="1">IF($B282&lt;='Visualization - Fit'!$B$5,OFFSET(Projection!AM282,$A$2,0),NA())</f>
        <v>#N/A</v>
      </c>
    </row>
    <row r="283" spans="2:28">
      <c r="B283" s="9" t="e">
        <f ca="1">IF(B282&lt;'Visualization - Fit'!$B$5,OFFSET(Projection!A283,$A$2,0),NA())</f>
        <v>#N/A</v>
      </c>
      <c r="C283" s="10" t="e">
        <f ca="1">IF($B283&lt;='Visualization - Fit'!$B$5,OFFSET(Projection!B283,$A$2,0),NA())</f>
        <v>#N/A</v>
      </c>
      <c r="D283" s="10" t="e">
        <f ca="1">IF($B283&lt;='Visualization - Fit'!$B$5,OFFSET(Projection!C283,$A$2,0),NA())</f>
        <v>#N/A</v>
      </c>
      <c r="E283" s="10" t="e">
        <f ca="1">IF($B283&lt;='Visualization - Fit'!$B$5,OFFSET(Projection!D283,$A$2,0),NA())</f>
        <v>#N/A</v>
      </c>
      <c r="F283" s="10" t="e">
        <f ca="1">IF($B283&lt;='Visualization - Fit'!$B$5,OFFSET(Projection!E283,$A$2,0),NA())</f>
        <v>#N/A</v>
      </c>
      <c r="G283" s="10" t="e">
        <f ca="1">IF($B283&lt;='Visualization - Fit'!$B$5,OFFSET(Projection!F283,$A$2,0),NA())</f>
        <v>#N/A</v>
      </c>
      <c r="H283" s="10" t="e">
        <f ca="1">IF($B283&lt;='Visualization - Fit'!$B$5,OFFSET(Projection!O283,$A$2,0),NA())</f>
        <v>#N/A</v>
      </c>
      <c r="I283" s="10" t="e">
        <f ca="1">IF($B283&lt;='Visualization - Fit'!$B$5,OFFSET(Projection!P283,$A$2,0),NA())</f>
        <v>#N/A</v>
      </c>
      <c r="J283" s="10" t="e">
        <f ca="1">IF($B283&lt;='Visualization - Fit'!$B$5,OFFSET(Projection!Q283,$A$2,0),NA())</f>
        <v>#N/A</v>
      </c>
      <c r="K283" s="10" t="e">
        <f ca="1">IF($B283&lt;='Visualization - Fit'!$B$5,OFFSET(Projection!T283,$A$2,0),NA())</f>
        <v>#N/A</v>
      </c>
      <c r="L283" s="10" t="e">
        <f ca="1">IF($B283&lt;='Visualization - Fit'!$B$5,OFFSET(Projection!U283,$A$2,0),NA())</f>
        <v>#N/A</v>
      </c>
      <c r="M283" s="10" t="e">
        <f ca="1">IF($B283&lt;='Visualization - Fit'!$B$5,OFFSET(Projection!V283,$A$2,0),NA())</f>
        <v>#N/A</v>
      </c>
      <c r="N283" s="10" t="e">
        <f ca="1">IF($B283&lt;='Visualization - Fit'!$B$5,OFFSET(Projection!W283,$A$2,0),NA())</f>
        <v>#N/A</v>
      </c>
      <c r="O283" s="10" t="e">
        <f ca="1">IF($B283&lt;='Visualization - Fit'!$B$5,OFFSET(Projection!X283,$A$2,0),NA())</f>
        <v>#N/A</v>
      </c>
      <c r="P283" s="10" t="e">
        <f ca="1">IF($B283&lt;='Visualization - Fit'!$B$5,OFFSET(Projection!Y283,$A$2,0),NA())</f>
        <v>#N/A</v>
      </c>
      <c r="Q283" s="10" t="e">
        <f ca="1">IF($B283&lt;='Visualization - Fit'!$B$5,OFFSET(Projection!Z283,$A$2,0),NA())</f>
        <v>#N/A</v>
      </c>
      <c r="R283" s="10" t="e">
        <f ca="1">IF($B283&lt;='Visualization - Fit'!$B$5,OFFSET(Projection!AA283,$A$2,0),NA())</f>
        <v>#N/A</v>
      </c>
      <c r="S283" s="10" t="e">
        <f ca="1">IF($B283&lt;='Visualization - Fit'!$B$5,OFFSET(Projection!AB283,$A$2,0),NA())</f>
        <v>#N/A</v>
      </c>
      <c r="T283" s="10" t="e">
        <f ca="1">IF($B283&lt;='Visualization - Fit'!$B$5,OFFSET(Projection!AC283,$A$2,0),NA())</f>
        <v>#N/A</v>
      </c>
      <c r="U283" s="10" t="e">
        <f ca="1">IF($B283&lt;='Visualization - Fit'!$B$5,OFFSET(Projection!AD283,$A$2,0),NA())</f>
        <v>#N/A</v>
      </c>
      <c r="V283" s="10" t="e">
        <f ca="1">IF($B283&lt;='Visualization - Fit'!$B$5,OFFSET(Projection!AE283,$A$2,0),NA())</f>
        <v>#N/A</v>
      </c>
      <c r="W283" s="10" t="e">
        <f ca="1">IF($B283&lt;='Visualization - Fit'!$B$5,OFFSET(Projection!AI283,$A$2,0),NA())</f>
        <v>#N/A</v>
      </c>
      <c r="X283" s="10" t="e">
        <f ca="1">IF($B283&lt;='Visualization - Fit'!$B$5,OFFSET(Projection!AJ283,$A$2,0),NA())</f>
        <v>#N/A</v>
      </c>
      <c r="Y283" s="10" t="e">
        <f ca="1">IF($B283&lt;='Visualization - Fit'!$B$5,OFFSET(Projection!#REF!,$A$2,0),NA())</f>
        <v>#N/A</v>
      </c>
      <c r="Z283" s="10" t="e">
        <f ca="1">IF($B283&lt;='Visualization - Fit'!$B$5,OFFSET(Projection!AK283,$A$2,0),NA())</f>
        <v>#N/A</v>
      </c>
      <c r="AA283" s="10" t="e">
        <f ca="1">IF($B283&lt;='Visualization - Fit'!$B$5,OFFSET(Projection!AL283,$A$2,0),NA())</f>
        <v>#N/A</v>
      </c>
      <c r="AB283" s="10" t="e">
        <f ca="1">IF($B283&lt;='Visualization - Fit'!$B$5,OFFSET(Projection!AM283,$A$2,0),NA())</f>
        <v>#N/A</v>
      </c>
    </row>
    <row r="284" spans="2:28">
      <c r="B284" s="9" t="e">
        <f ca="1">IF(B283&lt;'Visualization - Fit'!$B$5,OFFSET(Projection!A284,$A$2,0),NA())</f>
        <v>#N/A</v>
      </c>
      <c r="C284" s="10" t="e">
        <f ca="1">IF($B284&lt;='Visualization - Fit'!$B$5,OFFSET(Projection!B284,$A$2,0),NA())</f>
        <v>#N/A</v>
      </c>
      <c r="D284" s="10" t="e">
        <f ca="1">IF($B284&lt;='Visualization - Fit'!$B$5,OFFSET(Projection!C284,$A$2,0),NA())</f>
        <v>#N/A</v>
      </c>
      <c r="E284" s="10" t="e">
        <f ca="1">IF($B284&lt;='Visualization - Fit'!$B$5,OFFSET(Projection!D284,$A$2,0),NA())</f>
        <v>#N/A</v>
      </c>
      <c r="F284" s="10" t="e">
        <f ca="1">IF($B284&lt;='Visualization - Fit'!$B$5,OFFSET(Projection!E284,$A$2,0),NA())</f>
        <v>#N/A</v>
      </c>
      <c r="G284" s="10" t="e">
        <f ca="1">IF($B284&lt;='Visualization - Fit'!$B$5,OFFSET(Projection!F284,$A$2,0),NA())</f>
        <v>#N/A</v>
      </c>
      <c r="H284" s="10" t="e">
        <f ca="1">IF($B284&lt;='Visualization - Fit'!$B$5,OFFSET(Projection!O284,$A$2,0),NA())</f>
        <v>#N/A</v>
      </c>
      <c r="I284" s="10" t="e">
        <f ca="1">IF($B284&lt;='Visualization - Fit'!$B$5,OFFSET(Projection!P284,$A$2,0),NA())</f>
        <v>#N/A</v>
      </c>
      <c r="J284" s="10" t="e">
        <f ca="1">IF($B284&lt;='Visualization - Fit'!$B$5,OFFSET(Projection!Q284,$A$2,0),NA())</f>
        <v>#N/A</v>
      </c>
      <c r="K284" s="10" t="e">
        <f ca="1">IF($B284&lt;='Visualization - Fit'!$B$5,OFFSET(Projection!T284,$A$2,0),NA())</f>
        <v>#N/A</v>
      </c>
      <c r="L284" s="10" t="e">
        <f ca="1">IF($B284&lt;='Visualization - Fit'!$B$5,OFFSET(Projection!U284,$A$2,0),NA())</f>
        <v>#N/A</v>
      </c>
      <c r="M284" s="10" t="e">
        <f ca="1">IF($B284&lt;='Visualization - Fit'!$B$5,OFFSET(Projection!V284,$A$2,0),NA())</f>
        <v>#N/A</v>
      </c>
      <c r="N284" s="10" t="e">
        <f ca="1">IF($B284&lt;='Visualization - Fit'!$B$5,OFFSET(Projection!W284,$A$2,0),NA())</f>
        <v>#N/A</v>
      </c>
      <c r="O284" s="10" t="e">
        <f ca="1">IF($B284&lt;='Visualization - Fit'!$B$5,OFFSET(Projection!X284,$A$2,0),NA())</f>
        <v>#N/A</v>
      </c>
      <c r="P284" s="10" t="e">
        <f ca="1">IF($B284&lt;='Visualization - Fit'!$B$5,OFFSET(Projection!Y284,$A$2,0),NA())</f>
        <v>#N/A</v>
      </c>
      <c r="Q284" s="10" t="e">
        <f ca="1">IF($B284&lt;='Visualization - Fit'!$B$5,OFFSET(Projection!Z284,$A$2,0),NA())</f>
        <v>#N/A</v>
      </c>
      <c r="R284" s="10" t="e">
        <f ca="1">IF($B284&lt;='Visualization - Fit'!$B$5,OFFSET(Projection!AA284,$A$2,0),NA())</f>
        <v>#N/A</v>
      </c>
      <c r="S284" s="10" t="e">
        <f ca="1">IF($B284&lt;='Visualization - Fit'!$B$5,OFFSET(Projection!AB284,$A$2,0),NA())</f>
        <v>#N/A</v>
      </c>
      <c r="T284" s="10" t="e">
        <f ca="1">IF($B284&lt;='Visualization - Fit'!$B$5,OFFSET(Projection!AC284,$A$2,0),NA())</f>
        <v>#N/A</v>
      </c>
      <c r="U284" s="10" t="e">
        <f ca="1">IF($B284&lt;='Visualization - Fit'!$B$5,OFFSET(Projection!AD284,$A$2,0),NA())</f>
        <v>#N/A</v>
      </c>
      <c r="V284" s="10" t="e">
        <f ca="1">IF($B284&lt;='Visualization - Fit'!$B$5,OFFSET(Projection!AE284,$A$2,0),NA())</f>
        <v>#N/A</v>
      </c>
      <c r="W284" s="10" t="e">
        <f ca="1">IF($B284&lt;='Visualization - Fit'!$B$5,OFFSET(Projection!AI284,$A$2,0),NA())</f>
        <v>#N/A</v>
      </c>
      <c r="X284" s="10" t="e">
        <f ca="1">IF($B284&lt;='Visualization - Fit'!$B$5,OFFSET(Projection!AJ284,$A$2,0),NA())</f>
        <v>#N/A</v>
      </c>
      <c r="Y284" s="10" t="e">
        <f ca="1">IF($B284&lt;='Visualization - Fit'!$B$5,OFFSET(Projection!#REF!,$A$2,0),NA())</f>
        <v>#N/A</v>
      </c>
      <c r="Z284" s="10" t="e">
        <f ca="1">IF($B284&lt;='Visualization - Fit'!$B$5,OFFSET(Projection!AK284,$A$2,0),NA())</f>
        <v>#N/A</v>
      </c>
      <c r="AA284" s="10" t="e">
        <f ca="1">IF($B284&lt;='Visualization - Fit'!$B$5,OFFSET(Projection!AL284,$A$2,0),NA())</f>
        <v>#N/A</v>
      </c>
      <c r="AB284" s="10" t="e">
        <f ca="1">IF($B284&lt;='Visualization - Fit'!$B$5,OFFSET(Projection!AM284,$A$2,0),NA())</f>
        <v>#N/A</v>
      </c>
    </row>
    <row r="285" spans="2:28">
      <c r="B285" s="9" t="e">
        <f ca="1">IF(B284&lt;'Visualization - Fit'!$B$5,OFFSET(Projection!A285,$A$2,0),NA())</f>
        <v>#N/A</v>
      </c>
      <c r="C285" s="10" t="e">
        <f ca="1">IF($B285&lt;='Visualization - Fit'!$B$5,OFFSET(Projection!B285,$A$2,0),NA())</f>
        <v>#N/A</v>
      </c>
      <c r="D285" s="10" t="e">
        <f ca="1">IF($B285&lt;='Visualization - Fit'!$B$5,OFFSET(Projection!C285,$A$2,0),NA())</f>
        <v>#N/A</v>
      </c>
      <c r="E285" s="10" t="e">
        <f ca="1">IF($B285&lt;='Visualization - Fit'!$B$5,OFFSET(Projection!D285,$A$2,0),NA())</f>
        <v>#N/A</v>
      </c>
      <c r="F285" s="10" t="e">
        <f ca="1">IF($B285&lt;='Visualization - Fit'!$B$5,OFFSET(Projection!E285,$A$2,0),NA())</f>
        <v>#N/A</v>
      </c>
      <c r="G285" s="10" t="e">
        <f ca="1">IF($B285&lt;='Visualization - Fit'!$B$5,OFFSET(Projection!F285,$A$2,0),NA())</f>
        <v>#N/A</v>
      </c>
      <c r="H285" s="10" t="e">
        <f ca="1">IF($B285&lt;='Visualization - Fit'!$B$5,OFFSET(Projection!O285,$A$2,0),NA())</f>
        <v>#N/A</v>
      </c>
      <c r="I285" s="10" t="e">
        <f ca="1">IF($B285&lt;='Visualization - Fit'!$B$5,OFFSET(Projection!P285,$A$2,0),NA())</f>
        <v>#N/A</v>
      </c>
      <c r="J285" s="10" t="e">
        <f ca="1">IF($B285&lt;='Visualization - Fit'!$B$5,OFFSET(Projection!Q285,$A$2,0),NA())</f>
        <v>#N/A</v>
      </c>
      <c r="K285" s="10" t="e">
        <f ca="1">IF($B285&lt;='Visualization - Fit'!$B$5,OFFSET(Projection!T285,$A$2,0),NA())</f>
        <v>#N/A</v>
      </c>
      <c r="L285" s="10" t="e">
        <f ca="1">IF($B285&lt;='Visualization - Fit'!$B$5,OFFSET(Projection!U285,$A$2,0),NA())</f>
        <v>#N/A</v>
      </c>
      <c r="M285" s="10" t="e">
        <f ca="1">IF($B285&lt;='Visualization - Fit'!$B$5,OFFSET(Projection!V285,$A$2,0),NA())</f>
        <v>#N/A</v>
      </c>
      <c r="N285" s="10" t="e">
        <f ca="1">IF($B285&lt;='Visualization - Fit'!$B$5,OFFSET(Projection!W285,$A$2,0),NA())</f>
        <v>#N/A</v>
      </c>
      <c r="O285" s="10" t="e">
        <f ca="1">IF($B285&lt;='Visualization - Fit'!$B$5,OFFSET(Projection!X285,$A$2,0),NA())</f>
        <v>#N/A</v>
      </c>
      <c r="P285" s="10" t="e">
        <f ca="1">IF($B285&lt;='Visualization - Fit'!$B$5,OFFSET(Projection!Y285,$A$2,0),NA())</f>
        <v>#N/A</v>
      </c>
      <c r="Q285" s="10" t="e">
        <f ca="1">IF($B285&lt;='Visualization - Fit'!$B$5,OFFSET(Projection!Z285,$A$2,0),NA())</f>
        <v>#N/A</v>
      </c>
      <c r="R285" s="10" t="e">
        <f ca="1">IF($B285&lt;='Visualization - Fit'!$B$5,OFFSET(Projection!AA285,$A$2,0),NA())</f>
        <v>#N/A</v>
      </c>
      <c r="S285" s="10" t="e">
        <f ca="1">IF($B285&lt;='Visualization - Fit'!$B$5,OFFSET(Projection!AB285,$A$2,0),NA())</f>
        <v>#N/A</v>
      </c>
      <c r="T285" s="10" t="e">
        <f ca="1">IF($B285&lt;='Visualization - Fit'!$B$5,OFFSET(Projection!AC285,$A$2,0),NA())</f>
        <v>#N/A</v>
      </c>
      <c r="U285" s="10" t="e">
        <f ca="1">IF($B285&lt;='Visualization - Fit'!$B$5,OFFSET(Projection!AD285,$A$2,0),NA())</f>
        <v>#N/A</v>
      </c>
      <c r="V285" s="10" t="e">
        <f ca="1">IF($B285&lt;='Visualization - Fit'!$B$5,OFFSET(Projection!AE285,$A$2,0),NA())</f>
        <v>#N/A</v>
      </c>
      <c r="W285" s="10" t="e">
        <f ca="1">IF($B285&lt;='Visualization - Fit'!$B$5,OFFSET(Projection!AI285,$A$2,0),NA())</f>
        <v>#N/A</v>
      </c>
      <c r="X285" s="10" t="e">
        <f ca="1">IF($B285&lt;='Visualization - Fit'!$B$5,OFFSET(Projection!AJ285,$A$2,0),NA())</f>
        <v>#N/A</v>
      </c>
      <c r="Y285" s="10" t="e">
        <f ca="1">IF($B285&lt;='Visualization - Fit'!$B$5,OFFSET(Projection!#REF!,$A$2,0),NA())</f>
        <v>#N/A</v>
      </c>
      <c r="Z285" s="10" t="e">
        <f ca="1">IF($B285&lt;='Visualization - Fit'!$B$5,OFFSET(Projection!AK285,$A$2,0),NA())</f>
        <v>#N/A</v>
      </c>
      <c r="AA285" s="10" t="e">
        <f ca="1">IF($B285&lt;='Visualization - Fit'!$B$5,OFFSET(Projection!AL285,$A$2,0),NA())</f>
        <v>#N/A</v>
      </c>
      <c r="AB285" s="10" t="e">
        <f ca="1">IF($B285&lt;='Visualization - Fit'!$B$5,OFFSET(Projection!AM285,$A$2,0),NA())</f>
        <v>#N/A</v>
      </c>
    </row>
    <row r="286" spans="2:28">
      <c r="B286" s="9" t="e">
        <f ca="1">IF(B285&lt;'Visualization - Fit'!$B$5,OFFSET(Projection!A286,$A$2,0),NA())</f>
        <v>#N/A</v>
      </c>
      <c r="C286" s="10" t="e">
        <f ca="1">IF($B286&lt;='Visualization - Fit'!$B$5,OFFSET(Projection!B286,$A$2,0),NA())</f>
        <v>#N/A</v>
      </c>
      <c r="D286" s="10" t="e">
        <f ca="1">IF($B286&lt;='Visualization - Fit'!$B$5,OFFSET(Projection!C286,$A$2,0),NA())</f>
        <v>#N/A</v>
      </c>
      <c r="E286" s="10" t="e">
        <f ca="1">IF($B286&lt;='Visualization - Fit'!$B$5,OFFSET(Projection!D286,$A$2,0),NA())</f>
        <v>#N/A</v>
      </c>
      <c r="F286" s="10" t="e">
        <f ca="1">IF($B286&lt;='Visualization - Fit'!$B$5,OFFSET(Projection!E286,$A$2,0),NA())</f>
        <v>#N/A</v>
      </c>
      <c r="G286" s="10" t="e">
        <f ca="1">IF($B286&lt;='Visualization - Fit'!$B$5,OFFSET(Projection!F286,$A$2,0),NA())</f>
        <v>#N/A</v>
      </c>
      <c r="H286" s="10" t="e">
        <f ca="1">IF($B286&lt;='Visualization - Fit'!$B$5,OFFSET(Projection!O286,$A$2,0),NA())</f>
        <v>#N/A</v>
      </c>
      <c r="I286" s="10" t="e">
        <f ca="1">IF($B286&lt;='Visualization - Fit'!$B$5,OFFSET(Projection!P286,$A$2,0),NA())</f>
        <v>#N/A</v>
      </c>
      <c r="J286" s="10" t="e">
        <f ca="1">IF($B286&lt;='Visualization - Fit'!$B$5,OFFSET(Projection!Q286,$A$2,0),NA())</f>
        <v>#N/A</v>
      </c>
      <c r="K286" s="10" t="e">
        <f ca="1">IF($B286&lt;='Visualization - Fit'!$B$5,OFFSET(Projection!T286,$A$2,0),NA())</f>
        <v>#N/A</v>
      </c>
      <c r="L286" s="10" t="e">
        <f ca="1">IF($B286&lt;='Visualization - Fit'!$B$5,OFFSET(Projection!U286,$A$2,0),NA())</f>
        <v>#N/A</v>
      </c>
      <c r="M286" s="10" t="e">
        <f ca="1">IF($B286&lt;='Visualization - Fit'!$B$5,OFFSET(Projection!V286,$A$2,0),NA())</f>
        <v>#N/A</v>
      </c>
      <c r="N286" s="10" t="e">
        <f ca="1">IF($B286&lt;='Visualization - Fit'!$B$5,OFFSET(Projection!W286,$A$2,0),NA())</f>
        <v>#N/A</v>
      </c>
      <c r="O286" s="10" t="e">
        <f ca="1">IF($B286&lt;='Visualization - Fit'!$B$5,OFFSET(Projection!X286,$A$2,0),NA())</f>
        <v>#N/A</v>
      </c>
      <c r="P286" s="10" t="e">
        <f ca="1">IF($B286&lt;='Visualization - Fit'!$B$5,OFFSET(Projection!Y286,$A$2,0),NA())</f>
        <v>#N/A</v>
      </c>
      <c r="Q286" s="10" t="e">
        <f ca="1">IF($B286&lt;='Visualization - Fit'!$B$5,OFFSET(Projection!Z286,$A$2,0),NA())</f>
        <v>#N/A</v>
      </c>
      <c r="R286" s="10" t="e">
        <f ca="1">IF($B286&lt;='Visualization - Fit'!$B$5,OFFSET(Projection!AA286,$A$2,0),NA())</f>
        <v>#N/A</v>
      </c>
      <c r="S286" s="10" t="e">
        <f ca="1">IF($B286&lt;='Visualization - Fit'!$B$5,OFFSET(Projection!AB286,$A$2,0),NA())</f>
        <v>#N/A</v>
      </c>
      <c r="T286" s="10" t="e">
        <f ca="1">IF($B286&lt;='Visualization - Fit'!$B$5,OFFSET(Projection!AC286,$A$2,0),NA())</f>
        <v>#N/A</v>
      </c>
      <c r="U286" s="10" t="e">
        <f ca="1">IF($B286&lt;='Visualization - Fit'!$B$5,OFFSET(Projection!AD286,$A$2,0),NA())</f>
        <v>#N/A</v>
      </c>
      <c r="V286" s="10" t="e">
        <f ca="1">IF($B286&lt;='Visualization - Fit'!$B$5,OFFSET(Projection!AE286,$A$2,0),NA())</f>
        <v>#N/A</v>
      </c>
      <c r="W286" s="10" t="e">
        <f ca="1">IF($B286&lt;='Visualization - Fit'!$B$5,OFFSET(Projection!AI286,$A$2,0),NA())</f>
        <v>#N/A</v>
      </c>
      <c r="X286" s="10" t="e">
        <f ca="1">IF($B286&lt;='Visualization - Fit'!$B$5,OFFSET(Projection!AJ286,$A$2,0),NA())</f>
        <v>#N/A</v>
      </c>
      <c r="Y286" s="10" t="e">
        <f ca="1">IF($B286&lt;='Visualization - Fit'!$B$5,OFFSET(Projection!#REF!,$A$2,0),NA())</f>
        <v>#N/A</v>
      </c>
      <c r="Z286" s="10" t="e">
        <f ca="1">IF($B286&lt;='Visualization - Fit'!$B$5,OFFSET(Projection!AK286,$A$2,0),NA())</f>
        <v>#N/A</v>
      </c>
      <c r="AA286" s="10" t="e">
        <f ca="1">IF($B286&lt;='Visualization - Fit'!$B$5,OFFSET(Projection!AL286,$A$2,0),NA())</f>
        <v>#N/A</v>
      </c>
      <c r="AB286" s="10" t="e">
        <f ca="1">IF($B286&lt;='Visualization - Fit'!$B$5,OFFSET(Projection!AM286,$A$2,0),NA())</f>
        <v>#N/A</v>
      </c>
    </row>
    <row r="287" spans="2:28">
      <c r="B287" s="9" t="e">
        <f ca="1">IF(B286&lt;'Visualization - Fit'!$B$5,OFFSET(Projection!A287,$A$2,0),NA())</f>
        <v>#N/A</v>
      </c>
      <c r="C287" s="10" t="e">
        <f ca="1">IF($B287&lt;='Visualization - Fit'!$B$5,OFFSET(Projection!B287,$A$2,0),NA())</f>
        <v>#N/A</v>
      </c>
      <c r="D287" s="10" t="e">
        <f ca="1">IF($B287&lt;='Visualization - Fit'!$B$5,OFFSET(Projection!C287,$A$2,0),NA())</f>
        <v>#N/A</v>
      </c>
      <c r="E287" s="10" t="e">
        <f ca="1">IF($B287&lt;='Visualization - Fit'!$B$5,OFFSET(Projection!D287,$A$2,0),NA())</f>
        <v>#N/A</v>
      </c>
      <c r="F287" s="10" t="e">
        <f ca="1">IF($B287&lt;='Visualization - Fit'!$B$5,OFFSET(Projection!E287,$A$2,0),NA())</f>
        <v>#N/A</v>
      </c>
      <c r="G287" s="10" t="e">
        <f ca="1">IF($B287&lt;='Visualization - Fit'!$B$5,OFFSET(Projection!F287,$A$2,0),NA())</f>
        <v>#N/A</v>
      </c>
      <c r="H287" s="10" t="e">
        <f ca="1">IF($B287&lt;='Visualization - Fit'!$B$5,OFFSET(Projection!O287,$A$2,0),NA())</f>
        <v>#N/A</v>
      </c>
      <c r="I287" s="10" t="e">
        <f ca="1">IF($B287&lt;='Visualization - Fit'!$B$5,OFFSET(Projection!P287,$A$2,0),NA())</f>
        <v>#N/A</v>
      </c>
      <c r="J287" s="10" t="e">
        <f ca="1">IF($B287&lt;='Visualization - Fit'!$B$5,OFFSET(Projection!Q287,$A$2,0),NA())</f>
        <v>#N/A</v>
      </c>
      <c r="K287" s="10" t="e">
        <f ca="1">IF($B287&lt;='Visualization - Fit'!$B$5,OFFSET(Projection!T287,$A$2,0),NA())</f>
        <v>#N/A</v>
      </c>
      <c r="L287" s="10" t="e">
        <f ca="1">IF($B287&lt;='Visualization - Fit'!$B$5,OFFSET(Projection!U287,$A$2,0),NA())</f>
        <v>#N/A</v>
      </c>
      <c r="M287" s="10" t="e">
        <f ca="1">IF($B287&lt;='Visualization - Fit'!$B$5,OFFSET(Projection!V287,$A$2,0),NA())</f>
        <v>#N/A</v>
      </c>
      <c r="N287" s="10" t="e">
        <f ca="1">IF($B287&lt;='Visualization - Fit'!$B$5,OFFSET(Projection!W287,$A$2,0),NA())</f>
        <v>#N/A</v>
      </c>
      <c r="O287" s="10" t="e">
        <f ca="1">IF($B287&lt;='Visualization - Fit'!$B$5,OFFSET(Projection!X287,$A$2,0),NA())</f>
        <v>#N/A</v>
      </c>
      <c r="P287" s="10" t="e">
        <f ca="1">IF($B287&lt;='Visualization - Fit'!$B$5,OFFSET(Projection!Y287,$A$2,0),NA())</f>
        <v>#N/A</v>
      </c>
      <c r="Q287" s="10" t="e">
        <f ca="1">IF($B287&lt;='Visualization - Fit'!$B$5,OFFSET(Projection!Z287,$A$2,0),NA())</f>
        <v>#N/A</v>
      </c>
      <c r="R287" s="10" t="e">
        <f ca="1">IF($B287&lt;='Visualization - Fit'!$B$5,OFFSET(Projection!AA287,$A$2,0),NA())</f>
        <v>#N/A</v>
      </c>
      <c r="S287" s="10" t="e">
        <f ca="1">IF($B287&lt;='Visualization - Fit'!$B$5,OFFSET(Projection!AB287,$A$2,0),NA())</f>
        <v>#N/A</v>
      </c>
      <c r="T287" s="10" t="e">
        <f ca="1">IF($B287&lt;='Visualization - Fit'!$B$5,OFFSET(Projection!AC287,$A$2,0),NA())</f>
        <v>#N/A</v>
      </c>
      <c r="U287" s="10" t="e">
        <f ca="1">IF($B287&lt;='Visualization - Fit'!$B$5,OFFSET(Projection!AD287,$A$2,0),NA())</f>
        <v>#N/A</v>
      </c>
      <c r="V287" s="10" t="e">
        <f ca="1">IF($B287&lt;='Visualization - Fit'!$B$5,OFFSET(Projection!AE287,$A$2,0),NA())</f>
        <v>#N/A</v>
      </c>
      <c r="W287" s="10" t="e">
        <f ca="1">IF($B287&lt;='Visualization - Fit'!$B$5,OFFSET(Projection!AI287,$A$2,0),NA())</f>
        <v>#N/A</v>
      </c>
      <c r="X287" s="10" t="e">
        <f ca="1">IF($B287&lt;='Visualization - Fit'!$B$5,OFFSET(Projection!AJ287,$A$2,0),NA())</f>
        <v>#N/A</v>
      </c>
      <c r="Y287" s="10" t="e">
        <f ca="1">IF($B287&lt;='Visualization - Fit'!$B$5,OFFSET(Projection!#REF!,$A$2,0),NA())</f>
        <v>#N/A</v>
      </c>
      <c r="Z287" s="10" t="e">
        <f ca="1">IF($B287&lt;='Visualization - Fit'!$B$5,OFFSET(Projection!AK287,$A$2,0),NA())</f>
        <v>#N/A</v>
      </c>
      <c r="AA287" s="10" t="e">
        <f ca="1">IF($B287&lt;='Visualization - Fit'!$B$5,OFFSET(Projection!AL287,$A$2,0),NA())</f>
        <v>#N/A</v>
      </c>
      <c r="AB287" s="10" t="e">
        <f ca="1">IF($B287&lt;='Visualization - Fit'!$B$5,OFFSET(Projection!AM287,$A$2,0),NA())</f>
        <v>#N/A</v>
      </c>
    </row>
    <row r="288" spans="2:28">
      <c r="B288" s="9" t="e">
        <f ca="1">IF(B287&lt;'Visualization - Fit'!$B$5,OFFSET(Projection!A288,$A$2,0),NA())</f>
        <v>#N/A</v>
      </c>
      <c r="C288" s="10" t="e">
        <f ca="1">IF($B288&lt;='Visualization - Fit'!$B$5,OFFSET(Projection!B288,$A$2,0),NA())</f>
        <v>#N/A</v>
      </c>
      <c r="D288" s="10" t="e">
        <f ca="1">IF($B288&lt;='Visualization - Fit'!$B$5,OFFSET(Projection!C288,$A$2,0),NA())</f>
        <v>#N/A</v>
      </c>
      <c r="E288" s="10" t="e">
        <f ca="1">IF($B288&lt;='Visualization - Fit'!$B$5,OFFSET(Projection!D288,$A$2,0),NA())</f>
        <v>#N/A</v>
      </c>
      <c r="F288" s="10" t="e">
        <f ca="1">IF($B288&lt;='Visualization - Fit'!$B$5,OFFSET(Projection!E288,$A$2,0),NA())</f>
        <v>#N/A</v>
      </c>
      <c r="G288" s="10" t="e">
        <f ca="1">IF($B288&lt;='Visualization - Fit'!$B$5,OFFSET(Projection!F288,$A$2,0),NA())</f>
        <v>#N/A</v>
      </c>
      <c r="H288" s="10" t="e">
        <f ca="1">IF($B288&lt;='Visualization - Fit'!$B$5,OFFSET(Projection!O288,$A$2,0),NA())</f>
        <v>#N/A</v>
      </c>
      <c r="I288" s="10" t="e">
        <f ca="1">IF($B288&lt;='Visualization - Fit'!$B$5,OFFSET(Projection!P288,$A$2,0),NA())</f>
        <v>#N/A</v>
      </c>
      <c r="J288" s="10" t="e">
        <f ca="1">IF($B288&lt;='Visualization - Fit'!$B$5,OFFSET(Projection!Q288,$A$2,0),NA())</f>
        <v>#N/A</v>
      </c>
      <c r="K288" s="10" t="e">
        <f ca="1">IF($B288&lt;='Visualization - Fit'!$B$5,OFFSET(Projection!T288,$A$2,0),NA())</f>
        <v>#N/A</v>
      </c>
      <c r="L288" s="10" t="e">
        <f ca="1">IF($B288&lt;='Visualization - Fit'!$B$5,OFFSET(Projection!U288,$A$2,0),NA())</f>
        <v>#N/A</v>
      </c>
      <c r="M288" s="10" t="e">
        <f ca="1">IF($B288&lt;='Visualization - Fit'!$B$5,OFFSET(Projection!V288,$A$2,0),NA())</f>
        <v>#N/A</v>
      </c>
      <c r="N288" s="10" t="e">
        <f ca="1">IF($B288&lt;='Visualization - Fit'!$B$5,OFFSET(Projection!W288,$A$2,0),NA())</f>
        <v>#N/A</v>
      </c>
      <c r="O288" s="10" t="e">
        <f ca="1">IF($B288&lt;='Visualization - Fit'!$B$5,OFFSET(Projection!X288,$A$2,0),NA())</f>
        <v>#N/A</v>
      </c>
      <c r="P288" s="10" t="e">
        <f ca="1">IF($B288&lt;='Visualization - Fit'!$B$5,OFFSET(Projection!Y288,$A$2,0),NA())</f>
        <v>#N/A</v>
      </c>
      <c r="Q288" s="10" t="e">
        <f ca="1">IF($B288&lt;='Visualization - Fit'!$B$5,OFFSET(Projection!Z288,$A$2,0),NA())</f>
        <v>#N/A</v>
      </c>
      <c r="R288" s="10" t="e">
        <f ca="1">IF($B288&lt;='Visualization - Fit'!$B$5,OFFSET(Projection!AA288,$A$2,0),NA())</f>
        <v>#N/A</v>
      </c>
      <c r="S288" s="10" t="e">
        <f ca="1">IF($B288&lt;='Visualization - Fit'!$B$5,OFFSET(Projection!AB288,$A$2,0),NA())</f>
        <v>#N/A</v>
      </c>
      <c r="T288" s="10" t="e">
        <f ca="1">IF($B288&lt;='Visualization - Fit'!$B$5,OFFSET(Projection!AC288,$A$2,0),NA())</f>
        <v>#N/A</v>
      </c>
      <c r="U288" s="10" t="e">
        <f ca="1">IF($B288&lt;='Visualization - Fit'!$B$5,OFFSET(Projection!AD288,$A$2,0),NA())</f>
        <v>#N/A</v>
      </c>
      <c r="V288" s="10" t="e">
        <f ca="1">IF($B288&lt;='Visualization - Fit'!$B$5,OFFSET(Projection!AE288,$A$2,0),NA())</f>
        <v>#N/A</v>
      </c>
      <c r="W288" s="10" t="e">
        <f ca="1">IF($B288&lt;='Visualization - Fit'!$B$5,OFFSET(Projection!AI288,$A$2,0),NA())</f>
        <v>#N/A</v>
      </c>
      <c r="X288" s="10" t="e">
        <f ca="1">IF($B288&lt;='Visualization - Fit'!$B$5,OFFSET(Projection!AJ288,$A$2,0),NA())</f>
        <v>#N/A</v>
      </c>
      <c r="Y288" s="10" t="e">
        <f ca="1">IF($B288&lt;='Visualization - Fit'!$B$5,OFFSET(Projection!#REF!,$A$2,0),NA())</f>
        <v>#N/A</v>
      </c>
      <c r="Z288" s="10" t="e">
        <f ca="1">IF($B288&lt;='Visualization - Fit'!$B$5,OFFSET(Projection!AK288,$A$2,0),NA())</f>
        <v>#N/A</v>
      </c>
      <c r="AA288" s="10" t="e">
        <f ca="1">IF($B288&lt;='Visualization - Fit'!$B$5,OFFSET(Projection!AL288,$A$2,0),NA())</f>
        <v>#N/A</v>
      </c>
      <c r="AB288" s="10" t="e">
        <f ca="1">IF($B288&lt;='Visualization - Fit'!$B$5,OFFSET(Projection!AM288,$A$2,0),NA())</f>
        <v>#N/A</v>
      </c>
    </row>
    <row r="289" spans="2:28">
      <c r="B289" s="9" t="e">
        <f ca="1">IF(B288&lt;'Visualization - Fit'!$B$5,OFFSET(Projection!A289,$A$2,0),NA())</f>
        <v>#N/A</v>
      </c>
      <c r="C289" s="10" t="e">
        <f ca="1">IF($B289&lt;='Visualization - Fit'!$B$5,OFFSET(Projection!B289,$A$2,0),NA())</f>
        <v>#N/A</v>
      </c>
      <c r="D289" s="10" t="e">
        <f ca="1">IF($B289&lt;='Visualization - Fit'!$B$5,OFFSET(Projection!C289,$A$2,0),NA())</f>
        <v>#N/A</v>
      </c>
      <c r="E289" s="10" t="e">
        <f ca="1">IF($B289&lt;='Visualization - Fit'!$B$5,OFFSET(Projection!D289,$A$2,0),NA())</f>
        <v>#N/A</v>
      </c>
      <c r="F289" s="10" t="e">
        <f ca="1">IF($B289&lt;='Visualization - Fit'!$B$5,OFFSET(Projection!E289,$A$2,0),NA())</f>
        <v>#N/A</v>
      </c>
      <c r="G289" s="10" t="e">
        <f ca="1">IF($B289&lt;='Visualization - Fit'!$B$5,OFFSET(Projection!F289,$A$2,0),NA())</f>
        <v>#N/A</v>
      </c>
      <c r="H289" s="10" t="e">
        <f ca="1">IF($B289&lt;='Visualization - Fit'!$B$5,OFFSET(Projection!O289,$A$2,0),NA())</f>
        <v>#N/A</v>
      </c>
      <c r="I289" s="10" t="e">
        <f ca="1">IF($B289&lt;='Visualization - Fit'!$B$5,OFFSET(Projection!P289,$A$2,0),NA())</f>
        <v>#N/A</v>
      </c>
      <c r="J289" s="10" t="e">
        <f ca="1">IF($B289&lt;='Visualization - Fit'!$B$5,OFFSET(Projection!Q289,$A$2,0),NA())</f>
        <v>#N/A</v>
      </c>
      <c r="K289" s="10" t="e">
        <f ca="1">IF($B289&lt;='Visualization - Fit'!$B$5,OFFSET(Projection!T289,$A$2,0),NA())</f>
        <v>#N/A</v>
      </c>
      <c r="L289" s="10" t="e">
        <f ca="1">IF($B289&lt;='Visualization - Fit'!$B$5,OFFSET(Projection!U289,$A$2,0),NA())</f>
        <v>#N/A</v>
      </c>
      <c r="M289" s="10" t="e">
        <f ca="1">IF($B289&lt;='Visualization - Fit'!$B$5,OFFSET(Projection!V289,$A$2,0),NA())</f>
        <v>#N/A</v>
      </c>
      <c r="N289" s="10" t="e">
        <f ca="1">IF($B289&lt;='Visualization - Fit'!$B$5,OFFSET(Projection!W289,$A$2,0),NA())</f>
        <v>#N/A</v>
      </c>
      <c r="O289" s="10" t="e">
        <f ca="1">IF($B289&lt;='Visualization - Fit'!$B$5,OFFSET(Projection!X289,$A$2,0),NA())</f>
        <v>#N/A</v>
      </c>
      <c r="P289" s="10" t="e">
        <f ca="1">IF($B289&lt;='Visualization - Fit'!$B$5,OFFSET(Projection!Y289,$A$2,0),NA())</f>
        <v>#N/A</v>
      </c>
      <c r="Q289" s="10" t="e">
        <f ca="1">IF($B289&lt;='Visualization - Fit'!$B$5,OFFSET(Projection!Z289,$A$2,0),NA())</f>
        <v>#N/A</v>
      </c>
      <c r="R289" s="10" t="e">
        <f ca="1">IF($B289&lt;='Visualization - Fit'!$B$5,OFFSET(Projection!AA289,$A$2,0),NA())</f>
        <v>#N/A</v>
      </c>
      <c r="S289" s="10" t="e">
        <f ca="1">IF($B289&lt;='Visualization - Fit'!$B$5,OFFSET(Projection!AB289,$A$2,0),NA())</f>
        <v>#N/A</v>
      </c>
      <c r="T289" s="10" t="e">
        <f ca="1">IF($B289&lt;='Visualization - Fit'!$B$5,OFFSET(Projection!AC289,$A$2,0),NA())</f>
        <v>#N/A</v>
      </c>
      <c r="U289" s="10" t="e">
        <f ca="1">IF($B289&lt;='Visualization - Fit'!$B$5,OFFSET(Projection!AD289,$A$2,0),NA())</f>
        <v>#N/A</v>
      </c>
      <c r="V289" s="10" t="e">
        <f ca="1">IF($B289&lt;='Visualization - Fit'!$B$5,OFFSET(Projection!AE289,$A$2,0),NA())</f>
        <v>#N/A</v>
      </c>
      <c r="W289" s="10" t="e">
        <f ca="1">IF($B289&lt;='Visualization - Fit'!$B$5,OFFSET(Projection!AI289,$A$2,0),NA())</f>
        <v>#N/A</v>
      </c>
      <c r="X289" s="10" t="e">
        <f ca="1">IF($B289&lt;='Visualization - Fit'!$B$5,OFFSET(Projection!AJ289,$A$2,0),NA())</f>
        <v>#N/A</v>
      </c>
      <c r="Y289" s="10" t="e">
        <f ca="1">IF($B289&lt;='Visualization - Fit'!$B$5,OFFSET(Projection!#REF!,$A$2,0),NA())</f>
        <v>#N/A</v>
      </c>
      <c r="Z289" s="10" t="e">
        <f ca="1">IF($B289&lt;='Visualization - Fit'!$B$5,OFFSET(Projection!AK289,$A$2,0),NA())</f>
        <v>#N/A</v>
      </c>
      <c r="AA289" s="10" t="e">
        <f ca="1">IF($B289&lt;='Visualization - Fit'!$B$5,OFFSET(Projection!AL289,$A$2,0),NA())</f>
        <v>#N/A</v>
      </c>
      <c r="AB289" s="10" t="e">
        <f ca="1">IF($B289&lt;='Visualization - Fit'!$B$5,OFFSET(Projection!AM289,$A$2,0),NA())</f>
        <v>#N/A</v>
      </c>
    </row>
    <row r="290" spans="2:28">
      <c r="B290" s="9" t="e">
        <f ca="1">IF(B289&lt;'Visualization - Fit'!$B$5,OFFSET(Projection!A290,$A$2,0),NA())</f>
        <v>#N/A</v>
      </c>
      <c r="C290" s="10" t="e">
        <f ca="1">IF($B290&lt;='Visualization - Fit'!$B$5,OFFSET(Projection!B290,$A$2,0),NA())</f>
        <v>#N/A</v>
      </c>
      <c r="D290" s="10" t="e">
        <f ca="1">IF($B290&lt;='Visualization - Fit'!$B$5,OFFSET(Projection!C290,$A$2,0),NA())</f>
        <v>#N/A</v>
      </c>
      <c r="E290" s="10" t="e">
        <f ca="1">IF($B290&lt;='Visualization - Fit'!$B$5,OFFSET(Projection!D290,$A$2,0),NA())</f>
        <v>#N/A</v>
      </c>
      <c r="F290" s="10" t="e">
        <f ca="1">IF($B290&lt;='Visualization - Fit'!$B$5,OFFSET(Projection!E290,$A$2,0),NA())</f>
        <v>#N/A</v>
      </c>
      <c r="G290" s="10" t="e">
        <f ca="1">IF($B290&lt;='Visualization - Fit'!$B$5,OFFSET(Projection!F290,$A$2,0),NA())</f>
        <v>#N/A</v>
      </c>
      <c r="H290" s="10" t="e">
        <f ca="1">IF($B290&lt;='Visualization - Fit'!$B$5,OFFSET(Projection!O290,$A$2,0),NA())</f>
        <v>#N/A</v>
      </c>
      <c r="I290" s="10" t="e">
        <f ca="1">IF($B290&lt;='Visualization - Fit'!$B$5,OFFSET(Projection!P290,$A$2,0),NA())</f>
        <v>#N/A</v>
      </c>
      <c r="J290" s="10" t="e">
        <f ca="1">IF($B290&lt;='Visualization - Fit'!$B$5,OFFSET(Projection!Q290,$A$2,0),NA())</f>
        <v>#N/A</v>
      </c>
      <c r="K290" s="10" t="e">
        <f ca="1">IF($B290&lt;='Visualization - Fit'!$B$5,OFFSET(Projection!T290,$A$2,0),NA())</f>
        <v>#N/A</v>
      </c>
      <c r="L290" s="10" t="e">
        <f ca="1">IF($B290&lt;='Visualization - Fit'!$B$5,OFFSET(Projection!U290,$A$2,0),NA())</f>
        <v>#N/A</v>
      </c>
      <c r="M290" s="10" t="e">
        <f ca="1">IF($B290&lt;='Visualization - Fit'!$B$5,OFFSET(Projection!V290,$A$2,0),NA())</f>
        <v>#N/A</v>
      </c>
      <c r="N290" s="10" t="e">
        <f ca="1">IF($B290&lt;='Visualization - Fit'!$B$5,OFFSET(Projection!W290,$A$2,0),NA())</f>
        <v>#N/A</v>
      </c>
      <c r="O290" s="10" t="e">
        <f ca="1">IF($B290&lt;='Visualization - Fit'!$B$5,OFFSET(Projection!X290,$A$2,0),NA())</f>
        <v>#N/A</v>
      </c>
      <c r="P290" s="10" t="e">
        <f ca="1">IF($B290&lt;='Visualization - Fit'!$B$5,OFFSET(Projection!Y290,$A$2,0),NA())</f>
        <v>#N/A</v>
      </c>
      <c r="Q290" s="10" t="e">
        <f ca="1">IF($B290&lt;='Visualization - Fit'!$B$5,OFFSET(Projection!Z290,$A$2,0),NA())</f>
        <v>#N/A</v>
      </c>
      <c r="R290" s="10" t="e">
        <f ca="1">IF($B290&lt;='Visualization - Fit'!$B$5,OFFSET(Projection!AA290,$A$2,0),NA())</f>
        <v>#N/A</v>
      </c>
      <c r="S290" s="10" t="e">
        <f ca="1">IF($B290&lt;='Visualization - Fit'!$B$5,OFFSET(Projection!AB290,$A$2,0),NA())</f>
        <v>#N/A</v>
      </c>
      <c r="T290" s="10" t="e">
        <f ca="1">IF($B290&lt;='Visualization - Fit'!$B$5,OFFSET(Projection!AC290,$A$2,0),NA())</f>
        <v>#N/A</v>
      </c>
      <c r="U290" s="10" t="e">
        <f ca="1">IF($B290&lt;='Visualization - Fit'!$B$5,OFFSET(Projection!AD290,$A$2,0),NA())</f>
        <v>#N/A</v>
      </c>
      <c r="V290" s="10" t="e">
        <f ca="1">IF($B290&lt;='Visualization - Fit'!$B$5,OFFSET(Projection!AE290,$A$2,0),NA())</f>
        <v>#N/A</v>
      </c>
      <c r="W290" s="10" t="e">
        <f ca="1">IF($B290&lt;='Visualization - Fit'!$B$5,OFFSET(Projection!AI290,$A$2,0),NA())</f>
        <v>#N/A</v>
      </c>
      <c r="X290" s="10" t="e">
        <f ca="1">IF($B290&lt;='Visualization - Fit'!$B$5,OFFSET(Projection!AJ290,$A$2,0),NA())</f>
        <v>#N/A</v>
      </c>
      <c r="Y290" s="10" t="e">
        <f ca="1">IF($B290&lt;='Visualization - Fit'!$B$5,OFFSET(Projection!#REF!,$A$2,0),NA())</f>
        <v>#N/A</v>
      </c>
      <c r="Z290" s="10" t="e">
        <f ca="1">IF($B290&lt;='Visualization - Fit'!$B$5,OFFSET(Projection!AK290,$A$2,0),NA())</f>
        <v>#N/A</v>
      </c>
      <c r="AA290" s="10" t="e">
        <f ca="1">IF($B290&lt;='Visualization - Fit'!$B$5,OFFSET(Projection!AL290,$A$2,0),NA())</f>
        <v>#N/A</v>
      </c>
      <c r="AB290" s="10" t="e">
        <f ca="1">IF($B290&lt;='Visualization - Fit'!$B$5,OFFSET(Projection!AM290,$A$2,0),NA())</f>
        <v>#N/A</v>
      </c>
    </row>
    <row r="291" spans="2:28">
      <c r="B291" s="9" t="e">
        <f ca="1">IF(B290&lt;'Visualization - Fit'!$B$5,OFFSET(Projection!A291,$A$2,0),NA())</f>
        <v>#N/A</v>
      </c>
      <c r="C291" s="10" t="e">
        <f ca="1">IF($B291&lt;='Visualization - Fit'!$B$5,OFFSET(Projection!B291,$A$2,0),NA())</f>
        <v>#N/A</v>
      </c>
      <c r="D291" s="10" t="e">
        <f ca="1">IF($B291&lt;='Visualization - Fit'!$B$5,OFFSET(Projection!C291,$A$2,0),NA())</f>
        <v>#N/A</v>
      </c>
      <c r="E291" s="10" t="e">
        <f ca="1">IF($B291&lt;='Visualization - Fit'!$B$5,OFFSET(Projection!D291,$A$2,0),NA())</f>
        <v>#N/A</v>
      </c>
      <c r="F291" s="10" t="e">
        <f ca="1">IF($B291&lt;='Visualization - Fit'!$B$5,OFFSET(Projection!E291,$A$2,0),NA())</f>
        <v>#N/A</v>
      </c>
      <c r="G291" s="10" t="e">
        <f ca="1">IF($B291&lt;='Visualization - Fit'!$B$5,OFFSET(Projection!F291,$A$2,0),NA())</f>
        <v>#N/A</v>
      </c>
      <c r="H291" s="10" t="e">
        <f ca="1">IF($B291&lt;='Visualization - Fit'!$B$5,OFFSET(Projection!O291,$A$2,0),NA())</f>
        <v>#N/A</v>
      </c>
      <c r="I291" s="10" t="e">
        <f ca="1">IF($B291&lt;='Visualization - Fit'!$B$5,OFFSET(Projection!P291,$A$2,0),NA())</f>
        <v>#N/A</v>
      </c>
      <c r="J291" s="10" t="e">
        <f ca="1">IF($B291&lt;='Visualization - Fit'!$B$5,OFFSET(Projection!Q291,$A$2,0),NA())</f>
        <v>#N/A</v>
      </c>
      <c r="K291" s="10" t="e">
        <f ca="1">IF($B291&lt;='Visualization - Fit'!$B$5,OFFSET(Projection!T291,$A$2,0),NA())</f>
        <v>#N/A</v>
      </c>
      <c r="L291" s="10" t="e">
        <f ca="1">IF($B291&lt;='Visualization - Fit'!$B$5,OFFSET(Projection!U291,$A$2,0),NA())</f>
        <v>#N/A</v>
      </c>
      <c r="M291" s="10" t="e">
        <f ca="1">IF($B291&lt;='Visualization - Fit'!$B$5,OFFSET(Projection!V291,$A$2,0),NA())</f>
        <v>#N/A</v>
      </c>
      <c r="N291" s="10" t="e">
        <f ca="1">IF($B291&lt;='Visualization - Fit'!$B$5,OFFSET(Projection!W291,$A$2,0),NA())</f>
        <v>#N/A</v>
      </c>
      <c r="O291" s="10" t="e">
        <f ca="1">IF($B291&lt;='Visualization - Fit'!$B$5,OFFSET(Projection!X291,$A$2,0),NA())</f>
        <v>#N/A</v>
      </c>
      <c r="P291" s="10" t="e">
        <f ca="1">IF($B291&lt;='Visualization - Fit'!$B$5,OFFSET(Projection!Y291,$A$2,0),NA())</f>
        <v>#N/A</v>
      </c>
      <c r="Q291" s="10" t="e">
        <f ca="1">IF($B291&lt;='Visualization - Fit'!$B$5,OFFSET(Projection!Z291,$A$2,0),NA())</f>
        <v>#N/A</v>
      </c>
      <c r="R291" s="10" t="e">
        <f ca="1">IF($B291&lt;='Visualization - Fit'!$B$5,OFFSET(Projection!AA291,$A$2,0),NA())</f>
        <v>#N/A</v>
      </c>
      <c r="S291" s="10" t="e">
        <f ca="1">IF($B291&lt;='Visualization - Fit'!$B$5,OFFSET(Projection!AB291,$A$2,0),NA())</f>
        <v>#N/A</v>
      </c>
      <c r="T291" s="10" t="e">
        <f ca="1">IF($B291&lt;='Visualization - Fit'!$B$5,OFFSET(Projection!AC291,$A$2,0),NA())</f>
        <v>#N/A</v>
      </c>
      <c r="U291" s="10" t="e">
        <f ca="1">IF($B291&lt;='Visualization - Fit'!$B$5,OFFSET(Projection!AD291,$A$2,0),NA())</f>
        <v>#N/A</v>
      </c>
      <c r="V291" s="10" t="e">
        <f ca="1">IF($B291&lt;='Visualization - Fit'!$B$5,OFFSET(Projection!AE291,$A$2,0),NA())</f>
        <v>#N/A</v>
      </c>
      <c r="W291" s="10" t="e">
        <f ca="1">IF($B291&lt;='Visualization - Fit'!$B$5,OFFSET(Projection!AI291,$A$2,0),NA())</f>
        <v>#N/A</v>
      </c>
      <c r="X291" s="10" t="e">
        <f ca="1">IF($B291&lt;='Visualization - Fit'!$B$5,OFFSET(Projection!AJ291,$A$2,0),NA())</f>
        <v>#N/A</v>
      </c>
      <c r="Y291" s="10" t="e">
        <f ca="1">IF($B291&lt;='Visualization - Fit'!$B$5,OFFSET(Projection!#REF!,$A$2,0),NA())</f>
        <v>#N/A</v>
      </c>
      <c r="Z291" s="10" t="e">
        <f ca="1">IF($B291&lt;='Visualization - Fit'!$B$5,OFFSET(Projection!AK291,$A$2,0),NA())</f>
        <v>#N/A</v>
      </c>
      <c r="AA291" s="10" t="e">
        <f ca="1">IF($B291&lt;='Visualization - Fit'!$B$5,OFFSET(Projection!AL291,$A$2,0),NA())</f>
        <v>#N/A</v>
      </c>
      <c r="AB291" s="10" t="e">
        <f ca="1">IF($B291&lt;='Visualization - Fit'!$B$5,OFFSET(Projection!AM291,$A$2,0),NA())</f>
        <v>#N/A</v>
      </c>
    </row>
    <row r="292" spans="2:28">
      <c r="B292" s="9" t="e">
        <f ca="1">IF(B291&lt;'Visualization - Fit'!$B$5,OFFSET(Projection!A292,$A$2,0),NA())</f>
        <v>#N/A</v>
      </c>
      <c r="C292" s="10" t="e">
        <f ca="1">IF($B292&lt;='Visualization - Fit'!$B$5,OFFSET(Projection!B292,$A$2,0),NA())</f>
        <v>#N/A</v>
      </c>
      <c r="D292" s="10" t="e">
        <f ca="1">IF($B292&lt;='Visualization - Fit'!$B$5,OFFSET(Projection!C292,$A$2,0),NA())</f>
        <v>#N/A</v>
      </c>
      <c r="E292" s="10" t="e">
        <f ca="1">IF($B292&lt;='Visualization - Fit'!$B$5,OFFSET(Projection!D292,$A$2,0),NA())</f>
        <v>#N/A</v>
      </c>
      <c r="F292" s="10" t="e">
        <f ca="1">IF($B292&lt;='Visualization - Fit'!$B$5,OFFSET(Projection!E292,$A$2,0),NA())</f>
        <v>#N/A</v>
      </c>
      <c r="G292" s="10" t="e">
        <f ca="1">IF($B292&lt;='Visualization - Fit'!$B$5,OFFSET(Projection!F292,$A$2,0),NA())</f>
        <v>#N/A</v>
      </c>
      <c r="H292" s="10" t="e">
        <f ca="1">IF($B292&lt;='Visualization - Fit'!$B$5,OFFSET(Projection!O292,$A$2,0),NA())</f>
        <v>#N/A</v>
      </c>
      <c r="I292" s="10" t="e">
        <f ca="1">IF($B292&lt;='Visualization - Fit'!$B$5,OFFSET(Projection!P292,$A$2,0),NA())</f>
        <v>#N/A</v>
      </c>
      <c r="J292" s="10" t="e">
        <f ca="1">IF($B292&lt;='Visualization - Fit'!$B$5,OFFSET(Projection!Q292,$A$2,0),NA())</f>
        <v>#N/A</v>
      </c>
      <c r="K292" s="10" t="e">
        <f ca="1">IF($B292&lt;='Visualization - Fit'!$B$5,OFFSET(Projection!T292,$A$2,0),NA())</f>
        <v>#N/A</v>
      </c>
      <c r="L292" s="10" t="e">
        <f ca="1">IF($B292&lt;='Visualization - Fit'!$B$5,OFFSET(Projection!U292,$A$2,0),NA())</f>
        <v>#N/A</v>
      </c>
      <c r="M292" s="10" t="e">
        <f ca="1">IF($B292&lt;='Visualization - Fit'!$B$5,OFFSET(Projection!V292,$A$2,0),NA())</f>
        <v>#N/A</v>
      </c>
      <c r="N292" s="10" t="e">
        <f ca="1">IF($B292&lt;='Visualization - Fit'!$B$5,OFFSET(Projection!W292,$A$2,0),NA())</f>
        <v>#N/A</v>
      </c>
      <c r="O292" s="10" t="e">
        <f ca="1">IF($B292&lt;='Visualization - Fit'!$B$5,OFFSET(Projection!X292,$A$2,0),NA())</f>
        <v>#N/A</v>
      </c>
      <c r="P292" s="10" t="e">
        <f ca="1">IF($B292&lt;='Visualization - Fit'!$B$5,OFFSET(Projection!Y292,$A$2,0),NA())</f>
        <v>#N/A</v>
      </c>
      <c r="Q292" s="10" t="e">
        <f ca="1">IF($B292&lt;='Visualization - Fit'!$B$5,OFFSET(Projection!Z292,$A$2,0),NA())</f>
        <v>#N/A</v>
      </c>
      <c r="R292" s="10" t="e">
        <f ca="1">IF($B292&lt;='Visualization - Fit'!$B$5,OFFSET(Projection!AA292,$A$2,0),NA())</f>
        <v>#N/A</v>
      </c>
      <c r="S292" s="10" t="e">
        <f ca="1">IF($B292&lt;='Visualization - Fit'!$B$5,OFFSET(Projection!AB292,$A$2,0),NA())</f>
        <v>#N/A</v>
      </c>
      <c r="T292" s="10" t="e">
        <f ca="1">IF($B292&lt;='Visualization - Fit'!$B$5,OFFSET(Projection!AC292,$A$2,0),NA())</f>
        <v>#N/A</v>
      </c>
      <c r="U292" s="10" t="e">
        <f ca="1">IF($B292&lt;='Visualization - Fit'!$B$5,OFFSET(Projection!AD292,$A$2,0),NA())</f>
        <v>#N/A</v>
      </c>
      <c r="V292" s="10" t="e">
        <f ca="1">IF($B292&lt;='Visualization - Fit'!$B$5,OFFSET(Projection!AE292,$A$2,0),NA())</f>
        <v>#N/A</v>
      </c>
      <c r="W292" s="10" t="e">
        <f ca="1">IF($B292&lt;='Visualization - Fit'!$B$5,OFFSET(Projection!AI292,$A$2,0),NA())</f>
        <v>#N/A</v>
      </c>
      <c r="X292" s="10" t="e">
        <f ca="1">IF($B292&lt;='Visualization - Fit'!$B$5,OFFSET(Projection!AJ292,$A$2,0),NA())</f>
        <v>#N/A</v>
      </c>
      <c r="Y292" s="10" t="e">
        <f ca="1">IF($B292&lt;='Visualization - Fit'!$B$5,OFFSET(Projection!#REF!,$A$2,0),NA())</f>
        <v>#N/A</v>
      </c>
      <c r="Z292" s="10" t="e">
        <f ca="1">IF($B292&lt;='Visualization - Fit'!$B$5,OFFSET(Projection!AK292,$A$2,0),NA())</f>
        <v>#N/A</v>
      </c>
      <c r="AA292" s="10" t="e">
        <f ca="1">IF($B292&lt;='Visualization - Fit'!$B$5,OFFSET(Projection!AL292,$A$2,0),NA())</f>
        <v>#N/A</v>
      </c>
      <c r="AB292" s="10" t="e">
        <f ca="1">IF($B292&lt;='Visualization - Fit'!$B$5,OFFSET(Projection!AM292,$A$2,0),NA())</f>
        <v>#N/A</v>
      </c>
    </row>
    <row r="293" spans="2:28">
      <c r="B293" s="9" t="e">
        <f ca="1">IF(B292&lt;'Visualization - Fit'!$B$5,OFFSET(Projection!A293,$A$2,0),NA())</f>
        <v>#N/A</v>
      </c>
      <c r="C293" s="10" t="e">
        <f ca="1">IF($B293&lt;='Visualization - Fit'!$B$5,OFFSET(Projection!B293,$A$2,0),NA())</f>
        <v>#N/A</v>
      </c>
      <c r="D293" s="10" t="e">
        <f ca="1">IF($B293&lt;='Visualization - Fit'!$B$5,OFFSET(Projection!C293,$A$2,0),NA())</f>
        <v>#N/A</v>
      </c>
      <c r="E293" s="10" t="e">
        <f ca="1">IF($B293&lt;='Visualization - Fit'!$B$5,OFFSET(Projection!D293,$A$2,0),NA())</f>
        <v>#N/A</v>
      </c>
      <c r="F293" s="10" t="e">
        <f ca="1">IF($B293&lt;='Visualization - Fit'!$B$5,OFFSET(Projection!E293,$A$2,0),NA())</f>
        <v>#N/A</v>
      </c>
      <c r="G293" s="10" t="e">
        <f ca="1">IF($B293&lt;='Visualization - Fit'!$B$5,OFFSET(Projection!F293,$A$2,0),NA())</f>
        <v>#N/A</v>
      </c>
      <c r="H293" s="10" t="e">
        <f ca="1">IF($B293&lt;='Visualization - Fit'!$B$5,OFFSET(Projection!O293,$A$2,0),NA())</f>
        <v>#N/A</v>
      </c>
      <c r="I293" s="10" t="e">
        <f ca="1">IF($B293&lt;='Visualization - Fit'!$B$5,OFFSET(Projection!P293,$A$2,0),NA())</f>
        <v>#N/A</v>
      </c>
      <c r="J293" s="10" t="e">
        <f ca="1">IF($B293&lt;='Visualization - Fit'!$B$5,OFFSET(Projection!Q293,$A$2,0),NA())</f>
        <v>#N/A</v>
      </c>
      <c r="K293" s="10" t="e">
        <f ca="1">IF($B293&lt;='Visualization - Fit'!$B$5,OFFSET(Projection!T293,$A$2,0),NA())</f>
        <v>#N/A</v>
      </c>
      <c r="L293" s="10" t="e">
        <f ca="1">IF($B293&lt;='Visualization - Fit'!$B$5,OFFSET(Projection!U293,$A$2,0),NA())</f>
        <v>#N/A</v>
      </c>
      <c r="M293" s="10" t="e">
        <f ca="1">IF($B293&lt;='Visualization - Fit'!$B$5,OFFSET(Projection!V293,$A$2,0),NA())</f>
        <v>#N/A</v>
      </c>
      <c r="N293" s="10" t="e">
        <f ca="1">IF($B293&lt;='Visualization - Fit'!$B$5,OFFSET(Projection!W293,$A$2,0),NA())</f>
        <v>#N/A</v>
      </c>
      <c r="O293" s="10" t="e">
        <f ca="1">IF($B293&lt;='Visualization - Fit'!$B$5,OFFSET(Projection!X293,$A$2,0),NA())</f>
        <v>#N/A</v>
      </c>
      <c r="P293" s="10" t="e">
        <f ca="1">IF($B293&lt;='Visualization - Fit'!$B$5,OFFSET(Projection!Y293,$A$2,0),NA())</f>
        <v>#N/A</v>
      </c>
      <c r="Q293" s="10" t="e">
        <f ca="1">IF($B293&lt;='Visualization - Fit'!$B$5,OFFSET(Projection!Z293,$A$2,0),NA())</f>
        <v>#N/A</v>
      </c>
      <c r="R293" s="10" t="e">
        <f ca="1">IF($B293&lt;='Visualization - Fit'!$B$5,OFFSET(Projection!AA293,$A$2,0),NA())</f>
        <v>#N/A</v>
      </c>
      <c r="S293" s="10" t="e">
        <f ca="1">IF($B293&lt;='Visualization - Fit'!$B$5,OFFSET(Projection!AB293,$A$2,0),NA())</f>
        <v>#N/A</v>
      </c>
      <c r="T293" s="10" t="e">
        <f ca="1">IF($B293&lt;='Visualization - Fit'!$B$5,OFFSET(Projection!AC293,$A$2,0),NA())</f>
        <v>#N/A</v>
      </c>
      <c r="U293" s="10" t="e">
        <f ca="1">IF($B293&lt;='Visualization - Fit'!$B$5,OFFSET(Projection!AD293,$A$2,0),NA())</f>
        <v>#N/A</v>
      </c>
      <c r="V293" s="10" t="e">
        <f ca="1">IF($B293&lt;='Visualization - Fit'!$B$5,OFFSET(Projection!AE293,$A$2,0),NA())</f>
        <v>#N/A</v>
      </c>
      <c r="W293" s="10" t="e">
        <f ca="1">IF($B293&lt;='Visualization - Fit'!$B$5,OFFSET(Projection!AI293,$A$2,0),NA())</f>
        <v>#N/A</v>
      </c>
      <c r="X293" s="10" t="e">
        <f ca="1">IF($B293&lt;='Visualization - Fit'!$B$5,OFFSET(Projection!AJ293,$A$2,0),NA())</f>
        <v>#N/A</v>
      </c>
      <c r="Y293" s="10" t="e">
        <f ca="1">IF($B293&lt;='Visualization - Fit'!$B$5,OFFSET(Projection!#REF!,$A$2,0),NA())</f>
        <v>#N/A</v>
      </c>
      <c r="Z293" s="10" t="e">
        <f ca="1">IF($B293&lt;='Visualization - Fit'!$B$5,OFFSET(Projection!AK293,$A$2,0),NA())</f>
        <v>#N/A</v>
      </c>
      <c r="AA293" s="10" t="e">
        <f ca="1">IF($B293&lt;='Visualization - Fit'!$B$5,OFFSET(Projection!AL293,$A$2,0),NA())</f>
        <v>#N/A</v>
      </c>
      <c r="AB293" s="10" t="e">
        <f ca="1">IF($B293&lt;='Visualization - Fit'!$B$5,OFFSET(Projection!AM293,$A$2,0),NA())</f>
        <v>#N/A</v>
      </c>
    </row>
    <row r="294" spans="2:28">
      <c r="B294" s="9" t="e">
        <f ca="1">IF(B293&lt;'Visualization - Fit'!$B$5,OFFSET(Projection!A294,$A$2,0),NA())</f>
        <v>#N/A</v>
      </c>
      <c r="C294" s="10" t="e">
        <f ca="1">IF($B294&lt;='Visualization - Fit'!$B$5,OFFSET(Projection!B294,$A$2,0),NA())</f>
        <v>#N/A</v>
      </c>
      <c r="D294" s="10" t="e">
        <f ca="1">IF($B294&lt;='Visualization - Fit'!$B$5,OFFSET(Projection!C294,$A$2,0),NA())</f>
        <v>#N/A</v>
      </c>
      <c r="E294" s="10" t="e">
        <f ca="1">IF($B294&lt;='Visualization - Fit'!$B$5,OFFSET(Projection!D294,$A$2,0),NA())</f>
        <v>#N/A</v>
      </c>
      <c r="F294" s="10" t="e">
        <f ca="1">IF($B294&lt;='Visualization - Fit'!$B$5,OFFSET(Projection!E294,$A$2,0),NA())</f>
        <v>#N/A</v>
      </c>
      <c r="G294" s="10" t="e">
        <f ca="1">IF($B294&lt;='Visualization - Fit'!$B$5,OFFSET(Projection!F294,$A$2,0),NA())</f>
        <v>#N/A</v>
      </c>
      <c r="H294" s="10" t="e">
        <f ca="1">IF($B294&lt;='Visualization - Fit'!$B$5,OFFSET(Projection!O294,$A$2,0),NA())</f>
        <v>#N/A</v>
      </c>
      <c r="I294" s="10" t="e">
        <f ca="1">IF($B294&lt;='Visualization - Fit'!$B$5,OFFSET(Projection!P294,$A$2,0),NA())</f>
        <v>#N/A</v>
      </c>
      <c r="J294" s="10" t="e">
        <f ca="1">IF($B294&lt;='Visualization - Fit'!$B$5,OFFSET(Projection!Q294,$A$2,0),NA())</f>
        <v>#N/A</v>
      </c>
      <c r="K294" s="10" t="e">
        <f ca="1">IF($B294&lt;='Visualization - Fit'!$B$5,OFFSET(Projection!T294,$A$2,0),NA())</f>
        <v>#N/A</v>
      </c>
      <c r="L294" s="10" t="e">
        <f ca="1">IF($B294&lt;='Visualization - Fit'!$B$5,OFFSET(Projection!U294,$A$2,0),NA())</f>
        <v>#N/A</v>
      </c>
      <c r="M294" s="10" t="e">
        <f ca="1">IF($B294&lt;='Visualization - Fit'!$B$5,OFFSET(Projection!V294,$A$2,0),NA())</f>
        <v>#N/A</v>
      </c>
      <c r="N294" s="10" t="e">
        <f ca="1">IF($B294&lt;='Visualization - Fit'!$B$5,OFFSET(Projection!W294,$A$2,0),NA())</f>
        <v>#N/A</v>
      </c>
      <c r="O294" s="10" t="e">
        <f ca="1">IF($B294&lt;='Visualization - Fit'!$B$5,OFFSET(Projection!X294,$A$2,0),NA())</f>
        <v>#N/A</v>
      </c>
      <c r="P294" s="10" t="e">
        <f ca="1">IF($B294&lt;='Visualization - Fit'!$B$5,OFFSET(Projection!Y294,$A$2,0),NA())</f>
        <v>#N/A</v>
      </c>
      <c r="Q294" s="10" t="e">
        <f ca="1">IF($B294&lt;='Visualization - Fit'!$B$5,OFFSET(Projection!Z294,$A$2,0),NA())</f>
        <v>#N/A</v>
      </c>
      <c r="R294" s="10" t="e">
        <f ca="1">IF($B294&lt;='Visualization - Fit'!$B$5,OFFSET(Projection!AA294,$A$2,0),NA())</f>
        <v>#N/A</v>
      </c>
      <c r="S294" s="10" t="e">
        <f ca="1">IF($B294&lt;='Visualization - Fit'!$B$5,OFFSET(Projection!AB294,$A$2,0),NA())</f>
        <v>#N/A</v>
      </c>
      <c r="T294" s="10" t="e">
        <f ca="1">IF($B294&lt;='Visualization - Fit'!$B$5,OFFSET(Projection!AC294,$A$2,0),NA())</f>
        <v>#N/A</v>
      </c>
      <c r="U294" s="10" t="e">
        <f ca="1">IF($B294&lt;='Visualization - Fit'!$B$5,OFFSET(Projection!AD294,$A$2,0),NA())</f>
        <v>#N/A</v>
      </c>
      <c r="V294" s="10" t="e">
        <f ca="1">IF($B294&lt;='Visualization - Fit'!$B$5,OFFSET(Projection!AE294,$A$2,0),NA())</f>
        <v>#N/A</v>
      </c>
      <c r="W294" s="10" t="e">
        <f ca="1">IF($B294&lt;='Visualization - Fit'!$B$5,OFFSET(Projection!AI294,$A$2,0),NA())</f>
        <v>#N/A</v>
      </c>
      <c r="X294" s="10" t="e">
        <f ca="1">IF($B294&lt;='Visualization - Fit'!$B$5,OFFSET(Projection!AJ294,$A$2,0),NA())</f>
        <v>#N/A</v>
      </c>
      <c r="Y294" s="10" t="e">
        <f ca="1">IF($B294&lt;='Visualization - Fit'!$B$5,OFFSET(Projection!#REF!,$A$2,0),NA())</f>
        <v>#N/A</v>
      </c>
      <c r="Z294" s="10" t="e">
        <f ca="1">IF($B294&lt;='Visualization - Fit'!$B$5,OFFSET(Projection!AK294,$A$2,0),NA())</f>
        <v>#N/A</v>
      </c>
      <c r="AA294" s="10" t="e">
        <f ca="1">IF($B294&lt;='Visualization - Fit'!$B$5,OFFSET(Projection!AL294,$A$2,0),NA())</f>
        <v>#N/A</v>
      </c>
      <c r="AB294" s="10" t="e">
        <f ca="1">IF($B294&lt;='Visualization - Fit'!$B$5,OFFSET(Projection!AM294,$A$2,0),NA())</f>
        <v>#N/A</v>
      </c>
    </row>
    <row r="295" spans="2:28">
      <c r="B295" s="9" t="e">
        <f ca="1">IF(B294&lt;'Visualization - Fit'!$B$5,OFFSET(Projection!A295,$A$2,0),NA())</f>
        <v>#N/A</v>
      </c>
      <c r="C295" s="10" t="e">
        <f ca="1">IF($B295&lt;='Visualization - Fit'!$B$5,OFFSET(Projection!B295,$A$2,0),NA())</f>
        <v>#N/A</v>
      </c>
      <c r="D295" s="10" t="e">
        <f ca="1">IF($B295&lt;='Visualization - Fit'!$B$5,OFFSET(Projection!C295,$A$2,0),NA())</f>
        <v>#N/A</v>
      </c>
      <c r="E295" s="10" t="e">
        <f ca="1">IF($B295&lt;='Visualization - Fit'!$B$5,OFFSET(Projection!D295,$A$2,0),NA())</f>
        <v>#N/A</v>
      </c>
      <c r="F295" s="10" t="e">
        <f ca="1">IF($B295&lt;='Visualization - Fit'!$B$5,OFFSET(Projection!E295,$A$2,0),NA())</f>
        <v>#N/A</v>
      </c>
      <c r="G295" s="10" t="e">
        <f ca="1">IF($B295&lt;='Visualization - Fit'!$B$5,OFFSET(Projection!F295,$A$2,0),NA())</f>
        <v>#N/A</v>
      </c>
      <c r="H295" s="10" t="e">
        <f ca="1">IF($B295&lt;='Visualization - Fit'!$B$5,OFFSET(Projection!O295,$A$2,0),NA())</f>
        <v>#N/A</v>
      </c>
      <c r="I295" s="10" t="e">
        <f ca="1">IF($B295&lt;='Visualization - Fit'!$B$5,OFFSET(Projection!P295,$A$2,0),NA())</f>
        <v>#N/A</v>
      </c>
      <c r="J295" s="10" t="e">
        <f ca="1">IF($B295&lt;='Visualization - Fit'!$B$5,OFFSET(Projection!Q295,$A$2,0),NA())</f>
        <v>#N/A</v>
      </c>
      <c r="K295" s="10" t="e">
        <f ca="1">IF($B295&lt;='Visualization - Fit'!$B$5,OFFSET(Projection!T295,$A$2,0),NA())</f>
        <v>#N/A</v>
      </c>
      <c r="L295" s="10" t="e">
        <f ca="1">IF($B295&lt;='Visualization - Fit'!$B$5,OFFSET(Projection!U295,$A$2,0),NA())</f>
        <v>#N/A</v>
      </c>
      <c r="M295" s="10" t="e">
        <f ca="1">IF($B295&lt;='Visualization - Fit'!$B$5,OFFSET(Projection!V295,$A$2,0),NA())</f>
        <v>#N/A</v>
      </c>
      <c r="N295" s="10" t="e">
        <f ca="1">IF($B295&lt;='Visualization - Fit'!$B$5,OFFSET(Projection!W295,$A$2,0),NA())</f>
        <v>#N/A</v>
      </c>
      <c r="O295" s="10" t="e">
        <f ca="1">IF($B295&lt;='Visualization - Fit'!$B$5,OFFSET(Projection!X295,$A$2,0),NA())</f>
        <v>#N/A</v>
      </c>
      <c r="P295" s="10" t="e">
        <f ca="1">IF($B295&lt;='Visualization - Fit'!$B$5,OFFSET(Projection!Y295,$A$2,0),NA())</f>
        <v>#N/A</v>
      </c>
      <c r="Q295" s="10" t="e">
        <f ca="1">IF($B295&lt;='Visualization - Fit'!$B$5,OFFSET(Projection!Z295,$A$2,0),NA())</f>
        <v>#N/A</v>
      </c>
      <c r="R295" s="10" t="e">
        <f ca="1">IF($B295&lt;='Visualization - Fit'!$B$5,OFFSET(Projection!AA295,$A$2,0),NA())</f>
        <v>#N/A</v>
      </c>
      <c r="S295" s="10" t="e">
        <f ca="1">IF($B295&lt;='Visualization - Fit'!$B$5,OFFSET(Projection!AB295,$A$2,0),NA())</f>
        <v>#N/A</v>
      </c>
      <c r="T295" s="10" t="e">
        <f ca="1">IF($B295&lt;='Visualization - Fit'!$B$5,OFFSET(Projection!AC295,$A$2,0),NA())</f>
        <v>#N/A</v>
      </c>
      <c r="U295" s="10" t="e">
        <f ca="1">IF($B295&lt;='Visualization - Fit'!$B$5,OFFSET(Projection!AD295,$A$2,0),NA())</f>
        <v>#N/A</v>
      </c>
      <c r="V295" s="10" t="e">
        <f ca="1">IF($B295&lt;='Visualization - Fit'!$B$5,OFFSET(Projection!AE295,$A$2,0),NA())</f>
        <v>#N/A</v>
      </c>
      <c r="W295" s="10" t="e">
        <f ca="1">IF($B295&lt;='Visualization - Fit'!$B$5,OFFSET(Projection!AI295,$A$2,0),NA())</f>
        <v>#N/A</v>
      </c>
      <c r="X295" s="10" t="e">
        <f ca="1">IF($B295&lt;='Visualization - Fit'!$B$5,OFFSET(Projection!AJ295,$A$2,0),NA())</f>
        <v>#N/A</v>
      </c>
      <c r="Y295" s="10" t="e">
        <f ca="1">IF($B295&lt;='Visualization - Fit'!$B$5,OFFSET(Projection!#REF!,$A$2,0),NA())</f>
        <v>#N/A</v>
      </c>
      <c r="Z295" s="10" t="e">
        <f ca="1">IF($B295&lt;='Visualization - Fit'!$B$5,OFFSET(Projection!AK295,$A$2,0),NA())</f>
        <v>#N/A</v>
      </c>
      <c r="AA295" s="10" t="e">
        <f ca="1">IF($B295&lt;='Visualization - Fit'!$B$5,OFFSET(Projection!AL295,$A$2,0),NA())</f>
        <v>#N/A</v>
      </c>
      <c r="AB295" s="10" t="e">
        <f ca="1">IF($B295&lt;='Visualization - Fit'!$B$5,OFFSET(Projection!AM295,$A$2,0),NA())</f>
        <v>#N/A</v>
      </c>
    </row>
    <row r="296" spans="2:28">
      <c r="B296" s="9" t="e">
        <f ca="1">IF(B295&lt;'Visualization - Fit'!$B$5,OFFSET(Projection!A296,$A$2,0),NA())</f>
        <v>#N/A</v>
      </c>
      <c r="C296" s="10" t="e">
        <f ca="1">IF($B296&lt;='Visualization - Fit'!$B$5,OFFSET(Projection!B296,$A$2,0),NA())</f>
        <v>#N/A</v>
      </c>
      <c r="D296" s="10" t="e">
        <f ca="1">IF($B296&lt;='Visualization - Fit'!$B$5,OFFSET(Projection!C296,$A$2,0),NA())</f>
        <v>#N/A</v>
      </c>
      <c r="E296" s="10" t="e">
        <f ca="1">IF($B296&lt;='Visualization - Fit'!$B$5,OFFSET(Projection!D296,$A$2,0),NA())</f>
        <v>#N/A</v>
      </c>
      <c r="F296" s="10" t="e">
        <f ca="1">IF($B296&lt;='Visualization - Fit'!$B$5,OFFSET(Projection!E296,$A$2,0),NA())</f>
        <v>#N/A</v>
      </c>
      <c r="G296" s="10" t="e">
        <f ca="1">IF($B296&lt;='Visualization - Fit'!$B$5,OFFSET(Projection!F296,$A$2,0),NA())</f>
        <v>#N/A</v>
      </c>
      <c r="H296" s="10" t="e">
        <f ca="1">IF($B296&lt;='Visualization - Fit'!$B$5,OFFSET(Projection!O296,$A$2,0),NA())</f>
        <v>#N/A</v>
      </c>
      <c r="I296" s="10" t="e">
        <f ca="1">IF($B296&lt;='Visualization - Fit'!$B$5,OFFSET(Projection!P296,$A$2,0),NA())</f>
        <v>#N/A</v>
      </c>
      <c r="J296" s="10" t="e">
        <f ca="1">IF($B296&lt;='Visualization - Fit'!$B$5,OFFSET(Projection!Q296,$A$2,0),NA())</f>
        <v>#N/A</v>
      </c>
      <c r="K296" s="10" t="e">
        <f ca="1">IF($B296&lt;='Visualization - Fit'!$B$5,OFFSET(Projection!T296,$A$2,0),NA())</f>
        <v>#N/A</v>
      </c>
      <c r="L296" s="10" t="e">
        <f ca="1">IF($B296&lt;='Visualization - Fit'!$B$5,OFFSET(Projection!U296,$A$2,0),NA())</f>
        <v>#N/A</v>
      </c>
      <c r="M296" s="10" t="e">
        <f ca="1">IF($B296&lt;='Visualization - Fit'!$B$5,OFFSET(Projection!V296,$A$2,0),NA())</f>
        <v>#N/A</v>
      </c>
      <c r="N296" s="10" t="e">
        <f ca="1">IF($B296&lt;='Visualization - Fit'!$B$5,OFFSET(Projection!W296,$A$2,0),NA())</f>
        <v>#N/A</v>
      </c>
      <c r="O296" s="10" t="e">
        <f ca="1">IF($B296&lt;='Visualization - Fit'!$B$5,OFFSET(Projection!X296,$A$2,0),NA())</f>
        <v>#N/A</v>
      </c>
      <c r="P296" s="10" t="e">
        <f ca="1">IF($B296&lt;='Visualization - Fit'!$B$5,OFFSET(Projection!Y296,$A$2,0),NA())</f>
        <v>#N/A</v>
      </c>
      <c r="Q296" s="10" t="e">
        <f ca="1">IF($B296&lt;='Visualization - Fit'!$B$5,OFFSET(Projection!Z296,$A$2,0),NA())</f>
        <v>#N/A</v>
      </c>
      <c r="R296" s="10" t="e">
        <f ca="1">IF($B296&lt;='Visualization - Fit'!$B$5,OFFSET(Projection!AA296,$A$2,0),NA())</f>
        <v>#N/A</v>
      </c>
      <c r="S296" s="10" t="e">
        <f ca="1">IF($B296&lt;='Visualization - Fit'!$B$5,OFFSET(Projection!AB296,$A$2,0),NA())</f>
        <v>#N/A</v>
      </c>
      <c r="T296" s="10" t="e">
        <f ca="1">IF($B296&lt;='Visualization - Fit'!$B$5,OFFSET(Projection!AC296,$A$2,0),NA())</f>
        <v>#N/A</v>
      </c>
      <c r="U296" s="10" t="e">
        <f ca="1">IF($B296&lt;='Visualization - Fit'!$B$5,OFFSET(Projection!AD296,$A$2,0),NA())</f>
        <v>#N/A</v>
      </c>
      <c r="V296" s="10" t="e">
        <f ca="1">IF($B296&lt;='Visualization - Fit'!$B$5,OFFSET(Projection!AE296,$A$2,0),NA())</f>
        <v>#N/A</v>
      </c>
      <c r="W296" s="10" t="e">
        <f ca="1">IF($B296&lt;='Visualization - Fit'!$B$5,OFFSET(Projection!AI296,$A$2,0),NA())</f>
        <v>#N/A</v>
      </c>
      <c r="X296" s="10" t="e">
        <f ca="1">IF($B296&lt;='Visualization - Fit'!$B$5,OFFSET(Projection!AJ296,$A$2,0),NA())</f>
        <v>#N/A</v>
      </c>
      <c r="Y296" s="10" t="e">
        <f ca="1">IF($B296&lt;='Visualization - Fit'!$B$5,OFFSET(Projection!#REF!,$A$2,0),NA())</f>
        <v>#N/A</v>
      </c>
      <c r="Z296" s="10" t="e">
        <f ca="1">IF($B296&lt;='Visualization - Fit'!$B$5,OFFSET(Projection!AK296,$A$2,0),NA())</f>
        <v>#N/A</v>
      </c>
      <c r="AA296" s="10" t="e">
        <f ca="1">IF($B296&lt;='Visualization - Fit'!$B$5,OFFSET(Projection!AL296,$A$2,0),NA())</f>
        <v>#N/A</v>
      </c>
      <c r="AB296" s="10" t="e">
        <f ca="1">IF($B296&lt;='Visualization - Fit'!$B$5,OFFSET(Projection!AM296,$A$2,0),NA())</f>
        <v>#N/A</v>
      </c>
    </row>
    <row r="297" spans="2:28">
      <c r="B297" s="9" t="e">
        <f ca="1">IF(B296&lt;'Visualization - Fit'!$B$5,OFFSET(Projection!A297,$A$2,0),NA())</f>
        <v>#N/A</v>
      </c>
      <c r="C297" s="10" t="e">
        <f ca="1">IF($B297&lt;='Visualization - Fit'!$B$5,OFFSET(Projection!B297,$A$2,0),NA())</f>
        <v>#N/A</v>
      </c>
      <c r="D297" s="10" t="e">
        <f ca="1">IF($B297&lt;='Visualization - Fit'!$B$5,OFFSET(Projection!C297,$A$2,0),NA())</f>
        <v>#N/A</v>
      </c>
      <c r="E297" s="10" t="e">
        <f ca="1">IF($B297&lt;='Visualization - Fit'!$B$5,OFFSET(Projection!D297,$A$2,0),NA())</f>
        <v>#N/A</v>
      </c>
      <c r="F297" s="10" t="e">
        <f ca="1">IF($B297&lt;='Visualization - Fit'!$B$5,OFFSET(Projection!E297,$A$2,0),NA())</f>
        <v>#N/A</v>
      </c>
      <c r="G297" s="10" t="e">
        <f ca="1">IF($B297&lt;='Visualization - Fit'!$B$5,OFFSET(Projection!F297,$A$2,0),NA())</f>
        <v>#N/A</v>
      </c>
      <c r="H297" s="10" t="e">
        <f ca="1">IF($B297&lt;='Visualization - Fit'!$B$5,OFFSET(Projection!O297,$A$2,0),NA())</f>
        <v>#N/A</v>
      </c>
      <c r="I297" s="10" t="e">
        <f ca="1">IF($B297&lt;='Visualization - Fit'!$B$5,OFFSET(Projection!P297,$A$2,0),NA())</f>
        <v>#N/A</v>
      </c>
      <c r="J297" s="10" t="e">
        <f ca="1">IF($B297&lt;='Visualization - Fit'!$B$5,OFFSET(Projection!Q297,$A$2,0),NA())</f>
        <v>#N/A</v>
      </c>
      <c r="K297" s="10" t="e">
        <f ca="1">IF($B297&lt;='Visualization - Fit'!$B$5,OFFSET(Projection!T297,$A$2,0),NA())</f>
        <v>#N/A</v>
      </c>
      <c r="L297" s="10" t="e">
        <f ca="1">IF($B297&lt;='Visualization - Fit'!$B$5,OFFSET(Projection!U297,$A$2,0),NA())</f>
        <v>#N/A</v>
      </c>
      <c r="M297" s="10" t="e">
        <f ca="1">IF($B297&lt;='Visualization - Fit'!$B$5,OFFSET(Projection!V297,$A$2,0),NA())</f>
        <v>#N/A</v>
      </c>
      <c r="N297" s="10" t="e">
        <f ca="1">IF($B297&lt;='Visualization - Fit'!$B$5,OFFSET(Projection!W297,$A$2,0),NA())</f>
        <v>#N/A</v>
      </c>
      <c r="O297" s="10" t="e">
        <f ca="1">IF($B297&lt;='Visualization - Fit'!$B$5,OFFSET(Projection!X297,$A$2,0),NA())</f>
        <v>#N/A</v>
      </c>
      <c r="P297" s="10" t="e">
        <f ca="1">IF($B297&lt;='Visualization - Fit'!$B$5,OFFSET(Projection!Y297,$A$2,0),NA())</f>
        <v>#N/A</v>
      </c>
      <c r="Q297" s="10" t="e">
        <f ca="1">IF($B297&lt;='Visualization - Fit'!$B$5,OFFSET(Projection!Z297,$A$2,0),NA())</f>
        <v>#N/A</v>
      </c>
      <c r="R297" s="10" t="e">
        <f ca="1">IF($B297&lt;='Visualization - Fit'!$B$5,OFFSET(Projection!AA297,$A$2,0),NA())</f>
        <v>#N/A</v>
      </c>
      <c r="S297" s="10" t="e">
        <f ca="1">IF($B297&lt;='Visualization - Fit'!$B$5,OFFSET(Projection!AB297,$A$2,0),NA())</f>
        <v>#N/A</v>
      </c>
      <c r="T297" s="10" t="e">
        <f ca="1">IF($B297&lt;='Visualization - Fit'!$B$5,OFFSET(Projection!AC297,$A$2,0),NA())</f>
        <v>#N/A</v>
      </c>
      <c r="U297" s="10" t="e">
        <f ca="1">IF($B297&lt;='Visualization - Fit'!$B$5,OFFSET(Projection!AD297,$A$2,0),NA())</f>
        <v>#N/A</v>
      </c>
      <c r="V297" s="10" t="e">
        <f ca="1">IF($B297&lt;='Visualization - Fit'!$B$5,OFFSET(Projection!AE297,$A$2,0),NA())</f>
        <v>#N/A</v>
      </c>
      <c r="W297" s="10" t="e">
        <f ca="1">IF($B297&lt;='Visualization - Fit'!$B$5,OFFSET(Projection!AI297,$A$2,0),NA())</f>
        <v>#N/A</v>
      </c>
      <c r="X297" s="10" t="e">
        <f ca="1">IF($B297&lt;='Visualization - Fit'!$B$5,OFFSET(Projection!AJ297,$A$2,0),NA())</f>
        <v>#N/A</v>
      </c>
      <c r="Y297" s="10" t="e">
        <f ca="1">IF($B297&lt;='Visualization - Fit'!$B$5,OFFSET(Projection!#REF!,$A$2,0),NA())</f>
        <v>#N/A</v>
      </c>
      <c r="Z297" s="10" t="e">
        <f ca="1">IF($B297&lt;='Visualization - Fit'!$B$5,OFFSET(Projection!AK297,$A$2,0),NA())</f>
        <v>#N/A</v>
      </c>
      <c r="AA297" s="10" t="e">
        <f ca="1">IF($B297&lt;='Visualization - Fit'!$B$5,OFFSET(Projection!AL297,$A$2,0),NA())</f>
        <v>#N/A</v>
      </c>
      <c r="AB297" s="10" t="e">
        <f ca="1">IF($B297&lt;='Visualization - Fit'!$B$5,OFFSET(Projection!AM297,$A$2,0),NA())</f>
        <v>#N/A</v>
      </c>
    </row>
    <row r="298" spans="2:28">
      <c r="B298" s="9" t="e">
        <f ca="1">IF(B297&lt;'Visualization - Fit'!$B$5,OFFSET(Projection!A298,$A$2,0),NA())</f>
        <v>#N/A</v>
      </c>
      <c r="C298" s="10" t="e">
        <f ca="1">IF($B298&lt;='Visualization - Fit'!$B$5,OFFSET(Projection!B298,$A$2,0),NA())</f>
        <v>#N/A</v>
      </c>
      <c r="D298" s="10" t="e">
        <f ca="1">IF($B298&lt;='Visualization - Fit'!$B$5,OFFSET(Projection!C298,$A$2,0),NA())</f>
        <v>#N/A</v>
      </c>
      <c r="E298" s="10" t="e">
        <f ca="1">IF($B298&lt;='Visualization - Fit'!$B$5,OFFSET(Projection!D298,$A$2,0),NA())</f>
        <v>#N/A</v>
      </c>
      <c r="F298" s="10" t="e">
        <f ca="1">IF($B298&lt;='Visualization - Fit'!$B$5,OFFSET(Projection!E298,$A$2,0),NA())</f>
        <v>#N/A</v>
      </c>
      <c r="G298" s="10" t="e">
        <f ca="1">IF($B298&lt;='Visualization - Fit'!$B$5,OFFSET(Projection!F298,$A$2,0),NA())</f>
        <v>#N/A</v>
      </c>
      <c r="H298" s="10" t="e">
        <f ca="1">IF($B298&lt;='Visualization - Fit'!$B$5,OFFSET(Projection!O298,$A$2,0),NA())</f>
        <v>#N/A</v>
      </c>
      <c r="I298" s="10" t="e">
        <f ca="1">IF($B298&lt;='Visualization - Fit'!$B$5,OFFSET(Projection!P298,$A$2,0),NA())</f>
        <v>#N/A</v>
      </c>
      <c r="J298" s="10" t="e">
        <f ca="1">IF($B298&lt;='Visualization - Fit'!$B$5,OFFSET(Projection!Q298,$A$2,0),NA())</f>
        <v>#N/A</v>
      </c>
      <c r="K298" s="10" t="e">
        <f ca="1">IF($B298&lt;='Visualization - Fit'!$B$5,OFFSET(Projection!T298,$A$2,0),NA())</f>
        <v>#N/A</v>
      </c>
      <c r="L298" s="10" t="e">
        <f ca="1">IF($B298&lt;='Visualization - Fit'!$B$5,OFFSET(Projection!U298,$A$2,0),NA())</f>
        <v>#N/A</v>
      </c>
      <c r="M298" s="10" t="e">
        <f ca="1">IF($B298&lt;='Visualization - Fit'!$B$5,OFFSET(Projection!V298,$A$2,0),NA())</f>
        <v>#N/A</v>
      </c>
      <c r="N298" s="10" t="e">
        <f ca="1">IF($B298&lt;='Visualization - Fit'!$B$5,OFFSET(Projection!W298,$A$2,0),NA())</f>
        <v>#N/A</v>
      </c>
      <c r="O298" s="10" t="e">
        <f ca="1">IF($B298&lt;='Visualization - Fit'!$B$5,OFFSET(Projection!X298,$A$2,0),NA())</f>
        <v>#N/A</v>
      </c>
      <c r="P298" s="10" t="e">
        <f ca="1">IF($B298&lt;='Visualization - Fit'!$B$5,OFFSET(Projection!Y298,$A$2,0),NA())</f>
        <v>#N/A</v>
      </c>
      <c r="Q298" s="10" t="e">
        <f ca="1">IF($B298&lt;='Visualization - Fit'!$B$5,OFFSET(Projection!Z298,$A$2,0),NA())</f>
        <v>#N/A</v>
      </c>
      <c r="R298" s="10" t="e">
        <f ca="1">IF($B298&lt;='Visualization - Fit'!$B$5,OFFSET(Projection!AA298,$A$2,0),NA())</f>
        <v>#N/A</v>
      </c>
      <c r="S298" s="10" t="e">
        <f ca="1">IF($B298&lt;='Visualization - Fit'!$B$5,OFFSET(Projection!AB298,$A$2,0),NA())</f>
        <v>#N/A</v>
      </c>
      <c r="T298" s="10" t="e">
        <f ca="1">IF($B298&lt;='Visualization - Fit'!$B$5,OFFSET(Projection!AC298,$A$2,0),NA())</f>
        <v>#N/A</v>
      </c>
      <c r="U298" s="10" t="e">
        <f ca="1">IF($B298&lt;='Visualization - Fit'!$B$5,OFFSET(Projection!AD298,$A$2,0),NA())</f>
        <v>#N/A</v>
      </c>
      <c r="V298" s="10" t="e">
        <f ca="1">IF($B298&lt;='Visualization - Fit'!$B$5,OFFSET(Projection!AE298,$A$2,0),NA())</f>
        <v>#N/A</v>
      </c>
      <c r="W298" s="10" t="e">
        <f ca="1">IF($B298&lt;='Visualization - Fit'!$B$5,OFFSET(Projection!AI298,$A$2,0),NA())</f>
        <v>#N/A</v>
      </c>
      <c r="X298" s="10" t="e">
        <f ca="1">IF($B298&lt;='Visualization - Fit'!$B$5,OFFSET(Projection!AJ298,$A$2,0),NA())</f>
        <v>#N/A</v>
      </c>
      <c r="Y298" s="10" t="e">
        <f ca="1">IF($B298&lt;='Visualization - Fit'!$B$5,OFFSET(Projection!#REF!,$A$2,0),NA())</f>
        <v>#N/A</v>
      </c>
      <c r="Z298" s="10" t="e">
        <f ca="1">IF($B298&lt;='Visualization - Fit'!$B$5,OFFSET(Projection!AK298,$A$2,0),NA())</f>
        <v>#N/A</v>
      </c>
      <c r="AA298" s="10" t="e">
        <f ca="1">IF($B298&lt;='Visualization - Fit'!$B$5,OFFSET(Projection!AL298,$A$2,0),NA())</f>
        <v>#N/A</v>
      </c>
      <c r="AB298" s="10" t="e">
        <f ca="1">IF($B298&lt;='Visualization - Fit'!$B$5,OFFSET(Projection!AM298,$A$2,0),NA())</f>
        <v>#N/A</v>
      </c>
    </row>
    <row r="299" spans="2:28">
      <c r="B299" s="9" t="e">
        <f ca="1">IF(B298&lt;'Visualization - Fit'!$B$5,OFFSET(Projection!A299,$A$2,0),NA())</f>
        <v>#N/A</v>
      </c>
      <c r="C299" s="10" t="e">
        <f ca="1">IF($B299&lt;='Visualization - Fit'!$B$5,OFFSET(Projection!B299,$A$2,0),NA())</f>
        <v>#N/A</v>
      </c>
      <c r="D299" s="10" t="e">
        <f ca="1">IF($B299&lt;='Visualization - Fit'!$B$5,OFFSET(Projection!C299,$A$2,0),NA())</f>
        <v>#N/A</v>
      </c>
      <c r="E299" s="10" t="e">
        <f ca="1">IF($B299&lt;='Visualization - Fit'!$B$5,OFFSET(Projection!D299,$A$2,0),NA())</f>
        <v>#N/A</v>
      </c>
      <c r="F299" s="10" t="e">
        <f ca="1">IF($B299&lt;='Visualization - Fit'!$B$5,OFFSET(Projection!E299,$A$2,0),NA())</f>
        <v>#N/A</v>
      </c>
      <c r="G299" s="10" t="e">
        <f ca="1">IF($B299&lt;='Visualization - Fit'!$B$5,OFFSET(Projection!F299,$A$2,0),NA())</f>
        <v>#N/A</v>
      </c>
      <c r="H299" s="10" t="e">
        <f ca="1">IF($B299&lt;='Visualization - Fit'!$B$5,OFFSET(Projection!O299,$A$2,0),NA())</f>
        <v>#N/A</v>
      </c>
      <c r="I299" s="10" t="e">
        <f ca="1">IF($B299&lt;='Visualization - Fit'!$B$5,OFFSET(Projection!P299,$A$2,0),NA())</f>
        <v>#N/A</v>
      </c>
      <c r="J299" s="10" t="e">
        <f ca="1">IF($B299&lt;='Visualization - Fit'!$B$5,OFFSET(Projection!Q299,$A$2,0),NA())</f>
        <v>#N/A</v>
      </c>
      <c r="K299" s="10" t="e">
        <f ca="1">IF($B299&lt;='Visualization - Fit'!$B$5,OFFSET(Projection!T299,$A$2,0),NA())</f>
        <v>#N/A</v>
      </c>
      <c r="L299" s="10" t="e">
        <f ca="1">IF($B299&lt;='Visualization - Fit'!$B$5,OFFSET(Projection!U299,$A$2,0),NA())</f>
        <v>#N/A</v>
      </c>
      <c r="M299" s="10" t="e">
        <f ca="1">IF($B299&lt;='Visualization - Fit'!$B$5,OFFSET(Projection!V299,$A$2,0),NA())</f>
        <v>#N/A</v>
      </c>
      <c r="N299" s="10" t="e">
        <f ca="1">IF($B299&lt;='Visualization - Fit'!$B$5,OFFSET(Projection!W299,$A$2,0),NA())</f>
        <v>#N/A</v>
      </c>
      <c r="O299" s="10" t="e">
        <f ca="1">IF($B299&lt;='Visualization - Fit'!$B$5,OFFSET(Projection!X299,$A$2,0),NA())</f>
        <v>#N/A</v>
      </c>
      <c r="P299" s="10" t="e">
        <f ca="1">IF($B299&lt;='Visualization - Fit'!$B$5,OFFSET(Projection!Y299,$A$2,0),NA())</f>
        <v>#N/A</v>
      </c>
      <c r="Q299" s="10" t="e">
        <f ca="1">IF($B299&lt;='Visualization - Fit'!$B$5,OFFSET(Projection!Z299,$A$2,0),NA())</f>
        <v>#N/A</v>
      </c>
      <c r="R299" s="10" t="e">
        <f ca="1">IF($B299&lt;='Visualization - Fit'!$B$5,OFFSET(Projection!AA299,$A$2,0),NA())</f>
        <v>#N/A</v>
      </c>
      <c r="S299" s="10" t="e">
        <f ca="1">IF($B299&lt;='Visualization - Fit'!$B$5,OFFSET(Projection!AB299,$A$2,0),NA())</f>
        <v>#N/A</v>
      </c>
      <c r="T299" s="10" t="e">
        <f ca="1">IF($B299&lt;='Visualization - Fit'!$B$5,OFFSET(Projection!AC299,$A$2,0),NA())</f>
        <v>#N/A</v>
      </c>
      <c r="U299" s="10" t="e">
        <f ca="1">IF($B299&lt;='Visualization - Fit'!$B$5,OFFSET(Projection!AD299,$A$2,0),NA())</f>
        <v>#N/A</v>
      </c>
      <c r="V299" s="10" t="e">
        <f ca="1">IF($B299&lt;='Visualization - Fit'!$B$5,OFFSET(Projection!AE299,$A$2,0),NA())</f>
        <v>#N/A</v>
      </c>
      <c r="W299" s="10" t="e">
        <f ca="1">IF($B299&lt;='Visualization - Fit'!$B$5,OFFSET(Projection!AI299,$A$2,0),NA())</f>
        <v>#N/A</v>
      </c>
      <c r="X299" s="10" t="e">
        <f ca="1">IF($B299&lt;='Visualization - Fit'!$B$5,OFFSET(Projection!AJ299,$A$2,0),NA())</f>
        <v>#N/A</v>
      </c>
      <c r="Y299" s="10" t="e">
        <f ca="1">IF($B299&lt;='Visualization - Fit'!$B$5,OFFSET(Projection!#REF!,$A$2,0),NA())</f>
        <v>#N/A</v>
      </c>
      <c r="Z299" s="10" t="e">
        <f ca="1">IF($B299&lt;='Visualization - Fit'!$B$5,OFFSET(Projection!AK299,$A$2,0),NA())</f>
        <v>#N/A</v>
      </c>
      <c r="AA299" s="10" t="e">
        <f ca="1">IF($B299&lt;='Visualization - Fit'!$B$5,OFFSET(Projection!AL299,$A$2,0),NA())</f>
        <v>#N/A</v>
      </c>
      <c r="AB299" s="10" t="e">
        <f ca="1">IF($B299&lt;='Visualization - Fit'!$B$5,OFFSET(Projection!AM299,$A$2,0),NA())</f>
        <v>#N/A</v>
      </c>
    </row>
    <row r="300" spans="2:28">
      <c r="B300" s="9" t="e">
        <f ca="1">IF(B299&lt;'Visualization - Fit'!$B$5,OFFSET(Projection!A300,$A$2,0),NA())</f>
        <v>#N/A</v>
      </c>
      <c r="C300" s="10" t="e">
        <f ca="1">IF($B300&lt;='Visualization - Fit'!$B$5,OFFSET(Projection!B300,$A$2,0),NA())</f>
        <v>#N/A</v>
      </c>
      <c r="D300" s="10" t="e">
        <f ca="1">IF($B300&lt;='Visualization - Fit'!$B$5,OFFSET(Projection!C300,$A$2,0),NA())</f>
        <v>#N/A</v>
      </c>
      <c r="E300" s="10" t="e">
        <f ca="1">IF($B300&lt;='Visualization - Fit'!$B$5,OFFSET(Projection!D300,$A$2,0),NA())</f>
        <v>#N/A</v>
      </c>
      <c r="F300" s="10" t="e">
        <f ca="1">IF($B300&lt;='Visualization - Fit'!$B$5,OFFSET(Projection!E300,$A$2,0),NA())</f>
        <v>#N/A</v>
      </c>
      <c r="G300" s="10" t="e">
        <f ca="1">IF($B300&lt;='Visualization - Fit'!$B$5,OFFSET(Projection!F300,$A$2,0),NA())</f>
        <v>#N/A</v>
      </c>
      <c r="H300" s="10" t="e">
        <f ca="1">IF($B300&lt;='Visualization - Fit'!$B$5,OFFSET(Projection!O300,$A$2,0),NA())</f>
        <v>#N/A</v>
      </c>
      <c r="I300" s="10" t="e">
        <f ca="1">IF($B300&lt;='Visualization - Fit'!$B$5,OFFSET(Projection!P300,$A$2,0),NA())</f>
        <v>#N/A</v>
      </c>
      <c r="J300" s="10" t="e">
        <f ca="1">IF($B300&lt;='Visualization - Fit'!$B$5,OFFSET(Projection!Q300,$A$2,0),NA())</f>
        <v>#N/A</v>
      </c>
      <c r="K300" s="10" t="e">
        <f ca="1">IF($B300&lt;='Visualization - Fit'!$B$5,OFFSET(Projection!T300,$A$2,0),NA())</f>
        <v>#N/A</v>
      </c>
      <c r="L300" s="10" t="e">
        <f ca="1">IF($B300&lt;='Visualization - Fit'!$B$5,OFFSET(Projection!U300,$A$2,0),NA())</f>
        <v>#N/A</v>
      </c>
      <c r="M300" s="10" t="e">
        <f ca="1">IF($B300&lt;='Visualization - Fit'!$B$5,OFFSET(Projection!V300,$A$2,0),NA())</f>
        <v>#N/A</v>
      </c>
      <c r="N300" s="10" t="e">
        <f ca="1">IF($B300&lt;='Visualization - Fit'!$B$5,OFFSET(Projection!W300,$A$2,0),NA())</f>
        <v>#N/A</v>
      </c>
      <c r="O300" s="10" t="e">
        <f ca="1">IF($B300&lt;='Visualization - Fit'!$B$5,OFFSET(Projection!X300,$A$2,0),NA())</f>
        <v>#N/A</v>
      </c>
      <c r="P300" s="10" t="e">
        <f ca="1">IF($B300&lt;='Visualization - Fit'!$B$5,OFFSET(Projection!Y300,$A$2,0),NA())</f>
        <v>#N/A</v>
      </c>
      <c r="Q300" s="10" t="e">
        <f ca="1">IF($B300&lt;='Visualization - Fit'!$B$5,OFFSET(Projection!Z300,$A$2,0),NA())</f>
        <v>#N/A</v>
      </c>
      <c r="R300" s="10" t="e">
        <f ca="1">IF($B300&lt;='Visualization - Fit'!$B$5,OFFSET(Projection!AA300,$A$2,0),NA())</f>
        <v>#N/A</v>
      </c>
      <c r="S300" s="10" t="e">
        <f ca="1">IF($B300&lt;='Visualization - Fit'!$B$5,OFFSET(Projection!AB300,$A$2,0),NA())</f>
        <v>#N/A</v>
      </c>
      <c r="T300" s="10" t="e">
        <f ca="1">IF($B300&lt;='Visualization - Fit'!$B$5,OFFSET(Projection!AC300,$A$2,0),NA())</f>
        <v>#N/A</v>
      </c>
      <c r="U300" s="10" t="e">
        <f ca="1">IF($B300&lt;='Visualization - Fit'!$B$5,OFFSET(Projection!AD300,$A$2,0),NA())</f>
        <v>#N/A</v>
      </c>
      <c r="V300" s="10" t="e">
        <f ca="1">IF($B300&lt;='Visualization - Fit'!$B$5,OFFSET(Projection!AE300,$A$2,0),NA())</f>
        <v>#N/A</v>
      </c>
      <c r="W300" s="10" t="e">
        <f ca="1">IF($B300&lt;='Visualization - Fit'!$B$5,OFFSET(Projection!AI300,$A$2,0),NA())</f>
        <v>#N/A</v>
      </c>
      <c r="X300" s="10" t="e">
        <f ca="1">IF($B300&lt;='Visualization - Fit'!$B$5,OFFSET(Projection!AJ300,$A$2,0),NA())</f>
        <v>#N/A</v>
      </c>
      <c r="Y300" s="10" t="e">
        <f ca="1">IF($B300&lt;='Visualization - Fit'!$B$5,OFFSET(Projection!#REF!,$A$2,0),NA())</f>
        <v>#N/A</v>
      </c>
      <c r="Z300" s="10" t="e">
        <f ca="1">IF($B300&lt;='Visualization - Fit'!$B$5,OFFSET(Projection!AK300,$A$2,0),NA())</f>
        <v>#N/A</v>
      </c>
      <c r="AA300" s="10" t="e">
        <f ca="1">IF($B300&lt;='Visualization - Fit'!$B$5,OFFSET(Projection!AL300,$A$2,0),NA())</f>
        <v>#N/A</v>
      </c>
      <c r="AB300" s="10" t="e">
        <f ca="1">IF($B300&lt;='Visualization - Fit'!$B$5,OFFSET(Projection!AM300,$A$2,0),NA())</f>
        <v>#N/A</v>
      </c>
    </row>
    <row r="301" spans="2:28">
      <c r="B301" s="9" t="e">
        <f ca="1">IF(B300&lt;'Visualization - Fit'!$B$5,OFFSET(Projection!A301,$A$2,0),NA())</f>
        <v>#N/A</v>
      </c>
      <c r="C301" s="10" t="e">
        <f ca="1">IF($B301&lt;='Visualization - Fit'!$B$5,OFFSET(Projection!B301,$A$2,0),NA())</f>
        <v>#N/A</v>
      </c>
      <c r="D301" s="10" t="e">
        <f ca="1">IF($B301&lt;='Visualization - Fit'!$B$5,OFFSET(Projection!C301,$A$2,0),NA())</f>
        <v>#N/A</v>
      </c>
      <c r="E301" s="10" t="e">
        <f ca="1">IF($B301&lt;='Visualization - Fit'!$B$5,OFFSET(Projection!D301,$A$2,0),NA())</f>
        <v>#N/A</v>
      </c>
      <c r="F301" s="10" t="e">
        <f ca="1">IF($B301&lt;='Visualization - Fit'!$B$5,OFFSET(Projection!E301,$A$2,0),NA())</f>
        <v>#N/A</v>
      </c>
      <c r="G301" s="10" t="e">
        <f ca="1">IF($B301&lt;='Visualization - Fit'!$B$5,OFFSET(Projection!F301,$A$2,0),NA())</f>
        <v>#N/A</v>
      </c>
      <c r="H301" s="10" t="e">
        <f ca="1">IF($B301&lt;='Visualization - Fit'!$B$5,OFFSET(Projection!O301,$A$2,0),NA())</f>
        <v>#N/A</v>
      </c>
      <c r="I301" s="10" t="e">
        <f ca="1">IF($B301&lt;='Visualization - Fit'!$B$5,OFFSET(Projection!P301,$A$2,0),NA())</f>
        <v>#N/A</v>
      </c>
      <c r="J301" s="10" t="e">
        <f ca="1">IF($B301&lt;='Visualization - Fit'!$B$5,OFFSET(Projection!Q301,$A$2,0),NA())</f>
        <v>#N/A</v>
      </c>
      <c r="K301" s="10" t="e">
        <f ca="1">IF($B301&lt;='Visualization - Fit'!$B$5,OFFSET(Projection!T301,$A$2,0),NA())</f>
        <v>#N/A</v>
      </c>
      <c r="L301" s="10" t="e">
        <f ca="1">IF($B301&lt;='Visualization - Fit'!$B$5,OFFSET(Projection!U301,$A$2,0),NA())</f>
        <v>#N/A</v>
      </c>
      <c r="M301" s="10" t="e">
        <f ca="1">IF($B301&lt;='Visualization - Fit'!$B$5,OFFSET(Projection!V301,$A$2,0),NA())</f>
        <v>#N/A</v>
      </c>
      <c r="N301" s="10" t="e">
        <f ca="1">IF($B301&lt;='Visualization - Fit'!$B$5,OFFSET(Projection!W301,$A$2,0),NA())</f>
        <v>#N/A</v>
      </c>
      <c r="O301" s="10" t="e">
        <f ca="1">IF($B301&lt;='Visualization - Fit'!$B$5,OFFSET(Projection!X301,$A$2,0),NA())</f>
        <v>#N/A</v>
      </c>
      <c r="P301" s="10" t="e">
        <f ca="1">IF($B301&lt;='Visualization - Fit'!$B$5,OFFSET(Projection!Y301,$A$2,0),NA())</f>
        <v>#N/A</v>
      </c>
      <c r="Q301" s="10" t="e">
        <f ca="1">IF($B301&lt;='Visualization - Fit'!$B$5,OFFSET(Projection!Z301,$A$2,0),NA())</f>
        <v>#N/A</v>
      </c>
      <c r="R301" s="10" t="e">
        <f ca="1">IF($B301&lt;='Visualization - Fit'!$B$5,OFFSET(Projection!AA301,$A$2,0),NA())</f>
        <v>#N/A</v>
      </c>
      <c r="S301" s="10" t="e">
        <f ca="1">IF($B301&lt;='Visualization - Fit'!$B$5,OFFSET(Projection!AB301,$A$2,0),NA())</f>
        <v>#N/A</v>
      </c>
      <c r="T301" s="10" t="e">
        <f ca="1">IF($B301&lt;='Visualization - Fit'!$B$5,OFFSET(Projection!AC301,$A$2,0),NA())</f>
        <v>#N/A</v>
      </c>
      <c r="U301" s="10" t="e">
        <f ca="1">IF($B301&lt;='Visualization - Fit'!$B$5,OFFSET(Projection!AD301,$A$2,0),NA())</f>
        <v>#N/A</v>
      </c>
      <c r="V301" s="10" t="e">
        <f ca="1">IF($B301&lt;='Visualization - Fit'!$B$5,OFFSET(Projection!AE301,$A$2,0),NA())</f>
        <v>#N/A</v>
      </c>
      <c r="W301" s="10" t="e">
        <f ca="1">IF($B301&lt;='Visualization - Fit'!$B$5,OFFSET(Projection!AI301,$A$2,0),NA())</f>
        <v>#N/A</v>
      </c>
      <c r="X301" s="10" t="e">
        <f ca="1">IF($B301&lt;='Visualization - Fit'!$B$5,OFFSET(Projection!AJ301,$A$2,0),NA())</f>
        <v>#N/A</v>
      </c>
      <c r="Y301" s="10" t="e">
        <f ca="1">IF($B301&lt;='Visualization - Fit'!$B$5,OFFSET(Projection!#REF!,$A$2,0),NA())</f>
        <v>#N/A</v>
      </c>
      <c r="Z301" s="10" t="e">
        <f ca="1">IF($B301&lt;='Visualization - Fit'!$B$5,OFFSET(Projection!AK301,$A$2,0),NA())</f>
        <v>#N/A</v>
      </c>
      <c r="AA301" s="10" t="e">
        <f ca="1">IF($B301&lt;='Visualization - Fit'!$B$5,OFFSET(Projection!AL301,$A$2,0),NA())</f>
        <v>#N/A</v>
      </c>
      <c r="AB301" s="10" t="e">
        <f ca="1">IF($B301&lt;='Visualization - Fit'!$B$5,OFFSET(Projection!AM301,$A$2,0),NA())</f>
        <v>#N/A</v>
      </c>
    </row>
    <row r="302" spans="2:28">
      <c r="B302" s="9" t="e">
        <f ca="1">IF(B301&lt;'Visualization - Fit'!$B$5,OFFSET(Projection!A302,$A$2,0),NA())</f>
        <v>#N/A</v>
      </c>
      <c r="C302" s="10" t="e">
        <f ca="1">IF($B302&lt;='Visualization - Fit'!$B$5,OFFSET(Projection!B302,$A$2,0),NA())</f>
        <v>#N/A</v>
      </c>
      <c r="D302" s="10" t="e">
        <f ca="1">IF($B302&lt;='Visualization - Fit'!$B$5,OFFSET(Projection!C302,$A$2,0),NA())</f>
        <v>#N/A</v>
      </c>
      <c r="E302" s="10" t="e">
        <f ca="1">IF($B302&lt;='Visualization - Fit'!$B$5,OFFSET(Projection!D302,$A$2,0),NA())</f>
        <v>#N/A</v>
      </c>
      <c r="F302" s="10" t="e">
        <f ca="1">IF($B302&lt;='Visualization - Fit'!$B$5,OFFSET(Projection!E302,$A$2,0),NA())</f>
        <v>#N/A</v>
      </c>
      <c r="G302" s="10" t="e">
        <f ca="1">IF($B302&lt;='Visualization - Fit'!$B$5,OFFSET(Projection!F302,$A$2,0),NA())</f>
        <v>#N/A</v>
      </c>
      <c r="H302" s="10" t="e">
        <f ca="1">IF($B302&lt;='Visualization - Fit'!$B$5,OFFSET(Projection!O302,$A$2,0),NA())</f>
        <v>#N/A</v>
      </c>
      <c r="I302" s="10" t="e">
        <f ca="1">IF($B302&lt;='Visualization - Fit'!$B$5,OFFSET(Projection!P302,$A$2,0),NA())</f>
        <v>#N/A</v>
      </c>
      <c r="J302" s="10" t="e">
        <f ca="1">IF($B302&lt;='Visualization - Fit'!$B$5,OFFSET(Projection!Q302,$A$2,0),NA())</f>
        <v>#N/A</v>
      </c>
      <c r="K302" s="10" t="e">
        <f ca="1">IF($B302&lt;='Visualization - Fit'!$B$5,OFFSET(Projection!T302,$A$2,0),NA())</f>
        <v>#N/A</v>
      </c>
      <c r="L302" s="10" t="e">
        <f ca="1">IF($B302&lt;='Visualization - Fit'!$B$5,OFFSET(Projection!U302,$A$2,0),NA())</f>
        <v>#N/A</v>
      </c>
      <c r="M302" s="10" t="e">
        <f ca="1">IF($B302&lt;='Visualization - Fit'!$B$5,OFFSET(Projection!V302,$A$2,0),NA())</f>
        <v>#N/A</v>
      </c>
      <c r="N302" s="10" t="e">
        <f ca="1">IF($B302&lt;='Visualization - Fit'!$B$5,OFFSET(Projection!W302,$A$2,0),NA())</f>
        <v>#N/A</v>
      </c>
      <c r="O302" s="10" t="e">
        <f ca="1">IF($B302&lt;='Visualization - Fit'!$B$5,OFFSET(Projection!X302,$A$2,0),NA())</f>
        <v>#N/A</v>
      </c>
      <c r="P302" s="10" t="e">
        <f ca="1">IF($B302&lt;='Visualization - Fit'!$B$5,OFFSET(Projection!Y302,$A$2,0),NA())</f>
        <v>#N/A</v>
      </c>
      <c r="Q302" s="10" t="e">
        <f ca="1">IF($B302&lt;='Visualization - Fit'!$B$5,OFFSET(Projection!Z302,$A$2,0),NA())</f>
        <v>#N/A</v>
      </c>
      <c r="R302" s="10" t="e">
        <f ca="1">IF($B302&lt;='Visualization - Fit'!$B$5,OFFSET(Projection!AA302,$A$2,0),NA())</f>
        <v>#N/A</v>
      </c>
      <c r="S302" s="10" t="e">
        <f ca="1">IF($B302&lt;='Visualization - Fit'!$B$5,OFFSET(Projection!AB302,$A$2,0),NA())</f>
        <v>#N/A</v>
      </c>
      <c r="T302" s="10" t="e">
        <f ca="1">IF($B302&lt;='Visualization - Fit'!$B$5,OFFSET(Projection!AC302,$A$2,0),NA())</f>
        <v>#N/A</v>
      </c>
      <c r="U302" s="10" t="e">
        <f ca="1">IF($B302&lt;='Visualization - Fit'!$B$5,OFFSET(Projection!AD302,$A$2,0),NA())</f>
        <v>#N/A</v>
      </c>
      <c r="V302" s="10" t="e">
        <f ca="1">IF($B302&lt;='Visualization - Fit'!$B$5,OFFSET(Projection!AE302,$A$2,0),NA())</f>
        <v>#N/A</v>
      </c>
      <c r="W302" s="10" t="e">
        <f ca="1">IF($B302&lt;='Visualization - Fit'!$B$5,OFFSET(Projection!AI302,$A$2,0),NA())</f>
        <v>#N/A</v>
      </c>
      <c r="X302" s="10" t="e">
        <f ca="1">IF($B302&lt;='Visualization - Fit'!$B$5,OFFSET(Projection!AJ302,$A$2,0),NA())</f>
        <v>#N/A</v>
      </c>
      <c r="Y302" s="10" t="e">
        <f ca="1">IF($B302&lt;='Visualization - Fit'!$B$5,OFFSET(Projection!#REF!,$A$2,0),NA())</f>
        <v>#N/A</v>
      </c>
      <c r="Z302" s="10" t="e">
        <f ca="1">IF($B302&lt;='Visualization - Fit'!$B$5,OFFSET(Projection!AK302,$A$2,0),NA())</f>
        <v>#N/A</v>
      </c>
      <c r="AA302" s="10" t="e">
        <f ca="1">IF($B302&lt;='Visualization - Fit'!$B$5,OFFSET(Projection!AL302,$A$2,0),NA())</f>
        <v>#N/A</v>
      </c>
      <c r="AB302" s="10" t="e">
        <f ca="1">IF($B302&lt;='Visualization - Fit'!$B$5,OFFSET(Projection!AM302,$A$2,0),NA())</f>
        <v>#N/A</v>
      </c>
    </row>
    <row r="303" spans="2:28">
      <c r="B303" s="9" t="e">
        <f ca="1">IF(B302&lt;'Visualization - Fit'!$B$5,OFFSET(Projection!A303,$A$2,0),NA())</f>
        <v>#N/A</v>
      </c>
      <c r="C303" s="10" t="e">
        <f ca="1">IF($B303&lt;='Visualization - Fit'!$B$5,OFFSET(Projection!B303,$A$2,0),NA())</f>
        <v>#N/A</v>
      </c>
      <c r="D303" s="10" t="e">
        <f ca="1">IF($B303&lt;='Visualization - Fit'!$B$5,OFFSET(Projection!C303,$A$2,0),NA())</f>
        <v>#N/A</v>
      </c>
      <c r="E303" s="10" t="e">
        <f ca="1">IF($B303&lt;='Visualization - Fit'!$B$5,OFFSET(Projection!D303,$A$2,0),NA())</f>
        <v>#N/A</v>
      </c>
      <c r="F303" s="10" t="e">
        <f ca="1">IF($B303&lt;='Visualization - Fit'!$B$5,OFFSET(Projection!E303,$A$2,0),NA())</f>
        <v>#N/A</v>
      </c>
      <c r="G303" s="10" t="e">
        <f ca="1">IF($B303&lt;='Visualization - Fit'!$B$5,OFFSET(Projection!F303,$A$2,0),NA())</f>
        <v>#N/A</v>
      </c>
      <c r="H303" s="10" t="e">
        <f ca="1">IF($B303&lt;='Visualization - Fit'!$B$5,OFFSET(Projection!O303,$A$2,0),NA())</f>
        <v>#N/A</v>
      </c>
      <c r="I303" s="10" t="e">
        <f ca="1">IF($B303&lt;='Visualization - Fit'!$B$5,OFFSET(Projection!P303,$A$2,0),NA())</f>
        <v>#N/A</v>
      </c>
      <c r="J303" s="10" t="e">
        <f ca="1">IF($B303&lt;='Visualization - Fit'!$B$5,OFFSET(Projection!Q303,$A$2,0),NA())</f>
        <v>#N/A</v>
      </c>
      <c r="K303" s="10" t="e">
        <f ca="1">IF($B303&lt;='Visualization - Fit'!$B$5,OFFSET(Projection!T303,$A$2,0),NA())</f>
        <v>#N/A</v>
      </c>
      <c r="L303" s="10" t="e">
        <f ca="1">IF($B303&lt;='Visualization - Fit'!$B$5,OFFSET(Projection!U303,$A$2,0),NA())</f>
        <v>#N/A</v>
      </c>
      <c r="M303" s="10" t="e">
        <f ca="1">IF($B303&lt;='Visualization - Fit'!$B$5,OFFSET(Projection!V303,$A$2,0),NA())</f>
        <v>#N/A</v>
      </c>
      <c r="N303" s="10" t="e">
        <f ca="1">IF($B303&lt;='Visualization - Fit'!$B$5,OFFSET(Projection!W303,$A$2,0),NA())</f>
        <v>#N/A</v>
      </c>
      <c r="O303" s="10" t="e">
        <f ca="1">IF($B303&lt;='Visualization - Fit'!$B$5,OFFSET(Projection!X303,$A$2,0),NA())</f>
        <v>#N/A</v>
      </c>
      <c r="P303" s="10" t="e">
        <f ca="1">IF($B303&lt;='Visualization - Fit'!$B$5,OFFSET(Projection!Y303,$A$2,0),NA())</f>
        <v>#N/A</v>
      </c>
      <c r="Q303" s="10" t="e">
        <f ca="1">IF($B303&lt;='Visualization - Fit'!$B$5,OFFSET(Projection!Z303,$A$2,0),NA())</f>
        <v>#N/A</v>
      </c>
      <c r="R303" s="10" t="e">
        <f ca="1">IF($B303&lt;='Visualization - Fit'!$B$5,OFFSET(Projection!AA303,$A$2,0),NA())</f>
        <v>#N/A</v>
      </c>
      <c r="S303" s="10" t="e">
        <f ca="1">IF($B303&lt;='Visualization - Fit'!$B$5,OFFSET(Projection!AB303,$A$2,0),NA())</f>
        <v>#N/A</v>
      </c>
      <c r="T303" s="10" t="e">
        <f ca="1">IF($B303&lt;='Visualization - Fit'!$B$5,OFFSET(Projection!AC303,$A$2,0),NA())</f>
        <v>#N/A</v>
      </c>
      <c r="U303" s="10" t="e">
        <f ca="1">IF($B303&lt;='Visualization - Fit'!$B$5,OFFSET(Projection!AD303,$A$2,0),NA())</f>
        <v>#N/A</v>
      </c>
      <c r="V303" s="10" t="e">
        <f ca="1">IF($B303&lt;='Visualization - Fit'!$B$5,OFFSET(Projection!AE303,$A$2,0),NA())</f>
        <v>#N/A</v>
      </c>
      <c r="W303" s="10" t="e">
        <f ca="1">IF($B303&lt;='Visualization - Fit'!$B$5,OFFSET(Projection!AI303,$A$2,0),NA())</f>
        <v>#N/A</v>
      </c>
      <c r="X303" s="10" t="e">
        <f ca="1">IF($B303&lt;='Visualization - Fit'!$B$5,OFFSET(Projection!AJ303,$A$2,0),NA())</f>
        <v>#N/A</v>
      </c>
      <c r="Y303" s="10" t="e">
        <f ca="1">IF($B303&lt;='Visualization - Fit'!$B$5,OFFSET(Projection!#REF!,$A$2,0),NA())</f>
        <v>#N/A</v>
      </c>
      <c r="Z303" s="10" t="e">
        <f ca="1">IF($B303&lt;='Visualization - Fit'!$B$5,OFFSET(Projection!AK303,$A$2,0),NA())</f>
        <v>#N/A</v>
      </c>
      <c r="AA303" s="10" t="e">
        <f ca="1">IF($B303&lt;='Visualization - Fit'!$B$5,OFFSET(Projection!AL303,$A$2,0),NA())</f>
        <v>#N/A</v>
      </c>
      <c r="AB303" s="10" t="e">
        <f ca="1">IF($B303&lt;='Visualization - Fit'!$B$5,OFFSET(Projection!AM303,$A$2,0),NA())</f>
        <v>#N/A</v>
      </c>
    </row>
    <row r="304" spans="2:28">
      <c r="B304" s="9" t="e">
        <f ca="1">IF(B303&lt;'Visualization - Fit'!$B$5,OFFSET(Projection!A304,$A$2,0),NA())</f>
        <v>#N/A</v>
      </c>
      <c r="C304" s="10" t="e">
        <f ca="1">IF($B304&lt;='Visualization - Fit'!$B$5,OFFSET(Projection!B304,$A$2,0),NA())</f>
        <v>#N/A</v>
      </c>
      <c r="D304" s="10" t="e">
        <f ca="1">IF($B304&lt;='Visualization - Fit'!$B$5,OFFSET(Projection!C304,$A$2,0),NA())</f>
        <v>#N/A</v>
      </c>
      <c r="E304" s="10" t="e">
        <f ca="1">IF($B304&lt;='Visualization - Fit'!$B$5,OFFSET(Projection!D304,$A$2,0),NA())</f>
        <v>#N/A</v>
      </c>
      <c r="F304" s="10" t="e">
        <f ca="1">IF($B304&lt;='Visualization - Fit'!$B$5,OFFSET(Projection!E304,$A$2,0),NA())</f>
        <v>#N/A</v>
      </c>
      <c r="G304" s="10" t="e">
        <f ca="1">IF($B304&lt;='Visualization - Fit'!$B$5,OFFSET(Projection!F304,$A$2,0),NA())</f>
        <v>#N/A</v>
      </c>
      <c r="H304" s="10" t="e">
        <f ca="1">IF($B304&lt;='Visualization - Fit'!$B$5,OFFSET(Projection!O304,$A$2,0),NA())</f>
        <v>#N/A</v>
      </c>
      <c r="I304" s="10" t="e">
        <f ca="1">IF($B304&lt;='Visualization - Fit'!$B$5,OFFSET(Projection!P304,$A$2,0),NA())</f>
        <v>#N/A</v>
      </c>
      <c r="J304" s="10" t="e">
        <f ca="1">IF($B304&lt;='Visualization - Fit'!$B$5,OFFSET(Projection!Q304,$A$2,0),NA())</f>
        <v>#N/A</v>
      </c>
      <c r="K304" s="10" t="e">
        <f ca="1">IF($B304&lt;='Visualization - Fit'!$B$5,OFFSET(Projection!T304,$A$2,0),NA())</f>
        <v>#N/A</v>
      </c>
      <c r="L304" s="10" t="e">
        <f ca="1">IF($B304&lt;='Visualization - Fit'!$B$5,OFFSET(Projection!U304,$A$2,0),NA())</f>
        <v>#N/A</v>
      </c>
      <c r="M304" s="10" t="e">
        <f ca="1">IF($B304&lt;='Visualization - Fit'!$B$5,OFFSET(Projection!V304,$A$2,0),NA())</f>
        <v>#N/A</v>
      </c>
      <c r="N304" s="10" t="e">
        <f ca="1">IF($B304&lt;='Visualization - Fit'!$B$5,OFFSET(Projection!W304,$A$2,0),NA())</f>
        <v>#N/A</v>
      </c>
      <c r="O304" s="10" t="e">
        <f ca="1">IF($B304&lt;='Visualization - Fit'!$B$5,OFFSET(Projection!X304,$A$2,0),NA())</f>
        <v>#N/A</v>
      </c>
      <c r="P304" s="10" t="e">
        <f ca="1">IF($B304&lt;='Visualization - Fit'!$B$5,OFFSET(Projection!Y304,$A$2,0),NA())</f>
        <v>#N/A</v>
      </c>
      <c r="Q304" s="10" t="e">
        <f ca="1">IF($B304&lt;='Visualization - Fit'!$B$5,OFFSET(Projection!Z304,$A$2,0),NA())</f>
        <v>#N/A</v>
      </c>
      <c r="R304" s="10" t="e">
        <f ca="1">IF($B304&lt;='Visualization - Fit'!$B$5,OFFSET(Projection!AA304,$A$2,0),NA())</f>
        <v>#N/A</v>
      </c>
      <c r="S304" s="10" t="e">
        <f ca="1">IF($B304&lt;='Visualization - Fit'!$B$5,OFFSET(Projection!AB304,$A$2,0),NA())</f>
        <v>#N/A</v>
      </c>
      <c r="T304" s="10" t="e">
        <f ca="1">IF($B304&lt;='Visualization - Fit'!$B$5,OFFSET(Projection!AC304,$A$2,0),NA())</f>
        <v>#N/A</v>
      </c>
      <c r="U304" s="10" t="e">
        <f ca="1">IF($B304&lt;='Visualization - Fit'!$B$5,OFFSET(Projection!AD304,$A$2,0),NA())</f>
        <v>#N/A</v>
      </c>
      <c r="V304" s="10" t="e">
        <f ca="1">IF($B304&lt;='Visualization - Fit'!$B$5,OFFSET(Projection!AE304,$A$2,0),NA())</f>
        <v>#N/A</v>
      </c>
      <c r="W304" s="10" t="e">
        <f ca="1">IF($B304&lt;='Visualization - Fit'!$B$5,OFFSET(Projection!AI304,$A$2,0),NA())</f>
        <v>#N/A</v>
      </c>
      <c r="X304" s="10" t="e">
        <f ca="1">IF($B304&lt;='Visualization - Fit'!$B$5,OFFSET(Projection!AJ304,$A$2,0),NA())</f>
        <v>#N/A</v>
      </c>
      <c r="Y304" s="10" t="e">
        <f ca="1">IF($B304&lt;='Visualization - Fit'!$B$5,OFFSET(Projection!#REF!,$A$2,0),NA())</f>
        <v>#N/A</v>
      </c>
      <c r="Z304" s="10" t="e">
        <f ca="1">IF($B304&lt;='Visualization - Fit'!$B$5,OFFSET(Projection!AK304,$A$2,0),NA())</f>
        <v>#N/A</v>
      </c>
      <c r="AA304" s="10" t="e">
        <f ca="1">IF($B304&lt;='Visualization - Fit'!$B$5,OFFSET(Projection!AL304,$A$2,0),NA())</f>
        <v>#N/A</v>
      </c>
      <c r="AB304" s="10" t="e">
        <f ca="1">IF($B304&lt;='Visualization - Fit'!$B$5,OFFSET(Projection!AM304,$A$2,0),NA())</f>
        <v>#N/A</v>
      </c>
    </row>
    <row r="305" spans="2:28">
      <c r="B305" s="9" t="e">
        <f ca="1">IF(B304&lt;'Visualization - Fit'!$B$5,OFFSET(Projection!A305,$A$2,0),NA())</f>
        <v>#N/A</v>
      </c>
      <c r="C305" s="10" t="e">
        <f ca="1">IF($B305&lt;='Visualization - Fit'!$B$5,OFFSET(Projection!B305,$A$2,0),NA())</f>
        <v>#N/A</v>
      </c>
      <c r="D305" s="10" t="e">
        <f ca="1">IF($B305&lt;='Visualization - Fit'!$B$5,OFFSET(Projection!C305,$A$2,0),NA())</f>
        <v>#N/A</v>
      </c>
      <c r="E305" s="10" t="e">
        <f ca="1">IF($B305&lt;='Visualization - Fit'!$B$5,OFFSET(Projection!D305,$A$2,0),NA())</f>
        <v>#N/A</v>
      </c>
      <c r="F305" s="10" t="e">
        <f ca="1">IF($B305&lt;='Visualization - Fit'!$B$5,OFFSET(Projection!E305,$A$2,0),NA())</f>
        <v>#N/A</v>
      </c>
      <c r="G305" s="10" t="e">
        <f ca="1">IF($B305&lt;='Visualization - Fit'!$B$5,OFFSET(Projection!F305,$A$2,0),NA())</f>
        <v>#N/A</v>
      </c>
      <c r="H305" s="10" t="e">
        <f ca="1">IF($B305&lt;='Visualization - Fit'!$B$5,OFFSET(Projection!O305,$A$2,0),NA())</f>
        <v>#N/A</v>
      </c>
      <c r="I305" s="10" t="e">
        <f ca="1">IF($B305&lt;='Visualization - Fit'!$B$5,OFFSET(Projection!P305,$A$2,0),NA())</f>
        <v>#N/A</v>
      </c>
      <c r="J305" s="10" t="e">
        <f ca="1">IF($B305&lt;='Visualization - Fit'!$B$5,OFFSET(Projection!Q305,$A$2,0),NA())</f>
        <v>#N/A</v>
      </c>
      <c r="K305" s="10" t="e">
        <f ca="1">IF($B305&lt;='Visualization - Fit'!$B$5,OFFSET(Projection!T305,$A$2,0),NA())</f>
        <v>#N/A</v>
      </c>
      <c r="L305" s="10" t="e">
        <f ca="1">IF($B305&lt;='Visualization - Fit'!$B$5,OFFSET(Projection!U305,$A$2,0),NA())</f>
        <v>#N/A</v>
      </c>
      <c r="M305" s="10" t="e">
        <f ca="1">IF($B305&lt;='Visualization - Fit'!$B$5,OFFSET(Projection!V305,$A$2,0),NA())</f>
        <v>#N/A</v>
      </c>
      <c r="N305" s="10" t="e">
        <f ca="1">IF($B305&lt;='Visualization - Fit'!$B$5,OFFSET(Projection!W305,$A$2,0),NA())</f>
        <v>#N/A</v>
      </c>
      <c r="O305" s="10" t="e">
        <f ca="1">IF($B305&lt;='Visualization - Fit'!$B$5,OFFSET(Projection!X305,$A$2,0),NA())</f>
        <v>#N/A</v>
      </c>
      <c r="P305" s="10" t="e">
        <f ca="1">IF($B305&lt;='Visualization - Fit'!$B$5,OFFSET(Projection!Y305,$A$2,0),NA())</f>
        <v>#N/A</v>
      </c>
      <c r="Q305" s="10" t="e">
        <f ca="1">IF($B305&lt;='Visualization - Fit'!$B$5,OFFSET(Projection!Z305,$A$2,0),NA())</f>
        <v>#N/A</v>
      </c>
      <c r="R305" s="10" t="e">
        <f ca="1">IF($B305&lt;='Visualization - Fit'!$B$5,OFFSET(Projection!AA305,$A$2,0),NA())</f>
        <v>#N/A</v>
      </c>
      <c r="S305" s="10" t="e">
        <f ca="1">IF($B305&lt;='Visualization - Fit'!$B$5,OFFSET(Projection!AB305,$A$2,0),NA())</f>
        <v>#N/A</v>
      </c>
      <c r="T305" s="10" t="e">
        <f ca="1">IF($B305&lt;='Visualization - Fit'!$B$5,OFFSET(Projection!AC305,$A$2,0),NA())</f>
        <v>#N/A</v>
      </c>
      <c r="U305" s="10" t="e">
        <f ca="1">IF($B305&lt;='Visualization - Fit'!$B$5,OFFSET(Projection!AD305,$A$2,0),NA())</f>
        <v>#N/A</v>
      </c>
      <c r="V305" s="10" t="e">
        <f ca="1">IF($B305&lt;='Visualization - Fit'!$B$5,OFFSET(Projection!AE305,$A$2,0),NA())</f>
        <v>#N/A</v>
      </c>
      <c r="W305" s="10" t="e">
        <f ca="1">IF($B305&lt;='Visualization - Fit'!$B$5,OFFSET(Projection!AI305,$A$2,0),NA())</f>
        <v>#N/A</v>
      </c>
      <c r="X305" s="10" t="e">
        <f ca="1">IF($B305&lt;='Visualization - Fit'!$B$5,OFFSET(Projection!AJ305,$A$2,0),NA())</f>
        <v>#N/A</v>
      </c>
      <c r="Y305" s="10" t="e">
        <f ca="1">IF($B305&lt;='Visualization - Fit'!$B$5,OFFSET(Projection!#REF!,$A$2,0),NA())</f>
        <v>#N/A</v>
      </c>
      <c r="Z305" s="10" t="e">
        <f ca="1">IF($B305&lt;='Visualization - Fit'!$B$5,OFFSET(Projection!AK305,$A$2,0),NA())</f>
        <v>#N/A</v>
      </c>
      <c r="AA305" s="10" t="e">
        <f ca="1">IF($B305&lt;='Visualization - Fit'!$B$5,OFFSET(Projection!AL305,$A$2,0),NA())</f>
        <v>#N/A</v>
      </c>
      <c r="AB305" s="10" t="e">
        <f ca="1">IF($B305&lt;='Visualization - Fit'!$B$5,OFFSET(Projection!AM305,$A$2,0),NA())</f>
        <v>#N/A</v>
      </c>
    </row>
    <row r="306" spans="2:28">
      <c r="B306" s="9" t="e">
        <f ca="1">IF(B305&lt;'Visualization - Fit'!$B$5,OFFSET(Projection!A306,$A$2,0),NA())</f>
        <v>#N/A</v>
      </c>
      <c r="C306" s="10" t="e">
        <f ca="1">IF($B306&lt;='Visualization - Fit'!$B$5,OFFSET(Projection!B306,$A$2,0),NA())</f>
        <v>#N/A</v>
      </c>
      <c r="D306" s="10" t="e">
        <f ca="1">IF($B306&lt;='Visualization - Fit'!$B$5,OFFSET(Projection!C306,$A$2,0),NA())</f>
        <v>#N/A</v>
      </c>
      <c r="E306" s="10" t="e">
        <f ca="1">IF($B306&lt;='Visualization - Fit'!$B$5,OFFSET(Projection!D306,$A$2,0),NA())</f>
        <v>#N/A</v>
      </c>
      <c r="F306" s="10" t="e">
        <f ca="1">IF($B306&lt;='Visualization - Fit'!$B$5,OFFSET(Projection!E306,$A$2,0),NA())</f>
        <v>#N/A</v>
      </c>
      <c r="G306" s="10" t="e">
        <f ca="1">IF($B306&lt;='Visualization - Fit'!$B$5,OFFSET(Projection!F306,$A$2,0),NA())</f>
        <v>#N/A</v>
      </c>
      <c r="H306" s="10" t="e">
        <f ca="1">IF($B306&lt;='Visualization - Fit'!$B$5,OFFSET(Projection!O306,$A$2,0),NA())</f>
        <v>#N/A</v>
      </c>
      <c r="I306" s="10" t="e">
        <f ca="1">IF($B306&lt;='Visualization - Fit'!$B$5,OFFSET(Projection!P306,$A$2,0),NA())</f>
        <v>#N/A</v>
      </c>
      <c r="J306" s="10" t="e">
        <f ca="1">IF($B306&lt;='Visualization - Fit'!$B$5,OFFSET(Projection!Q306,$A$2,0),NA())</f>
        <v>#N/A</v>
      </c>
      <c r="K306" s="10" t="e">
        <f ca="1">IF($B306&lt;='Visualization - Fit'!$B$5,OFFSET(Projection!T306,$A$2,0),NA())</f>
        <v>#N/A</v>
      </c>
      <c r="L306" s="10" t="e">
        <f ca="1">IF($B306&lt;='Visualization - Fit'!$B$5,OFFSET(Projection!U306,$A$2,0),NA())</f>
        <v>#N/A</v>
      </c>
      <c r="M306" s="10" t="e">
        <f ca="1">IF($B306&lt;='Visualization - Fit'!$B$5,OFFSET(Projection!V306,$A$2,0),NA())</f>
        <v>#N/A</v>
      </c>
      <c r="N306" s="10" t="e">
        <f ca="1">IF($B306&lt;='Visualization - Fit'!$B$5,OFFSET(Projection!W306,$A$2,0),NA())</f>
        <v>#N/A</v>
      </c>
      <c r="O306" s="10" t="e">
        <f ca="1">IF($B306&lt;='Visualization - Fit'!$B$5,OFFSET(Projection!X306,$A$2,0),NA())</f>
        <v>#N/A</v>
      </c>
      <c r="P306" s="10" t="e">
        <f ca="1">IF($B306&lt;='Visualization - Fit'!$B$5,OFFSET(Projection!Y306,$A$2,0),NA())</f>
        <v>#N/A</v>
      </c>
      <c r="Q306" s="10" t="e">
        <f ca="1">IF($B306&lt;='Visualization - Fit'!$B$5,OFFSET(Projection!Z306,$A$2,0),NA())</f>
        <v>#N/A</v>
      </c>
      <c r="R306" s="10" t="e">
        <f ca="1">IF($B306&lt;='Visualization - Fit'!$B$5,OFFSET(Projection!AA306,$A$2,0),NA())</f>
        <v>#N/A</v>
      </c>
      <c r="S306" s="10" t="e">
        <f ca="1">IF($B306&lt;='Visualization - Fit'!$B$5,OFFSET(Projection!AB306,$A$2,0),NA())</f>
        <v>#N/A</v>
      </c>
      <c r="T306" s="10" t="e">
        <f ca="1">IF($B306&lt;='Visualization - Fit'!$B$5,OFFSET(Projection!AC306,$A$2,0),NA())</f>
        <v>#N/A</v>
      </c>
      <c r="U306" s="10" t="e">
        <f ca="1">IF($B306&lt;='Visualization - Fit'!$B$5,OFFSET(Projection!AD306,$A$2,0),NA())</f>
        <v>#N/A</v>
      </c>
      <c r="V306" s="10" t="e">
        <f ca="1">IF($B306&lt;='Visualization - Fit'!$B$5,OFFSET(Projection!AE306,$A$2,0),NA())</f>
        <v>#N/A</v>
      </c>
      <c r="W306" s="10" t="e">
        <f ca="1">IF($B306&lt;='Visualization - Fit'!$B$5,OFFSET(Projection!AI306,$A$2,0),NA())</f>
        <v>#N/A</v>
      </c>
      <c r="X306" s="10" t="e">
        <f ca="1">IF($B306&lt;='Visualization - Fit'!$B$5,OFFSET(Projection!AJ306,$A$2,0),NA())</f>
        <v>#N/A</v>
      </c>
      <c r="Y306" s="10" t="e">
        <f ca="1">IF($B306&lt;='Visualization - Fit'!$B$5,OFFSET(Projection!#REF!,$A$2,0),NA())</f>
        <v>#N/A</v>
      </c>
      <c r="Z306" s="10" t="e">
        <f ca="1">IF($B306&lt;='Visualization - Fit'!$B$5,OFFSET(Projection!AK306,$A$2,0),NA())</f>
        <v>#N/A</v>
      </c>
      <c r="AA306" s="10" t="e">
        <f ca="1">IF($B306&lt;='Visualization - Fit'!$B$5,OFFSET(Projection!AL306,$A$2,0),NA())</f>
        <v>#N/A</v>
      </c>
      <c r="AB306" s="10" t="e">
        <f ca="1">IF($B306&lt;='Visualization - Fit'!$B$5,OFFSET(Projection!AM306,$A$2,0),NA())</f>
        <v>#N/A</v>
      </c>
    </row>
    <row r="307" spans="2:28">
      <c r="B307" s="9" t="e">
        <f ca="1">IF(B306&lt;'Visualization - Fit'!$B$5,OFFSET(Projection!A307,$A$2,0),NA())</f>
        <v>#N/A</v>
      </c>
      <c r="C307" s="10" t="e">
        <f ca="1">IF($B307&lt;='Visualization - Fit'!$B$5,OFFSET(Projection!B307,$A$2,0),NA())</f>
        <v>#N/A</v>
      </c>
      <c r="D307" s="10" t="e">
        <f ca="1">IF($B307&lt;='Visualization - Fit'!$B$5,OFFSET(Projection!C307,$A$2,0),NA())</f>
        <v>#N/A</v>
      </c>
      <c r="E307" s="10" t="e">
        <f ca="1">IF($B307&lt;='Visualization - Fit'!$B$5,OFFSET(Projection!D307,$A$2,0),NA())</f>
        <v>#N/A</v>
      </c>
      <c r="F307" s="10" t="e">
        <f ca="1">IF($B307&lt;='Visualization - Fit'!$B$5,OFFSET(Projection!E307,$A$2,0),NA())</f>
        <v>#N/A</v>
      </c>
      <c r="G307" s="10" t="e">
        <f ca="1">IF($B307&lt;='Visualization - Fit'!$B$5,OFFSET(Projection!F307,$A$2,0),NA())</f>
        <v>#N/A</v>
      </c>
      <c r="H307" s="10" t="e">
        <f ca="1">IF($B307&lt;='Visualization - Fit'!$B$5,OFFSET(Projection!O307,$A$2,0),NA())</f>
        <v>#N/A</v>
      </c>
      <c r="I307" s="10" t="e">
        <f ca="1">IF($B307&lt;='Visualization - Fit'!$B$5,OFFSET(Projection!P307,$A$2,0),NA())</f>
        <v>#N/A</v>
      </c>
      <c r="J307" s="10" t="e">
        <f ca="1">IF($B307&lt;='Visualization - Fit'!$B$5,OFFSET(Projection!Q307,$A$2,0),NA())</f>
        <v>#N/A</v>
      </c>
      <c r="K307" s="10" t="e">
        <f ca="1">IF($B307&lt;='Visualization - Fit'!$B$5,OFFSET(Projection!T307,$A$2,0),NA())</f>
        <v>#N/A</v>
      </c>
      <c r="L307" s="10" t="e">
        <f ca="1">IF($B307&lt;='Visualization - Fit'!$B$5,OFFSET(Projection!U307,$A$2,0),NA())</f>
        <v>#N/A</v>
      </c>
      <c r="M307" s="10" t="e">
        <f ca="1">IF($B307&lt;='Visualization - Fit'!$B$5,OFFSET(Projection!V307,$A$2,0),NA())</f>
        <v>#N/A</v>
      </c>
      <c r="N307" s="10" t="e">
        <f ca="1">IF($B307&lt;='Visualization - Fit'!$B$5,OFFSET(Projection!W307,$A$2,0),NA())</f>
        <v>#N/A</v>
      </c>
      <c r="O307" s="10" t="e">
        <f ca="1">IF($B307&lt;='Visualization - Fit'!$B$5,OFFSET(Projection!X307,$A$2,0),NA())</f>
        <v>#N/A</v>
      </c>
      <c r="P307" s="10" t="e">
        <f ca="1">IF($B307&lt;='Visualization - Fit'!$B$5,OFFSET(Projection!Y307,$A$2,0),NA())</f>
        <v>#N/A</v>
      </c>
      <c r="Q307" s="10" t="e">
        <f ca="1">IF($B307&lt;='Visualization - Fit'!$B$5,OFFSET(Projection!Z307,$A$2,0),NA())</f>
        <v>#N/A</v>
      </c>
      <c r="R307" s="10" t="e">
        <f ca="1">IF($B307&lt;='Visualization - Fit'!$B$5,OFFSET(Projection!AA307,$A$2,0),NA())</f>
        <v>#N/A</v>
      </c>
      <c r="S307" s="10" t="e">
        <f ca="1">IF($B307&lt;='Visualization - Fit'!$B$5,OFFSET(Projection!AB307,$A$2,0),NA())</f>
        <v>#N/A</v>
      </c>
      <c r="T307" s="10" t="e">
        <f ca="1">IF($B307&lt;='Visualization - Fit'!$B$5,OFFSET(Projection!AC307,$A$2,0),NA())</f>
        <v>#N/A</v>
      </c>
      <c r="U307" s="10" t="e">
        <f ca="1">IF($B307&lt;='Visualization - Fit'!$B$5,OFFSET(Projection!AD307,$A$2,0),NA())</f>
        <v>#N/A</v>
      </c>
      <c r="V307" s="10" t="e">
        <f ca="1">IF($B307&lt;='Visualization - Fit'!$B$5,OFFSET(Projection!AE307,$A$2,0),NA())</f>
        <v>#N/A</v>
      </c>
      <c r="W307" s="10" t="e">
        <f ca="1">IF($B307&lt;='Visualization - Fit'!$B$5,OFFSET(Projection!AI307,$A$2,0),NA())</f>
        <v>#N/A</v>
      </c>
      <c r="X307" s="10" t="e">
        <f ca="1">IF($B307&lt;='Visualization - Fit'!$B$5,OFFSET(Projection!AJ307,$A$2,0),NA())</f>
        <v>#N/A</v>
      </c>
      <c r="Y307" s="10" t="e">
        <f ca="1">IF($B307&lt;='Visualization - Fit'!$B$5,OFFSET(Projection!#REF!,$A$2,0),NA())</f>
        <v>#N/A</v>
      </c>
      <c r="Z307" s="10" t="e">
        <f ca="1">IF($B307&lt;='Visualization - Fit'!$B$5,OFFSET(Projection!AK307,$A$2,0),NA())</f>
        <v>#N/A</v>
      </c>
      <c r="AA307" s="10" t="e">
        <f ca="1">IF($B307&lt;='Visualization - Fit'!$B$5,OFFSET(Projection!AL307,$A$2,0),NA())</f>
        <v>#N/A</v>
      </c>
      <c r="AB307" s="10" t="e">
        <f ca="1">IF($B307&lt;='Visualization - Fit'!$B$5,OFFSET(Projection!AM307,$A$2,0),NA())</f>
        <v>#N/A</v>
      </c>
    </row>
    <row r="308" spans="2:28">
      <c r="B308" s="9" t="e">
        <f ca="1">IF(B307&lt;'Visualization - Fit'!$B$5,OFFSET(Projection!A308,$A$2,0),NA())</f>
        <v>#N/A</v>
      </c>
      <c r="C308" s="10" t="e">
        <f ca="1">IF($B308&lt;='Visualization - Fit'!$B$5,OFFSET(Projection!B308,$A$2,0),NA())</f>
        <v>#N/A</v>
      </c>
      <c r="D308" s="10" t="e">
        <f ca="1">IF($B308&lt;='Visualization - Fit'!$B$5,OFFSET(Projection!C308,$A$2,0),NA())</f>
        <v>#N/A</v>
      </c>
      <c r="E308" s="10" t="e">
        <f ca="1">IF($B308&lt;='Visualization - Fit'!$B$5,OFFSET(Projection!D308,$A$2,0),NA())</f>
        <v>#N/A</v>
      </c>
      <c r="F308" s="10" t="e">
        <f ca="1">IF($B308&lt;='Visualization - Fit'!$B$5,OFFSET(Projection!E308,$A$2,0),NA())</f>
        <v>#N/A</v>
      </c>
      <c r="G308" s="10" t="e">
        <f ca="1">IF($B308&lt;='Visualization - Fit'!$B$5,OFFSET(Projection!F308,$A$2,0),NA())</f>
        <v>#N/A</v>
      </c>
      <c r="H308" s="10" t="e">
        <f ca="1">IF($B308&lt;='Visualization - Fit'!$B$5,OFFSET(Projection!O308,$A$2,0),NA())</f>
        <v>#N/A</v>
      </c>
      <c r="I308" s="10" t="e">
        <f ca="1">IF($B308&lt;='Visualization - Fit'!$B$5,OFFSET(Projection!P308,$A$2,0),NA())</f>
        <v>#N/A</v>
      </c>
      <c r="J308" s="10" t="e">
        <f ca="1">IF($B308&lt;='Visualization - Fit'!$B$5,OFFSET(Projection!Q308,$A$2,0),NA())</f>
        <v>#N/A</v>
      </c>
      <c r="K308" s="10" t="e">
        <f ca="1">IF($B308&lt;='Visualization - Fit'!$B$5,OFFSET(Projection!T308,$A$2,0),NA())</f>
        <v>#N/A</v>
      </c>
      <c r="L308" s="10" t="e">
        <f ca="1">IF($B308&lt;='Visualization - Fit'!$B$5,OFFSET(Projection!U308,$A$2,0),NA())</f>
        <v>#N/A</v>
      </c>
      <c r="M308" s="10" t="e">
        <f ca="1">IF($B308&lt;='Visualization - Fit'!$B$5,OFFSET(Projection!V308,$A$2,0),NA())</f>
        <v>#N/A</v>
      </c>
      <c r="N308" s="10" t="e">
        <f ca="1">IF($B308&lt;='Visualization - Fit'!$B$5,OFFSET(Projection!W308,$A$2,0),NA())</f>
        <v>#N/A</v>
      </c>
      <c r="O308" s="10" t="e">
        <f ca="1">IF($B308&lt;='Visualization - Fit'!$B$5,OFFSET(Projection!X308,$A$2,0),NA())</f>
        <v>#N/A</v>
      </c>
      <c r="P308" s="10" t="e">
        <f ca="1">IF($B308&lt;='Visualization - Fit'!$B$5,OFFSET(Projection!Y308,$A$2,0),NA())</f>
        <v>#N/A</v>
      </c>
      <c r="Q308" s="10" t="e">
        <f ca="1">IF($B308&lt;='Visualization - Fit'!$B$5,OFFSET(Projection!Z308,$A$2,0),NA())</f>
        <v>#N/A</v>
      </c>
      <c r="R308" s="10" t="e">
        <f ca="1">IF($B308&lt;='Visualization - Fit'!$B$5,OFFSET(Projection!AA308,$A$2,0),NA())</f>
        <v>#N/A</v>
      </c>
      <c r="S308" s="10" t="e">
        <f ca="1">IF($B308&lt;='Visualization - Fit'!$B$5,OFFSET(Projection!AB308,$A$2,0),NA())</f>
        <v>#N/A</v>
      </c>
      <c r="T308" s="10" t="e">
        <f ca="1">IF($B308&lt;='Visualization - Fit'!$B$5,OFFSET(Projection!AC308,$A$2,0),NA())</f>
        <v>#N/A</v>
      </c>
      <c r="U308" s="10" t="e">
        <f ca="1">IF($B308&lt;='Visualization - Fit'!$B$5,OFFSET(Projection!AD308,$A$2,0),NA())</f>
        <v>#N/A</v>
      </c>
      <c r="V308" s="10" t="e">
        <f ca="1">IF($B308&lt;='Visualization - Fit'!$B$5,OFFSET(Projection!AE308,$A$2,0),NA())</f>
        <v>#N/A</v>
      </c>
      <c r="W308" s="10" t="e">
        <f ca="1">IF($B308&lt;='Visualization - Fit'!$B$5,OFFSET(Projection!AI308,$A$2,0),NA())</f>
        <v>#N/A</v>
      </c>
      <c r="X308" s="10" t="e">
        <f ca="1">IF($B308&lt;='Visualization - Fit'!$B$5,OFFSET(Projection!AJ308,$A$2,0),NA())</f>
        <v>#N/A</v>
      </c>
      <c r="Y308" s="10" t="e">
        <f ca="1">IF($B308&lt;='Visualization - Fit'!$B$5,OFFSET(Projection!#REF!,$A$2,0),NA())</f>
        <v>#N/A</v>
      </c>
      <c r="Z308" s="10" t="e">
        <f ca="1">IF($B308&lt;='Visualization - Fit'!$B$5,OFFSET(Projection!AK308,$A$2,0),NA())</f>
        <v>#N/A</v>
      </c>
      <c r="AA308" s="10" t="e">
        <f ca="1">IF($B308&lt;='Visualization - Fit'!$B$5,OFFSET(Projection!AL308,$A$2,0),NA())</f>
        <v>#N/A</v>
      </c>
      <c r="AB308" s="10" t="e">
        <f ca="1">IF($B308&lt;='Visualization - Fit'!$B$5,OFFSET(Projection!AM308,$A$2,0),NA())</f>
        <v>#N/A</v>
      </c>
    </row>
    <row r="309" spans="2:28">
      <c r="B309" s="9" t="e">
        <f ca="1">IF(B308&lt;'Visualization - Fit'!$B$5,OFFSET(Projection!A309,$A$2,0),NA())</f>
        <v>#N/A</v>
      </c>
      <c r="C309" s="10" t="e">
        <f ca="1">IF($B309&lt;='Visualization - Fit'!$B$5,OFFSET(Projection!B309,$A$2,0),NA())</f>
        <v>#N/A</v>
      </c>
      <c r="D309" s="10" t="e">
        <f ca="1">IF($B309&lt;='Visualization - Fit'!$B$5,OFFSET(Projection!C309,$A$2,0),NA())</f>
        <v>#N/A</v>
      </c>
      <c r="E309" s="10" t="e">
        <f ca="1">IF($B309&lt;='Visualization - Fit'!$B$5,OFFSET(Projection!D309,$A$2,0),NA())</f>
        <v>#N/A</v>
      </c>
      <c r="F309" s="10" t="e">
        <f ca="1">IF($B309&lt;='Visualization - Fit'!$B$5,OFFSET(Projection!E309,$A$2,0),NA())</f>
        <v>#N/A</v>
      </c>
      <c r="G309" s="10" t="e">
        <f ca="1">IF($B309&lt;='Visualization - Fit'!$B$5,OFFSET(Projection!F309,$A$2,0),NA())</f>
        <v>#N/A</v>
      </c>
      <c r="H309" s="10" t="e">
        <f ca="1">IF($B309&lt;='Visualization - Fit'!$B$5,OFFSET(Projection!O309,$A$2,0),NA())</f>
        <v>#N/A</v>
      </c>
      <c r="I309" s="10" t="e">
        <f ca="1">IF($B309&lt;='Visualization - Fit'!$B$5,OFFSET(Projection!P309,$A$2,0),NA())</f>
        <v>#N/A</v>
      </c>
      <c r="J309" s="10" t="e">
        <f ca="1">IF($B309&lt;='Visualization - Fit'!$B$5,OFFSET(Projection!Q309,$A$2,0),NA())</f>
        <v>#N/A</v>
      </c>
      <c r="K309" s="10" t="e">
        <f ca="1">IF($B309&lt;='Visualization - Fit'!$B$5,OFFSET(Projection!T309,$A$2,0),NA())</f>
        <v>#N/A</v>
      </c>
      <c r="L309" s="10" t="e">
        <f ca="1">IF($B309&lt;='Visualization - Fit'!$B$5,OFFSET(Projection!U309,$A$2,0),NA())</f>
        <v>#N/A</v>
      </c>
      <c r="M309" s="10" t="e">
        <f ca="1">IF($B309&lt;='Visualization - Fit'!$B$5,OFFSET(Projection!V309,$A$2,0),NA())</f>
        <v>#N/A</v>
      </c>
      <c r="N309" s="10" t="e">
        <f ca="1">IF($B309&lt;='Visualization - Fit'!$B$5,OFFSET(Projection!W309,$A$2,0),NA())</f>
        <v>#N/A</v>
      </c>
      <c r="O309" s="10" t="e">
        <f ca="1">IF($B309&lt;='Visualization - Fit'!$B$5,OFFSET(Projection!X309,$A$2,0),NA())</f>
        <v>#N/A</v>
      </c>
      <c r="P309" s="10" t="e">
        <f ca="1">IF($B309&lt;='Visualization - Fit'!$B$5,OFFSET(Projection!Y309,$A$2,0),NA())</f>
        <v>#N/A</v>
      </c>
      <c r="Q309" s="10" t="e">
        <f ca="1">IF($B309&lt;='Visualization - Fit'!$B$5,OFFSET(Projection!Z309,$A$2,0),NA())</f>
        <v>#N/A</v>
      </c>
      <c r="R309" s="10" t="e">
        <f ca="1">IF($B309&lt;='Visualization - Fit'!$B$5,OFFSET(Projection!AA309,$A$2,0),NA())</f>
        <v>#N/A</v>
      </c>
      <c r="S309" s="10" t="e">
        <f ca="1">IF($B309&lt;='Visualization - Fit'!$B$5,OFFSET(Projection!AB309,$A$2,0),NA())</f>
        <v>#N/A</v>
      </c>
      <c r="T309" s="10" t="e">
        <f ca="1">IF($B309&lt;='Visualization - Fit'!$B$5,OFFSET(Projection!AC309,$A$2,0),NA())</f>
        <v>#N/A</v>
      </c>
      <c r="U309" s="10" t="e">
        <f ca="1">IF($B309&lt;='Visualization - Fit'!$B$5,OFFSET(Projection!AD309,$A$2,0),NA())</f>
        <v>#N/A</v>
      </c>
      <c r="V309" s="10" t="e">
        <f ca="1">IF($B309&lt;='Visualization - Fit'!$B$5,OFFSET(Projection!AE309,$A$2,0),NA())</f>
        <v>#N/A</v>
      </c>
      <c r="W309" s="10" t="e">
        <f ca="1">IF($B309&lt;='Visualization - Fit'!$B$5,OFFSET(Projection!AI309,$A$2,0),NA())</f>
        <v>#N/A</v>
      </c>
      <c r="X309" s="10" t="e">
        <f ca="1">IF($B309&lt;='Visualization - Fit'!$B$5,OFFSET(Projection!AJ309,$A$2,0),NA())</f>
        <v>#N/A</v>
      </c>
      <c r="Y309" s="10" t="e">
        <f ca="1">IF($B309&lt;='Visualization - Fit'!$B$5,OFFSET(Projection!#REF!,$A$2,0),NA())</f>
        <v>#N/A</v>
      </c>
      <c r="Z309" s="10" t="e">
        <f ca="1">IF($B309&lt;='Visualization - Fit'!$B$5,OFFSET(Projection!AK309,$A$2,0),NA())</f>
        <v>#N/A</v>
      </c>
      <c r="AA309" s="10" t="e">
        <f ca="1">IF($B309&lt;='Visualization - Fit'!$B$5,OFFSET(Projection!AL309,$A$2,0),NA())</f>
        <v>#N/A</v>
      </c>
      <c r="AB309" s="10" t="e">
        <f ca="1">IF($B309&lt;='Visualization - Fit'!$B$5,OFFSET(Projection!AM309,$A$2,0),NA())</f>
        <v>#N/A</v>
      </c>
    </row>
    <row r="310" spans="2:28">
      <c r="B310" s="9" t="e">
        <f ca="1">IF(B309&lt;'Visualization - Fit'!$B$5,OFFSET(Projection!A310,$A$2,0),NA())</f>
        <v>#N/A</v>
      </c>
      <c r="C310" s="10" t="e">
        <f ca="1">IF($B310&lt;='Visualization - Fit'!$B$5,OFFSET(Projection!B310,$A$2,0),NA())</f>
        <v>#N/A</v>
      </c>
      <c r="D310" s="10" t="e">
        <f ca="1">IF($B310&lt;='Visualization - Fit'!$B$5,OFFSET(Projection!C310,$A$2,0),NA())</f>
        <v>#N/A</v>
      </c>
      <c r="E310" s="10" t="e">
        <f ca="1">IF($B310&lt;='Visualization - Fit'!$B$5,OFFSET(Projection!D310,$A$2,0),NA())</f>
        <v>#N/A</v>
      </c>
      <c r="F310" s="10" t="e">
        <f ca="1">IF($B310&lt;='Visualization - Fit'!$B$5,OFFSET(Projection!E310,$A$2,0),NA())</f>
        <v>#N/A</v>
      </c>
      <c r="G310" s="10" t="e">
        <f ca="1">IF($B310&lt;='Visualization - Fit'!$B$5,OFFSET(Projection!F310,$A$2,0),NA())</f>
        <v>#N/A</v>
      </c>
      <c r="H310" s="10" t="e">
        <f ca="1">IF($B310&lt;='Visualization - Fit'!$B$5,OFFSET(Projection!O310,$A$2,0),NA())</f>
        <v>#N/A</v>
      </c>
      <c r="I310" s="10" t="e">
        <f ca="1">IF($B310&lt;='Visualization - Fit'!$B$5,OFFSET(Projection!P310,$A$2,0),NA())</f>
        <v>#N/A</v>
      </c>
      <c r="J310" s="10" t="e">
        <f ca="1">IF($B310&lt;='Visualization - Fit'!$B$5,OFFSET(Projection!Q310,$A$2,0),NA())</f>
        <v>#N/A</v>
      </c>
      <c r="K310" s="10" t="e">
        <f ca="1">IF($B310&lt;='Visualization - Fit'!$B$5,OFFSET(Projection!T310,$A$2,0),NA())</f>
        <v>#N/A</v>
      </c>
      <c r="L310" s="10" t="e">
        <f ca="1">IF($B310&lt;='Visualization - Fit'!$B$5,OFFSET(Projection!U310,$A$2,0),NA())</f>
        <v>#N/A</v>
      </c>
      <c r="M310" s="10" t="e">
        <f ca="1">IF($B310&lt;='Visualization - Fit'!$B$5,OFFSET(Projection!V310,$A$2,0),NA())</f>
        <v>#N/A</v>
      </c>
      <c r="N310" s="10" t="e">
        <f ca="1">IF($B310&lt;='Visualization - Fit'!$B$5,OFFSET(Projection!W310,$A$2,0),NA())</f>
        <v>#N/A</v>
      </c>
      <c r="O310" s="10" t="e">
        <f ca="1">IF($B310&lt;='Visualization - Fit'!$B$5,OFFSET(Projection!X310,$A$2,0),NA())</f>
        <v>#N/A</v>
      </c>
      <c r="P310" s="10" t="e">
        <f ca="1">IF($B310&lt;='Visualization - Fit'!$B$5,OFFSET(Projection!Y310,$A$2,0),NA())</f>
        <v>#N/A</v>
      </c>
      <c r="Q310" s="10" t="e">
        <f ca="1">IF($B310&lt;='Visualization - Fit'!$B$5,OFFSET(Projection!Z310,$A$2,0),NA())</f>
        <v>#N/A</v>
      </c>
      <c r="R310" s="10" t="e">
        <f ca="1">IF($B310&lt;='Visualization - Fit'!$B$5,OFFSET(Projection!AA310,$A$2,0),NA())</f>
        <v>#N/A</v>
      </c>
      <c r="S310" s="10" t="e">
        <f ca="1">IF($B310&lt;='Visualization - Fit'!$B$5,OFFSET(Projection!AB310,$A$2,0),NA())</f>
        <v>#N/A</v>
      </c>
      <c r="T310" s="10" t="e">
        <f ca="1">IF($B310&lt;='Visualization - Fit'!$B$5,OFFSET(Projection!AC310,$A$2,0),NA())</f>
        <v>#N/A</v>
      </c>
      <c r="U310" s="10" t="e">
        <f ca="1">IF($B310&lt;='Visualization - Fit'!$B$5,OFFSET(Projection!AD310,$A$2,0),NA())</f>
        <v>#N/A</v>
      </c>
      <c r="V310" s="10" t="e">
        <f ca="1">IF($B310&lt;='Visualization - Fit'!$B$5,OFFSET(Projection!AE310,$A$2,0),NA())</f>
        <v>#N/A</v>
      </c>
      <c r="W310" s="10" t="e">
        <f ca="1">IF($B310&lt;='Visualization - Fit'!$B$5,OFFSET(Projection!AI310,$A$2,0),NA())</f>
        <v>#N/A</v>
      </c>
      <c r="X310" s="10" t="e">
        <f ca="1">IF($B310&lt;='Visualization - Fit'!$B$5,OFFSET(Projection!AJ310,$A$2,0),NA())</f>
        <v>#N/A</v>
      </c>
      <c r="Y310" s="10" t="e">
        <f ca="1">IF($B310&lt;='Visualization - Fit'!$B$5,OFFSET(Projection!#REF!,$A$2,0),NA())</f>
        <v>#N/A</v>
      </c>
      <c r="Z310" s="10" t="e">
        <f ca="1">IF($B310&lt;='Visualization - Fit'!$B$5,OFFSET(Projection!AK310,$A$2,0),NA())</f>
        <v>#N/A</v>
      </c>
      <c r="AA310" s="10" t="e">
        <f ca="1">IF($B310&lt;='Visualization - Fit'!$B$5,OFFSET(Projection!AL310,$A$2,0),NA())</f>
        <v>#N/A</v>
      </c>
      <c r="AB310" s="10" t="e">
        <f ca="1">IF($B310&lt;='Visualization - Fit'!$B$5,OFFSET(Projection!AM310,$A$2,0),NA())</f>
        <v>#N/A</v>
      </c>
    </row>
    <row r="311" spans="2:28">
      <c r="B311" s="9" t="e">
        <f ca="1">IF(B310&lt;'Visualization - Fit'!$B$5,OFFSET(Projection!A311,$A$2,0),NA())</f>
        <v>#N/A</v>
      </c>
      <c r="C311" s="10" t="e">
        <f ca="1">IF($B311&lt;='Visualization - Fit'!$B$5,OFFSET(Projection!B311,$A$2,0),NA())</f>
        <v>#N/A</v>
      </c>
      <c r="D311" s="10" t="e">
        <f ca="1">IF($B311&lt;='Visualization - Fit'!$B$5,OFFSET(Projection!C311,$A$2,0),NA())</f>
        <v>#N/A</v>
      </c>
      <c r="E311" s="10" t="e">
        <f ca="1">IF($B311&lt;='Visualization - Fit'!$B$5,OFFSET(Projection!D311,$A$2,0),NA())</f>
        <v>#N/A</v>
      </c>
      <c r="F311" s="10" t="e">
        <f ca="1">IF($B311&lt;='Visualization - Fit'!$B$5,OFFSET(Projection!E311,$A$2,0),NA())</f>
        <v>#N/A</v>
      </c>
      <c r="G311" s="10" t="e">
        <f ca="1">IF($B311&lt;='Visualization - Fit'!$B$5,OFFSET(Projection!F311,$A$2,0),NA())</f>
        <v>#N/A</v>
      </c>
      <c r="H311" s="10" t="e">
        <f ca="1">IF($B311&lt;='Visualization - Fit'!$B$5,OFFSET(Projection!O311,$A$2,0),NA())</f>
        <v>#N/A</v>
      </c>
      <c r="I311" s="10" t="e">
        <f ca="1">IF($B311&lt;='Visualization - Fit'!$B$5,OFFSET(Projection!P311,$A$2,0),NA())</f>
        <v>#N/A</v>
      </c>
      <c r="J311" s="10" t="e">
        <f ca="1">IF($B311&lt;='Visualization - Fit'!$B$5,OFFSET(Projection!Q311,$A$2,0),NA())</f>
        <v>#N/A</v>
      </c>
      <c r="K311" s="10" t="e">
        <f ca="1">IF($B311&lt;='Visualization - Fit'!$B$5,OFFSET(Projection!T311,$A$2,0),NA())</f>
        <v>#N/A</v>
      </c>
      <c r="L311" s="10" t="e">
        <f ca="1">IF($B311&lt;='Visualization - Fit'!$B$5,OFFSET(Projection!U311,$A$2,0),NA())</f>
        <v>#N/A</v>
      </c>
      <c r="M311" s="10" t="e">
        <f ca="1">IF($B311&lt;='Visualization - Fit'!$B$5,OFFSET(Projection!V311,$A$2,0),NA())</f>
        <v>#N/A</v>
      </c>
      <c r="N311" s="10" t="e">
        <f ca="1">IF($B311&lt;='Visualization - Fit'!$B$5,OFFSET(Projection!W311,$A$2,0),NA())</f>
        <v>#N/A</v>
      </c>
      <c r="O311" s="10" t="e">
        <f ca="1">IF($B311&lt;='Visualization - Fit'!$B$5,OFFSET(Projection!X311,$A$2,0),NA())</f>
        <v>#N/A</v>
      </c>
      <c r="P311" s="10" t="e">
        <f ca="1">IF($B311&lt;='Visualization - Fit'!$B$5,OFFSET(Projection!Y311,$A$2,0),NA())</f>
        <v>#N/A</v>
      </c>
      <c r="Q311" s="10" t="e">
        <f ca="1">IF($B311&lt;='Visualization - Fit'!$B$5,OFFSET(Projection!Z311,$A$2,0),NA())</f>
        <v>#N/A</v>
      </c>
      <c r="R311" s="10" t="e">
        <f ca="1">IF($B311&lt;='Visualization - Fit'!$B$5,OFFSET(Projection!AA311,$A$2,0),NA())</f>
        <v>#N/A</v>
      </c>
      <c r="S311" s="10" t="e">
        <f ca="1">IF($B311&lt;='Visualization - Fit'!$B$5,OFFSET(Projection!AB311,$A$2,0),NA())</f>
        <v>#N/A</v>
      </c>
      <c r="T311" s="10" t="e">
        <f ca="1">IF($B311&lt;='Visualization - Fit'!$B$5,OFFSET(Projection!AC311,$A$2,0),NA())</f>
        <v>#N/A</v>
      </c>
      <c r="U311" s="10" t="e">
        <f ca="1">IF($B311&lt;='Visualization - Fit'!$B$5,OFFSET(Projection!AD311,$A$2,0),NA())</f>
        <v>#N/A</v>
      </c>
      <c r="V311" s="10" t="e">
        <f ca="1">IF($B311&lt;='Visualization - Fit'!$B$5,OFFSET(Projection!AE311,$A$2,0),NA())</f>
        <v>#N/A</v>
      </c>
      <c r="W311" s="10" t="e">
        <f ca="1">IF($B311&lt;='Visualization - Fit'!$B$5,OFFSET(Projection!AI311,$A$2,0),NA())</f>
        <v>#N/A</v>
      </c>
      <c r="X311" s="10" t="e">
        <f ca="1">IF($B311&lt;='Visualization - Fit'!$B$5,OFFSET(Projection!AJ311,$A$2,0),NA())</f>
        <v>#N/A</v>
      </c>
      <c r="Y311" s="10" t="e">
        <f ca="1">IF($B311&lt;='Visualization - Fit'!$B$5,OFFSET(Projection!#REF!,$A$2,0),NA())</f>
        <v>#N/A</v>
      </c>
      <c r="Z311" s="10" t="e">
        <f ca="1">IF($B311&lt;='Visualization - Fit'!$B$5,OFFSET(Projection!AK311,$A$2,0),NA())</f>
        <v>#N/A</v>
      </c>
      <c r="AA311" s="10" t="e">
        <f ca="1">IF($B311&lt;='Visualization - Fit'!$B$5,OFFSET(Projection!AL311,$A$2,0),NA())</f>
        <v>#N/A</v>
      </c>
      <c r="AB311" s="10" t="e">
        <f ca="1">IF($B311&lt;='Visualization - Fit'!$B$5,OFFSET(Projection!AM311,$A$2,0),NA())</f>
        <v>#N/A</v>
      </c>
    </row>
    <row r="312" spans="2:28">
      <c r="B312" s="9" t="e">
        <f ca="1">IF(B311&lt;'Visualization - Fit'!$B$5,OFFSET(Projection!A312,$A$2,0),NA())</f>
        <v>#N/A</v>
      </c>
      <c r="C312" s="10" t="e">
        <f ca="1">IF($B312&lt;='Visualization - Fit'!$B$5,OFFSET(Projection!B312,$A$2,0),NA())</f>
        <v>#N/A</v>
      </c>
      <c r="D312" s="10" t="e">
        <f ca="1">IF($B312&lt;='Visualization - Fit'!$B$5,OFFSET(Projection!C312,$A$2,0),NA())</f>
        <v>#N/A</v>
      </c>
      <c r="E312" s="10" t="e">
        <f ca="1">IF($B312&lt;='Visualization - Fit'!$B$5,OFFSET(Projection!D312,$A$2,0),NA())</f>
        <v>#N/A</v>
      </c>
      <c r="F312" s="10" t="e">
        <f ca="1">IF($B312&lt;='Visualization - Fit'!$B$5,OFFSET(Projection!E312,$A$2,0),NA())</f>
        <v>#N/A</v>
      </c>
      <c r="G312" s="10" t="e">
        <f ca="1">IF($B312&lt;='Visualization - Fit'!$B$5,OFFSET(Projection!F312,$A$2,0),NA())</f>
        <v>#N/A</v>
      </c>
      <c r="H312" s="10" t="e">
        <f ca="1">IF($B312&lt;='Visualization - Fit'!$B$5,OFFSET(Projection!O312,$A$2,0),NA())</f>
        <v>#N/A</v>
      </c>
      <c r="I312" s="10" t="e">
        <f ca="1">IF($B312&lt;='Visualization - Fit'!$B$5,OFFSET(Projection!P312,$A$2,0),NA())</f>
        <v>#N/A</v>
      </c>
      <c r="J312" s="10" t="e">
        <f ca="1">IF($B312&lt;='Visualization - Fit'!$B$5,OFFSET(Projection!Q312,$A$2,0),NA())</f>
        <v>#N/A</v>
      </c>
      <c r="K312" s="10" t="e">
        <f ca="1">IF($B312&lt;='Visualization - Fit'!$B$5,OFFSET(Projection!T312,$A$2,0),NA())</f>
        <v>#N/A</v>
      </c>
      <c r="L312" s="10" t="e">
        <f ca="1">IF($B312&lt;='Visualization - Fit'!$B$5,OFFSET(Projection!U312,$A$2,0),NA())</f>
        <v>#N/A</v>
      </c>
      <c r="M312" s="10" t="e">
        <f ca="1">IF($B312&lt;='Visualization - Fit'!$B$5,OFFSET(Projection!V312,$A$2,0),NA())</f>
        <v>#N/A</v>
      </c>
      <c r="N312" s="10" t="e">
        <f ca="1">IF($B312&lt;='Visualization - Fit'!$B$5,OFFSET(Projection!W312,$A$2,0),NA())</f>
        <v>#N/A</v>
      </c>
      <c r="O312" s="10" t="e">
        <f ca="1">IF($B312&lt;='Visualization - Fit'!$B$5,OFFSET(Projection!X312,$A$2,0),NA())</f>
        <v>#N/A</v>
      </c>
      <c r="P312" s="10" t="e">
        <f ca="1">IF($B312&lt;='Visualization - Fit'!$B$5,OFFSET(Projection!Y312,$A$2,0),NA())</f>
        <v>#N/A</v>
      </c>
      <c r="Q312" s="10" t="e">
        <f ca="1">IF($B312&lt;='Visualization - Fit'!$B$5,OFFSET(Projection!Z312,$A$2,0),NA())</f>
        <v>#N/A</v>
      </c>
      <c r="R312" s="10" t="e">
        <f ca="1">IF($B312&lt;='Visualization - Fit'!$B$5,OFFSET(Projection!AA312,$A$2,0),NA())</f>
        <v>#N/A</v>
      </c>
      <c r="S312" s="10" t="e">
        <f ca="1">IF($B312&lt;='Visualization - Fit'!$B$5,OFFSET(Projection!AB312,$A$2,0),NA())</f>
        <v>#N/A</v>
      </c>
      <c r="T312" s="10" t="e">
        <f ca="1">IF($B312&lt;='Visualization - Fit'!$B$5,OFFSET(Projection!AC312,$A$2,0),NA())</f>
        <v>#N/A</v>
      </c>
      <c r="U312" s="10" t="e">
        <f ca="1">IF($B312&lt;='Visualization - Fit'!$B$5,OFFSET(Projection!AD312,$A$2,0),NA())</f>
        <v>#N/A</v>
      </c>
      <c r="V312" s="10" t="e">
        <f ca="1">IF($B312&lt;='Visualization - Fit'!$B$5,OFFSET(Projection!AE312,$A$2,0),NA())</f>
        <v>#N/A</v>
      </c>
      <c r="W312" s="10" t="e">
        <f ca="1">IF($B312&lt;='Visualization - Fit'!$B$5,OFFSET(Projection!AI312,$A$2,0),NA())</f>
        <v>#N/A</v>
      </c>
      <c r="X312" s="10" t="e">
        <f ca="1">IF($B312&lt;='Visualization - Fit'!$B$5,OFFSET(Projection!AJ312,$A$2,0),NA())</f>
        <v>#N/A</v>
      </c>
      <c r="Y312" s="10" t="e">
        <f ca="1">IF($B312&lt;='Visualization - Fit'!$B$5,OFFSET(Projection!#REF!,$A$2,0),NA())</f>
        <v>#N/A</v>
      </c>
      <c r="Z312" s="10" t="e">
        <f ca="1">IF($B312&lt;='Visualization - Fit'!$B$5,OFFSET(Projection!AK312,$A$2,0),NA())</f>
        <v>#N/A</v>
      </c>
      <c r="AA312" s="10" t="e">
        <f ca="1">IF($B312&lt;='Visualization - Fit'!$B$5,OFFSET(Projection!AL312,$A$2,0),NA())</f>
        <v>#N/A</v>
      </c>
      <c r="AB312" s="10" t="e">
        <f ca="1">IF($B312&lt;='Visualization - Fit'!$B$5,OFFSET(Projection!AM312,$A$2,0),NA())</f>
        <v>#N/A</v>
      </c>
    </row>
    <row r="313" spans="2:28">
      <c r="B313" s="9" t="e">
        <f ca="1">IF(B312&lt;'Visualization - Fit'!$B$5,OFFSET(Projection!A313,$A$2,0),NA())</f>
        <v>#N/A</v>
      </c>
      <c r="C313" s="10" t="e">
        <f ca="1">IF($B313&lt;='Visualization - Fit'!$B$5,OFFSET(Projection!B313,$A$2,0),NA())</f>
        <v>#N/A</v>
      </c>
      <c r="D313" s="10" t="e">
        <f ca="1">IF($B313&lt;='Visualization - Fit'!$B$5,OFFSET(Projection!C313,$A$2,0),NA())</f>
        <v>#N/A</v>
      </c>
      <c r="E313" s="10" t="e">
        <f ca="1">IF($B313&lt;='Visualization - Fit'!$B$5,OFFSET(Projection!D313,$A$2,0),NA())</f>
        <v>#N/A</v>
      </c>
      <c r="F313" s="10" t="e">
        <f ca="1">IF($B313&lt;='Visualization - Fit'!$B$5,OFFSET(Projection!E313,$A$2,0),NA())</f>
        <v>#N/A</v>
      </c>
      <c r="G313" s="10" t="e">
        <f ca="1">IF($B313&lt;='Visualization - Fit'!$B$5,OFFSET(Projection!F313,$A$2,0),NA())</f>
        <v>#N/A</v>
      </c>
      <c r="H313" s="10" t="e">
        <f ca="1">IF($B313&lt;='Visualization - Fit'!$B$5,OFFSET(Projection!O313,$A$2,0),NA())</f>
        <v>#N/A</v>
      </c>
      <c r="I313" s="10" t="e">
        <f ca="1">IF($B313&lt;='Visualization - Fit'!$B$5,OFFSET(Projection!P313,$A$2,0),NA())</f>
        <v>#N/A</v>
      </c>
      <c r="J313" s="10" t="e">
        <f ca="1">IF($B313&lt;='Visualization - Fit'!$B$5,OFFSET(Projection!Q313,$A$2,0),NA())</f>
        <v>#N/A</v>
      </c>
      <c r="K313" s="10" t="e">
        <f ca="1">IF($B313&lt;='Visualization - Fit'!$B$5,OFFSET(Projection!T313,$A$2,0),NA())</f>
        <v>#N/A</v>
      </c>
      <c r="L313" s="10" t="e">
        <f ca="1">IF($B313&lt;='Visualization - Fit'!$B$5,OFFSET(Projection!U313,$A$2,0),NA())</f>
        <v>#N/A</v>
      </c>
      <c r="M313" s="10" t="e">
        <f ca="1">IF($B313&lt;='Visualization - Fit'!$B$5,OFFSET(Projection!V313,$A$2,0),NA())</f>
        <v>#N/A</v>
      </c>
      <c r="N313" s="10" t="e">
        <f ca="1">IF($B313&lt;='Visualization - Fit'!$B$5,OFFSET(Projection!W313,$A$2,0),NA())</f>
        <v>#N/A</v>
      </c>
      <c r="O313" s="10" t="e">
        <f ca="1">IF($B313&lt;='Visualization - Fit'!$B$5,OFFSET(Projection!X313,$A$2,0),NA())</f>
        <v>#N/A</v>
      </c>
      <c r="P313" s="10" t="e">
        <f ca="1">IF($B313&lt;='Visualization - Fit'!$B$5,OFFSET(Projection!Y313,$A$2,0),NA())</f>
        <v>#N/A</v>
      </c>
      <c r="Q313" s="10" t="e">
        <f ca="1">IF($B313&lt;='Visualization - Fit'!$B$5,OFFSET(Projection!Z313,$A$2,0),NA())</f>
        <v>#N/A</v>
      </c>
      <c r="R313" s="10" t="e">
        <f ca="1">IF($B313&lt;='Visualization - Fit'!$B$5,OFFSET(Projection!AA313,$A$2,0),NA())</f>
        <v>#N/A</v>
      </c>
      <c r="S313" s="10" t="e">
        <f ca="1">IF($B313&lt;='Visualization - Fit'!$B$5,OFFSET(Projection!AB313,$A$2,0),NA())</f>
        <v>#N/A</v>
      </c>
      <c r="T313" s="10" t="e">
        <f ca="1">IF($B313&lt;='Visualization - Fit'!$B$5,OFFSET(Projection!AC313,$A$2,0),NA())</f>
        <v>#N/A</v>
      </c>
      <c r="U313" s="10" t="e">
        <f ca="1">IF($B313&lt;='Visualization - Fit'!$B$5,OFFSET(Projection!AD313,$A$2,0),NA())</f>
        <v>#N/A</v>
      </c>
      <c r="V313" s="10" t="e">
        <f ca="1">IF($B313&lt;='Visualization - Fit'!$B$5,OFFSET(Projection!AE313,$A$2,0),NA())</f>
        <v>#N/A</v>
      </c>
      <c r="W313" s="10" t="e">
        <f ca="1">IF($B313&lt;='Visualization - Fit'!$B$5,OFFSET(Projection!AI313,$A$2,0),NA())</f>
        <v>#N/A</v>
      </c>
      <c r="X313" s="10" t="e">
        <f ca="1">IF($B313&lt;='Visualization - Fit'!$B$5,OFFSET(Projection!AJ313,$A$2,0),NA())</f>
        <v>#N/A</v>
      </c>
      <c r="Y313" s="10" t="e">
        <f ca="1">IF($B313&lt;='Visualization - Fit'!$B$5,OFFSET(Projection!#REF!,$A$2,0),NA())</f>
        <v>#N/A</v>
      </c>
      <c r="Z313" s="10" t="e">
        <f ca="1">IF($B313&lt;='Visualization - Fit'!$B$5,OFFSET(Projection!AK313,$A$2,0),NA())</f>
        <v>#N/A</v>
      </c>
      <c r="AA313" s="10" t="e">
        <f ca="1">IF($B313&lt;='Visualization - Fit'!$B$5,OFFSET(Projection!AL313,$A$2,0),NA())</f>
        <v>#N/A</v>
      </c>
      <c r="AB313" s="10" t="e">
        <f ca="1">IF($B313&lt;='Visualization - Fit'!$B$5,OFFSET(Projection!AM313,$A$2,0),NA())</f>
        <v>#N/A</v>
      </c>
    </row>
    <row r="314" spans="2:28">
      <c r="B314" s="9" t="e">
        <f ca="1">IF(B313&lt;'Visualization - Fit'!$B$5,OFFSET(Projection!A314,$A$2,0),NA())</f>
        <v>#N/A</v>
      </c>
      <c r="C314" s="10" t="e">
        <f ca="1">IF($B314&lt;='Visualization - Fit'!$B$5,OFFSET(Projection!B314,$A$2,0),NA())</f>
        <v>#N/A</v>
      </c>
      <c r="D314" s="10" t="e">
        <f ca="1">IF($B314&lt;='Visualization - Fit'!$B$5,OFFSET(Projection!C314,$A$2,0),NA())</f>
        <v>#N/A</v>
      </c>
      <c r="E314" s="10" t="e">
        <f ca="1">IF($B314&lt;='Visualization - Fit'!$B$5,OFFSET(Projection!D314,$A$2,0),NA())</f>
        <v>#N/A</v>
      </c>
      <c r="F314" s="10" t="e">
        <f ca="1">IF($B314&lt;='Visualization - Fit'!$B$5,OFFSET(Projection!E314,$A$2,0),NA())</f>
        <v>#N/A</v>
      </c>
      <c r="G314" s="10" t="e">
        <f ca="1">IF($B314&lt;='Visualization - Fit'!$B$5,OFFSET(Projection!F314,$A$2,0),NA())</f>
        <v>#N/A</v>
      </c>
      <c r="H314" s="10" t="e">
        <f ca="1">IF($B314&lt;='Visualization - Fit'!$B$5,OFFSET(Projection!O314,$A$2,0),NA())</f>
        <v>#N/A</v>
      </c>
      <c r="I314" s="10" t="e">
        <f ca="1">IF($B314&lt;='Visualization - Fit'!$B$5,OFFSET(Projection!P314,$A$2,0),NA())</f>
        <v>#N/A</v>
      </c>
      <c r="J314" s="10" t="e">
        <f ca="1">IF($B314&lt;='Visualization - Fit'!$B$5,OFFSET(Projection!Q314,$A$2,0),NA())</f>
        <v>#N/A</v>
      </c>
      <c r="K314" s="10" t="e">
        <f ca="1">IF($B314&lt;='Visualization - Fit'!$B$5,OFFSET(Projection!T314,$A$2,0),NA())</f>
        <v>#N/A</v>
      </c>
      <c r="L314" s="10" t="e">
        <f ca="1">IF($B314&lt;='Visualization - Fit'!$B$5,OFFSET(Projection!U314,$A$2,0),NA())</f>
        <v>#N/A</v>
      </c>
      <c r="M314" s="10" t="e">
        <f ca="1">IF($B314&lt;='Visualization - Fit'!$B$5,OFFSET(Projection!V314,$A$2,0),NA())</f>
        <v>#N/A</v>
      </c>
      <c r="N314" s="10" t="e">
        <f ca="1">IF($B314&lt;='Visualization - Fit'!$B$5,OFFSET(Projection!W314,$A$2,0),NA())</f>
        <v>#N/A</v>
      </c>
      <c r="O314" s="10" t="e">
        <f ca="1">IF($B314&lt;='Visualization - Fit'!$B$5,OFFSET(Projection!X314,$A$2,0),NA())</f>
        <v>#N/A</v>
      </c>
      <c r="P314" s="10" t="e">
        <f ca="1">IF($B314&lt;='Visualization - Fit'!$B$5,OFFSET(Projection!Y314,$A$2,0),NA())</f>
        <v>#N/A</v>
      </c>
      <c r="Q314" s="10" t="e">
        <f ca="1">IF($B314&lt;='Visualization - Fit'!$B$5,OFFSET(Projection!Z314,$A$2,0),NA())</f>
        <v>#N/A</v>
      </c>
      <c r="R314" s="10" t="e">
        <f ca="1">IF($B314&lt;='Visualization - Fit'!$B$5,OFFSET(Projection!AA314,$A$2,0),NA())</f>
        <v>#N/A</v>
      </c>
      <c r="S314" s="10" t="e">
        <f ca="1">IF($B314&lt;='Visualization - Fit'!$B$5,OFFSET(Projection!AB314,$A$2,0),NA())</f>
        <v>#N/A</v>
      </c>
      <c r="T314" s="10" t="e">
        <f ca="1">IF($B314&lt;='Visualization - Fit'!$B$5,OFFSET(Projection!AC314,$A$2,0),NA())</f>
        <v>#N/A</v>
      </c>
      <c r="U314" s="10" t="e">
        <f ca="1">IF($B314&lt;='Visualization - Fit'!$B$5,OFFSET(Projection!AD314,$A$2,0),NA())</f>
        <v>#N/A</v>
      </c>
      <c r="V314" s="10" t="e">
        <f ca="1">IF($B314&lt;='Visualization - Fit'!$B$5,OFFSET(Projection!AE314,$A$2,0),NA())</f>
        <v>#N/A</v>
      </c>
      <c r="W314" s="10" t="e">
        <f ca="1">IF($B314&lt;='Visualization - Fit'!$B$5,OFFSET(Projection!AI314,$A$2,0),NA())</f>
        <v>#N/A</v>
      </c>
      <c r="X314" s="10" t="e">
        <f ca="1">IF($B314&lt;='Visualization - Fit'!$B$5,OFFSET(Projection!AJ314,$A$2,0),NA())</f>
        <v>#N/A</v>
      </c>
      <c r="Y314" s="10" t="e">
        <f ca="1">IF($B314&lt;='Visualization - Fit'!$B$5,OFFSET(Projection!#REF!,$A$2,0),NA())</f>
        <v>#N/A</v>
      </c>
      <c r="Z314" s="10" t="e">
        <f ca="1">IF($B314&lt;='Visualization - Fit'!$B$5,OFFSET(Projection!AK314,$A$2,0),NA())</f>
        <v>#N/A</v>
      </c>
      <c r="AA314" s="10" t="e">
        <f ca="1">IF($B314&lt;='Visualization - Fit'!$B$5,OFFSET(Projection!AL314,$A$2,0),NA())</f>
        <v>#N/A</v>
      </c>
      <c r="AB314" s="10" t="e">
        <f ca="1">IF($B314&lt;='Visualization - Fit'!$B$5,OFFSET(Projection!AM314,$A$2,0),NA())</f>
        <v>#N/A</v>
      </c>
    </row>
    <row r="315" spans="2:28">
      <c r="B315" s="9" t="e">
        <f ca="1">IF(B314&lt;'Visualization - Fit'!$B$5,OFFSET(Projection!A315,$A$2,0),NA())</f>
        <v>#N/A</v>
      </c>
      <c r="C315" s="10" t="e">
        <f ca="1">IF($B315&lt;='Visualization - Fit'!$B$5,OFFSET(Projection!B315,$A$2,0),NA())</f>
        <v>#N/A</v>
      </c>
      <c r="D315" s="10" t="e">
        <f ca="1">IF($B315&lt;='Visualization - Fit'!$B$5,OFFSET(Projection!C315,$A$2,0),NA())</f>
        <v>#N/A</v>
      </c>
      <c r="E315" s="10" t="e">
        <f ca="1">IF($B315&lt;='Visualization - Fit'!$B$5,OFFSET(Projection!D315,$A$2,0),NA())</f>
        <v>#N/A</v>
      </c>
      <c r="F315" s="10" t="e">
        <f ca="1">IF($B315&lt;='Visualization - Fit'!$B$5,OFFSET(Projection!E315,$A$2,0),NA())</f>
        <v>#N/A</v>
      </c>
      <c r="G315" s="10" t="e">
        <f ca="1">IF($B315&lt;='Visualization - Fit'!$B$5,OFFSET(Projection!F315,$A$2,0),NA())</f>
        <v>#N/A</v>
      </c>
      <c r="H315" s="10" t="e">
        <f ca="1">IF($B315&lt;='Visualization - Fit'!$B$5,OFFSET(Projection!O315,$A$2,0),NA())</f>
        <v>#N/A</v>
      </c>
      <c r="I315" s="10" t="e">
        <f ca="1">IF($B315&lt;='Visualization - Fit'!$B$5,OFFSET(Projection!P315,$A$2,0),NA())</f>
        <v>#N/A</v>
      </c>
      <c r="J315" s="10" t="e">
        <f ca="1">IF($B315&lt;='Visualization - Fit'!$B$5,OFFSET(Projection!Q315,$A$2,0),NA())</f>
        <v>#N/A</v>
      </c>
      <c r="K315" s="10" t="e">
        <f ca="1">IF($B315&lt;='Visualization - Fit'!$B$5,OFFSET(Projection!T315,$A$2,0),NA())</f>
        <v>#N/A</v>
      </c>
      <c r="L315" s="10" t="e">
        <f ca="1">IF($B315&lt;='Visualization - Fit'!$B$5,OFFSET(Projection!U315,$A$2,0),NA())</f>
        <v>#N/A</v>
      </c>
      <c r="M315" s="10" t="e">
        <f ca="1">IF($B315&lt;='Visualization - Fit'!$B$5,OFFSET(Projection!V315,$A$2,0),NA())</f>
        <v>#N/A</v>
      </c>
      <c r="N315" s="10" t="e">
        <f ca="1">IF($B315&lt;='Visualization - Fit'!$B$5,OFFSET(Projection!W315,$A$2,0),NA())</f>
        <v>#N/A</v>
      </c>
      <c r="O315" s="10" t="e">
        <f ca="1">IF($B315&lt;='Visualization - Fit'!$B$5,OFFSET(Projection!X315,$A$2,0),NA())</f>
        <v>#N/A</v>
      </c>
      <c r="P315" s="10" t="e">
        <f ca="1">IF($B315&lt;='Visualization - Fit'!$B$5,OFFSET(Projection!Y315,$A$2,0),NA())</f>
        <v>#N/A</v>
      </c>
      <c r="Q315" s="10" t="e">
        <f ca="1">IF($B315&lt;='Visualization - Fit'!$B$5,OFFSET(Projection!Z315,$A$2,0),NA())</f>
        <v>#N/A</v>
      </c>
      <c r="R315" s="10" t="e">
        <f ca="1">IF($B315&lt;='Visualization - Fit'!$B$5,OFFSET(Projection!AA315,$A$2,0),NA())</f>
        <v>#N/A</v>
      </c>
      <c r="S315" s="10" t="e">
        <f ca="1">IF($B315&lt;='Visualization - Fit'!$B$5,OFFSET(Projection!AB315,$A$2,0),NA())</f>
        <v>#N/A</v>
      </c>
      <c r="T315" s="10" t="e">
        <f ca="1">IF($B315&lt;='Visualization - Fit'!$B$5,OFFSET(Projection!AC315,$A$2,0),NA())</f>
        <v>#N/A</v>
      </c>
      <c r="U315" s="10" t="e">
        <f ca="1">IF($B315&lt;='Visualization - Fit'!$B$5,OFFSET(Projection!AD315,$A$2,0),NA())</f>
        <v>#N/A</v>
      </c>
      <c r="V315" s="10" t="e">
        <f ca="1">IF($B315&lt;='Visualization - Fit'!$B$5,OFFSET(Projection!AE315,$A$2,0),NA())</f>
        <v>#N/A</v>
      </c>
      <c r="W315" s="10" t="e">
        <f ca="1">IF($B315&lt;='Visualization - Fit'!$B$5,OFFSET(Projection!AI315,$A$2,0),NA())</f>
        <v>#N/A</v>
      </c>
      <c r="X315" s="10" t="e">
        <f ca="1">IF($B315&lt;='Visualization - Fit'!$B$5,OFFSET(Projection!AJ315,$A$2,0),NA())</f>
        <v>#N/A</v>
      </c>
      <c r="Y315" s="10" t="e">
        <f ca="1">IF($B315&lt;='Visualization - Fit'!$B$5,OFFSET(Projection!#REF!,$A$2,0),NA())</f>
        <v>#N/A</v>
      </c>
      <c r="Z315" s="10" t="e">
        <f ca="1">IF($B315&lt;='Visualization - Fit'!$B$5,OFFSET(Projection!AK315,$A$2,0),NA())</f>
        <v>#N/A</v>
      </c>
      <c r="AA315" s="10" t="e">
        <f ca="1">IF($B315&lt;='Visualization - Fit'!$B$5,OFFSET(Projection!AL315,$A$2,0),NA())</f>
        <v>#N/A</v>
      </c>
      <c r="AB315" s="10" t="e">
        <f ca="1">IF($B315&lt;='Visualization - Fit'!$B$5,OFFSET(Projection!AM315,$A$2,0),NA())</f>
        <v>#N/A</v>
      </c>
    </row>
    <row r="316" spans="2:28">
      <c r="B316" s="9" t="e">
        <f ca="1">IF(B315&lt;'Visualization - Fit'!$B$5,OFFSET(Projection!A316,$A$2,0),NA())</f>
        <v>#N/A</v>
      </c>
      <c r="C316" s="10" t="e">
        <f ca="1">IF($B316&lt;='Visualization - Fit'!$B$5,OFFSET(Projection!B316,$A$2,0),NA())</f>
        <v>#N/A</v>
      </c>
      <c r="D316" s="10" t="e">
        <f ca="1">IF($B316&lt;='Visualization - Fit'!$B$5,OFFSET(Projection!C316,$A$2,0),NA())</f>
        <v>#N/A</v>
      </c>
      <c r="E316" s="10" t="e">
        <f ca="1">IF($B316&lt;='Visualization - Fit'!$B$5,OFFSET(Projection!D316,$A$2,0),NA())</f>
        <v>#N/A</v>
      </c>
      <c r="F316" s="10" t="e">
        <f ca="1">IF($B316&lt;='Visualization - Fit'!$B$5,OFFSET(Projection!E316,$A$2,0),NA())</f>
        <v>#N/A</v>
      </c>
      <c r="G316" s="10" t="e">
        <f ca="1">IF($B316&lt;='Visualization - Fit'!$B$5,OFFSET(Projection!F316,$A$2,0),NA())</f>
        <v>#N/A</v>
      </c>
      <c r="H316" s="10" t="e">
        <f ca="1">IF($B316&lt;='Visualization - Fit'!$B$5,OFFSET(Projection!O316,$A$2,0),NA())</f>
        <v>#N/A</v>
      </c>
      <c r="I316" s="10" t="e">
        <f ca="1">IF($B316&lt;='Visualization - Fit'!$B$5,OFFSET(Projection!P316,$A$2,0),NA())</f>
        <v>#N/A</v>
      </c>
      <c r="J316" s="10" t="e">
        <f ca="1">IF($B316&lt;='Visualization - Fit'!$B$5,OFFSET(Projection!Q316,$A$2,0),NA())</f>
        <v>#N/A</v>
      </c>
      <c r="K316" s="10" t="e">
        <f ca="1">IF($B316&lt;='Visualization - Fit'!$B$5,OFFSET(Projection!T316,$A$2,0),NA())</f>
        <v>#N/A</v>
      </c>
      <c r="L316" s="10" t="e">
        <f ca="1">IF($B316&lt;='Visualization - Fit'!$B$5,OFFSET(Projection!U316,$A$2,0),NA())</f>
        <v>#N/A</v>
      </c>
      <c r="M316" s="10" t="e">
        <f ca="1">IF($B316&lt;='Visualization - Fit'!$B$5,OFFSET(Projection!V316,$A$2,0),NA())</f>
        <v>#N/A</v>
      </c>
      <c r="N316" s="10" t="e">
        <f ca="1">IF($B316&lt;='Visualization - Fit'!$B$5,OFFSET(Projection!W316,$A$2,0),NA())</f>
        <v>#N/A</v>
      </c>
      <c r="O316" s="10" t="e">
        <f ca="1">IF($B316&lt;='Visualization - Fit'!$B$5,OFFSET(Projection!X316,$A$2,0),NA())</f>
        <v>#N/A</v>
      </c>
      <c r="P316" s="10" t="e">
        <f ca="1">IF($B316&lt;='Visualization - Fit'!$B$5,OFFSET(Projection!Y316,$A$2,0),NA())</f>
        <v>#N/A</v>
      </c>
      <c r="Q316" s="10" t="e">
        <f ca="1">IF($B316&lt;='Visualization - Fit'!$B$5,OFFSET(Projection!Z316,$A$2,0),NA())</f>
        <v>#N/A</v>
      </c>
      <c r="R316" s="10" t="e">
        <f ca="1">IF($B316&lt;='Visualization - Fit'!$B$5,OFFSET(Projection!AA316,$A$2,0),NA())</f>
        <v>#N/A</v>
      </c>
      <c r="S316" s="10" t="e">
        <f ca="1">IF($B316&lt;='Visualization - Fit'!$B$5,OFFSET(Projection!AB316,$A$2,0),NA())</f>
        <v>#N/A</v>
      </c>
      <c r="T316" s="10" t="e">
        <f ca="1">IF($B316&lt;='Visualization - Fit'!$B$5,OFFSET(Projection!AC316,$A$2,0),NA())</f>
        <v>#N/A</v>
      </c>
      <c r="U316" s="10" t="e">
        <f ca="1">IF($B316&lt;='Visualization - Fit'!$B$5,OFFSET(Projection!AD316,$A$2,0),NA())</f>
        <v>#N/A</v>
      </c>
      <c r="V316" s="10" t="e">
        <f ca="1">IF($B316&lt;='Visualization - Fit'!$B$5,OFFSET(Projection!AE316,$A$2,0),NA())</f>
        <v>#N/A</v>
      </c>
      <c r="W316" s="10" t="e">
        <f ca="1">IF($B316&lt;='Visualization - Fit'!$B$5,OFFSET(Projection!AI316,$A$2,0),NA())</f>
        <v>#N/A</v>
      </c>
      <c r="X316" s="10" t="e">
        <f ca="1">IF($B316&lt;='Visualization - Fit'!$B$5,OFFSET(Projection!AJ316,$A$2,0),NA())</f>
        <v>#N/A</v>
      </c>
      <c r="Y316" s="10" t="e">
        <f ca="1">IF($B316&lt;='Visualization - Fit'!$B$5,OFFSET(Projection!#REF!,$A$2,0),NA())</f>
        <v>#N/A</v>
      </c>
      <c r="Z316" s="10" t="e">
        <f ca="1">IF($B316&lt;='Visualization - Fit'!$B$5,OFFSET(Projection!AK316,$A$2,0),NA())</f>
        <v>#N/A</v>
      </c>
      <c r="AA316" s="10" t="e">
        <f ca="1">IF($B316&lt;='Visualization - Fit'!$B$5,OFFSET(Projection!AL316,$A$2,0),NA())</f>
        <v>#N/A</v>
      </c>
      <c r="AB316" s="10" t="e">
        <f ca="1">IF($B316&lt;='Visualization - Fit'!$B$5,OFFSET(Projection!AM316,$A$2,0),NA())</f>
        <v>#N/A</v>
      </c>
    </row>
    <row r="317" spans="2:28">
      <c r="B317" s="9" t="e">
        <f ca="1">IF(B316&lt;'Visualization - Fit'!$B$5,OFFSET(Projection!A317,$A$2,0),NA())</f>
        <v>#N/A</v>
      </c>
      <c r="C317" s="10" t="e">
        <f ca="1">IF($B317&lt;='Visualization - Fit'!$B$5,OFFSET(Projection!B317,$A$2,0),NA())</f>
        <v>#N/A</v>
      </c>
      <c r="D317" s="10" t="e">
        <f ca="1">IF($B317&lt;='Visualization - Fit'!$B$5,OFFSET(Projection!C317,$A$2,0),NA())</f>
        <v>#N/A</v>
      </c>
      <c r="E317" s="10" t="e">
        <f ca="1">IF($B317&lt;='Visualization - Fit'!$B$5,OFFSET(Projection!D317,$A$2,0),NA())</f>
        <v>#N/A</v>
      </c>
      <c r="F317" s="10" t="e">
        <f ca="1">IF($B317&lt;='Visualization - Fit'!$B$5,OFFSET(Projection!E317,$A$2,0),NA())</f>
        <v>#N/A</v>
      </c>
      <c r="G317" s="10" t="e">
        <f ca="1">IF($B317&lt;='Visualization - Fit'!$B$5,OFFSET(Projection!F317,$A$2,0),NA())</f>
        <v>#N/A</v>
      </c>
      <c r="H317" s="10" t="e">
        <f ca="1">IF($B317&lt;='Visualization - Fit'!$B$5,OFFSET(Projection!O317,$A$2,0),NA())</f>
        <v>#N/A</v>
      </c>
      <c r="I317" s="10" t="e">
        <f ca="1">IF($B317&lt;='Visualization - Fit'!$B$5,OFFSET(Projection!P317,$A$2,0),NA())</f>
        <v>#N/A</v>
      </c>
      <c r="J317" s="10" t="e">
        <f ca="1">IF($B317&lt;='Visualization - Fit'!$B$5,OFFSET(Projection!Q317,$A$2,0),NA())</f>
        <v>#N/A</v>
      </c>
      <c r="K317" s="10" t="e">
        <f ca="1">IF($B317&lt;='Visualization - Fit'!$B$5,OFFSET(Projection!T317,$A$2,0),NA())</f>
        <v>#N/A</v>
      </c>
      <c r="L317" s="10" t="e">
        <f ca="1">IF($B317&lt;='Visualization - Fit'!$B$5,OFFSET(Projection!U317,$A$2,0),NA())</f>
        <v>#N/A</v>
      </c>
      <c r="M317" s="10" t="e">
        <f ca="1">IF($B317&lt;='Visualization - Fit'!$B$5,OFFSET(Projection!V317,$A$2,0),NA())</f>
        <v>#N/A</v>
      </c>
      <c r="N317" s="10" t="e">
        <f ca="1">IF($B317&lt;='Visualization - Fit'!$B$5,OFFSET(Projection!W317,$A$2,0),NA())</f>
        <v>#N/A</v>
      </c>
      <c r="O317" s="10" t="e">
        <f ca="1">IF($B317&lt;='Visualization - Fit'!$B$5,OFFSET(Projection!X317,$A$2,0),NA())</f>
        <v>#N/A</v>
      </c>
      <c r="P317" s="10" t="e">
        <f ca="1">IF($B317&lt;='Visualization - Fit'!$B$5,OFFSET(Projection!Y317,$A$2,0),NA())</f>
        <v>#N/A</v>
      </c>
      <c r="Q317" s="10" t="e">
        <f ca="1">IF($B317&lt;='Visualization - Fit'!$B$5,OFFSET(Projection!Z317,$A$2,0),NA())</f>
        <v>#N/A</v>
      </c>
      <c r="R317" s="10" t="e">
        <f ca="1">IF($B317&lt;='Visualization - Fit'!$B$5,OFFSET(Projection!AA317,$A$2,0),NA())</f>
        <v>#N/A</v>
      </c>
      <c r="S317" s="10" t="e">
        <f ca="1">IF($B317&lt;='Visualization - Fit'!$B$5,OFFSET(Projection!AB317,$A$2,0),NA())</f>
        <v>#N/A</v>
      </c>
      <c r="T317" s="10" t="e">
        <f ca="1">IF($B317&lt;='Visualization - Fit'!$B$5,OFFSET(Projection!AC317,$A$2,0),NA())</f>
        <v>#N/A</v>
      </c>
      <c r="U317" s="10" t="e">
        <f ca="1">IF($B317&lt;='Visualization - Fit'!$B$5,OFFSET(Projection!AD317,$A$2,0),NA())</f>
        <v>#N/A</v>
      </c>
      <c r="V317" s="10" t="e">
        <f ca="1">IF($B317&lt;='Visualization - Fit'!$B$5,OFFSET(Projection!AE317,$A$2,0),NA())</f>
        <v>#N/A</v>
      </c>
      <c r="W317" s="10" t="e">
        <f ca="1">IF($B317&lt;='Visualization - Fit'!$B$5,OFFSET(Projection!AI317,$A$2,0),NA())</f>
        <v>#N/A</v>
      </c>
      <c r="X317" s="10" t="e">
        <f ca="1">IF($B317&lt;='Visualization - Fit'!$B$5,OFFSET(Projection!AJ317,$A$2,0),NA())</f>
        <v>#N/A</v>
      </c>
      <c r="Y317" s="10" t="e">
        <f ca="1">IF($B317&lt;='Visualization - Fit'!$B$5,OFFSET(Projection!#REF!,$A$2,0),NA())</f>
        <v>#N/A</v>
      </c>
      <c r="Z317" s="10" t="e">
        <f ca="1">IF($B317&lt;='Visualization - Fit'!$B$5,OFFSET(Projection!AK317,$A$2,0),NA())</f>
        <v>#N/A</v>
      </c>
      <c r="AA317" s="10" t="e">
        <f ca="1">IF($B317&lt;='Visualization - Fit'!$B$5,OFFSET(Projection!AL317,$A$2,0),NA())</f>
        <v>#N/A</v>
      </c>
      <c r="AB317" s="10" t="e">
        <f ca="1">IF($B317&lt;='Visualization - Fit'!$B$5,OFFSET(Projection!AM317,$A$2,0),NA())</f>
        <v>#N/A</v>
      </c>
    </row>
    <row r="318" spans="2:28">
      <c r="B318" s="9" t="e">
        <f ca="1">IF(B317&lt;'Visualization - Fit'!$B$5,OFFSET(Projection!A318,$A$2,0),NA())</f>
        <v>#N/A</v>
      </c>
      <c r="C318" s="10" t="e">
        <f ca="1">IF($B318&lt;='Visualization - Fit'!$B$5,OFFSET(Projection!B318,$A$2,0),NA())</f>
        <v>#N/A</v>
      </c>
      <c r="D318" s="10" t="e">
        <f ca="1">IF($B318&lt;='Visualization - Fit'!$B$5,OFFSET(Projection!C318,$A$2,0),NA())</f>
        <v>#N/A</v>
      </c>
      <c r="E318" s="10" t="e">
        <f ca="1">IF($B318&lt;='Visualization - Fit'!$B$5,OFFSET(Projection!D318,$A$2,0),NA())</f>
        <v>#N/A</v>
      </c>
      <c r="F318" s="10" t="e">
        <f ca="1">IF($B318&lt;='Visualization - Fit'!$B$5,OFFSET(Projection!E318,$A$2,0),NA())</f>
        <v>#N/A</v>
      </c>
      <c r="G318" s="10" t="e">
        <f ca="1">IF($B318&lt;='Visualization - Fit'!$B$5,OFFSET(Projection!F318,$A$2,0),NA())</f>
        <v>#N/A</v>
      </c>
      <c r="H318" s="10" t="e">
        <f ca="1">IF($B318&lt;='Visualization - Fit'!$B$5,OFFSET(Projection!O318,$A$2,0),NA())</f>
        <v>#N/A</v>
      </c>
      <c r="I318" s="10" t="e">
        <f ca="1">IF($B318&lt;='Visualization - Fit'!$B$5,OFFSET(Projection!P318,$A$2,0),NA())</f>
        <v>#N/A</v>
      </c>
      <c r="J318" s="10" t="e">
        <f ca="1">IF($B318&lt;='Visualization - Fit'!$B$5,OFFSET(Projection!Q318,$A$2,0),NA())</f>
        <v>#N/A</v>
      </c>
      <c r="K318" s="10" t="e">
        <f ca="1">IF($B318&lt;='Visualization - Fit'!$B$5,OFFSET(Projection!T318,$A$2,0),NA())</f>
        <v>#N/A</v>
      </c>
      <c r="L318" s="10" t="e">
        <f ca="1">IF($B318&lt;='Visualization - Fit'!$B$5,OFFSET(Projection!U318,$A$2,0),NA())</f>
        <v>#N/A</v>
      </c>
      <c r="M318" s="10" t="e">
        <f ca="1">IF($B318&lt;='Visualization - Fit'!$B$5,OFFSET(Projection!V318,$A$2,0),NA())</f>
        <v>#N/A</v>
      </c>
      <c r="N318" s="10" t="e">
        <f ca="1">IF($B318&lt;='Visualization - Fit'!$B$5,OFFSET(Projection!W318,$A$2,0),NA())</f>
        <v>#N/A</v>
      </c>
      <c r="O318" s="10" t="e">
        <f ca="1">IF($B318&lt;='Visualization - Fit'!$B$5,OFFSET(Projection!X318,$A$2,0),NA())</f>
        <v>#N/A</v>
      </c>
      <c r="P318" s="10" t="e">
        <f ca="1">IF($B318&lt;='Visualization - Fit'!$B$5,OFFSET(Projection!Y318,$A$2,0),NA())</f>
        <v>#N/A</v>
      </c>
      <c r="Q318" s="10" t="e">
        <f ca="1">IF($B318&lt;='Visualization - Fit'!$B$5,OFFSET(Projection!Z318,$A$2,0),NA())</f>
        <v>#N/A</v>
      </c>
      <c r="R318" s="10" t="e">
        <f ca="1">IF($B318&lt;='Visualization - Fit'!$B$5,OFFSET(Projection!AA318,$A$2,0),NA())</f>
        <v>#N/A</v>
      </c>
      <c r="S318" s="10" t="e">
        <f ca="1">IF($B318&lt;='Visualization - Fit'!$B$5,OFFSET(Projection!AB318,$A$2,0),NA())</f>
        <v>#N/A</v>
      </c>
      <c r="T318" s="10" t="e">
        <f ca="1">IF($B318&lt;='Visualization - Fit'!$B$5,OFFSET(Projection!AC318,$A$2,0),NA())</f>
        <v>#N/A</v>
      </c>
      <c r="U318" s="10" t="e">
        <f ca="1">IF($B318&lt;='Visualization - Fit'!$B$5,OFFSET(Projection!AD318,$A$2,0),NA())</f>
        <v>#N/A</v>
      </c>
      <c r="V318" s="10" t="e">
        <f ca="1">IF($B318&lt;='Visualization - Fit'!$B$5,OFFSET(Projection!AE318,$A$2,0),NA())</f>
        <v>#N/A</v>
      </c>
      <c r="W318" s="10" t="e">
        <f ca="1">IF($B318&lt;='Visualization - Fit'!$B$5,OFFSET(Projection!AI318,$A$2,0),NA())</f>
        <v>#N/A</v>
      </c>
      <c r="X318" s="10" t="e">
        <f ca="1">IF($B318&lt;='Visualization - Fit'!$B$5,OFFSET(Projection!AJ318,$A$2,0),NA())</f>
        <v>#N/A</v>
      </c>
      <c r="Y318" s="10" t="e">
        <f ca="1">IF($B318&lt;='Visualization - Fit'!$B$5,OFFSET(Projection!#REF!,$A$2,0),NA())</f>
        <v>#N/A</v>
      </c>
      <c r="Z318" s="10" t="e">
        <f ca="1">IF($B318&lt;='Visualization - Fit'!$B$5,OFFSET(Projection!AK318,$A$2,0),NA())</f>
        <v>#N/A</v>
      </c>
      <c r="AA318" s="10" t="e">
        <f ca="1">IF($B318&lt;='Visualization - Fit'!$B$5,OFFSET(Projection!AL318,$A$2,0),NA())</f>
        <v>#N/A</v>
      </c>
      <c r="AB318" s="10" t="e">
        <f ca="1">IF($B318&lt;='Visualization - Fit'!$B$5,OFFSET(Projection!AM318,$A$2,0),NA())</f>
        <v>#N/A</v>
      </c>
    </row>
    <row r="319" spans="2:28">
      <c r="B319" s="9" t="e">
        <f ca="1">IF(B318&lt;'Visualization - Fit'!$B$5,OFFSET(Projection!A319,$A$2,0),NA())</f>
        <v>#N/A</v>
      </c>
      <c r="C319" s="10" t="e">
        <f ca="1">IF($B319&lt;='Visualization - Fit'!$B$5,OFFSET(Projection!B319,$A$2,0),NA())</f>
        <v>#N/A</v>
      </c>
      <c r="D319" s="10" t="e">
        <f ca="1">IF($B319&lt;='Visualization - Fit'!$B$5,OFFSET(Projection!C319,$A$2,0),NA())</f>
        <v>#N/A</v>
      </c>
      <c r="E319" s="10" t="e">
        <f ca="1">IF($B319&lt;='Visualization - Fit'!$B$5,OFFSET(Projection!D319,$A$2,0),NA())</f>
        <v>#N/A</v>
      </c>
      <c r="F319" s="10" t="e">
        <f ca="1">IF($B319&lt;='Visualization - Fit'!$B$5,OFFSET(Projection!E319,$A$2,0),NA())</f>
        <v>#N/A</v>
      </c>
      <c r="G319" s="10" t="e">
        <f ca="1">IF($B319&lt;='Visualization - Fit'!$B$5,OFFSET(Projection!F319,$A$2,0),NA())</f>
        <v>#N/A</v>
      </c>
      <c r="H319" s="10" t="e">
        <f ca="1">IF($B319&lt;='Visualization - Fit'!$B$5,OFFSET(Projection!O319,$A$2,0),NA())</f>
        <v>#N/A</v>
      </c>
      <c r="I319" s="10" t="e">
        <f ca="1">IF($B319&lt;='Visualization - Fit'!$B$5,OFFSET(Projection!P319,$A$2,0),NA())</f>
        <v>#N/A</v>
      </c>
      <c r="J319" s="10" t="e">
        <f ca="1">IF($B319&lt;='Visualization - Fit'!$B$5,OFFSET(Projection!Q319,$A$2,0),NA())</f>
        <v>#N/A</v>
      </c>
      <c r="K319" s="10" t="e">
        <f ca="1">IF($B319&lt;='Visualization - Fit'!$B$5,OFFSET(Projection!T319,$A$2,0),NA())</f>
        <v>#N/A</v>
      </c>
      <c r="L319" s="10" t="e">
        <f ca="1">IF($B319&lt;='Visualization - Fit'!$B$5,OFFSET(Projection!U319,$A$2,0),NA())</f>
        <v>#N/A</v>
      </c>
      <c r="M319" s="10" t="e">
        <f ca="1">IF($B319&lt;='Visualization - Fit'!$B$5,OFFSET(Projection!V319,$A$2,0),NA())</f>
        <v>#N/A</v>
      </c>
      <c r="N319" s="10" t="e">
        <f ca="1">IF($B319&lt;='Visualization - Fit'!$B$5,OFFSET(Projection!W319,$A$2,0),NA())</f>
        <v>#N/A</v>
      </c>
      <c r="O319" s="10" t="e">
        <f ca="1">IF($B319&lt;='Visualization - Fit'!$B$5,OFFSET(Projection!X319,$A$2,0),NA())</f>
        <v>#N/A</v>
      </c>
      <c r="P319" s="10" t="e">
        <f ca="1">IF($B319&lt;='Visualization - Fit'!$B$5,OFFSET(Projection!Y319,$A$2,0),NA())</f>
        <v>#N/A</v>
      </c>
      <c r="Q319" s="10" t="e">
        <f ca="1">IF($B319&lt;='Visualization - Fit'!$B$5,OFFSET(Projection!Z319,$A$2,0),NA())</f>
        <v>#N/A</v>
      </c>
      <c r="R319" s="10" t="e">
        <f ca="1">IF($B319&lt;='Visualization - Fit'!$B$5,OFFSET(Projection!AA319,$A$2,0),NA())</f>
        <v>#N/A</v>
      </c>
      <c r="S319" s="10" t="e">
        <f ca="1">IF($B319&lt;='Visualization - Fit'!$B$5,OFFSET(Projection!AB319,$A$2,0),NA())</f>
        <v>#N/A</v>
      </c>
      <c r="T319" s="10" t="e">
        <f ca="1">IF($B319&lt;='Visualization - Fit'!$B$5,OFFSET(Projection!AC319,$A$2,0),NA())</f>
        <v>#N/A</v>
      </c>
      <c r="U319" s="10" t="e">
        <f ca="1">IF($B319&lt;='Visualization - Fit'!$B$5,OFFSET(Projection!AD319,$A$2,0),NA())</f>
        <v>#N/A</v>
      </c>
      <c r="V319" s="10" t="e">
        <f ca="1">IF($B319&lt;='Visualization - Fit'!$B$5,OFFSET(Projection!AE319,$A$2,0),NA())</f>
        <v>#N/A</v>
      </c>
      <c r="W319" s="10" t="e">
        <f ca="1">IF($B319&lt;='Visualization - Fit'!$B$5,OFFSET(Projection!AI319,$A$2,0),NA())</f>
        <v>#N/A</v>
      </c>
      <c r="X319" s="10" t="e">
        <f ca="1">IF($B319&lt;='Visualization - Fit'!$B$5,OFFSET(Projection!AJ319,$A$2,0),NA())</f>
        <v>#N/A</v>
      </c>
      <c r="Y319" s="10" t="e">
        <f ca="1">IF($B319&lt;='Visualization - Fit'!$B$5,OFFSET(Projection!#REF!,$A$2,0),NA())</f>
        <v>#N/A</v>
      </c>
      <c r="Z319" s="10" t="e">
        <f ca="1">IF($B319&lt;='Visualization - Fit'!$B$5,OFFSET(Projection!AK319,$A$2,0),NA())</f>
        <v>#N/A</v>
      </c>
      <c r="AA319" s="10" t="e">
        <f ca="1">IF($B319&lt;='Visualization - Fit'!$B$5,OFFSET(Projection!AL319,$A$2,0),NA())</f>
        <v>#N/A</v>
      </c>
      <c r="AB319" s="10" t="e">
        <f ca="1">IF($B319&lt;='Visualization - Fit'!$B$5,OFFSET(Projection!AM319,$A$2,0),NA())</f>
        <v>#N/A</v>
      </c>
    </row>
    <row r="320" spans="2:28">
      <c r="B320" s="9" t="e">
        <f ca="1">IF(B319&lt;'Visualization - Fit'!$B$5,OFFSET(Projection!A320,$A$2,0),NA())</f>
        <v>#N/A</v>
      </c>
      <c r="C320" s="10" t="e">
        <f ca="1">IF($B320&lt;='Visualization - Fit'!$B$5,OFFSET(Projection!B320,$A$2,0),NA())</f>
        <v>#N/A</v>
      </c>
      <c r="D320" s="10" t="e">
        <f ca="1">IF($B320&lt;='Visualization - Fit'!$B$5,OFFSET(Projection!C320,$A$2,0),NA())</f>
        <v>#N/A</v>
      </c>
      <c r="E320" s="10" t="e">
        <f ca="1">IF($B320&lt;='Visualization - Fit'!$B$5,OFFSET(Projection!D320,$A$2,0),NA())</f>
        <v>#N/A</v>
      </c>
      <c r="F320" s="10" t="e">
        <f ca="1">IF($B320&lt;='Visualization - Fit'!$B$5,OFFSET(Projection!E320,$A$2,0),NA())</f>
        <v>#N/A</v>
      </c>
      <c r="G320" s="10" t="e">
        <f ca="1">IF($B320&lt;='Visualization - Fit'!$B$5,OFFSET(Projection!F320,$A$2,0),NA())</f>
        <v>#N/A</v>
      </c>
      <c r="H320" s="10" t="e">
        <f ca="1">IF($B320&lt;='Visualization - Fit'!$B$5,OFFSET(Projection!O320,$A$2,0),NA())</f>
        <v>#N/A</v>
      </c>
      <c r="I320" s="10" t="e">
        <f ca="1">IF($B320&lt;='Visualization - Fit'!$B$5,OFFSET(Projection!P320,$A$2,0),NA())</f>
        <v>#N/A</v>
      </c>
      <c r="J320" s="10" t="e">
        <f ca="1">IF($B320&lt;='Visualization - Fit'!$B$5,OFFSET(Projection!Q320,$A$2,0),NA())</f>
        <v>#N/A</v>
      </c>
      <c r="K320" s="10" t="e">
        <f ca="1">IF($B320&lt;='Visualization - Fit'!$B$5,OFFSET(Projection!T320,$A$2,0),NA())</f>
        <v>#N/A</v>
      </c>
      <c r="L320" s="10" t="e">
        <f ca="1">IF($B320&lt;='Visualization - Fit'!$B$5,OFFSET(Projection!U320,$A$2,0),NA())</f>
        <v>#N/A</v>
      </c>
      <c r="M320" s="10" t="e">
        <f ca="1">IF($B320&lt;='Visualization - Fit'!$B$5,OFFSET(Projection!V320,$A$2,0),NA())</f>
        <v>#N/A</v>
      </c>
      <c r="N320" s="10" t="e">
        <f ca="1">IF($B320&lt;='Visualization - Fit'!$B$5,OFFSET(Projection!W320,$A$2,0),NA())</f>
        <v>#N/A</v>
      </c>
      <c r="O320" s="10" t="e">
        <f ca="1">IF($B320&lt;='Visualization - Fit'!$B$5,OFFSET(Projection!X320,$A$2,0),NA())</f>
        <v>#N/A</v>
      </c>
      <c r="P320" s="10" t="e">
        <f ca="1">IF($B320&lt;='Visualization - Fit'!$B$5,OFFSET(Projection!Y320,$A$2,0),NA())</f>
        <v>#N/A</v>
      </c>
      <c r="Q320" s="10" t="e">
        <f ca="1">IF($B320&lt;='Visualization - Fit'!$B$5,OFFSET(Projection!Z320,$A$2,0),NA())</f>
        <v>#N/A</v>
      </c>
      <c r="R320" s="10" t="e">
        <f ca="1">IF($B320&lt;='Visualization - Fit'!$B$5,OFFSET(Projection!AA320,$A$2,0),NA())</f>
        <v>#N/A</v>
      </c>
      <c r="S320" s="10" t="e">
        <f ca="1">IF($B320&lt;='Visualization - Fit'!$B$5,OFFSET(Projection!AB320,$A$2,0),NA())</f>
        <v>#N/A</v>
      </c>
      <c r="T320" s="10" t="e">
        <f ca="1">IF($B320&lt;='Visualization - Fit'!$B$5,OFFSET(Projection!AC320,$A$2,0),NA())</f>
        <v>#N/A</v>
      </c>
      <c r="U320" s="10" t="e">
        <f ca="1">IF($B320&lt;='Visualization - Fit'!$B$5,OFFSET(Projection!AD320,$A$2,0),NA())</f>
        <v>#N/A</v>
      </c>
      <c r="V320" s="10" t="e">
        <f ca="1">IF($B320&lt;='Visualization - Fit'!$B$5,OFFSET(Projection!AE320,$A$2,0),NA())</f>
        <v>#N/A</v>
      </c>
      <c r="W320" s="10" t="e">
        <f ca="1">IF($B320&lt;='Visualization - Fit'!$B$5,OFFSET(Projection!AI320,$A$2,0),NA())</f>
        <v>#N/A</v>
      </c>
      <c r="X320" s="10" t="e">
        <f ca="1">IF($B320&lt;='Visualization - Fit'!$B$5,OFFSET(Projection!AJ320,$A$2,0),NA())</f>
        <v>#N/A</v>
      </c>
      <c r="Y320" s="10" t="e">
        <f ca="1">IF($B320&lt;='Visualization - Fit'!$B$5,OFFSET(Projection!#REF!,$A$2,0),NA())</f>
        <v>#N/A</v>
      </c>
      <c r="Z320" s="10" t="e">
        <f ca="1">IF($B320&lt;='Visualization - Fit'!$B$5,OFFSET(Projection!AK320,$A$2,0),NA())</f>
        <v>#N/A</v>
      </c>
      <c r="AA320" s="10" t="e">
        <f ca="1">IF($B320&lt;='Visualization - Fit'!$B$5,OFFSET(Projection!AL320,$A$2,0),NA())</f>
        <v>#N/A</v>
      </c>
      <c r="AB320" s="10" t="e">
        <f ca="1">IF($B320&lt;='Visualization - Fit'!$B$5,OFFSET(Projection!AM320,$A$2,0),NA())</f>
        <v>#N/A</v>
      </c>
    </row>
    <row r="321" spans="2:28">
      <c r="B321" s="9" t="e">
        <f ca="1">IF(B320&lt;'Visualization - Fit'!$B$5,OFFSET(Projection!A321,$A$2,0),NA())</f>
        <v>#N/A</v>
      </c>
      <c r="C321" s="10" t="e">
        <f ca="1">IF($B321&lt;='Visualization - Fit'!$B$5,OFFSET(Projection!B321,$A$2,0),NA())</f>
        <v>#N/A</v>
      </c>
      <c r="D321" s="10" t="e">
        <f ca="1">IF($B321&lt;='Visualization - Fit'!$B$5,OFFSET(Projection!C321,$A$2,0),NA())</f>
        <v>#N/A</v>
      </c>
      <c r="E321" s="10" t="e">
        <f ca="1">IF($B321&lt;='Visualization - Fit'!$B$5,OFFSET(Projection!D321,$A$2,0),NA())</f>
        <v>#N/A</v>
      </c>
      <c r="F321" s="10" t="e">
        <f ca="1">IF($B321&lt;='Visualization - Fit'!$B$5,OFFSET(Projection!E321,$A$2,0),NA())</f>
        <v>#N/A</v>
      </c>
      <c r="G321" s="10" t="e">
        <f ca="1">IF($B321&lt;='Visualization - Fit'!$B$5,OFFSET(Projection!F321,$A$2,0),NA())</f>
        <v>#N/A</v>
      </c>
      <c r="H321" s="10" t="e">
        <f ca="1">IF($B321&lt;='Visualization - Fit'!$B$5,OFFSET(Projection!O321,$A$2,0),NA())</f>
        <v>#N/A</v>
      </c>
      <c r="I321" s="10" t="e">
        <f ca="1">IF($B321&lt;='Visualization - Fit'!$B$5,OFFSET(Projection!P321,$A$2,0),NA())</f>
        <v>#N/A</v>
      </c>
      <c r="J321" s="10" t="e">
        <f ca="1">IF($B321&lt;='Visualization - Fit'!$B$5,OFFSET(Projection!Q321,$A$2,0),NA())</f>
        <v>#N/A</v>
      </c>
      <c r="K321" s="10" t="e">
        <f ca="1">IF($B321&lt;='Visualization - Fit'!$B$5,OFFSET(Projection!T321,$A$2,0),NA())</f>
        <v>#N/A</v>
      </c>
      <c r="L321" s="10" t="e">
        <f ca="1">IF($B321&lt;='Visualization - Fit'!$B$5,OFFSET(Projection!U321,$A$2,0),NA())</f>
        <v>#N/A</v>
      </c>
      <c r="M321" s="10" t="e">
        <f ca="1">IF($B321&lt;='Visualization - Fit'!$B$5,OFFSET(Projection!V321,$A$2,0),NA())</f>
        <v>#N/A</v>
      </c>
      <c r="N321" s="10" t="e">
        <f ca="1">IF($B321&lt;='Visualization - Fit'!$B$5,OFFSET(Projection!W321,$A$2,0),NA())</f>
        <v>#N/A</v>
      </c>
      <c r="O321" s="10" t="e">
        <f ca="1">IF($B321&lt;='Visualization - Fit'!$B$5,OFFSET(Projection!X321,$A$2,0),NA())</f>
        <v>#N/A</v>
      </c>
      <c r="P321" s="10" t="e">
        <f ca="1">IF($B321&lt;='Visualization - Fit'!$B$5,OFFSET(Projection!Y321,$A$2,0),NA())</f>
        <v>#N/A</v>
      </c>
      <c r="Q321" s="10" t="e">
        <f ca="1">IF($B321&lt;='Visualization - Fit'!$B$5,OFFSET(Projection!Z321,$A$2,0),NA())</f>
        <v>#N/A</v>
      </c>
      <c r="R321" s="10" t="e">
        <f ca="1">IF($B321&lt;='Visualization - Fit'!$B$5,OFFSET(Projection!AA321,$A$2,0),NA())</f>
        <v>#N/A</v>
      </c>
      <c r="S321" s="10" t="e">
        <f ca="1">IF($B321&lt;='Visualization - Fit'!$B$5,OFFSET(Projection!AB321,$A$2,0),NA())</f>
        <v>#N/A</v>
      </c>
      <c r="T321" s="10" t="e">
        <f ca="1">IF($B321&lt;='Visualization - Fit'!$B$5,OFFSET(Projection!AC321,$A$2,0),NA())</f>
        <v>#N/A</v>
      </c>
      <c r="U321" s="10" t="e">
        <f ca="1">IF($B321&lt;='Visualization - Fit'!$B$5,OFFSET(Projection!AD321,$A$2,0),NA())</f>
        <v>#N/A</v>
      </c>
      <c r="V321" s="10" t="e">
        <f ca="1">IF($B321&lt;='Visualization - Fit'!$B$5,OFFSET(Projection!AE321,$A$2,0),NA())</f>
        <v>#N/A</v>
      </c>
      <c r="W321" s="10" t="e">
        <f ca="1">IF($B321&lt;='Visualization - Fit'!$B$5,OFFSET(Projection!AI321,$A$2,0),NA())</f>
        <v>#N/A</v>
      </c>
      <c r="X321" s="10" t="e">
        <f ca="1">IF($B321&lt;='Visualization - Fit'!$B$5,OFFSET(Projection!AJ321,$A$2,0),NA())</f>
        <v>#N/A</v>
      </c>
      <c r="Y321" s="10" t="e">
        <f ca="1">IF($B321&lt;='Visualization - Fit'!$B$5,OFFSET(Projection!#REF!,$A$2,0),NA())</f>
        <v>#N/A</v>
      </c>
      <c r="Z321" s="10" t="e">
        <f ca="1">IF($B321&lt;='Visualization - Fit'!$B$5,OFFSET(Projection!AK321,$A$2,0),NA())</f>
        <v>#N/A</v>
      </c>
      <c r="AA321" s="10" t="e">
        <f ca="1">IF($B321&lt;='Visualization - Fit'!$B$5,OFFSET(Projection!AL321,$A$2,0),NA())</f>
        <v>#N/A</v>
      </c>
      <c r="AB321" s="10" t="e">
        <f ca="1">IF($B321&lt;='Visualization - Fit'!$B$5,OFFSET(Projection!AM321,$A$2,0),NA())</f>
        <v>#N/A</v>
      </c>
    </row>
    <row r="322" spans="2:28">
      <c r="B322" s="9" t="e">
        <f ca="1">IF(B321&lt;'Visualization - Fit'!$B$5,OFFSET(Projection!A322,$A$2,0),NA())</f>
        <v>#N/A</v>
      </c>
      <c r="C322" s="10" t="e">
        <f ca="1">IF($B322&lt;='Visualization - Fit'!$B$5,OFFSET(Projection!B322,$A$2,0),NA())</f>
        <v>#N/A</v>
      </c>
      <c r="D322" s="10" t="e">
        <f ca="1">IF($B322&lt;='Visualization - Fit'!$B$5,OFFSET(Projection!C322,$A$2,0),NA())</f>
        <v>#N/A</v>
      </c>
      <c r="E322" s="10" t="e">
        <f ca="1">IF($B322&lt;='Visualization - Fit'!$B$5,OFFSET(Projection!D322,$A$2,0),NA())</f>
        <v>#N/A</v>
      </c>
      <c r="F322" s="10" t="e">
        <f ca="1">IF($B322&lt;='Visualization - Fit'!$B$5,OFFSET(Projection!E322,$A$2,0),NA())</f>
        <v>#N/A</v>
      </c>
      <c r="G322" s="10" t="e">
        <f ca="1">IF($B322&lt;='Visualization - Fit'!$B$5,OFFSET(Projection!F322,$A$2,0),NA())</f>
        <v>#N/A</v>
      </c>
      <c r="H322" s="10" t="e">
        <f ca="1">IF($B322&lt;='Visualization - Fit'!$B$5,OFFSET(Projection!O322,$A$2,0),NA())</f>
        <v>#N/A</v>
      </c>
      <c r="I322" s="10" t="e">
        <f ca="1">IF($B322&lt;='Visualization - Fit'!$B$5,OFFSET(Projection!P322,$A$2,0),NA())</f>
        <v>#N/A</v>
      </c>
      <c r="J322" s="10" t="e">
        <f ca="1">IF($B322&lt;='Visualization - Fit'!$B$5,OFFSET(Projection!Q322,$A$2,0),NA())</f>
        <v>#N/A</v>
      </c>
      <c r="K322" s="10" t="e">
        <f ca="1">IF($B322&lt;='Visualization - Fit'!$B$5,OFFSET(Projection!T322,$A$2,0),NA())</f>
        <v>#N/A</v>
      </c>
      <c r="L322" s="10" t="e">
        <f ca="1">IF($B322&lt;='Visualization - Fit'!$B$5,OFFSET(Projection!U322,$A$2,0),NA())</f>
        <v>#N/A</v>
      </c>
      <c r="M322" s="10" t="e">
        <f ca="1">IF($B322&lt;='Visualization - Fit'!$B$5,OFFSET(Projection!V322,$A$2,0),NA())</f>
        <v>#N/A</v>
      </c>
      <c r="N322" s="10" t="e">
        <f ca="1">IF($B322&lt;='Visualization - Fit'!$B$5,OFFSET(Projection!W322,$A$2,0),NA())</f>
        <v>#N/A</v>
      </c>
      <c r="O322" s="10" t="e">
        <f ca="1">IF($B322&lt;='Visualization - Fit'!$B$5,OFFSET(Projection!X322,$A$2,0),NA())</f>
        <v>#N/A</v>
      </c>
      <c r="P322" s="10" t="e">
        <f ca="1">IF($B322&lt;='Visualization - Fit'!$B$5,OFFSET(Projection!Y322,$A$2,0),NA())</f>
        <v>#N/A</v>
      </c>
      <c r="Q322" s="10" t="e">
        <f ca="1">IF($B322&lt;='Visualization - Fit'!$B$5,OFFSET(Projection!Z322,$A$2,0),NA())</f>
        <v>#N/A</v>
      </c>
      <c r="R322" s="10" t="e">
        <f ca="1">IF($B322&lt;='Visualization - Fit'!$B$5,OFFSET(Projection!AA322,$A$2,0),NA())</f>
        <v>#N/A</v>
      </c>
      <c r="S322" s="10" t="e">
        <f ca="1">IF($B322&lt;='Visualization - Fit'!$B$5,OFFSET(Projection!AB322,$A$2,0),NA())</f>
        <v>#N/A</v>
      </c>
      <c r="T322" s="10" t="e">
        <f ca="1">IF($B322&lt;='Visualization - Fit'!$B$5,OFFSET(Projection!AC322,$A$2,0),NA())</f>
        <v>#N/A</v>
      </c>
      <c r="U322" s="10" t="e">
        <f ca="1">IF($B322&lt;='Visualization - Fit'!$B$5,OFFSET(Projection!AD322,$A$2,0),NA())</f>
        <v>#N/A</v>
      </c>
      <c r="V322" s="10" t="e">
        <f ca="1">IF($B322&lt;='Visualization - Fit'!$B$5,OFFSET(Projection!AE322,$A$2,0),NA())</f>
        <v>#N/A</v>
      </c>
      <c r="W322" s="10" t="e">
        <f ca="1">IF($B322&lt;='Visualization - Fit'!$B$5,OFFSET(Projection!AI322,$A$2,0),NA())</f>
        <v>#N/A</v>
      </c>
      <c r="X322" s="10" t="e">
        <f ca="1">IF($B322&lt;='Visualization - Fit'!$B$5,OFFSET(Projection!AJ322,$A$2,0),NA())</f>
        <v>#N/A</v>
      </c>
      <c r="Y322" s="10" t="e">
        <f ca="1">IF($B322&lt;='Visualization - Fit'!$B$5,OFFSET(Projection!#REF!,$A$2,0),NA())</f>
        <v>#N/A</v>
      </c>
      <c r="Z322" s="10" t="e">
        <f ca="1">IF($B322&lt;='Visualization - Fit'!$B$5,OFFSET(Projection!AK322,$A$2,0),NA())</f>
        <v>#N/A</v>
      </c>
      <c r="AA322" s="10" t="e">
        <f ca="1">IF($B322&lt;='Visualization - Fit'!$B$5,OFFSET(Projection!AL322,$A$2,0),NA())</f>
        <v>#N/A</v>
      </c>
      <c r="AB322" s="10" t="e">
        <f ca="1">IF($B322&lt;='Visualization - Fit'!$B$5,OFFSET(Projection!AM322,$A$2,0),NA())</f>
        <v>#N/A</v>
      </c>
    </row>
    <row r="323" spans="2:28">
      <c r="B323" s="9" t="e">
        <f ca="1">IF(B322&lt;'Visualization - Fit'!$B$5,OFFSET(Projection!A323,$A$2,0),NA())</f>
        <v>#N/A</v>
      </c>
      <c r="C323" s="10" t="e">
        <f ca="1">IF($B323&lt;='Visualization - Fit'!$B$5,OFFSET(Projection!B323,$A$2,0),NA())</f>
        <v>#N/A</v>
      </c>
      <c r="D323" s="10" t="e">
        <f ca="1">IF($B323&lt;='Visualization - Fit'!$B$5,OFFSET(Projection!C323,$A$2,0),NA())</f>
        <v>#N/A</v>
      </c>
      <c r="E323" s="10" t="e">
        <f ca="1">IF($B323&lt;='Visualization - Fit'!$B$5,OFFSET(Projection!D323,$A$2,0),NA())</f>
        <v>#N/A</v>
      </c>
      <c r="F323" s="10" t="e">
        <f ca="1">IF($B323&lt;='Visualization - Fit'!$B$5,OFFSET(Projection!E323,$A$2,0),NA())</f>
        <v>#N/A</v>
      </c>
      <c r="G323" s="10" t="e">
        <f ca="1">IF($B323&lt;='Visualization - Fit'!$B$5,OFFSET(Projection!F323,$A$2,0),NA())</f>
        <v>#N/A</v>
      </c>
      <c r="H323" s="10" t="e">
        <f ca="1">IF($B323&lt;='Visualization - Fit'!$B$5,OFFSET(Projection!O323,$A$2,0),NA())</f>
        <v>#N/A</v>
      </c>
      <c r="I323" s="10" t="e">
        <f ca="1">IF($B323&lt;='Visualization - Fit'!$B$5,OFFSET(Projection!P323,$A$2,0),NA())</f>
        <v>#N/A</v>
      </c>
      <c r="J323" s="10" t="e">
        <f ca="1">IF($B323&lt;='Visualization - Fit'!$B$5,OFFSET(Projection!Q323,$A$2,0),NA())</f>
        <v>#N/A</v>
      </c>
      <c r="K323" s="10" t="e">
        <f ca="1">IF($B323&lt;='Visualization - Fit'!$B$5,OFFSET(Projection!T323,$A$2,0),NA())</f>
        <v>#N/A</v>
      </c>
      <c r="L323" s="10" t="e">
        <f ca="1">IF($B323&lt;='Visualization - Fit'!$B$5,OFFSET(Projection!U323,$A$2,0),NA())</f>
        <v>#N/A</v>
      </c>
      <c r="M323" s="10" t="e">
        <f ca="1">IF($B323&lt;='Visualization - Fit'!$B$5,OFFSET(Projection!V323,$A$2,0),NA())</f>
        <v>#N/A</v>
      </c>
      <c r="N323" s="10" t="e">
        <f ca="1">IF($B323&lt;='Visualization - Fit'!$B$5,OFFSET(Projection!W323,$A$2,0),NA())</f>
        <v>#N/A</v>
      </c>
      <c r="O323" s="10" t="e">
        <f ca="1">IF($B323&lt;='Visualization - Fit'!$B$5,OFFSET(Projection!X323,$A$2,0),NA())</f>
        <v>#N/A</v>
      </c>
      <c r="P323" s="10" t="e">
        <f ca="1">IF($B323&lt;='Visualization - Fit'!$B$5,OFFSET(Projection!Y323,$A$2,0),NA())</f>
        <v>#N/A</v>
      </c>
      <c r="Q323" s="10" t="e">
        <f ca="1">IF($B323&lt;='Visualization - Fit'!$B$5,OFFSET(Projection!Z323,$A$2,0),NA())</f>
        <v>#N/A</v>
      </c>
      <c r="R323" s="10" t="e">
        <f ca="1">IF($B323&lt;='Visualization - Fit'!$B$5,OFFSET(Projection!AA323,$A$2,0),NA())</f>
        <v>#N/A</v>
      </c>
      <c r="S323" s="10" t="e">
        <f ca="1">IF($B323&lt;='Visualization - Fit'!$B$5,OFFSET(Projection!AB323,$A$2,0),NA())</f>
        <v>#N/A</v>
      </c>
      <c r="T323" s="10" t="e">
        <f ca="1">IF($B323&lt;='Visualization - Fit'!$B$5,OFFSET(Projection!AC323,$A$2,0),NA())</f>
        <v>#N/A</v>
      </c>
      <c r="U323" s="10" t="e">
        <f ca="1">IF($B323&lt;='Visualization - Fit'!$B$5,OFFSET(Projection!AD323,$A$2,0),NA())</f>
        <v>#N/A</v>
      </c>
      <c r="V323" s="10" t="e">
        <f ca="1">IF($B323&lt;='Visualization - Fit'!$B$5,OFFSET(Projection!AE323,$A$2,0),NA())</f>
        <v>#N/A</v>
      </c>
      <c r="W323" s="10" t="e">
        <f ca="1">IF($B323&lt;='Visualization - Fit'!$B$5,OFFSET(Projection!AI323,$A$2,0),NA())</f>
        <v>#N/A</v>
      </c>
      <c r="X323" s="10" t="e">
        <f ca="1">IF($B323&lt;='Visualization - Fit'!$B$5,OFFSET(Projection!AJ323,$A$2,0),NA())</f>
        <v>#N/A</v>
      </c>
      <c r="Y323" s="10" t="e">
        <f ca="1">IF($B323&lt;='Visualization - Fit'!$B$5,OFFSET(Projection!#REF!,$A$2,0),NA())</f>
        <v>#N/A</v>
      </c>
      <c r="Z323" s="10" t="e">
        <f ca="1">IF($B323&lt;='Visualization - Fit'!$B$5,OFFSET(Projection!AK323,$A$2,0),NA())</f>
        <v>#N/A</v>
      </c>
      <c r="AA323" s="10" t="e">
        <f ca="1">IF($B323&lt;='Visualization - Fit'!$B$5,OFFSET(Projection!AL323,$A$2,0),NA())</f>
        <v>#N/A</v>
      </c>
      <c r="AB323" s="10" t="e">
        <f ca="1">IF($B323&lt;='Visualization - Fit'!$B$5,OFFSET(Projection!AM323,$A$2,0),NA())</f>
        <v>#N/A</v>
      </c>
    </row>
    <row r="324" spans="2:28">
      <c r="B324" s="9" t="e">
        <f ca="1">IF(B323&lt;'Visualization - Fit'!$B$5,OFFSET(Projection!A324,$A$2,0),NA())</f>
        <v>#N/A</v>
      </c>
      <c r="C324" s="10" t="e">
        <f ca="1">IF($B324&lt;='Visualization - Fit'!$B$5,OFFSET(Projection!B324,$A$2,0),NA())</f>
        <v>#N/A</v>
      </c>
      <c r="D324" s="10" t="e">
        <f ca="1">IF($B324&lt;='Visualization - Fit'!$B$5,OFFSET(Projection!C324,$A$2,0),NA())</f>
        <v>#N/A</v>
      </c>
      <c r="E324" s="10" t="e">
        <f ca="1">IF($B324&lt;='Visualization - Fit'!$B$5,OFFSET(Projection!D324,$A$2,0),NA())</f>
        <v>#N/A</v>
      </c>
      <c r="F324" s="10" t="e">
        <f ca="1">IF($B324&lt;='Visualization - Fit'!$B$5,OFFSET(Projection!E324,$A$2,0),NA())</f>
        <v>#N/A</v>
      </c>
      <c r="G324" s="10" t="e">
        <f ca="1">IF($B324&lt;='Visualization - Fit'!$B$5,OFFSET(Projection!F324,$A$2,0),NA())</f>
        <v>#N/A</v>
      </c>
      <c r="H324" s="10" t="e">
        <f ca="1">IF($B324&lt;='Visualization - Fit'!$B$5,OFFSET(Projection!O324,$A$2,0),NA())</f>
        <v>#N/A</v>
      </c>
      <c r="I324" s="10" t="e">
        <f ca="1">IF($B324&lt;='Visualization - Fit'!$B$5,OFFSET(Projection!P324,$A$2,0),NA())</f>
        <v>#N/A</v>
      </c>
      <c r="J324" s="10" t="e">
        <f ca="1">IF($B324&lt;='Visualization - Fit'!$B$5,OFFSET(Projection!Q324,$A$2,0),NA())</f>
        <v>#N/A</v>
      </c>
      <c r="K324" s="10" t="e">
        <f ca="1">IF($B324&lt;='Visualization - Fit'!$B$5,OFFSET(Projection!T324,$A$2,0),NA())</f>
        <v>#N/A</v>
      </c>
      <c r="L324" s="10" t="e">
        <f ca="1">IF($B324&lt;='Visualization - Fit'!$B$5,OFFSET(Projection!U324,$A$2,0),NA())</f>
        <v>#N/A</v>
      </c>
      <c r="M324" s="10" t="e">
        <f ca="1">IF($B324&lt;='Visualization - Fit'!$B$5,OFFSET(Projection!V324,$A$2,0),NA())</f>
        <v>#N/A</v>
      </c>
      <c r="N324" s="10" t="e">
        <f ca="1">IF($B324&lt;='Visualization - Fit'!$B$5,OFFSET(Projection!W324,$A$2,0),NA())</f>
        <v>#N/A</v>
      </c>
      <c r="O324" s="10" t="e">
        <f ca="1">IF($B324&lt;='Visualization - Fit'!$B$5,OFFSET(Projection!X324,$A$2,0),NA())</f>
        <v>#N/A</v>
      </c>
      <c r="P324" s="10" t="e">
        <f ca="1">IF($B324&lt;='Visualization - Fit'!$B$5,OFFSET(Projection!Y324,$A$2,0),NA())</f>
        <v>#N/A</v>
      </c>
      <c r="Q324" s="10" t="e">
        <f ca="1">IF($B324&lt;='Visualization - Fit'!$B$5,OFFSET(Projection!Z324,$A$2,0),NA())</f>
        <v>#N/A</v>
      </c>
      <c r="R324" s="10" t="e">
        <f ca="1">IF($B324&lt;='Visualization - Fit'!$B$5,OFFSET(Projection!AA324,$A$2,0),NA())</f>
        <v>#N/A</v>
      </c>
      <c r="S324" s="10" t="e">
        <f ca="1">IF($B324&lt;='Visualization - Fit'!$B$5,OFFSET(Projection!AB324,$A$2,0),NA())</f>
        <v>#N/A</v>
      </c>
      <c r="T324" s="10" t="e">
        <f ca="1">IF($B324&lt;='Visualization - Fit'!$B$5,OFFSET(Projection!AC324,$A$2,0),NA())</f>
        <v>#N/A</v>
      </c>
      <c r="U324" s="10" t="e">
        <f ca="1">IF($B324&lt;='Visualization - Fit'!$B$5,OFFSET(Projection!AD324,$A$2,0),NA())</f>
        <v>#N/A</v>
      </c>
      <c r="V324" s="10" t="e">
        <f ca="1">IF($B324&lt;='Visualization - Fit'!$B$5,OFFSET(Projection!AE324,$A$2,0),NA())</f>
        <v>#N/A</v>
      </c>
      <c r="W324" s="10" t="e">
        <f ca="1">IF($B324&lt;='Visualization - Fit'!$B$5,OFFSET(Projection!AI324,$A$2,0),NA())</f>
        <v>#N/A</v>
      </c>
      <c r="X324" s="10" t="e">
        <f ca="1">IF($B324&lt;='Visualization - Fit'!$B$5,OFFSET(Projection!AJ324,$A$2,0),NA())</f>
        <v>#N/A</v>
      </c>
      <c r="Y324" s="10" t="e">
        <f ca="1">IF($B324&lt;='Visualization - Fit'!$B$5,OFFSET(Projection!#REF!,$A$2,0),NA())</f>
        <v>#N/A</v>
      </c>
      <c r="Z324" s="10" t="e">
        <f ca="1">IF($B324&lt;='Visualization - Fit'!$B$5,OFFSET(Projection!AK324,$A$2,0),NA())</f>
        <v>#N/A</v>
      </c>
      <c r="AA324" s="10" t="e">
        <f ca="1">IF($B324&lt;='Visualization - Fit'!$B$5,OFFSET(Projection!AL324,$A$2,0),NA())</f>
        <v>#N/A</v>
      </c>
      <c r="AB324" s="10" t="e">
        <f ca="1">IF($B324&lt;='Visualization - Fit'!$B$5,OFFSET(Projection!AM324,$A$2,0),NA())</f>
        <v>#N/A</v>
      </c>
    </row>
    <row r="325" spans="2:28">
      <c r="B325" s="9" t="e">
        <f ca="1">IF(B324&lt;'Visualization - Fit'!$B$5,OFFSET(Projection!A325,$A$2,0),NA())</f>
        <v>#N/A</v>
      </c>
      <c r="C325" s="10" t="e">
        <f ca="1">IF($B325&lt;='Visualization - Fit'!$B$5,OFFSET(Projection!B325,$A$2,0),NA())</f>
        <v>#N/A</v>
      </c>
      <c r="D325" s="10" t="e">
        <f ca="1">IF($B325&lt;='Visualization - Fit'!$B$5,OFFSET(Projection!C325,$A$2,0),NA())</f>
        <v>#N/A</v>
      </c>
      <c r="E325" s="10" t="e">
        <f ca="1">IF($B325&lt;='Visualization - Fit'!$B$5,OFFSET(Projection!D325,$A$2,0),NA())</f>
        <v>#N/A</v>
      </c>
      <c r="F325" s="10" t="e">
        <f ca="1">IF($B325&lt;='Visualization - Fit'!$B$5,OFFSET(Projection!E325,$A$2,0),NA())</f>
        <v>#N/A</v>
      </c>
      <c r="G325" s="10" t="e">
        <f ca="1">IF($B325&lt;='Visualization - Fit'!$B$5,OFFSET(Projection!F325,$A$2,0),NA())</f>
        <v>#N/A</v>
      </c>
      <c r="H325" s="10" t="e">
        <f ca="1">IF($B325&lt;='Visualization - Fit'!$B$5,OFFSET(Projection!O325,$A$2,0),NA())</f>
        <v>#N/A</v>
      </c>
      <c r="I325" s="10" t="e">
        <f ca="1">IF($B325&lt;='Visualization - Fit'!$B$5,OFFSET(Projection!P325,$A$2,0),NA())</f>
        <v>#N/A</v>
      </c>
      <c r="J325" s="10" t="e">
        <f ca="1">IF($B325&lt;='Visualization - Fit'!$B$5,OFFSET(Projection!Q325,$A$2,0),NA())</f>
        <v>#N/A</v>
      </c>
      <c r="K325" s="10" t="e">
        <f ca="1">IF($B325&lt;='Visualization - Fit'!$B$5,OFFSET(Projection!T325,$A$2,0),NA())</f>
        <v>#N/A</v>
      </c>
      <c r="L325" s="10" t="e">
        <f ca="1">IF($B325&lt;='Visualization - Fit'!$B$5,OFFSET(Projection!U325,$A$2,0),NA())</f>
        <v>#N/A</v>
      </c>
      <c r="M325" s="10" t="e">
        <f ca="1">IF($B325&lt;='Visualization - Fit'!$B$5,OFFSET(Projection!V325,$A$2,0),NA())</f>
        <v>#N/A</v>
      </c>
      <c r="N325" s="10" t="e">
        <f ca="1">IF($B325&lt;='Visualization - Fit'!$B$5,OFFSET(Projection!W325,$A$2,0),NA())</f>
        <v>#N/A</v>
      </c>
      <c r="O325" s="10" t="e">
        <f ca="1">IF($B325&lt;='Visualization - Fit'!$B$5,OFFSET(Projection!X325,$A$2,0),NA())</f>
        <v>#N/A</v>
      </c>
      <c r="P325" s="10" t="e">
        <f ca="1">IF($B325&lt;='Visualization - Fit'!$B$5,OFFSET(Projection!Y325,$A$2,0),NA())</f>
        <v>#N/A</v>
      </c>
      <c r="Q325" s="10" t="e">
        <f ca="1">IF($B325&lt;='Visualization - Fit'!$B$5,OFFSET(Projection!Z325,$A$2,0),NA())</f>
        <v>#N/A</v>
      </c>
      <c r="R325" s="10" t="e">
        <f ca="1">IF($B325&lt;='Visualization - Fit'!$B$5,OFFSET(Projection!AA325,$A$2,0),NA())</f>
        <v>#N/A</v>
      </c>
      <c r="S325" s="10" t="e">
        <f ca="1">IF($B325&lt;='Visualization - Fit'!$B$5,OFFSET(Projection!AB325,$A$2,0),NA())</f>
        <v>#N/A</v>
      </c>
      <c r="T325" s="10" t="e">
        <f ca="1">IF($B325&lt;='Visualization - Fit'!$B$5,OFFSET(Projection!AC325,$A$2,0),NA())</f>
        <v>#N/A</v>
      </c>
      <c r="U325" s="10" t="e">
        <f ca="1">IF($B325&lt;='Visualization - Fit'!$B$5,OFFSET(Projection!AD325,$A$2,0),NA())</f>
        <v>#N/A</v>
      </c>
      <c r="V325" s="10" t="e">
        <f ca="1">IF($B325&lt;='Visualization - Fit'!$B$5,OFFSET(Projection!AE325,$A$2,0),NA())</f>
        <v>#N/A</v>
      </c>
      <c r="W325" s="10" t="e">
        <f ca="1">IF($B325&lt;='Visualization - Fit'!$B$5,OFFSET(Projection!AI325,$A$2,0),NA())</f>
        <v>#N/A</v>
      </c>
      <c r="X325" s="10" t="e">
        <f ca="1">IF($B325&lt;='Visualization - Fit'!$B$5,OFFSET(Projection!AJ325,$A$2,0),NA())</f>
        <v>#N/A</v>
      </c>
      <c r="Y325" s="10" t="e">
        <f ca="1">IF($B325&lt;='Visualization - Fit'!$B$5,OFFSET(Projection!#REF!,$A$2,0),NA())</f>
        <v>#N/A</v>
      </c>
      <c r="Z325" s="10" t="e">
        <f ca="1">IF($B325&lt;='Visualization - Fit'!$B$5,OFFSET(Projection!AK325,$A$2,0),NA())</f>
        <v>#N/A</v>
      </c>
      <c r="AA325" s="10" t="e">
        <f ca="1">IF($B325&lt;='Visualization - Fit'!$B$5,OFFSET(Projection!AL325,$A$2,0),NA())</f>
        <v>#N/A</v>
      </c>
      <c r="AB325" s="10" t="e">
        <f ca="1">IF($B325&lt;='Visualization - Fit'!$B$5,OFFSET(Projection!AM325,$A$2,0),NA())</f>
        <v>#N/A</v>
      </c>
    </row>
    <row r="326" spans="2:28">
      <c r="B326" s="9" t="e">
        <f ca="1">IF(B325&lt;'Visualization - Fit'!$B$5,OFFSET(Projection!A326,$A$2,0),NA())</f>
        <v>#N/A</v>
      </c>
      <c r="C326" s="10" t="e">
        <f ca="1">IF($B326&lt;='Visualization - Fit'!$B$5,OFFSET(Projection!B326,$A$2,0),NA())</f>
        <v>#N/A</v>
      </c>
      <c r="D326" s="10" t="e">
        <f ca="1">IF($B326&lt;='Visualization - Fit'!$B$5,OFFSET(Projection!C326,$A$2,0),NA())</f>
        <v>#N/A</v>
      </c>
      <c r="E326" s="10" t="e">
        <f ca="1">IF($B326&lt;='Visualization - Fit'!$B$5,OFFSET(Projection!D326,$A$2,0),NA())</f>
        <v>#N/A</v>
      </c>
      <c r="F326" s="10" t="e">
        <f ca="1">IF($B326&lt;='Visualization - Fit'!$B$5,OFFSET(Projection!E326,$A$2,0),NA())</f>
        <v>#N/A</v>
      </c>
      <c r="G326" s="10" t="e">
        <f ca="1">IF($B326&lt;='Visualization - Fit'!$B$5,OFFSET(Projection!F326,$A$2,0),NA())</f>
        <v>#N/A</v>
      </c>
      <c r="H326" s="10" t="e">
        <f ca="1">IF($B326&lt;='Visualization - Fit'!$B$5,OFFSET(Projection!O326,$A$2,0),NA())</f>
        <v>#N/A</v>
      </c>
      <c r="I326" s="10" t="e">
        <f ca="1">IF($B326&lt;='Visualization - Fit'!$B$5,OFFSET(Projection!P326,$A$2,0),NA())</f>
        <v>#N/A</v>
      </c>
      <c r="J326" s="10" t="e">
        <f ca="1">IF($B326&lt;='Visualization - Fit'!$B$5,OFFSET(Projection!Q326,$A$2,0),NA())</f>
        <v>#N/A</v>
      </c>
      <c r="K326" s="10" t="e">
        <f ca="1">IF($B326&lt;='Visualization - Fit'!$B$5,OFFSET(Projection!T326,$A$2,0),NA())</f>
        <v>#N/A</v>
      </c>
      <c r="L326" s="10" t="e">
        <f ca="1">IF($B326&lt;='Visualization - Fit'!$B$5,OFFSET(Projection!U326,$A$2,0),NA())</f>
        <v>#N/A</v>
      </c>
      <c r="M326" s="10" t="e">
        <f ca="1">IF($B326&lt;='Visualization - Fit'!$B$5,OFFSET(Projection!V326,$A$2,0),NA())</f>
        <v>#N/A</v>
      </c>
      <c r="N326" s="10" t="e">
        <f ca="1">IF($B326&lt;='Visualization - Fit'!$B$5,OFFSET(Projection!W326,$A$2,0),NA())</f>
        <v>#N/A</v>
      </c>
      <c r="O326" s="10" t="e">
        <f ca="1">IF($B326&lt;='Visualization - Fit'!$B$5,OFFSET(Projection!X326,$A$2,0),NA())</f>
        <v>#N/A</v>
      </c>
      <c r="P326" s="10" t="e">
        <f ca="1">IF($B326&lt;='Visualization - Fit'!$B$5,OFFSET(Projection!Y326,$A$2,0),NA())</f>
        <v>#N/A</v>
      </c>
      <c r="Q326" s="10" t="e">
        <f ca="1">IF($B326&lt;='Visualization - Fit'!$B$5,OFFSET(Projection!Z326,$A$2,0),NA())</f>
        <v>#N/A</v>
      </c>
      <c r="R326" s="10" t="e">
        <f ca="1">IF($B326&lt;='Visualization - Fit'!$B$5,OFFSET(Projection!AA326,$A$2,0),NA())</f>
        <v>#N/A</v>
      </c>
      <c r="S326" s="10" t="e">
        <f ca="1">IF($B326&lt;='Visualization - Fit'!$B$5,OFFSET(Projection!AB326,$A$2,0),NA())</f>
        <v>#N/A</v>
      </c>
      <c r="T326" s="10" t="e">
        <f ca="1">IF($B326&lt;='Visualization - Fit'!$B$5,OFFSET(Projection!AC326,$A$2,0),NA())</f>
        <v>#N/A</v>
      </c>
      <c r="U326" s="10" t="e">
        <f ca="1">IF($B326&lt;='Visualization - Fit'!$B$5,OFFSET(Projection!AD326,$A$2,0),NA())</f>
        <v>#N/A</v>
      </c>
      <c r="V326" s="10" t="e">
        <f ca="1">IF($B326&lt;='Visualization - Fit'!$B$5,OFFSET(Projection!AE326,$A$2,0),NA())</f>
        <v>#N/A</v>
      </c>
      <c r="W326" s="10" t="e">
        <f ca="1">IF($B326&lt;='Visualization - Fit'!$B$5,OFFSET(Projection!AI326,$A$2,0),NA())</f>
        <v>#N/A</v>
      </c>
      <c r="X326" s="10" t="e">
        <f ca="1">IF($B326&lt;='Visualization - Fit'!$B$5,OFFSET(Projection!AJ326,$A$2,0),NA())</f>
        <v>#N/A</v>
      </c>
      <c r="Y326" s="10" t="e">
        <f ca="1">IF($B326&lt;='Visualization - Fit'!$B$5,OFFSET(Projection!#REF!,$A$2,0),NA())</f>
        <v>#N/A</v>
      </c>
      <c r="Z326" s="10" t="e">
        <f ca="1">IF($B326&lt;='Visualization - Fit'!$B$5,OFFSET(Projection!AK326,$A$2,0),NA())</f>
        <v>#N/A</v>
      </c>
      <c r="AA326" s="10" t="e">
        <f ca="1">IF($B326&lt;='Visualization - Fit'!$B$5,OFFSET(Projection!AL326,$A$2,0),NA())</f>
        <v>#N/A</v>
      </c>
      <c r="AB326" s="10" t="e">
        <f ca="1">IF($B326&lt;='Visualization - Fit'!$B$5,OFFSET(Projection!AM326,$A$2,0),NA())</f>
        <v>#N/A</v>
      </c>
    </row>
    <row r="327" spans="2:28">
      <c r="B327" s="9" t="e">
        <f ca="1">IF(B326&lt;'Visualization - Fit'!$B$5,OFFSET(Projection!A327,$A$2,0),NA())</f>
        <v>#N/A</v>
      </c>
      <c r="C327" s="10" t="e">
        <f ca="1">IF($B327&lt;='Visualization - Fit'!$B$5,OFFSET(Projection!B327,$A$2,0),NA())</f>
        <v>#N/A</v>
      </c>
      <c r="D327" s="10" t="e">
        <f ca="1">IF($B327&lt;='Visualization - Fit'!$B$5,OFFSET(Projection!C327,$A$2,0),NA())</f>
        <v>#N/A</v>
      </c>
      <c r="E327" s="10" t="e">
        <f ca="1">IF($B327&lt;='Visualization - Fit'!$B$5,OFFSET(Projection!D327,$A$2,0),NA())</f>
        <v>#N/A</v>
      </c>
      <c r="F327" s="10" t="e">
        <f ca="1">IF($B327&lt;='Visualization - Fit'!$B$5,OFFSET(Projection!E327,$A$2,0),NA())</f>
        <v>#N/A</v>
      </c>
      <c r="G327" s="10" t="e">
        <f ca="1">IF($B327&lt;='Visualization - Fit'!$B$5,OFFSET(Projection!F327,$A$2,0),NA())</f>
        <v>#N/A</v>
      </c>
      <c r="H327" s="10" t="e">
        <f ca="1">IF($B327&lt;='Visualization - Fit'!$B$5,OFFSET(Projection!O327,$A$2,0),NA())</f>
        <v>#N/A</v>
      </c>
      <c r="I327" s="10" t="e">
        <f ca="1">IF($B327&lt;='Visualization - Fit'!$B$5,OFFSET(Projection!P327,$A$2,0),NA())</f>
        <v>#N/A</v>
      </c>
      <c r="J327" s="10" t="e">
        <f ca="1">IF($B327&lt;='Visualization - Fit'!$B$5,OFFSET(Projection!Q327,$A$2,0),NA())</f>
        <v>#N/A</v>
      </c>
      <c r="K327" s="10" t="e">
        <f ca="1">IF($B327&lt;='Visualization - Fit'!$B$5,OFFSET(Projection!T327,$A$2,0),NA())</f>
        <v>#N/A</v>
      </c>
      <c r="L327" s="10" t="e">
        <f ca="1">IF($B327&lt;='Visualization - Fit'!$B$5,OFFSET(Projection!U327,$A$2,0),NA())</f>
        <v>#N/A</v>
      </c>
      <c r="M327" s="10" t="e">
        <f ca="1">IF($B327&lt;='Visualization - Fit'!$B$5,OFFSET(Projection!V327,$A$2,0),NA())</f>
        <v>#N/A</v>
      </c>
      <c r="N327" s="10" t="e">
        <f ca="1">IF($B327&lt;='Visualization - Fit'!$B$5,OFFSET(Projection!W327,$A$2,0),NA())</f>
        <v>#N/A</v>
      </c>
      <c r="O327" s="10" t="e">
        <f ca="1">IF($B327&lt;='Visualization - Fit'!$B$5,OFFSET(Projection!X327,$A$2,0),NA())</f>
        <v>#N/A</v>
      </c>
      <c r="P327" s="10" t="e">
        <f ca="1">IF($B327&lt;='Visualization - Fit'!$B$5,OFFSET(Projection!Y327,$A$2,0),NA())</f>
        <v>#N/A</v>
      </c>
      <c r="Q327" s="10" t="e">
        <f ca="1">IF($B327&lt;='Visualization - Fit'!$B$5,OFFSET(Projection!Z327,$A$2,0),NA())</f>
        <v>#N/A</v>
      </c>
      <c r="R327" s="10" t="e">
        <f ca="1">IF($B327&lt;='Visualization - Fit'!$B$5,OFFSET(Projection!AA327,$A$2,0),NA())</f>
        <v>#N/A</v>
      </c>
      <c r="S327" s="10" t="e">
        <f ca="1">IF($B327&lt;='Visualization - Fit'!$B$5,OFFSET(Projection!AB327,$A$2,0),NA())</f>
        <v>#N/A</v>
      </c>
      <c r="T327" s="10" t="e">
        <f ca="1">IF($B327&lt;='Visualization - Fit'!$B$5,OFFSET(Projection!AC327,$A$2,0),NA())</f>
        <v>#N/A</v>
      </c>
      <c r="U327" s="10" t="e">
        <f ca="1">IF($B327&lt;='Visualization - Fit'!$B$5,OFFSET(Projection!AD327,$A$2,0),NA())</f>
        <v>#N/A</v>
      </c>
      <c r="V327" s="10" t="e">
        <f ca="1">IF($B327&lt;='Visualization - Fit'!$B$5,OFFSET(Projection!AE327,$A$2,0),NA())</f>
        <v>#N/A</v>
      </c>
      <c r="W327" s="10" t="e">
        <f ca="1">IF($B327&lt;='Visualization - Fit'!$B$5,OFFSET(Projection!AI327,$A$2,0),NA())</f>
        <v>#N/A</v>
      </c>
      <c r="X327" s="10" t="e">
        <f ca="1">IF($B327&lt;='Visualization - Fit'!$B$5,OFFSET(Projection!AJ327,$A$2,0),NA())</f>
        <v>#N/A</v>
      </c>
      <c r="Y327" s="10" t="e">
        <f ca="1">IF($B327&lt;='Visualization - Fit'!$B$5,OFFSET(Projection!#REF!,$A$2,0),NA())</f>
        <v>#N/A</v>
      </c>
      <c r="Z327" s="10" t="e">
        <f ca="1">IF($B327&lt;='Visualization - Fit'!$B$5,OFFSET(Projection!AK327,$A$2,0),NA())</f>
        <v>#N/A</v>
      </c>
      <c r="AA327" s="10" t="e">
        <f ca="1">IF($B327&lt;='Visualization - Fit'!$B$5,OFFSET(Projection!AL327,$A$2,0),NA())</f>
        <v>#N/A</v>
      </c>
      <c r="AB327" s="10" t="e">
        <f ca="1">IF($B327&lt;='Visualization - Fit'!$B$5,OFFSET(Projection!AM327,$A$2,0),NA())</f>
        <v>#N/A</v>
      </c>
    </row>
    <row r="328" spans="2:28">
      <c r="B328" s="9" t="e">
        <f ca="1">IF(B327&lt;'Visualization - Fit'!$B$5,OFFSET(Projection!A328,$A$2,0),NA())</f>
        <v>#N/A</v>
      </c>
      <c r="C328" s="10" t="e">
        <f ca="1">IF($B328&lt;='Visualization - Fit'!$B$5,OFFSET(Projection!B328,$A$2,0),NA())</f>
        <v>#N/A</v>
      </c>
      <c r="D328" s="10" t="e">
        <f ca="1">IF($B328&lt;='Visualization - Fit'!$B$5,OFFSET(Projection!C328,$A$2,0),NA())</f>
        <v>#N/A</v>
      </c>
      <c r="E328" s="10" t="e">
        <f ca="1">IF($B328&lt;='Visualization - Fit'!$B$5,OFFSET(Projection!D328,$A$2,0),NA())</f>
        <v>#N/A</v>
      </c>
      <c r="F328" s="10" t="e">
        <f ca="1">IF($B328&lt;='Visualization - Fit'!$B$5,OFFSET(Projection!E328,$A$2,0),NA())</f>
        <v>#N/A</v>
      </c>
      <c r="G328" s="10" t="e">
        <f ca="1">IF($B328&lt;='Visualization - Fit'!$B$5,OFFSET(Projection!F328,$A$2,0),NA())</f>
        <v>#N/A</v>
      </c>
      <c r="H328" s="10" t="e">
        <f ca="1">IF($B328&lt;='Visualization - Fit'!$B$5,OFFSET(Projection!O328,$A$2,0),NA())</f>
        <v>#N/A</v>
      </c>
      <c r="I328" s="10" t="e">
        <f ca="1">IF($B328&lt;='Visualization - Fit'!$B$5,OFFSET(Projection!P328,$A$2,0),NA())</f>
        <v>#N/A</v>
      </c>
      <c r="J328" s="10" t="e">
        <f ca="1">IF($B328&lt;='Visualization - Fit'!$B$5,OFFSET(Projection!Q328,$A$2,0),NA())</f>
        <v>#N/A</v>
      </c>
      <c r="K328" s="10" t="e">
        <f ca="1">IF($B328&lt;='Visualization - Fit'!$B$5,OFFSET(Projection!T328,$A$2,0),NA())</f>
        <v>#N/A</v>
      </c>
      <c r="L328" s="10" t="e">
        <f ca="1">IF($B328&lt;='Visualization - Fit'!$B$5,OFFSET(Projection!U328,$A$2,0),NA())</f>
        <v>#N/A</v>
      </c>
      <c r="M328" s="10" t="e">
        <f ca="1">IF($B328&lt;='Visualization - Fit'!$B$5,OFFSET(Projection!V328,$A$2,0),NA())</f>
        <v>#N/A</v>
      </c>
      <c r="N328" s="10" t="e">
        <f ca="1">IF($B328&lt;='Visualization - Fit'!$B$5,OFFSET(Projection!W328,$A$2,0),NA())</f>
        <v>#N/A</v>
      </c>
      <c r="O328" s="10" t="e">
        <f ca="1">IF($B328&lt;='Visualization - Fit'!$B$5,OFFSET(Projection!X328,$A$2,0),NA())</f>
        <v>#N/A</v>
      </c>
      <c r="P328" s="10" t="e">
        <f ca="1">IF($B328&lt;='Visualization - Fit'!$B$5,OFFSET(Projection!Y328,$A$2,0),NA())</f>
        <v>#N/A</v>
      </c>
      <c r="Q328" s="10" t="e">
        <f ca="1">IF($B328&lt;='Visualization - Fit'!$B$5,OFFSET(Projection!Z328,$A$2,0),NA())</f>
        <v>#N/A</v>
      </c>
      <c r="R328" s="10" t="e">
        <f ca="1">IF($B328&lt;='Visualization - Fit'!$B$5,OFFSET(Projection!AA328,$A$2,0),NA())</f>
        <v>#N/A</v>
      </c>
      <c r="S328" s="10" t="e">
        <f ca="1">IF($B328&lt;='Visualization - Fit'!$B$5,OFFSET(Projection!AB328,$A$2,0),NA())</f>
        <v>#N/A</v>
      </c>
      <c r="T328" s="10" t="e">
        <f ca="1">IF($B328&lt;='Visualization - Fit'!$B$5,OFFSET(Projection!AC328,$A$2,0),NA())</f>
        <v>#N/A</v>
      </c>
      <c r="U328" s="10" t="e">
        <f ca="1">IF($B328&lt;='Visualization - Fit'!$B$5,OFFSET(Projection!AD328,$A$2,0),NA())</f>
        <v>#N/A</v>
      </c>
      <c r="V328" s="10" t="e">
        <f ca="1">IF($B328&lt;='Visualization - Fit'!$B$5,OFFSET(Projection!AE328,$A$2,0),NA())</f>
        <v>#N/A</v>
      </c>
      <c r="W328" s="10" t="e">
        <f ca="1">IF($B328&lt;='Visualization - Fit'!$B$5,OFFSET(Projection!AI328,$A$2,0),NA())</f>
        <v>#N/A</v>
      </c>
      <c r="X328" s="10" t="e">
        <f ca="1">IF($B328&lt;='Visualization - Fit'!$B$5,OFFSET(Projection!AJ328,$A$2,0),NA())</f>
        <v>#N/A</v>
      </c>
      <c r="Y328" s="10" t="e">
        <f ca="1">IF($B328&lt;='Visualization - Fit'!$B$5,OFFSET(Projection!#REF!,$A$2,0),NA())</f>
        <v>#N/A</v>
      </c>
      <c r="Z328" s="10" t="e">
        <f ca="1">IF($B328&lt;='Visualization - Fit'!$B$5,OFFSET(Projection!AK328,$A$2,0),NA())</f>
        <v>#N/A</v>
      </c>
      <c r="AA328" s="10" t="e">
        <f ca="1">IF($B328&lt;='Visualization - Fit'!$B$5,OFFSET(Projection!AL328,$A$2,0),NA())</f>
        <v>#N/A</v>
      </c>
      <c r="AB328" s="10" t="e">
        <f ca="1">IF($B328&lt;='Visualization - Fit'!$B$5,OFFSET(Projection!AM328,$A$2,0),NA())</f>
        <v>#N/A</v>
      </c>
    </row>
    <row r="329" spans="2:28">
      <c r="B329" s="9" t="e">
        <f ca="1">IF(B328&lt;'Visualization - Fit'!$B$5,OFFSET(Projection!A329,$A$2,0),NA())</f>
        <v>#N/A</v>
      </c>
      <c r="C329" s="10" t="e">
        <f ca="1">IF($B329&lt;='Visualization - Fit'!$B$5,OFFSET(Projection!B329,$A$2,0),NA())</f>
        <v>#N/A</v>
      </c>
      <c r="D329" s="10" t="e">
        <f ca="1">IF($B329&lt;='Visualization - Fit'!$B$5,OFFSET(Projection!C329,$A$2,0),NA())</f>
        <v>#N/A</v>
      </c>
      <c r="E329" s="10" t="e">
        <f ca="1">IF($B329&lt;='Visualization - Fit'!$B$5,OFFSET(Projection!D329,$A$2,0),NA())</f>
        <v>#N/A</v>
      </c>
      <c r="F329" s="10" t="e">
        <f ca="1">IF($B329&lt;='Visualization - Fit'!$B$5,OFFSET(Projection!E329,$A$2,0),NA())</f>
        <v>#N/A</v>
      </c>
      <c r="G329" s="10" t="e">
        <f ca="1">IF($B329&lt;='Visualization - Fit'!$B$5,OFFSET(Projection!F329,$A$2,0),NA())</f>
        <v>#N/A</v>
      </c>
      <c r="H329" s="10" t="e">
        <f ca="1">IF($B329&lt;='Visualization - Fit'!$B$5,OFFSET(Projection!O329,$A$2,0),NA())</f>
        <v>#N/A</v>
      </c>
      <c r="I329" s="10" t="e">
        <f ca="1">IF($B329&lt;='Visualization - Fit'!$B$5,OFFSET(Projection!P329,$A$2,0),NA())</f>
        <v>#N/A</v>
      </c>
      <c r="J329" s="10" t="e">
        <f ca="1">IF($B329&lt;='Visualization - Fit'!$B$5,OFFSET(Projection!Q329,$A$2,0),NA())</f>
        <v>#N/A</v>
      </c>
      <c r="K329" s="10" t="e">
        <f ca="1">IF($B329&lt;='Visualization - Fit'!$B$5,OFFSET(Projection!T329,$A$2,0),NA())</f>
        <v>#N/A</v>
      </c>
      <c r="L329" s="10" t="e">
        <f ca="1">IF($B329&lt;='Visualization - Fit'!$B$5,OFFSET(Projection!U329,$A$2,0),NA())</f>
        <v>#N/A</v>
      </c>
      <c r="M329" s="10" t="e">
        <f ca="1">IF($B329&lt;='Visualization - Fit'!$B$5,OFFSET(Projection!V329,$A$2,0),NA())</f>
        <v>#N/A</v>
      </c>
      <c r="N329" s="10" t="e">
        <f ca="1">IF($B329&lt;='Visualization - Fit'!$B$5,OFFSET(Projection!W329,$A$2,0),NA())</f>
        <v>#N/A</v>
      </c>
      <c r="O329" s="10" t="e">
        <f ca="1">IF($B329&lt;='Visualization - Fit'!$B$5,OFFSET(Projection!X329,$A$2,0),NA())</f>
        <v>#N/A</v>
      </c>
      <c r="P329" s="10" t="e">
        <f ca="1">IF($B329&lt;='Visualization - Fit'!$B$5,OFFSET(Projection!Y329,$A$2,0),NA())</f>
        <v>#N/A</v>
      </c>
      <c r="Q329" s="10" t="e">
        <f ca="1">IF($B329&lt;='Visualization - Fit'!$B$5,OFFSET(Projection!Z329,$A$2,0),NA())</f>
        <v>#N/A</v>
      </c>
      <c r="R329" s="10" t="e">
        <f ca="1">IF($B329&lt;='Visualization - Fit'!$B$5,OFFSET(Projection!AA329,$A$2,0),NA())</f>
        <v>#N/A</v>
      </c>
      <c r="S329" s="10" t="e">
        <f ca="1">IF($B329&lt;='Visualization - Fit'!$B$5,OFFSET(Projection!AB329,$A$2,0),NA())</f>
        <v>#N/A</v>
      </c>
      <c r="T329" s="10" t="e">
        <f ca="1">IF($B329&lt;='Visualization - Fit'!$B$5,OFFSET(Projection!AC329,$A$2,0),NA())</f>
        <v>#N/A</v>
      </c>
      <c r="U329" s="10" t="e">
        <f ca="1">IF($B329&lt;='Visualization - Fit'!$B$5,OFFSET(Projection!AD329,$A$2,0),NA())</f>
        <v>#N/A</v>
      </c>
      <c r="V329" s="10" t="e">
        <f ca="1">IF($B329&lt;='Visualization - Fit'!$B$5,OFFSET(Projection!AE329,$A$2,0),NA())</f>
        <v>#N/A</v>
      </c>
      <c r="W329" s="10" t="e">
        <f ca="1">IF($B329&lt;='Visualization - Fit'!$B$5,OFFSET(Projection!AI329,$A$2,0),NA())</f>
        <v>#N/A</v>
      </c>
      <c r="X329" s="10" t="e">
        <f ca="1">IF($B329&lt;='Visualization - Fit'!$B$5,OFFSET(Projection!AJ329,$A$2,0),NA())</f>
        <v>#N/A</v>
      </c>
      <c r="Y329" s="10" t="e">
        <f ca="1">IF($B329&lt;='Visualization - Fit'!$B$5,OFFSET(Projection!#REF!,$A$2,0),NA())</f>
        <v>#N/A</v>
      </c>
      <c r="Z329" s="10" t="e">
        <f ca="1">IF($B329&lt;='Visualization - Fit'!$B$5,OFFSET(Projection!AK329,$A$2,0),NA())</f>
        <v>#N/A</v>
      </c>
      <c r="AA329" s="10" t="e">
        <f ca="1">IF($B329&lt;='Visualization - Fit'!$B$5,OFFSET(Projection!AL329,$A$2,0),NA())</f>
        <v>#N/A</v>
      </c>
      <c r="AB329" s="10" t="e">
        <f ca="1">IF($B329&lt;='Visualization - Fit'!$B$5,OFFSET(Projection!AM329,$A$2,0),NA())</f>
        <v>#N/A</v>
      </c>
    </row>
    <row r="330" spans="2:28">
      <c r="B330" s="9" t="e">
        <f ca="1">IF(B329&lt;'Visualization - Fit'!$B$5,OFFSET(Projection!A330,$A$2,0),NA())</f>
        <v>#N/A</v>
      </c>
      <c r="C330" s="10" t="e">
        <f ca="1">IF($B330&lt;='Visualization - Fit'!$B$5,OFFSET(Projection!B330,$A$2,0),NA())</f>
        <v>#N/A</v>
      </c>
      <c r="D330" s="10" t="e">
        <f ca="1">IF($B330&lt;='Visualization - Fit'!$B$5,OFFSET(Projection!C330,$A$2,0),NA())</f>
        <v>#N/A</v>
      </c>
      <c r="E330" s="10" t="e">
        <f ca="1">IF($B330&lt;='Visualization - Fit'!$B$5,OFFSET(Projection!D330,$A$2,0),NA())</f>
        <v>#N/A</v>
      </c>
      <c r="F330" s="10" t="e">
        <f ca="1">IF($B330&lt;='Visualization - Fit'!$B$5,OFFSET(Projection!E330,$A$2,0),NA())</f>
        <v>#N/A</v>
      </c>
      <c r="G330" s="10" t="e">
        <f ca="1">IF($B330&lt;='Visualization - Fit'!$B$5,OFFSET(Projection!F330,$A$2,0),NA())</f>
        <v>#N/A</v>
      </c>
      <c r="H330" s="10" t="e">
        <f ca="1">IF($B330&lt;='Visualization - Fit'!$B$5,OFFSET(Projection!O330,$A$2,0),NA())</f>
        <v>#N/A</v>
      </c>
      <c r="I330" s="10" t="e">
        <f ca="1">IF($B330&lt;='Visualization - Fit'!$B$5,OFFSET(Projection!P330,$A$2,0),NA())</f>
        <v>#N/A</v>
      </c>
      <c r="J330" s="10" t="e">
        <f ca="1">IF($B330&lt;='Visualization - Fit'!$B$5,OFFSET(Projection!Q330,$A$2,0),NA())</f>
        <v>#N/A</v>
      </c>
      <c r="K330" s="10" t="e">
        <f ca="1">IF($B330&lt;='Visualization - Fit'!$B$5,OFFSET(Projection!T330,$A$2,0),NA())</f>
        <v>#N/A</v>
      </c>
      <c r="L330" s="10" t="e">
        <f ca="1">IF($B330&lt;='Visualization - Fit'!$B$5,OFFSET(Projection!U330,$A$2,0),NA())</f>
        <v>#N/A</v>
      </c>
      <c r="M330" s="10" t="e">
        <f ca="1">IF($B330&lt;='Visualization - Fit'!$B$5,OFFSET(Projection!V330,$A$2,0),NA())</f>
        <v>#N/A</v>
      </c>
      <c r="N330" s="10" t="e">
        <f ca="1">IF($B330&lt;='Visualization - Fit'!$B$5,OFFSET(Projection!W330,$A$2,0),NA())</f>
        <v>#N/A</v>
      </c>
      <c r="O330" s="10" t="e">
        <f ca="1">IF($B330&lt;='Visualization - Fit'!$B$5,OFFSET(Projection!X330,$A$2,0),NA())</f>
        <v>#N/A</v>
      </c>
      <c r="P330" s="10" t="e">
        <f ca="1">IF($B330&lt;='Visualization - Fit'!$B$5,OFFSET(Projection!Y330,$A$2,0),NA())</f>
        <v>#N/A</v>
      </c>
      <c r="Q330" s="10" t="e">
        <f ca="1">IF($B330&lt;='Visualization - Fit'!$B$5,OFFSET(Projection!Z330,$A$2,0),NA())</f>
        <v>#N/A</v>
      </c>
      <c r="R330" s="10" t="e">
        <f ca="1">IF($B330&lt;='Visualization - Fit'!$B$5,OFFSET(Projection!AA330,$A$2,0),NA())</f>
        <v>#N/A</v>
      </c>
      <c r="S330" s="10" t="e">
        <f ca="1">IF($B330&lt;='Visualization - Fit'!$B$5,OFFSET(Projection!AB330,$A$2,0),NA())</f>
        <v>#N/A</v>
      </c>
      <c r="T330" s="10" t="e">
        <f ca="1">IF($B330&lt;='Visualization - Fit'!$B$5,OFFSET(Projection!AC330,$A$2,0),NA())</f>
        <v>#N/A</v>
      </c>
      <c r="U330" s="10" t="e">
        <f ca="1">IF($B330&lt;='Visualization - Fit'!$B$5,OFFSET(Projection!AD330,$A$2,0),NA())</f>
        <v>#N/A</v>
      </c>
      <c r="V330" s="10" t="e">
        <f ca="1">IF($B330&lt;='Visualization - Fit'!$B$5,OFFSET(Projection!AE330,$A$2,0),NA())</f>
        <v>#N/A</v>
      </c>
      <c r="W330" s="10" t="e">
        <f ca="1">IF($B330&lt;='Visualization - Fit'!$B$5,OFFSET(Projection!AI330,$A$2,0),NA())</f>
        <v>#N/A</v>
      </c>
      <c r="X330" s="10" t="e">
        <f ca="1">IF($B330&lt;='Visualization - Fit'!$B$5,OFFSET(Projection!AJ330,$A$2,0),NA())</f>
        <v>#N/A</v>
      </c>
      <c r="Y330" s="10" t="e">
        <f ca="1">IF($B330&lt;='Visualization - Fit'!$B$5,OFFSET(Projection!#REF!,$A$2,0),NA())</f>
        <v>#N/A</v>
      </c>
      <c r="Z330" s="10" t="e">
        <f ca="1">IF($B330&lt;='Visualization - Fit'!$B$5,OFFSET(Projection!AK330,$A$2,0),NA())</f>
        <v>#N/A</v>
      </c>
      <c r="AA330" s="10" t="e">
        <f ca="1">IF($B330&lt;='Visualization - Fit'!$B$5,OFFSET(Projection!AL330,$A$2,0),NA())</f>
        <v>#N/A</v>
      </c>
      <c r="AB330" s="10" t="e">
        <f ca="1">IF($B330&lt;='Visualization - Fit'!$B$5,OFFSET(Projection!AM330,$A$2,0),NA())</f>
        <v>#N/A</v>
      </c>
    </row>
    <row r="331" spans="2:28">
      <c r="B331" s="9" t="e">
        <f ca="1">IF(B330&lt;'Visualization - Fit'!$B$5,OFFSET(Projection!A331,$A$2,0),NA())</f>
        <v>#N/A</v>
      </c>
      <c r="C331" s="10" t="e">
        <f ca="1">IF($B331&lt;='Visualization - Fit'!$B$5,OFFSET(Projection!B331,$A$2,0),NA())</f>
        <v>#N/A</v>
      </c>
      <c r="D331" s="10" t="e">
        <f ca="1">IF($B331&lt;='Visualization - Fit'!$B$5,OFFSET(Projection!C331,$A$2,0),NA())</f>
        <v>#N/A</v>
      </c>
      <c r="E331" s="10" t="e">
        <f ca="1">IF($B331&lt;='Visualization - Fit'!$B$5,OFFSET(Projection!D331,$A$2,0),NA())</f>
        <v>#N/A</v>
      </c>
      <c r="F331" s="10" t="e">
        <f ca="1">IF($B331&lt;='Visualization - Fit'!$B$5,OFFSET(Projection!E331,$A$2,0),NA())</f>
        <v>#N/A</v>
      </c>
      <c r="G331" s="10" t="e">
        <f ca="1">IF($B331&lt;='Visualization - Fit'!$B$5,OFFSET(Projection!F331,$A$2,0),NA())</f>
        <v>#N/A</v>
      </c>
      <c r="H331" s="10" t="e">
        <f ca="1">IF($B331&lt;='Visualization - Fit'!$B$5,OFFSET(Projection!O331,$A$2,0),NA())</f>
        <v>#N/A</v>
      </c>
      <c r="I331" s="10" t="e">
        <f ca="1">IF($B331&lt;='Visualization - Fit'!$B$5,OFFSET(Projection!P331,$A$2,0),NA())</f>
        <v>#N/A</v>
      </c>
      <c r="J331" s="10" t="e">
        <f ca="1">IF($B331&lt;='Visualization - Fit'!$B$5,OFFSET(Projection!Q331,$A$2,0),NA())</f>
        <v>#N/A</v>
      </c>
      <c r="K331" s="10" t="e">
        <f ca="1">IF($B331&lt;='Visualization - Fit'!$B$5,OFFSET(Projection!T331,$A$2,0),NA())</f>
        <v>#N/A</v>
      </c>
      <c r="L331" s="10" t="e">
        <f ca="1">IF($B331&lt;='Visualization - Fit'!$B$5,OFFSET(Projection!U331,$A$2,0),NA())</f>
        <v>#N/A</v>
      </c>
      <c r="M331" s="10" t="e">
        <f ca="1">IF($B331&lt;='Visualization - Fit'!$B$5,OFFSET(Projection!V331,$A$2,0),NA())</f>
        <v>#N/A</v>
      </c>
      <c r="N331" s="10" t="e">
        <f ca="1">IF($B331&lt;='Visualization - Fit'!$B$5,OFFSET(Projection!W331,$A$2,0),NA())</f>
        <v>#N/A</v>
      </c>
      <c r="O331" s="10" t="e">
        <f ca="1">IF($B331&lt;='Visualization - Fit'!$B$5,OFFSET(Projection!X331,$A$2,0),NA())</f>
        <v>#N/A</v>
      </c>
      <c r="P331" s="10" t="e">
        <f ca="1">IF($B331&lt;='Visualization - Fit'!$B$5,OFFSET(Projection!Y331,$A$2,0),NA())</f>
        <v>#N/A</v>
      </c>
      <c r="Q331" s="10" t="e">
        <f ca="1">IF($B331&lt;='Visualization - Fit'!$B$5,OFFSET(Projection!Z331,$A$2,0),NA())</f>
        <v>#N/A</v>
      </c>
      <c r="R331" s="10" t="e">
        <f ca="1">IF($B331&lt;='Visualization - Fit'!$B$5,OFFSET(Projection!AA331,$A$2,0),NA())</f>
        <v>#N/A</v>
      </c>
      <c r="S331" s="10" t="e">
        <f ca="1">IF($B331&lt;='Visualization - Fit'!$B$5,OFFSET(Projection!AB331,$A$2,0),NA())</f>
        <v>#N/A</v>
      </c>
      <c r="T331" s="10" t="e">
        <f ca="1">IF($B331&lt;='Visualization - Fit'!$B$5,OFFSET(Projection!AC331,$A$2,0),NA())</f>
        <v>#N/A</v>
      </c>
      <c r="U331" s="10" t="e">
        <f ca="1">IF($B331&lt;='Visualization - Fit'!$B$5,OFFSET(Projection!AD331,$A$2,0),NA())</f>
        <v>#N/A</v>
      </c>
      <c r="V331" s="10" t="e">
        <f ca="1">IF($B331&lt;='Visualization - Fit'!$B$5,OFFSET(Projection!AE331,$A$2,0),NA())</f>
        <v>#N/A</v>
      </c>
      <c r="W331" s="10" t="e">
        <f ca="1">IF($B331&lt;='Visualization - Fit'!$B$5,OFFSET(Projection!AI331,$A$2,0),NA())</f>
        <v>#N/A</v>
      </c>
      <c r="X331" s="10" t="e">
        <f ca="1">IF($B331&lt;='Visualization - Fit'!$B$5,OFFSET(Projection!AJ331,$A$2,0),NA())</f>
        <v>#N/A</v>
      </c>
      <c r="Y331" s="10" t="e">
        <f ca="1">IF($B331&lt;='Visualization - Fit'!$B$5,OFFSET(Projection!#REF!,$A$2,0),NA())</f>
        <v>#N/A</v>
      </c>
      <c r="Z331" s="10" t="e">
        <f ca="1">IF($B331&lt;='Visualization - Fit'!$B$5,OFFSET(Projection!AK331,$A$2,0),NA())</f>
        <v>#N/A</v>
      </c>
      <c r="AA331" s="10" t="e">
        <f ca="1">IF($B331&lt;='Visualization - Fit'!$B$5,OFFSET(Projection!AL331,$A$2,0),NA())</f>
        <v>#N/A</v>
      </c>
      <c r="AB331" s="10" t="e">
        <f ca="1">IF($B331&lt;='Visualization - Fit'!$B$5,OFFSET(Projection!AM331,$A$2,0),NA())</f>
        <v>#N/A</v>
      </c>
    </row>
    <row r="332" spans="2:28">
      <c r="B332" s="9" t="e">
        <f ca="1">IF(B331&lt;'Visualization - Fit'!$B$5,OFFSET(Projection!A332,$A$2,0),NA())</f>
        <v>#N/A</v>
      </c>
      <c r="C332" s="10" t="e">
        <f ca="1">IF($B332&lt;='Visualization - Fit'!$B$5,OFFSET(Projection!B332,$A$2,0),NA())</f>
        <v>#N/A</v>
      </c>
      <c r="D332" s="10" t="e">
        <f ca="1">IF($B332&lt;='Visualization - Fit'!$B$5,OFFSET(Projection!C332,$A$2,0),NA())</f>
        <v>#N/A</v>
      </c>
      <c r="E332" s="10" t="e">
        <f ca="1">IF($B332&lt;='Visualization - Fit'!$B$5,OFFSET(Projection!D332,$A$2,0),NA())</f>
        <v>#N/A</v>
      </c>
      <c r="F332" s="10" t="e">
        <f ca="1">IF($B332&lt;='Visualization - Fit'!$B$5,OFFSET(Projection!E332,$A$2,0),NA())</f>
        <v>#N/A</v>
      </c>
      <c r="G332" s="10" t="e">
        <f ca="1">IF($B332&lt;='Visualization - Fit'!$B$5,OFFSET(Projection!F332,$A$2,0),NA())</f>
        <v>#N/A</v>
      </c>
      <c r="H332" s="10" t="e">
        <f ca="1">IF($B332&lt;='Visualization - Fit'!$B$5,OFFSET(Projection!O332,$A$2,0),NA())</f>
        <v>#N/A</v>
      </c>
      <c r="I332" s="10" t="e">
        <f ca="1">IF($B332&lt;='Visualization - Fit'!$B$5,OFFSET(Projection!P332,$A$2,0),NA())</f>
        <v>#N/A</v>
      </c>
      <c r="J332" s="10" t="e">
        <f ca="1">IF($B332&lt;='Visualization - Fit'!$B$5,OFFSET(Projection!Q332,$A$2,0),NA())</f>
        <v>#N/A</v>
      </c>
      <c r="K332" s="10" t="e">
        <f ca="1">IF($B332&lt;='Visualization - Fit'!$B$5,OFFSET(Projection!T332,$A$2,0),NA())</f>
        <v>#N/A</v>
      </c>
      <c r="L332" s="10" t="e">
        <f ca="1">IF($B332&lt;='Visualization - Fit'!$B$5,OFFSET(Projection!U332,$A$2,0),NA())</f>
        <v>#N/A</v>
      </c>
      <c r="M332" s="10" t="e">
        <f ca="1">IF($B332&lt;='Visualization - Fit'!$B$5,OFFSET(Projection!V332,$A$2,0),NA())</f>
        <v>#N/A</v>
      </c>
      <c r="N332" s="10" t="e">
        <f ca="1">IF($B332&lt;='Visualization - Fit'!$B$5,OFFSET(Projection!W332,$A$2,0),NA())</f>
        <v>#N/A</v>
      </c>
      <c r="O332" s="10" t="e">
        <f ca="1">IF($B332&lt;='Visualization - Fit'!$B$5,OFFSET(Projection!X332,$A$2,0),NA())</f>
        <v>#N/A</v>
      </c>
      <c r="P332" s="10" t="e">
        <f ca="1">IF($B332&lt;='Visualization - Fit'!$B$5,OFFSET(Projection!Y332,$A$2,0),NA())</f>
        <v>#N/A</v>
      </c>
      <c r="Q332" s="10" t="e">
        <f ca="1">IF($B332&lt;='Visualization - Fit'!$B$5,OFFSET(Projection!Z332,$A$2,0),NA())</f>
        <v>#N/A</v>
      </c>
      <c r="R332" s="10" t="e">
        <f ca="1">IF($B332&lt;='Visualization - Fit'!$B$5,OFFSET(Projection!AA332,$A$2,0),NA())</f>
        <v>#N/A</v>
      </c>
      <c r="S332" s="10" t="e">
        <f ca="1">IF($B332&lt;='Visualization - Fit'!$B$5,OFFSET(Projection!AB332,$A$2,0),NA())</f>
        <v>#N/A</v>
      </c>
      <c r="T332" s="10" t="e">
        <f ca="1">IF($B332&lt;='Visualization - Fit'!$B$5,OFFSET(Projection!AC332,$A$2,0),NA())</f>
        <v>#N/A</v>
      </c>
      <c r="U332" s="10" t="e">
        <f ca="1">IF($B332&lt;='Visualization - Fit'!$B$5,OFFSET(Projection!AD332,$A$2,0),NA())</f>
        <v>#N/A</v>
      </c>
      <c r="V332" s="10" t="e">
        <f ca="1">IF($B332&lt;='Visualization - Fit'!$B$5,OFFSET(Projection!AE332,$A$2,0),NA())</f>
        <v>#N/A</v>
      </c>
      <c r="W332" s="10" t="e">
        <f ca="1">IF($B332&lt;='Visualization - Fit'!$B$5,OFFSET(Projection!AI332,$A$2,0),NA())</f>
        <v>#N/A</v>
      </c>
      <c r="X332" s="10" t="e">
        <f ca="1">IF($B332&lt;='Visualization - Fit'!$B$5,OFFSET(Projection!AJ332,$A$2,0),NA())</f>
        <v>#N/A</v>
      </c>
      <c r="Y332" s="10" t="e">
        <f ca="1">IF($B332&lt;='Visualization - Fit'!$B$5,OFFSET(Projection!#REF!,$A$2,0),NA())</f>
        <v>#N/A</v>
      </c>
      <c r="Z332" s="10" t="e">
        <f ca="1">IF($B332&lt;='Visualization - Fit'!$B$5,OFFSET(Projection!AK332,$A$2,0),NA())</f>
        <v>#N/A</v>
      </c>
      <c r="AA332" s="10" t="e">
        <f ca="1">IF($B332&lt;='Visualization - Fit'!$B$5,OFFSET(Projection!AL332,$A$2,0),NA())</f>
        <v>#N/A</v>
      </c>
      <c r="AB332" s="10" t="e">
        <f ca="1">IF($B332&lt;='Visualization - Fit'!$B$5,OFFSET(Projection!AM332,$A$2,0),NA())</f>
        <v>#N/A</v>
      </c>
    </row>
    <row r="333" spans="2:28">
      <c r="B333" s="9" t="e">
        <f ca="1">IF(B332&lt;'Visualization - Fit'!$B$5,OFFSET(Projection!A333,$A$2,0),NA())</f>
        <v>#N/A</v>
      </c>
      <c r="C333" s="10" t="e">
        <f ca="1">IF($B333&lt;='Visualization - Fit'!$B$5,OFFSET(Projection!B333,$A$2,0),NA())</f>
        <v>#N/A</v>
      </c>
      <c r="D333" s="10" t="e">
        <f ca="1">IF($B333&lt;='Visualization - Fit'!$B$5,OFFSET(Projection!C333,$A$2,0),NA())</f>
        <v>#N/A</v>
      </c>
      <c r="E333" s="10" t="e">
        <f ca="1">IF($B333&lt;='Visualization - Fit'!$B$5,OFFSET(Projection!D333,$A$2,0),NA())</f>
        <v>#N/A</v>
      </c>
      <c r="F333" s="10" t="e">
        <f ca="1">IF($B333&lt;='Visualization - Fit'!$B$5,OFFSET(Projection!E333,$A$2,0),NA())</f>
        <v>#N/A</v>
      </c>
      <c r="G333" s="10" t="e">
        <f ca="1">IF($B333&lt;='Visualization - Fit'!$B$5,OFFSET(Projection!F333,$A$2,0),NA())</f>
        <v>#N/A</v>
      </c>
      <c r="H333" s="10" t="e">
        <f ca="1">IF($B333&lt;='Visualization - Fit'!$B$5,OFFSET(Projection!O333,$A$2,0),NA())</f>
        <v>#N/A</v>
      </c>
      <c r="I333" s="10" t="e">
        <f ca="1">IF($B333&lt;='Visualization - Fit'!$B$5,OFFSET(Projection!P333,$A$2,0),NA())</f>
        <v>#N/A</v>
      </c>
      <c r="J333" s="10" t="e">
        <f ca="1">IF($B333&lt;='Visualization - Fit'!$B$5,OFFSET(Projection!Q333,$A$2,0),NA())</f>
        <v>#N/A</v>
      </c>
      <c r="K333" s="10" t="e">
        <f ca="1">IF($B333&lt;='Visualization - Fit'!$B$5,OFFSET(Projection!T333,$A$2,0),NA())</f>
        <v>#N/A</v>
      </c>
      <c r="L333" s="10" t="e">
        <f ca="1">IF($B333&lt;='Visualization - Fit'!$B$5,OFFSET(Projection!U333,$A$2,0),NA())</f>
        <v>#N/A</v>
      </c>
      <c r="M333" s="10" t="e">
        <f ca="1">IF($B333&lt;='Visualization - Fit'!$B$5,OFFSET(Projection!V333,$A$2,0),NA())</f>
        <v>#N/A</v>
      </c>
      <c r="N333" s="10" t="e">
        <f ca="1">IF($B333&lt;='Visualization - Fit'!$B$5,OFFSET(Projection!W333,$A$2,0),NA())</f>
        <v>#N/A</v>
      </c>
      <c r="O333" s="10" t="e">
        <f ca="1">IF($B333&lt;='Visualization - Fit'!$B$5,OFFSET(Projection!X333,$A$2,0),NA())</f>
        <v>#N/A</v>
      </c>
      <c r="P333" s="10" t="e">
        <f ca="1">IF($B333&lt;='Visualization - Fit'!$B$5,OFFSET(Projection!Y333,$A$2,0),NA())</f>
        <v>#N/A</v>
      </c>
      <c r="Q333" s="10" t="e">
        <f ca="1">IF($B333&lt;='Visualization - Fit'!$B$5,OFFSET(Projection!Z333,$A$2,0),NA())</f>
        <v>#N/A</v>
      </c>
      <c r="R333" s="10" t="e">
        <f ca="1">IF($B333&lt;='Visualization - Fit'!$B$5,OFFSET(Projection!AA333,$A$2,0),NA())</f>
        <v>#N/A</v>
      </c>
      <c r="S333" s="10" t="e">
        <f ca="1">IF($B333&lt;='Visualization - Fit'!$B$5,OFFSET(Projection!AB333,$A$2,0),NA())</f>
        <v>#N/A</v>
      </c>
      <c r="T333" s="10" t="e">
        <f ca="1">IF($B333&lt;='Visualization - Fit'!$B$5,OFFSET(Projection!AC333,$A$2,0),NA())</f>
        <v>#N/A</v>
      </c>
      <c r="U333" s="10" t="e">
        <f ca="1">IF($B333&lt;='Visualization - Fit'!$B$5,OFFSET(Projection!AD333,$A$2,0),NA())</f>
        <v>#N/A</v>
      </c>
      <c r="V333" s="10" t="e">
        <f ca="1">IF($B333&lt;='Visualization - Fit'!$B$5,OFFSET(Projection!AE333,$A$2,0),NA())</f>
        <v>#N/A</v>
      </c>
      <c r="W333" s="10" t="e">
        <f ca="1">IF($B333&lt;='Visualization - Fit'!$B$5,OFFSET(Projection!AI333,$A$2,0),NA())</f>
        <v>#N/A</v>
      </c>
      <c r="X333" s="10" t="e">
        <f ca="1">IF($B333&lt;='Visualization - Fit'!$B$5,OFFSET(Projection!AJ333,$A$2,0),NA())</f>
        <v>#N/A</v>
      </c>
      <c r="Y333" s="10" t="e">
        <f ca="1">IF($B333&lt;='Visualization - Fit'!$B$5,OFFSET(Projection!#REF!,$A$2,0),NA())</f>
        <v>#N/A</v>
      </c>
      <c r="Z333" s="10" t="e">
        <f ca="1">IF($B333&lt;='Visualization - Fit'!$B$5,OFFSET(Projection!AK333,$A$2,0),NA())</f>
        <v>#N/A</v>
      </c>
      <c r="AA333" s="10" t="e">
        <f ca="1">IF($B333&lt;='Visualization - Fit'!$B$5,OFFSET(Projection!AL333,$A$2,0),NA())</f>
        <v>#N/A</v>
      </c>
      <c r="AB333" s="10" t="e">
        <f ca="1">IF($B333&lt;='Visualization - Fit'!$B$5,OFFSET(Projection!AM333,$A$2,0),NA())</f>
        <v>#N/A</v>
      </c>
    </row>
    <row r="334" spans="2:28">
      <c r="B334" s="9" t="e">
        <f ca="1">IF(B333&lt;'Visualization - Fit'!$B$5,OFFSET(Projection!A334,$A$2,0),NA())</f>
        <v>#N/A</v>
      </c>
      <c r="C334" s="10" t="e">
        <f ca="1">IF($B334&lt;='Visualization - Fit'!$B$5,OFFSET(Projection!B334,$A$2,0),NA())</f>
        <v>#N/A</v>
      </c>
      <c r="D334" s="10" t="e">
        <f ca="1">IF($B334&lt;='Visualization - Fit'!$B$5,OFFSET(Projection!C334,$A$2,0),NA())</f>
        <v>#N/A</v>
      </c>
      <c r="E334" s="10" t="e">
        <f ca="1">IF($B334&lt;='Visualization - Fit'!$B$5,OFFSET(Projection!D334,$A$2,0),NA())</f>
        <v>#N/A</v>
      </c>
      <c r="F334" s="10" t="e">
        <f ca="1">IF($B334&lt;='Visualization - Fit'!$B$5,OFFSET(Projection!E334,$A$2,0),NA())</f>
        <v>#N/A</v>
      </c>
      <c r="G334" s="10" t="e">
        <f ca="1">IF($B334&lt;='Visualization - Fit'!$B$5,OFFSET(Projection!F334,$A$2,0),NA())</f>
        <v>#N/A</v>
      </c>
      <c r="H334" s="10" t="e">
        <f ca="1">IF($B334&lt;='Visualization - Fit'!$B$5,OFFSET(Projection!O334,$A$2,0),NA())</f>
        <v>#N/A</v>
      </c>
      <c r="I334" s="10" t="e">
        <f ca="1">IF($B334&lt;='Visualization - Fit'!$B$5,OFFSET(Projection!P334,$A$2,0),NA())</f>
        <v>#N/A</v>
      </c>
      <c r="J334" s="10" t="e">
        <f ca="1">IF($B334&lt;='Visualization - Fit'!$B$5,OFFSET(Projection!Q334,$A$2,0),NA())</f>
        <v>#N/A</v>
      </c>
      <c r="K334" s="10" t="e">
        <f ca="1">IF($B334&lt;='Visualization - Fit'!$B$5,OFFSET(Projection!T334,$A$2,0),NA())</f>
        <v>#N/A</v>
      </c>
      <c r="L334" s="10" t="e">
        <f ca="1">IF($B334&lt;='Visualization - Fit'!$B$5,OFFSET(Projection!U334,$A$2,0),NA())</f>
        <v>#N/A</v>
      </c>
      <c r="M334" s="10" t="e">
        <f ca="1">IF($B334&lt;='Visualization - Fit'!$B$5,OFFSET(Projection!V334,$A$2,0),NA())</f>
        <v>#N/A</v>
      </c>
      <c r="N334" s="10" t="e">
        <f ca="1">IF($B334&lt;='Visualization - Fit'!$B$5,OFFSET(Projection!W334,$A$2,0),NA())</f>
        <v>#N/A</v>
      </c>
      <c r="O334" s="10" t="e">
        <f ca="1">IF($B334&lt;='Visualization - Fit'!$B$5,OFFSET(Projection!X334,$A$2,0),NA())</f>
        <v>#N/A</v>
      </c>
      <c r="P334" s="10" t="e">
        <f ca="1">IF($B334&lt;='Visualization - Fit'!$B$5,OFFSET(Projection!Y334,$A$2,0),NA())</f>
        <v>#N/A</v>
      </c>
      <c r="Q334" s="10" t="e">
        <f ca="1">IF($B334&lt;='Visualization - Fit'!$B$5,OFFSET(Projection!Z334,$A$2,0),NA())</f>
        <v>#N/A</v>
      </c>
      <c r="R334" s="10" t="e">
        <f ca="1">IF($B334&lt;='Visualization - Fit'!$B$5,OFFSET(Projection!AA334,$A$2,0),NA())</f>
        <v>#N/A</v>
      </c>
      <c r="S334" s="10" t="e">
        <f ca="1">IF($B334&lt;='Visualization - Fit'!$B$5,OFFSET(Projection!AB334,$A$2,0),NA())</f>
        <v>#N/A</v>
      </c>
      <c r="T334" s="10" t="e">
        <f ca="1">IF($B334&lt;='Visualization - Fit'!$B$5,OFFSET(Projection!AC334,$A$2,0),NA())</f>
        <v>#N/A</v>
      </c>
      <c r="U334" s="10" t="e">
        <f ca="1">IF($B334&lt;='Visualization - Fit'!$B$5,OFFSET(Projection!AD334,$A$2,0),NA())</f>
        <v>#N/A</v>
      </c>
      <c r="V334" s="10" t="e">
        <f ca="1">IF($B334&lt;='Visualization - Fit'!$B$5,OFFSET(Projection!AE334,$A$2,0),NA())</f>
        <v>#N/A</v>
      </c>
      <c r="W334" s="10" t="e">
        <f ca="1">IF($B334&lt;='Visualization - Fit'!$B$5,OFFSET(Projection!AI334,$A$2,0),NA())</f>
        <v>#N/A</v>
      </c>
      <c r="X334" s="10" t="e">
        <f ca="1">IF($B334&lt;='Visualization - Fit'!$B$5,OFFSET(Projection!AJ334,$A$2,0),NA())</f>
        <v>#N/A</v>
      </c>
      <c r="Y334" s="10" t="e">
        <f ca="1">IF($B334&lt;='Visualization - Fit'!$B$5,OFFSET(Projection!#REF!,$A$2,0),NA())</f>
        <v>#N/A</v>
      </c>
      <c r="Z334" s="10" t="e">
        <f ca="1">IF($B334&lt;='Visualization - Fit'!$B$5,OFFSET(Projection!AK334,$A$2,0),NA())</f>
        <v>#N/A</v>
      </c>
      <c r="AA334" s="10" t="e">
        <f ca="1">IF($B334&lt;='Visualization - Fit'!$B$5,OFFSET(Projection!AL334,$A$2,0),NA())</f>
        <v>#N/A</v>
      </c>
      <c r="AB334" s="10" t="e">
        <f ca="1">IF($B334&lt;='Visualization - Fit'!$B$5,OFFSET(Projection!AM334,$A$2,0),NA())</f>
        <v>#N/A</v>
      </c>
    </row>
    <row r="335" spans="2:28">
      <c r="B335" s="9" t="e">
        <f ca="1">IF(B334&lt;'Visualization - Fit'!$B$5,OFFSET(Projection!A335,$A$2,0),NA())</f>
        <v>#N/A</v>
      </c>
      <c r="C335" s="10" t="e">
        <f ca="1">IF($B335&lt;='Visualization - Fit'!$B$5,OFFSET(Projection!B335,$A$2,0),NA())</f>
        <v>#N/A</v>
      </c>
      <c r="D335" s="10" t="e">
        <f ca="1">IF($B335&lt;='Visualization - Fit'!$B$5,OFFSET(Projection!C335,$A$2,0),NA())</f>
        <v>#N/A</v>
      </c>
      <c r="E335" s="10" t="e">
        <f ca="1">IF($B335&lt;='Visualization - Fit'!$B$5,OFFSET(Projection!D335,$A$2,0),NA())</f>
        <v>#N/A</v>
      </c>
      <c r="F335" s="10" t="e">
        <f ca="1">IF($B335&lt;='Visualization - Fit'!$B$5,OFFSET(Projection!E335,$A$2,0),NA())</f>
        <v>#N/A</v>
      </c>
      <c r="G335" s="10" t="e">
        <f ca="1">IF($B335&lt;='Visualization - Fit'!$B$5,OFFSET(Projection!F335,$A$2,0),NA())</f>
        <v>#N/A</v>
      </c>
      <c r="H335" s="10" t="e">
        <f ca="1">IF($B335&lt;='Visualization - Fit'!$B$5,OFFSET(Projection!O335,$A$2,0),NA())</f>
        <v>#N/A</v>
      </c>
      <c r="I335" s="10" t="e">
        <f ca="1">IF($B335&lt;='Visualization - Fit'!$B$5,OFFSET(Projection!P335,$A$2,0),NA())</f>
        <v>#N/A</v>
      </c>
      <c r="J335" s="10" t="e">
        <f ca="1">IF($B335&lt;='Visualization - Fit'!$B$5,OFFSET(Projection!Q335,$A$2,0),NA())</f>
        <v>#N/A</v>
      </c>
      <c r="K335" s="10" t="e">
        <f ca="1">IF($B335&lt;='Visualization - Fit'!$B$5,OFFSET(Projection!T335,$A$2,0),NA())</f>
        <v>#N/A</v>
      </c>
      <c r="L335" s="10" t="e">
        <f ca="1">IF($B335&lt;='Visualization - Fit'!$B$5,OFFSET(Projection!U335,$A$2,0),NA())</f>
        <v>#N/A</v>
      </c>
      <c r="M335" s="10" t="e">
        <f ca="1">IF($B335&lt;='Visualization - Fit'!$B$5,OFFSET(Projection!V335,$A$2,0),NA())</f>
        <v>#N/A</v>
      </c>
      <c r="N335" s="10" t="e">
        <f ca="1">IF($B335&lt;='Visualization - Fit'!$B$5,OFFSET(Projection!W335,$A$2,0),NA())</f>
        <v>#N/A</v>
      </c>
      <c r="O335" s="10" t="e">
        <f ca="1">IF($B335&lt;='Visualization - Fit'!$B$5,OFFSET(Projection!X335,$A$2,0),NA())</f>
        <v>#N/A</v>
      </c>
      <c r="P335" s="10" t="e">
        <f ca="1">IF($B335&lt;='Visualization - Fit'!$B$5,OFFSET(Projection!Y335,$A$2,0),NA())</f>
        <v>#N/A</v>
      </c>
      <c r="Q335" s="10" t="e">
        <f ca="1">IF($B335&lt;='Visualization - Fit'!$B$5,OFFSET(Projection!Z335,$A$2,0),NA())</f>
        <v>#N/A</v>
      </c>
      <c r="R335" s="10" t="e">
        <f ca="1">IF($B335&lt;='Visualization - Fit'!$B$5,OFFSET(Projection!AA335,$A$2,0),NA())</f>
        <v>#N/A</v>
      </c>
      <c r="S335" s="10" t="e">
        <f ca="1">IF($B335&lt;='Visualization - Fit'!$B$5,OFFSET(Projection!AB335,$A$2,0),NA())</f>
        <v>#N/A</v>
      </c>
      <c r="T335" s="10" t="e">
        <f ca="1">IF($B335&lt;='Visualization - Fit'!$B$5,OFFSET(Projection!AC335,$A$2,0),NA())</f>
        <v>#N/A</v>
      </c>
      <c r="U335" s="10" t="e">
        <f ca="1">IF($B335&lt;='Visualization - Fit'!$B$5,OFFSET(Projection!AD335,$A$2,0),NA())</f>
        <v>#N/A</v>
      </c>
      <c r="V335" s="10" t="e">
        <f ca="1">IF($B335&lt;='Visualization - Fit'!$B$5,OFFSET(Projection!AE335,$A$2,0),NA())</f>
        <v>#N/A</v>
      </c>
      <c r="W335" s="10" t="e">
        <f ca="1">IF($B335&lt;='Visualization - Fit'!$B$5,OFFSET(Projection!AI335,$A$2,0),NA())</f>
        <v>#N/A</v>
      </c>
      <c r="X335" s="10" t="e">
        <f ca="1">IF($B335&lt;='Visualization - Fit'!$B$5,OFFSET(Projection!AJ335,$A$2,0),NA())</f>
        <v>#N/A</v>
      </c>
      <c r="Y335" s="10" t="e">
        <f ca="1">IF($B335&lt;='Visualization - Fit'!$B$5,OFFSET(Projection!#REF!,$A$2,0),NA())</f>
        <v>#N/A</v>
      </c>
      <c r="Z335" s="10" t="e">
        <f ca="1">IF($B335&lt;='Visualization - Fit'!$B$5,OFFSET(Projection!AK335,$A$2,0),NA())</f>
        <v>#N/A</v>
      </c>
      <c r="AA335" s="10" t="e">
        <f ca="1">IF($B335&lt;='Visualization - Fit'!$B$5,OFFSET(Projection!AL335,$A$2,0),NA())</f>
        <v>#N/A</v>
      </c>
      <c r="AB335" s="10" t="e">
        <f ca="1">IF($B335&lt;='Visualization - Fit'!$B$5,OFFSET(Projection!AM335,$A$2,0),NA())</f>
        <v>#N/A</v>
      </c>
    </row>
    <row r="336" spans="2:28">
      <c r="B336" s="9" t="e">
        <f ca="1">IF(B335&lt;'Visualization - Fit'!$B$5,OFFSET(Projection!A336,$A$2,0),NA())</f>
        <v>#N/A</v>
      </c>
      <c r="C336" s="10" t="e">
        <f ca="1">IF($B336&lt;='Visualization - Fit'!$B$5,OFFSET(Projection!B336,$A$2,0),NA())</f>
        <v>#N/A</v>
      </c>
      <c r="D336" s="10" t="e">
        <f ca="1">IF($B336&lt;='Visualization - Fit'!$B$5,OFFSET(Projection!C336,$A$2,0),NA())</f>
        <v>#N/A</v>
      </c>
      <c r="E336" s="10" t="e">
        <f ca="1">IF($B336&lt;='Visualization - Fit'!$B$5,OFFSET(Projection!D336,$A$2,0),NA())</f>
        <v>#N/A</v>
      </c>
      <c r="F336" s="10" t="e">
        <f ca="1">IF($B336&lt;='Visualization - Fit'!$B$5,OFFSET(Projection!E336,$A$2,0),NA())</f>
        <v>#N/A</v>
      </c>
      <c r="G336" s="10" t="e">
        <f ca="1">IF($B336&lt;='Visualization - Fit'!$B$5,OFFSET(Projection!F336,$A$2,0),NA())</f>
        <v>#N/A</v>
      </c>
      <c r="H336" s="10" t="e">
        <f ca="1">IF($B336&lt;='Visualization - Fit'!$B$5,OFFSET(Projection!O336,$A$2,0),NA())</f>
        <v>#N/A</v>
      </c>
      <c r="I336" s="10" t="e">
        <f ca="1">IF($B336&lt;='Visualization - Fit'!$B$5,OFFSET(Projection!P336,$A$2,0),NA())</f>
        <v>#N/A</v>
      </c>
      <c r="J336" s="10" t="e">
        <f ca="1">IF($B336&lt;='Visualization - Fit'!$B$5,OFFSET(Projection!Q336,$A$2,0),NA())</f>
        <v>#N/A</v>
      </c>
      <c r="K336" s="10" t="e">
        <f ca="1">IF($B336&lt;='Visualization - Fit'!$B$5,OFFSET(Projection!T336,$A$2,0),NA())</f>
        <v>#N/A</v>
      </c>
      <c r="L336" s="10" t="e">
        <f ca="1">IF($B336&lt;='Visualization - Fit'!$B$5,OFFSET(Projection!U336,$A$2,0),NA())</f>
        <v>#N/A</v>
      </c>
      <c r="M336" s="10" t="e">
        <f ca="1">IF($B336&lt;='Visualization - Fit'!$B$5,OFFSET(Projection!V336,$A$2,0),NA())</f>
        <v>#N/A</v>
      </c>
      <c r="N336" s="10" t="e">
        <f ca="1">IF($B336&lt;='Visualization - Fit'!$B$5,OFFSET(Projection!W336,$A$2,0),NA())</f>
        <v>#N/A</v>
      </c>
      <c r="O336" s="10" t="e">
        <f ca="1">IF($B336&lt;='Visualization - Fit'!$B$5,OFFSET(Projection!X336,$A$2,0),NA())</f>
        <v>#N/A</v>
      </c>
      <c r="P336" s="10" t="e">
        <f ca="1">IF($B336&lt;='Visualization - Fit'!$B$5,OFFSET(Projection!Y336,$A$2,0),NA())</f>
        <v>#N/A</v>
      </c>
      <c r="Q336" s="10" t="e">
        <f ca="1">IF($B336&lt;='Visualization - Fit'!$B$5,OFFSET(Projection!Z336,$A$2,0),NA())</f>
        <v>#N/A</v>
      </c>
      <c r="R336" s="10" t="e">
        <f ca="1">IF($B336&lt;='Visualization - Fit'!$B$5,OFFSET(Projection!AA336,$A$2,0),NA())</f>
        <v>#N/A</v>
      </c>
      <c r="S336" s="10" t="e">
        <f ca="1">IF($B336&lt;='Visualization - Fit'!$B$5,OFFSET(Projection!AB336,$A$2,0),NA())</f>
        <v>#N/A</v>
      </c>
      <c r="T336" s="10" t="e">
        <f ca="1">IF($B336&lt;='Visualization - Fit'!$B$5,OFFSET(Projection!AC336,$A$2,0),NA())</f>
        <v>#N/A</v>
      </c>
      <c r="U336" s="10" t="e">
        <f ca="1">IF($B336&lt;='Visualization - Fit'!$B$5,OFFSET(Projection!AD336,$A$2,0),NA())</f>
        <v>#N/A</v>
      </c>
      <c r="V336" s="10" t="e">
        <f ca="1">IF($B336&lt;='Visualization - Fit'!$B$5,OFFSET(Projection!AE336,$A$2,0),NA())</f>
        <v>#N/A</v>
      </c>
      <c r="W336" s="10" t="e">
        <f ca="1">IF($B336&lt;='Visualization - Fit'!$B$5,OFFSET(Projection!AI336,$A$2,0),NA())</f>
        <v>#N/A</v>
      </c>
      <c r="X336" s="10" t="e">
        <f ca="1">IF($B336&lt;='Visualization - Fit'!$B$5,OFFSET(Projection!AJ336,$A$2,0),NA())</f>
        <v>#N/A</v>
      </c>
      <c r="Y336" s="10" t="e">
        <f ca="1">IF($B336&lt;='Visualization - Fit'!$B$5,OFFSET(Projection!#REF!,$A$2,0),NA())</f>
        <v>#N/A</v>
      </c>
      <c r="Z336" s="10" t="e">
        <f ca="1">IF($B336&lt;='Visualization - Fit'!$B$5,OFFSET(Projection!AK336,$A$2,0),NA())</f>
        <v>#N/A</v>
      </c>
      <c r="AA336" s="10" t="e">
        <f ca="1">IF($B336&lt;='Visualization - Fit'!$B$5,OFFSET(Projection!AL336,$A$2,0),NA())</f>
        <v>#N/A</v>
      </c>
      <c r="AB336" s="10" t="e">
        <f ca="1">IF($B336&lt;='Visualization - Fit'!$B$5,OFFSET(Projection!AM336,$A$2,0),NA())</f>
        <v>#N/A</v>
      </c>
    </row>
    <row r="337" spans="2:28">
      <c r="B337" s="9" t="e">
        <f ca="1">IF(B336&lt;'Visualization - Fit'!$B$5,OFFSET(Projection!A337,$A$2,0),NA())</f>
        <v>#N/A</v>
      </c>
      <c r="C337" s="10" t="e">
        <f ca="1">IF($B337&lt;='Visualization - Fit'!$B$5,OFFSET(Projection!B337,$A$2,0),NA())</f>
        <v>#N/A</v>
      </c>
      <c r="D337" s="10" t="e">
        <f ca="1">IF($B337&lt;='Visualization - Fit'!$B$5,OFFSET(Projection!C337,$A$2,0),NA())</f>
        <v>#N/A</v>
      </c>
      <c r="E337" s="10" t="e">
        <f ca="1">IF($B337&lt;='Visualization - Fit'!$B$5,OFFSET(Projection!D337,$A$2,0),NA())</f>
        <v>#N/A</v>
      </c>
      <c r="F337" s="10" t="e">
        <f ca="1">IF($B337&lt;='Visualization - Fit'!$B$5,OFFSET(Projection!E337,$A$2,0),NA())</f>
        <v>#N/A</v>
      </c>
      <c r="G337" s="10" t="e">
        <f ca="1">IF($B337&lt;='Visualization - Fit'!$B$5,OFFSET(Projection!F337,$A$2,0),NA())</f>
        <v>#N/A</v>
      </c>
      <c r="H337" s="10" t="e">
        <f ca="1">IF($B337&lt;='Visualization - Fit'!$B$5,OFFSET(Projection!O337,$A$2,0),NA())</f>
        <v>#N/A</v>
      </c>
      <c r="I337" s="10" t="e">
        <f ca="1">IF($B337&lt;='Visualization - Fit'!$B$5,OFFSET(Projection!P337,$A$2,0),NA())</f>
        <v>#N/A</v>
      </c>
      <c r="J337" s="10" t="e">
        <f ca="1">IF($B337&lt;='Visualization - Fit'!$B$5,OFFSET(Projection!Q337,$A$2,0),NA())</f>
        <v>#N/A</v>
      </c>
      <c r="K337" s="10" t="e">
        <f ca="1">IF($B337&lt;='Visualization - Fit'!$B$5,OFFSET(Projection!T337,$A$2,0),NA())</f>
        <v>#N/A</v>
      </c>
      <c r="L337" s="10" t="e">
        <f ca="1">IF($B337&lt;='Visualization - Fit'!$B$5,OFFSET(Projection!U337,$A$2,0),NA())</f>
        <v>#N/A</v>
      </c>
      <c r="M337" s="10" t="e">
        <f ca="1">IF($B337&lt;='Visualization - Fit'!$B$5,OFFSET(Projection!V337,$A$2,0),NA())</f>
        <v>#N/A</v>
      </c>
      <c r="N337" s="10" t="e">
        <f ca="1">IF($B337&lt;='Visualization - Fit'!$B$5,OFFSET(Projection!W337,$A$2,0),NA())</f>
        <v>#N/A</v>
      </c>
      <c r="O337" s="10" t="e">
        <f ca="1">IF($B337&lt;='Visualization - Fit'!$B$5,OFFSET(Projection!X337,$A$2,0),NA())</f>
        <v>#N/A</v>
      </c>
      <c r="P337" s="10" t="e">
        <f ca="1">IF($B337&lt;='Visualization - Fit'!$B$5,OFFSET(Projection!Y337,$A$2,0),NA())</f>
        <v>#N/A</v>
      </c>
      <c r="Q337" s="10" t="e">
        <f ca="1">IF($B337&lt;='Visualization - Fit'!$B$5,OFFSET(Projection!Z337,$A$2,0),NA())</f>
        <v>#N/A</v>
      </c>
      <c r="R337" s="10" t="e">
        <f ca="1">IF($B337&lt;='Visualization - Fit'!$B$5,OFFSET(Projection!AA337,$A$2,0),NA())</f>
        <v>#N/A</v>
      </c>
      <c r="S337" s="10" t="e">
        <f ca="1">IF($B337&lt;='Visualization - Fit'!$B$5,OFFSET(Projection!AB337,$A$2,0),NA())</f>
        <v>#N/A</v>
      </c>
      <c r="T337" s="10" t="e">
        <f ca="1">IF($B337&lt;='Visualization - Fit'!$B$5,OFFSET(Projection!AC337,$A$2,0),NA())</f>
        <v>#N/A</v>
      </c>
      <c r="U337" s="10" t="e">
        <f ca="1">IF($B337&lt;='Visualization - Fit'!$B$5,OFFSET(Projection!AD337,$A$2,0),NA())</f>
        <v>#N/A</v>
      </c>
      <c r="V337" s="10" t="e">
        <f ca="1">IF($B337&lt;='Visualization - Fit'!$B$5,OFFSET(Projection!AE337,$A$2,0),NA())</f>
        <v>#N/A</v>
      </c>
      <c r="W337" s="10" t="e">
        <f ca="1">IF($B337&lt;='Visualization - Fit'!$B$5,OFFSET(Projection!AI337,$A$2,0),NA())</f>
        <v>#N/A</v>
      </c>
      <c r="X337" s="10" t="e">
        <f ca="1">IF($B337&lt;='Visualization - Fit'!$B$5,OFFSET(Projection!AJ337,$A$2,0),NA())</f>
        <v>#N/A</v>
      </c>
      <c r="Y337" s="10" t="e">
        <f ca="1">IF($B337&lt;='Visualization - Fit'!$B$5,OFFSET(Projection!#REF!,$A$2,0),NA())</f>
        <v>#N/A</v>
      </c>
      <c r="Z337" s="10" t="e">
        <f ca="1">IF($B337&lt;='Visualization - Fit'!$B$5,OFFSET(Projection!AK337,$A$2,0),NA())</f>
        <v>#N/A</v>
      </c>
      <c r="AA337" s="10" t="e">
        <f ca="1">IF($B337&lt;='Visualization - Fit'!$B$5,OFFSET(Projection!AL337,$A$2,0),NA())</f>
        <v>#N/A</v>
      </c>
      <c r="AB337" s="10" t="e">
        <f ca="1">IF($B337&lt;='Visualization - Fit'!$B$5,OFFSET(Projection!AM337,$A$2,0),NA())</f>
        <v>#N/A</v>
      </c>
    </row>
    <row r="338" spans="2:28">
      <c r="B338" s="9" t="e">
        <f ca="1">IF(B337&lt;'Visualization - Fit'!$B$5,OFFSET(Projection!A338,$A$2,0),NA())</f>
        <v>#N/A</v>
      </c>
      <c r="C338" s="10" t="e">
        <f ca="1">IF($B338&lt;='Visualization - Fit'!$B$5,OFFSET(Projection!B338,$A$2,0),NA())</f>
        <v>#N/A</v>
      </c>
      <c r="D338" s="10" t="e">
        <f ca="1">IF($B338&lt;='Visualization - Fit'!$B$5,OFFSET(Projection!C338,$A$2,0),NA())</f>
        <v>#N/A</v>
      </c>
      <c r="E338" s="10" t="e">
        <f ca="1">IF($B338&lt;='Visualization - Fit'!$B$5,OFFSET(Projection!D338,$A$2,0),NA())</f>
        <v>#N/A</v>
      </c>
      <c r="F338" s="10" t="e">
        <f ca="1">IF($B338&lt;='Visualization - Fit'!$B$5,OFFSET(Projection!E338,$A$2,0),NA())</f>
        <v>#N/A</v>
      </c>
      <c r="G338" s="10" t="e">
        <f ca="1">IF($B338&lt;='Visualization - Fit'!$B$5,OFFSET(Projection!F338,$A$2,0),NA())</f>
        <v>#N/A</v>
      </c>
      <c r="H338" s="10" t="e">
        <f ca="1">IF($B338&lt;='Visualization - Fit'!$B$5,OFFSET(Projection!O338,$A$2,0),NA())</f>
        <v>#N/A</v>
      </c>
      <c r="I338" s="10" t="e">
        <f ca="1">IF($B338&lt;='Visualization - Fit'!$B$5,OFFSET(Projection!P338,$A$2,0),NA())</f>
        <v>#N/A</v>
      </c>
      <c r="J338" s="10" t="e">
        <f ca="1">IF($B338&lt;='Visualization - Fit'!$B$5,OFFSET(Projection!Q338,$A$2,0),NA())</f>
        <v>#N/A</v>
      </c>
      <c r="K338" s="10" t="e">
        <f ca="1">IF($B338&lt;='Visualization - Fit'!$B$5,OFFSET(Projection!T338,$A$2,0),NA())</f>
        <v>#N/A</v>
      </c>
      <c r="L338" s="10" t="e">
        <f ca="1">IF($B338&lt;='Visualization - Fit'!$B$5,OFFSET(Projection!U338,$A$2,0),NA())</f>
        <v>#N/A</v>
      </c>
      <c r="M338" s="10" t="e">
        <f ca="1">IF($B338&lt;='Visualization - Fit'!$B$5,OFFSET(Projection!V338,$A$2,0),NA())</f>
        <v>#N/A</v>
      </c>
      <c r="N338" s="10" t="e">
        <f ca="1">IF($B338&lt;='Visualization - Fit'!$B$5,OFFSET(Projection!W338,$A$2,0),NA())</f>
        <v>#N/A</v>
      </c>
      <c r="O338" s="10" t="e">
        <f ca="1">IF($B338&lt;='Visualization - Fit'!$B$5,OFFSET(Projection!X338,$A$2,0),NA())</f>
        <v>#N/A</v>
      </c>
      <c r="P338" s="10" t="e">
        <f ca="1">IF($B338&lt;='Visualization - Fit'!$B$5,OFFSET(Projection!Y338,$A$2,0),NA())</f>
        <v>#N/A</v>
      </c>
      <c r="Q338" s="10" t="e">
        <f ca="1">IF($B338&lt;='Visualization - Fit'!$B$5,OFFSET(Projection!Z338,$A$2,0),NA())</f>
        <v>#N/A</v>
      </c>
      <c r="R338" s="10" t="e">
        <f ca="1">IF($B338&lt;='Visualization - Fit'!$B$5,OFFSET(Projection!AA338,$A$2,0),NA())</f>
        <v>#N/A</v>
      </c>
      <c r="S338" s="10" t="e">
        <f ca="1">IF($B338&lt;='Visualization - Fit'!$B$5,OFFSET(Projection!AB338,$A$2,0),NA())</f>
        <v>#N/A</v>
      </c>
      <c r="T338" s="10" t="e">
        <f ca="1">IF($B338&lt;='Visualization - Fit'!$B$5,OFFSET(Projection!AC338,$A$2,0),NA())</f>
        <v>#N/A</v>
      </c>
      <c r="U338" s="10" t="e">
        <f ca="1">IF($B338&lt;='Visualization - Fit'!$B$5,OFFSET(Projection!AD338,$A$2,0),NA())</f>
        <v>#N/A</v>
      </c>
      <c r="V338" s="10" t="e">
        <f ca="1">IF($B338&lt;='Visualization - Fit'!$B$5,OFFSET(Projection!AE338,$A$2,0),NA())</f>
        <v>#N/A</v>
      </c>
      <c r="W338" s="10" t="e">
        <f ca="1">IF($B338&lt;='Visualization - Fit'!$B$5,OFFSET(Projection!AI338,$A$2,0),NA())</f>
        <v>#N/A</v>
      </c>
      <c r="X338" s="10" t="e">
        <f ca="1">IF($B338&lt;='Visualization - Fit'!$B$5,OFFSET(Projection!AJ338,$A$2,0),NA())</f>
        <v>#N/A</v>
      </c>
      <c r="Y338" s="10" t="e">
        <f ca="1">IF($B338&lt;='Visualization - Fit'!$B$5,OFFSET(Projection!#REF!,$A$2,0),NA())</f>
        <v>#N/A</v>
      </c>
      <c r="Z338" s="10" t="e">
        <f ca="1">IF($B338&lt;='Visualization - Fit'!$B$5,OFFSET(Projection!AK338,$A$2,0),NA())</f>
        <v>#N/A</v>
      </c>
      <c r="AA338" s="10" t="e">
        <f ca="1">IF($B338&lt;='Visualization - Fit'!$B$5,OFFSET(Projection!AL338,$A$2,0),NA())</f>
        <v>#N/A</v>
      </c>
      <c r="AB338" s="10" t="e">
        <f ca="1">IF($B338&lt;='Visualization - Fit'!$B$5,OFFSET(Projection!AM338,$A$2,0),NA())</f>
        <v>#N/A</v>
      </c>
    </row>
    <row r="339" spans="2:28">
      <c r="B339" s="9" t="e">
        <f ca="1">IF(B338&lt;'Visualization - Fit'!$B$5,OFFSET(Projection!A339,$A$2,0),NA())</f>
        <v>#N/A</v>
      </c>
      <c r="C339" s="10" t="e">
        <f ca="1">IF($B339&lt;='Visualization - Fit'!$B$5,OFFSET(Projection!B339,$A$2,0),NA())</f>
        <v>#N/A</v>
      </c>
      <c r="D339" s="10" t="e">
        <f ca="1">IF($B339&lt;='Visualization - Fit'!$B$5,OFFSET(Projection!C339,$A$2,0),NA())</f>
        <v>#N/A</v>
      </c>
      <c r="E339" s="10" t="e">
        <f ca="1">IF($B339&lt;='Visualization - Fit'!$B$5,OFFSET(Projection!D339,$A$2,0),NA())</f>
        <v>#N/A</v>
      </c>
      <c r="F339" s="10" t="e">
        <f ca="1">IF($B339&lt;='Visualization - Fit'!$B$5,OFFSET(Projection!E339,$A$2,0),NA())</f>
        <v>#N/A</v>
      </c>
      <c r="G339" s="10" t="e">
        <f ca="1">IF($B339&lt;='Visualization - Fit'!$B$5,OFFSET(Projection!F339,$A$2,0),NA())</f>
        <v>#N/A</v>
      </c>
      <c r="H339" s="10" t="e">
        <f ca="1">IF($B339&lt;='Visualization - Fit'!$B$5,OFFSET(Projection!O339,$A$2,0),NA())</f>
        <v>#N/A</v>
      </c>
      <c r="I339" s="10" t="e">
        <f ca="1">IF($B339&lt;='Visualization - Fit'!$B$5,OFFSET(Projection!P339,$A$2,0),NA())</f>
        <v>#N/A</v>
      </c>
      <c r="J339" s="10" t="e">
        <f ca="1">IF($B339&lt;='Visualization - Fit'!$B$5,OFFSET(Projection!Q339,$A$2,0),NA())</f>
        <v>#N/A</v>
      </c>
      <c r="K339" s="10" t="e">
        <f ca="1">IF($B339&lt;='Visualization - Fit'!$B$5,OFFSET(Projection!T339,$A$2,0),NA())</f>
        <v>#N/A</v>
      </c>
      <c r="L339" s="10" t="e">
        <f ca="1">IF($B339&lt;='Visualization - Fit'!$B$5,OFFSET(Projection!U339,$A$2,0),NA())</f>
        <v>#N/A</v>
      </c>
      <c r="M339" s="10" t="e">
        <f ca="1">IF($B339&lt;='Visualization - Fit'!$B$5,OFFSET(Projection!V339,$A$2,0),NA())</f>
        <v>#N/A</v>
      </c>
      <c r="N339" s="10" t="e">
        <f ca="1">IF($B339&lt;='Visualization - Fit'!$B$5,OFFSET(Projection!W339,$A$2,0),NA())</f>
        <v>#N/A</v>
      </c>
      <c r="O339" s="10" t="e">
        <f ca="1">IF($B339&lt;='Visualization - Fit'!$B$5,OFFSET(Projection!X339,$A$2,0),NA())</f>
        <v>#N/A</v>
      </c>
      <c r="P339" s="10" t="e">
        <f ca="1">IF($B339&lt;='Visualization - Fit'!$B$5,OFFSET(Projection!Y339,$A$2,0),NA())</f>
        <v>#N/A</v>
      </c>
      <c r="Q339" s="10" t="e">
        <f ca="1">IF($B339&lt;='Visualization - Fit'!$B$5,OFFSET(Projection!Z339,$A$2,0),NA())</f>
        <v>#N/A</v>
      </c>
      <c r="R339" s="10" t="e">
        <f ca="1">IF($B339&lt;='Visualization - Fit'!$B$5,OFFSET(Projection!AA339,$A$2,0),NA())</f>
        <v>#N/A</v>
      </c>
      <c r="S339" s="10" t="e">
        <f ca="1">IF($B339&lt;='Visualization - Fit'!$B$5,OFFSET(Projection!AB339,$A$2,0),NA())</f>
        <v>#N/A</v>
      </c>
      <c r="T339" s="10" t="e">
        <f ca="1">IF($B339&lt;='Visualization - Fit'!$B$5,OFFSET(Projection!AC339,$A$2,0),NA())</f>
        <v>#N/A</v>
      </c>
      <c r="U339" s="10" t="e">
        <f ca="1">IF($B339&lt;='Visualization - Fit'!$B$5,OFFSET(Projection!AD339,$A$2,0),NA())</f>
        <v>#N/A</v>
      </c>
      <c r="V339" s="10" t="e">
        <f ca="1">IF($B339&lt;='Visualization - Fit'!$B$5,OFFSET(Projection!AE339,$A$2,0),NA())</f>
        <v>#N/A</v>
      </c>
      <c r="W339" s="10" t="e">
        <f ca="1">IF($B339&lt;='Visualization - Fit'!$B$5,OFFSET(Projection!AI339,$A$2,0),NA())</f>
        <v>#N/A</v>
      </c>
      <c r="X339" s="10" t="e">
        <f ca="1">IF($B339&lt;='Visualization - Fit'!$B$5,OFFSET(Projection!AJ339,$A$2,0),NA())</f>
        <v>#N/A</v>
      </c>
      <c r="Y339" s="10" t="e">
        <f ca="1">IF($B339&lt;='Visualization - Fit'!$B$5,OFFSET(Projection!#REF!,$A$2,0),NA())</f>
        <v>#N/A</v>
      </c>
      <c r="Z339" s="10" t="e">
        <f ca="1">IF($B339&lt;='Visualization - Fit'!$B$5,OFFSET(Projection!AK339,$A$2,0),NA())</f>
        <v>#N/A</v>
      </c>
      <c r="AA339" s="10" t="e">
        <f ca="1">IF($B339&lt;='Visualization - Fit'!$B$5,OFFSET(Projection!AL339,$A$2,0),NA())</f>
        <v>#N/A</v>
      </c>
      <c r="AB339" s="10" t="e">
        <f ca="1">IF($B339&lt;='Visualization - Fit'!$B$5,OFFSET(Projection!AM339,$A$2,0),NA())</f>
        <v>#N/A</v>
      </c>
    </row>
    <row r="340" spans="2:28">
      <c r="B340" s="9" t="e">
        <f ca="1">IF(B339&lt;'Visualization - Fit'!$B$5,OFFSET(Projection!A340,$A$2,0),NA())</f>
        <v>#N/A</v>
      </c>
      <c r="C340" s="10" t="e">
        <f ca="1">IF($B340&lt;='Visualization - Fit'!$B$5,OFFSET(Projection!B340,$A$2,0),NA())</f>
        <v>#N/A</v>
      </c>
      <c r="D340" s="10" t="e">
        <f ca="1">IF($B340&lt;='Visualization - Fit'!$B$5,OFFSET(Projection!C340,$A$2,0),NA())</f>
        <v>#N/A</v>
      </c>
      <c r="E340" s="10" t="e">
        <f ca="1">IF($B340&lt;='Visualization - Fit'!$B$5,OFFSET(Projection!D340,$A$2,0),NA())</f>
        <v>#N/A</v>
      </c>
      <c r="F340" s="10" t="e">
        <f ca="1">IF($B340&lt;='Visualization - Fit'!$B$5,OFFSET(Projection!E340,$A$2,0),NA())</f>
        <v>#N/A</v>
      </c>
      <c r="G340" s="10" t="e">
        <f ca="1">IF($B340&lt;='Visualization - Fit'!$B$5,OFFSET(Projection!F340,$A$2,0),NA())</f>
        <v>#N/A</v>
      </c>
      <c r="H340" s="10" t="e">
        <f ca="1">IF($B340&lt;='Visualization - Fit'!$B$5,OFFSET(Projection!O340,$A$2,0),NA())</f>
        <v>#N/A</v>
      </c>
      <c r="I340" s="10" t="e">
        <f ca="1">IF($B340&lt;='Visualization - Fit'!$B$5,OFFSET(Projection!P340,$A$2,0),NA())</f>
        <v>#N/A</v>
      </c>
      <c r="J340" s="10" t="e">
        <f ca="1">IF($B340&lt;='Visualization - Fit'!$B$5,OFFSET(Projection!Q340,$A$2,0),NA())</f>
        <v>#N/A</v>
      </c>
      <c r="K340" s="10" t="e">
        <f ca="1">IF($B340&lt;='Visualization - Fit'!$B$5,OFFSET(Projection!T340,$A$2,0),NA())</f>
        <v>#N/A</v>
      </c>
      <c r="L340" s="10" t="e">
        <f ca="1">IF($B340&lt;='Visualization - Fit'!$B$5,OFFSET(Projection!U340,$A$2,0),NA())</f>
        <v>#N/A</v>
      </c>
      <c r="M340" s="10" t="e">
        <f ca="1">IF($B340&lt;='Visualization - Fit'!$B$5,OFFSET(Projection!V340,$A$2,0),NA())</f>
        <v>#N/A</v>
      </c>
      <c r="N340" s="10" t="e">
        <f ca="1">IF($B340&lt;='Visualization - Fit'!$B$5,OFFSET(Projection!W340,$A$2,0),NA())</f>
        <v>#N/A</v>
      </c>
      <c r="O340" s="10" t="e">
        <f ca="1">IF($B340&lt;='Visualization - Fit'!$B$5,OFFSET(Projection!X340,$A$2,0),NA())</f>
        <v>#N/A</v>
      </c>
      <c r="P340" s="10" t="e">
        <f ca="1">IF($B340&lt;='Visualization - Fit'!$B$5,OFFSET(Projection!Y340,$A$2,0),NA())</f>
        <v>#N/A</v>
      </c>
      <c r="Q340" s="10" t="e">
        <f ca="1">IF($B340&lt;='Visualization - Fit'!$B$5,OFFSET(Projection!Z340,$A$2,0),NA())</f>
        <v>#N/A</v>
      </c>
      <c r="R340" s="10" t="e">
        <f ca="1">IF($B340&lt;='Visualization - Fit'!$B$5,OFFSET(Projection!AA340,$A$2,0),NA())</f>
        <v>#N/A</v>
      </c>
      <c r="S340" s="10" t="e">
        <f ca="1">IF($B340&lt;='Visualization - Fit'!$B$5,OFFSET(Projection!AB340,$A$2,0),NA())</f>
        <v>#N/A</v>
      </c>
      <c r="T340" s="10" t="e">
        <f ca="1">IF($B340&lt;='Visualization - Fit'!$B$5,OFFSET(Projection!AC340,$A$2,0),NA())</f>
        <v>#N/A</v>
      </c>
      <c r="U340" s="10" t="e">
        <f ca="1">IF($B340&lt;='Visualization - Fit'!$B$5,OFFSET(Projection!AD340,$A$2,0),NA())</f>
        <v>#N/A</v>
      </c>
      <c r="V340" s="10" t="e">
        <f ca="1">IF($B340&lt;='Visualization - Fit'!$B$5,OFFSET(Projection!AE340,$A$2,0),NA())</f>
        <v>#N/A</v>
      </c>
      <c r="W340" s="10" t="e">
        <f ca="1">IF($B340&lt;='Visualization - Fit'!$B$5,OFFSET(Projection!AI340,$A$2,0),NA())</f>
        <v>#N/A</v>
      </c>
      <c r="X340" s="10" t="e">
        <f ca="1">IF($B340&lt;='Visualization - Fit'!$B$5,OFFSET(Projection!AJ340,$A$2,0),NA())</f>
        <v>#N/A</v>
      </c>
      <c r="Y340" s="10" t="e">
        <f ca="1">IF($B340&lt;='Visualization - Fit'!$B$5,OFFSET(Projection!#REF!,$A$2,0),NA())</f>
        <v>#N/A</v>
      </c>
      <c r="Z340" s="10" t="e">
        <f ca="1">IF($B340&lt;='Visualization - Fit'!$B$5,OFFSET(Projection!AK340,$A$2,0),NA())</f>
        <v>#N/A</v>
      </c>
      <c r="AA340" s="10" t="e">
        <f ca="1">IF($B340&lt;='Visualization - Fit'!$B$5,OFFSET(Projection!AL340,$A$2,0),NA())</f>
        <v>#N/A</v>
      </c>
      <c r="AB340" s="10" t="e">
        <f ca="1">IF($B340&lt;='Visualization - Fit'!$B$5,OFFSET(Projection!AM340,$A$2,0),NA())</f>
        <v>#N/A</v>
      </c>
    </row>
    <row r="341" spans="2:28">
      <c r="B341" s="9" t="e">
        <f ca="1">IF(B340&lt;'Visualization - Fit'!$B$5,OFFSET(Projection!A341,$A$2,0),NA())</f>
        <v>#N/A</v>
      </c>
      <c r="C341" s="10" t="e">
        <f ca="1">IF($B341&lt;='Visualization - Fit'!$B$5,OFFSET(Projection!B341,$A$2,0),NA())</f>
        <v>#N/A</v>
      </c>
      <c r="D341" s="10" t="e">
        <f ca="1">IF($B341&lt;='Visualization - Fit'!$B$5,OFFSET(Projection!C341,$A$2,0),NA())</f>
        <v>#N/A</v>
      </c>
      <c r="E341" s="10" t="e">
        <f ca="1">IF($B341&lt;='Visualization - Fit'!$B$5,OFFSET(Projection!D341,$A$2,0),NA())</f>
        <v>#N/A</v>
      </c>
      <c r="F341" s="10" t="e">
        <f ca="1">IF($B341&lt;='Visualization - Fit'!$B$5,OFFSET(Projection!E341,$A$2,0),NA())</f>
        <v>#N/A</v>
      </c>
      <c r="G341" s="10" t="e">
        <f ca="1">IF($B341&lt;='Visualization - Fit'!$B$5,OFFSET(Projection!F341,$A$2,0),NA())</f>
        <v>#N/A</v>
      </c>
      <c r="H341" s="10" t="e">
        <f ca="1">IF($B341&lt;='Visualization - Fit'!$B$5,OFFSET(Projection!O341,$A$2,0),NA())</f>
        <v>#N/A</v>
      </c>
      <c r="I341" s="10" t="e">
        <f ca="1">IF($B341&lt;='Visualization - Fit'!$B$5,OFFSET(Projection!P341,$A$2,0),NA())</f>
        <v>#N/A</v>
      </c>
      <c r="J341" s="10" t="e">
        <f ca="1">IF($B341&lt;='Visualization - Fit'!$B$5,OFFSET(Projection!Q341,$A$2,0),NA())</f>
        <v>#N/A</v>
      </c>
      <c r="K341" s="10" t="e">
        <f ca="1">IF($B341&lt;='Visualization - Fit'!$B$5,OFFSET(Projection!T341,$A$2,0),NA())</f>
        <v>#N/A</v>
      </c>
      <c r="L341" s="10" t="e">
        <f ca="1">IF($B341&lt;='Visualization - Fit'!$B$5,OFFSET(Projection!U341,$A$2,0),NA())</f>
        <v>#N/A</v>
      </c>
      <c r="M341" s="10" t="e">
        <f ca="1">IF($B341&lt;='Visualization - Fit'!$B$5,OFFSET(Projection!V341,$A$2,0),NA())</f>
        <v>#N/A</v>
      </c>
      <c r="N341" s="10" t="e">
        <f ca="1">IF($B341&lt;='Visualization - Fit'!$B$5,OFFSET(Projection!W341,$A$2,0),NA())</f>
        <v>#N/A</v>
      </c>
      <c r="O341" s="10" t="e">
        <f ca="1">IF($B341&lt;='Visualization - Fit'!$B$5,OFFSET(Projection!X341,$A$2,0),NA())</f>
        <v>#N/A</v>
      </c>
      <c r="P341" s="10" t="e">
        <f ca="1">IF($B341&lt;='Visualization - Fit'!$B$5,OFFSET(Projection!Y341,$A$2,0),NA())</f>
        <v>#N/A</v>
      </c>
      <c r="Q341" s="10" t="e">
        <f ca="1">IF($B341&lt;='Visualization - Fit'!$B$5,OFFSET(Projection!Z341,$A$2,0),NA())</f>
        <v>#N/A</v>
      </c>
      <c r="R341" s="10" t="e">
        <f ca="1">IF($B341&lt;='Visualization - Fit'!$B$5,OFFSET(Projection!AA341,$A$2,0),NA())</f>
        <v>#N/A</v>
      </c>
      <c r="S341" s="10" t="e">
        <f ca="1">IF($B341&lt;='Visualization - Fit'!$B$5,OFFSET(Projection!AB341,$A$2,0),NA())</f>
        <v>#N/A</v>
      </c>
      <c r="T341" s="10" t="e">
        <f ca="1">IF($B341&lt;='Visualization - Fit'!$B$5,OFFSET(Projection!AC341,$A$2,0),NA())</f>
        <v>#N/A</v>
      </c>
      <c r="U341" s="10" t="e">
        <f ca="1">IF($B341&lt;='Visualization - Fit'!$B$5,OFFSET(Projection!AD341,$A$2,0),NA())</f>
        <v>#N/A</v>
      </c>
      <c r="V341" s="10" t="e">
        <f ca="1">IF($B341&lt;='Visualization - Fit'!$B$5,OFFSET(Projection!AE341,$A$2,0),NA())</f>
        <v>#N/A</v>
      </c>
      <c r="W341" s="10" t="e">
        <f ca="1">IF($B341&lt;='Visualization - Fit'!$B$5,OFFSET(Projection!AI341,$A$2,0),NA())</f>
        <v>#N/A</v>
      </c>
      <c r="X341" s="10" t="e">
        <f ca="1">IF($B341&lt;='Visualization - Fit'!$B$5,OFFSET(Projection!AJ341,$A$2,0),NA())</f>
        <v>#N/A</v>
      </c>
      <c r="Y341" s="10" t="e">
        <f ca="1">IF($B341&lt;='Visualization - Fit'!$B$5,OFFSET(Projection!#REF!,$A$2,0),NA())</f>
        <v>#N/A</v>
      </c>
      <c r="Z341" s="10" t="e">
        <f ca="1">IF($B341&lt;='Visualization - Fit'!$B$5,OFFSET(Projection!AK341,$A$2,0),NA())</f>
        <v>#N/A</v>
      </c>
      <c r="AA341" s="10" t="e">
        <f ca="1">IF($B341&lt;='Visualization - Fit'!$B$5,OFFSET(Projection!AL341,$A$2,0),NA())</f>
        <v>#N/A</v>
      </c>
      <c r="AB341" s="10" t="e">
        <f ca="1">IF($B341&lt;='Visualization - Fit'!$B$5,OFFSET(Projection!AM341,$A$2,0),NA())</f>
        <v>#N/A</v>
      </c>
    </row>
    <row r="342" spans="2:28">
      <c r="B342" s="9" t="e">
        <f ca="1">IF(B341&lt;'Visualization - Fit'!$B$5,OFFSET(Projection!A342,$A$2,0),NA())</f>
        <v>#N/A</v>
      </c>
      <c r="C342" s="10" t="e">
        <f ca="1">IF($B342&lt;='Visualization - Fit'!$B$5,OFFSET(Projection!B342,$A$2,0),NA())</f>
        <v>#N/A</v>
      </c>
      <c r="D342" s="10" t="e">
        <f ca="1">IF($B342&lt;='Visualization - Fit'!$B$5,OFFSET(Projection!C342,$A$2,0),NA())</f>
        <v>#N/A</v>
      </c>
      <c r="E342" s="10" t="e">
        <f ca="1">IF($B342&lt;='Visualization - Fit'!$B$5,OFFSET(Projection!D342,$A$2,0),NA())</f>
        <v>#N/A</v>
      </c>
      <c r="F342" s="10" t="e">
        <f ca="1">IF($B342&lt;='Visualization - Fit'!$B$5,OFFSET(Projection!E342,$A$2,0),NA())</f>
        <v>#N/A</v>
      </c>
      <c r="G342" s="10" t="e">
        <f ca="1">IF($B342&lt;='Visualization - Fit'!$B$5,OFFSET(Projection!F342,$A$2,0),NA())</f>
        <v>#N/A</v>
      </c>
      <c r="H342" s="10" t="e">
        <f ca="1">IF($B342&lt;='Visualization - Fit'!$B$5,OFFSET(Projection!O342,$A$2,0),NA())</f>
        <v>#N/A</v>
      </c>
      <c r="I342" s="10" t="e">
        <f ca="1">IF($B342&lt;='Visualization - Fit'!$B$5,OFFSET(Projection!P342,$A$2,0),NA())</f>
        <v>#N/A</v>
      </c>
      <c r="J342" s="10" t="e">
        <f ca="1">IF($B342&lt;='Visualization - Fit'!$B$5,OFFSET(Projection!Q342,$A$2,0),NA())</f>
        <v>#N/A</v>
      </c>
      <c r="K342" s="10" t="e">
        <f ca="1">IF($B342&lt;='Visualization - Fit'!$B$5,OFFSET(Projection!T342,$A$2,0),NA())</f>
        <v>#N/A</v>
      </c>
      <c r="L342" s="10" t="e">
        <f ca="1">IF($B342&lt;='Visualization - Fit'!$B$5,OFFSET(Projection!U342,$A$2,0),NA())</f>
        <v>#N/A</v>
      </c>
      <c r="M342" s="10" t="e">
        <f ca="1">IF($B342&lt;='Visualization - Fit'!$B$5,OFFSET(Projection!V342,$A$2,0),NA())</f>
        <v>#N/A</v>
      </c>
      <c r="N342" s="10" t="e">
        <f ca="1">IF($B342&lt;='Visualization - Fit'!$B$5,OFFSET(Projection!W342,$A$2,0),NA())</f>
        <v>#N/A</v>
      </c>
      <c r="O342" s="10" t="e">
        <f ca="1">IF($B342&lt;='Visualization - Fit'!$B$5,OFFSET(Projection!X342,$A$2,0),NA())</f>
        <v>#N/A</v>
      </c>
      <c r="P342" s="10" t="e">
        <f ca="1">IF($B342&lt;='Visualization - Fit'!$B$5,OFFSET(Projection!Y342,$A$2,0),NA())</f>
        <v>#N/A</v>
      </c>
      <c r="Q342" s="10" t="e">
        <f ca="1">IF($B342&lt;='Visualization - Fit'!$B$5,OFFSET(Projection!Z342,$A$2,0),NA())</f>
        <v>#N/A</v>
      </c>
      <c r="R342" s="10" t="e">
        <f ca="1">IF($B342&lt;='Visualization - Fit'!$B$5,OFFSET(Projection!AA342,$A$2,0),NA())</f>
        <v>#N/A</v>
      </c>
      <c r="S342" s="10" t="e">
        <f ca="1">IF($B342&lt;='Visualization - Fit'!$B$5,OFFSET(Projection!AB342,$A$2,0),NA())</f>
        <v>#N/A</v>
      </c>
      <c r="T342" s="10" t="e">
        <f ca="1">IF($B342&lt;='Visualization - Fit'!$B$5,OFFSET(Projection!AC342,$A$2,0),NA())</f>
        <v>#N/A</v>
      </c>
      <c r="U342" s="10" t="e">
        <f ca="1">IF($B342&lt;='Visualization - Fit'!$B$5,OFFSET(Projection!AD342,$A$2,0),NA())</f>
        <v>#N/A</v>
      </c>
      <c r="V342" s="10" t="e">
        <f ca="1">IF($B342&lt;='Visualization - Fit'!$B$5,OFFSET(Projection!AE342,$A$2,0),NA())</f>
        <v>#N/A</v>
      </c>
      <c r="W342" s="10" t="e">
        <f ca="1">IF($B342&lt;='Visualization - Fit'!$B$5,OFFSET(Projection!AI342,$A$2,0),NA())</f>
        <v>#N/A</v>
      </c>
      <c r="X342" s="10" t="e">
        <f ca="1">IF($B342&lt;='Visualization - Fit'!$B$5,OFFSET(Projection!AJ342,$A$2,0),NA())</f>
        <v>#N/A</v>
      </c>
      <c r="Y342" s="10" t="e">
        <f ca="1">IF($B342&lt;='Visualization - Fit'!$B$5,OFFSET(Projection!#REF!,$A$2,0),NA())</f>
        <v>#N/A</v>
      </c>
      <c r="Z342" s="10" t="e">
        <f ca="1">IF($B342&lt;='Visualization - Fit'!$B$5,OFFSET(Projection!AK342,$A$2,0),NA())</f>
        <v>#N/A</v>
      </c>
      <c r="AA342" s="10" t="e">
        <f ca="1">IF($B342&lt;='Visualization - Fit'!$B$5,OFFSET(Projection!AL342,$A$2,0),NA())</f>
        <v>#N/A</v>
      </c>
      <c r="AB342" s="10" t="e">
        <f ca="1">IF($B342&lt;='Visualization - Fit'!$B$5,OFFSET(Projection!AM342,$A$2,0),NA())</f>
        <v>#N/A</v>
      </c>
    </row>
    <row r="343" spans="2:28">
      <c r="B343" s="9" t="e">
        <f ca="1">IF(B342&lt;'Visualization - Fit'!$B$5,OFFSET(Projection!A343,$A$2,0),NA())</f>
        <v>#N/A</v>
      </c>
      <c r="C343" s="10" t="e">
        <f ca="1">IF($B343&lt;='Visualization - Fit'!$B$5,OFFSET(Projection!B343,$A$2,0),NA())</f>
        <v>#N/A</v>
      </c>
      <c r="D343" s="10" t="e">
        <f ca="1">IF($B343&lt;='Visualization - Fit'!$B$5,OFFSET(Projection!C343,$A$2,0),NA())</f>
        <v>#N/A</v>
      </c>
      <c r="E343" s="10" t="e">
        <f ca="1">IF($B343&lt;='Visualization - Fit'!$B$5,OFFSET(Projection!D343,$A$2,0),NA())</f>
        <v>#N/A</v>
      </c>
      <c r="F343" s="10" t="e">
        <f ca="1">IF($B343&lt;='Visualization - Fit'!$B$5,OFFSET(Projection!E343,$A$2,0),NA())</f>
        <v>#N/A</v>
      </c>
      <c r="G343" s="10" t="e">
        <f ca="1">IF($B343&lt;='Visualization - Fit'!$B$5,OFFSET(Projection!F343,$A$2,0),NA())</f>
        <v>#N/A</v>
      </c>
      <c r="H343" s="10" t="e">
        <f ca="1">IF($B343&lt;='Visualization - Fit'!$B$5,OFFSET(Projection!O343,$A$2,0),NA())</f>
        <v>#N/A</v>
      </c>
      <c r="I343" s="10" t="e">
        <f ca="1">IF($B343&lt;='Visualization - Fit'!$B$5,OFFSET(Projection!P343,$A$2,0),NA())</f>
        <v>#N/A</v>
      </c>
      <c r="J343" s="10" t="e">
        <f ca="1">IF($B343&lt;='Visualization - Fit'!$B$5,OFFSET(Projection!Q343,$A$2,0),NA())</f>
        <v>#N/A</v>
      </c>
      <c r="K343" s="10" t="e">
        <f ca="1">IF($B343&lt;='Visualization - Fit'!$B$5,OFFSET(Projection!T343,$A$2,0),NA())</f>
        <v>#N/A</v>
      </c>
      <c r="L343" s="10" t="e">
        <f ca="1">IF($B343&lt;='Visualization - Fit'!$B$5,OFFSET(Projection!U343,$A$2,0),NA())</f>
        <v>#N/A</v>
      </c>
      <c r="M343" s="10" t="e">
        <f ca="1">IF($B343&lt;='Visualization - Fit'!$B$5,OFFSET(Projection!V343,$A$2,0),NA())</f>
        <v>#N/A</v>
      </c>
      <c r="N343" s="10" t="e">
        <f ca="1">IF($B343&lt;='Visualization - Fit'!$B$5,OFFSET(Projection!W343,$A$2,0),NA())</f>
        <v>#N/A</v>
      </c>
      <c r="O343" s="10" t="e">
        <f ca="1">IF($B343&lt;='Visualization - Fit'!$B$5,OFFSET(Projection!X343,$A$2,0),NA())</f>
        <v>#N/A</v>
      </c>
      <c r="P343" s="10" t="e">
        <f ca="1">IF($B343&lt;='Visualization - Fit'!$B$5,OFFSET(Projection!Y343,$A$2,0),NA())</f>
        <v>#N/A</v>
      </c>
      <c r="Q343" s="10" t="e">
        <f ca="1">IF($B343&lt;='Visualization - Fit'!$B$5,OFFSET(Projection!Z343,$A$2,0),NA())</f>
        <v>#N/A</v>
      </c>
      <c r="R343" s="10" t="e">
        <f ca="1">IF($B343&lt;='Visualization - Fit'!$B$5,OFFSET(Projection!AA343,$A$2,0),NA())</f>
        <v>#N/A</v>
      </c>
      <c r="S343" s="10" t="e">
        <f ca="1">IF($B343&lt;='Visualization - Fit'!$B$5,OFFSET(Projection!AB343,$A$2,0),NA())</f>
        <v>#N/A</v>
      </c>
      <c r="T343" s="10" t="e">
        <f ca="1">IF($B343&lt;='Visualization - Fit'!$B$5,OFFSET(Projection!AC343,$A$2,0),NA())</f>
        <v>#N/A</v>
      </c>
      <c r="U343" s="10" t="e">
        <f ca="1">IF($B343&lt;='Visualization - Fit'!$B$5,OFFSET(Projection!AD343,$A$2,0),NA())</f>
        <v>#N/A</v>
      </c>
      <c r="V343" s="10" t="e">
        <f ca="1">IF($B343&lt;='Visualization - Fit'!$B$5,OFFSET(Projection!AE343,$A$2,0),NA())</f>
        <v>#N/A</v>
      </c>
      <c r="W343" s="10" t="e">
        <f ca="1">IF($B343&lt;='Visualization - Fit'!$B$5,OFFSET(Projection!AI343,$A$2,0),NA())</f>
        <v>#N/A</v>
      </c>
      <c r="X343" s="10" t="e">
        <f ca="1">IF($B343&lt;='Visualization - Fit'!$B$5,OFFSET(Projection!AJ343,$A$2,0),NA())</f>
        <v>#N/A</v>
      </c>
      <c r="Y343" s="10" t="e">
        <f ca="1">IF($B343&lt;='Visualization - Fit'!$B$5,OFFSET(Projection!#REF!,$A$2,0),NA())</f>
        <v>#N/A</v>
      </c>
      <c r="Z343" s="10" t="e">
        <f ca="1">IF($B343&lt;='Visualization - Fit'!$B$5,OFFSET(Projection!AK343,$A$2,0),NA())</f>
        <v>#N/A</v>
      </c>
      <c r="AA343" s="10" t="e">
        <f ca="1">IF($B343&lt;='Visualization - Fit'!$B$5,OFFSET(Projection!AL343,$A$2,0),NA())</f>
        <v>#N/A</v>
      </c>
      <c r="AB343" s="10" t="e">
        <f ca="1">IF($B343&lt;='Visualization - Fit'!$B$5,OFFSET(Projection!AM343,$A$2,0),NA())</f>
        <v>#N/A</v>
      </c>
    </row>
    <row r="344" spans="2:28">
      <c r="B344" s="9" t="e">
        <f ca="1">IF(B343&lt;'Visualization - Fit'!$B$5,OFFSET(Projection!A344,$A$2,0),NA())</f>
        <v>#N/A</v>
      </c>
      <c r="C344" s="10" t="e">
        <f ca="1">IF($B344&lt;='Visualization - Fit'!$B$5,OFFSET(Projection!B344,$A$2,0),NA())</f>
        <v>#N/A</v>
      </c>
      <c r="D344" s="10" t="e">
        <f ca="1">IF($B344&lt;='Visualization - Fit'!$B$5,OFFSET(Projection!C344,$A$2,0),NA())</f>
        <v>#N/A</v>
      </c>
      <c r="E344" s="10" t="e">
        <f ca="1">IF($B344&lt;='Visualization - Fit'!$B$5,OFFSET(Projection!D344,$A$2,0),NA())</f>
        <v>#N/A</v>
      </c>
      <c r="F344" s="10" t="e">
        <f ca="1">IF($B344&lt;='Visualization - Fit'!$B$5,OFFSET(Projection!E344,$A$2,0),NA())</f>
        <v>#N/A</v>
      </c>
      <c r="G344" s="10" t="e">
        <f ca="1">IF($B344&lt;='Visualization - Fit'!$B$5,OFFSET(Projection!F344,$A$2,0),NA())</f>
        <v>#N/A</v>
      </c>
      <c r="H344" s="10" t="e">
        <f ca="1">IF($B344&lt;='Visualization - Fit'!$B$5,OFFSET(Projection!O344,$A$2,0),NA())</f>
        <v>#N/A</v>
      </c>
      <c r="I344" s="10" t="e">
        <f ca="1">IF($B344&lt;='Visualization - Fit'!$B$5,OFFSET(Projection!P344,$A$2,0),NA())</f>
        <v>#N/A</v>
      </c>
      <c r="J344" s="10" t="e">
        <f ca="1">IF($B344&lt;='Visualization - Fit'!$B$5,OFFSET(Projection!Q344,$A$2,0),NA())</f>
        <v>#N/A</v>
      </c>
      <c r="K344" s="10" t="e">
        <f ca="1">IF($B344&lt;='Visualization - Fit'!$B$5,OFFSET(Projection!T344,$A$2,0),NA())</f>
        <v>#N/A</v>
      </c>
      <c r="L344" s="10" t="e">
        <f ca="1">IF($B344&lt;='Visualization - Fit'!$B$5,OFFSET(Projection!U344,$A$2,0),NA())</f>
        <v>#N/A</v>
      </c>
      <c r="M344" s="10" t="e">
        <f ca="1">IF($B344&lt;='Visualization - Fit'!$B$5,OFFSET(Projection!V344,$A$2,0),NA())</f>
        <v>#N/A</v>
      </c>
      <c r="N344" s="10" t="e">
        <f ca="1">IF($B344&lt;='Visualization - Fit'!$B$5,OFFSET(Projection!W344,$A$2,0),NA())</f>
        <v>#N/A</v>
      </c>
      <c r="O344" s="10" t="e">
        <f ca="1">IF($B344&lt;='Visualization - Fit'!$B$5,OFFSET(Projection!X344,$A$2,0),NA())</f>
        <v>#N/A</v>
      </c>
      <c r="P344" s="10" t="e">
        <f ca="1">IF($B344&lt;='Visualization - Fit'!$B$5,OFFSET(Projection!Y344,$A$2,0),NA())</f>
        <v>#N/A</v>
      </c>
      <c r="Q344" s="10" t="e">
        <f ca="1">IF($B344&lt;='Visualization - Fit'!$B$5,OFFSET(Projection!Z344,$A$2,0),NA())</f>
        <v>#N/A</v>
      </c>
      <c r="R344" s="10" t="e">
        <f ca="1">IF($B344&lt;='Visualization - Fit'!$B$5,OFFSET(Projection!AA344,$A$2,0),NA())</f>
        <v>#N/A</v>
      </c>
      <c r="S344" s="10" t="e">
        <f ca="1">IF($B344&lt;='Visualization - Fit'!$B$5,OFFSET(Projection!AB344,$A$2,0),NA())</f>
        <v>#N/A</v>
      </c>
      <c r="T344" s="10" t="e">
        <f ca="1">IF($B344&lt;='Visualization - Fit'!$B$5,OFFSET(Projection!AC344,$A$2,0),NA())</f>
        <v>#N/A</v>
      </c>
      <c r="U344" s="10" t="e">
        <f ca="1">IF($B344&lt;='Visualization - Fit'!$B$5,OFFSET(Projection!AD344,$A$2,0),NA())</f>
        <v>#N/A</v>
      </c>
      <c r="V344" s="10" t="e">
        <f ca="1">IF($B344&lt;='Visualization - Fit'!$B$5,OFFSET(Projection!AE344,$A$2,0),NA())</f>
        <v>#N/A</v>
      </c>
      <c r="W344" s="10" t="e">
        <f ca="1">IF($B344&lt;='Visualization - Fit'!$B$5,OFFSET(Projection!AI344,$A$2,0),NA())</f>
        <v>#N/A</v>
      </c>
      <c r="X344" s="10" t="e">
        <f ca="1">IF($B344&lt;='Visualization - Fit'!$B$5,OFFSET(Projection!AJ344,$A$2,0),NA())</f>
        <v>#N/A</v>
      </c>
      <c r="Y344" s="10" t="e">
        <f ca="1">IF($B344&lt;='Visualization - Fit'!$B$5,OFFSET(Projection!#REF!,$A$2,0),NA())</f>
        <v>#N/A</v>
      </c>
      <c r="Z344" s="10" t="e">
        <f ca="1">IF($B344&lt;='Visualization - Fit'!$B$5,OFFSET(Projection!AK344,$A$2,0),NA())</f>
        <v>#N/A</v>
      </c>
      <c r="AA344" s="10" t="e">
        <f ca="1">IF($B344&lt;='Visualization - Fit'!$B$5,OFFSET(Projection!AL344,$A$2,0),NA())</f>
        <v>#N/A</v>
      </c>
      <c r="AB344" s="10" t="e">
        <f ca="1">IF($B344&lt;='Visualization - Fit'!$B$5,OFFSET(Projection!AM344,$A$2,0),NA())</f>
        <v>#N/A</v>
      </c>
    </row>
    <row r="345" spans="2:28">
      <c r="B345" s="9" t="e">
        <f ca="1">IF(B344&lt;'Visualization - Fit'!$B$5,OFFSET(Projection!A345,$A$2,0),NA())</f>
        <v>#N/A</v>
      </c>
      <c r="C345" s="10" t="e">
        <f ca="1">IF($B345&lt;='Visualization - Fit'!$B$5,OFFSET(Projection!B345,$A$2,0),NA())</f>
        <v>#N/A</v>
      </c>
      <c r="D345" s="10" t="e">
        <f ca="1">IF($B345&lt;='Visualization - Fit'!$B$5,OFFSET(Projection!C345,$A$2,0),NA())</f>
        <v>#N/A</v>
      </c>
      <c r="E345" s="10" t="e">
        <f ca="1">IF($B345&lt;='Visualization - Fit'!$B$5,OFFSET(Projection!D345,$A$2,0),NA())</f>
        <v>#N/A</v>
      </c>
      <c r="F345" s="10" t="e">
        <f ca="1">IF($B345&lt;='Visualization - Fit'!$B$5,OFFSET(Projection!E345,$A$2,0),NA())</f>
        <v>#N/A</v>
      </c>
      <c r="G345" s="10" t="e">
        <f ca="1">IF($B345&lt;='Visualization - Fit'!$B$5,OFFSET(Projection!F345,$A$2,0),NA())</f>
        <v>#N/A</v>
      </c>
      <c r="H345" s="10" t="e">
        <f ca="1">IF($B345&lt;='Visualization - Fit'!$B$5,OFFSET(Projection!O345,$A$2,0),NA())</f>
        <v>#N/A</v>
      </c>
      <c r="I345" s="10" t="e">
        <f ca="1">IF($B345&lt;='Visualization - Fit'!$B$5,OFFSET(Projection!P345,$A$2,0),NA())</f>
        <v>#N/A</v>
      </c>
      <c r="J345" s="10" t="e">
        <f ca="1">IF($B345&lt;='Visualization - Fit'!$B$5,OFFSET(Projection!Q345,$A$2,0),NA())</f>
        <v>#N/A</v>
      </c>
      <c r="K345" s="10" t="e">
        <f ca="1">IF($B345&lt;='Visualization - Fit'!$B$5,OFFSET(Projection!T345,$A$2,0),NA())</f>
        <v>#N/A</v>
      </c>
      <c r="L345" s="10" t="e">
        <f ca="1">IF($B345&lt;='Visualization - Fit'!$B$5,OFFSET(Projection!U345,$A$2,0),NA())</f>
        <v>#N/A</v>
      </c>
      <c r="M345" s="10" t="e">
        <f ca="1">IF($B345&lt;='Visualization - Fit'!$B$5,OFFSET(Projection!V345,$A$2,0),NA())</f>
        <v>#N/A</v>
      </c>
      <c r="N345" s="10" t="e">
        <f ca="1">IF($B345&lt;='Visualization - Fit'!$B$5,OFFSET(Projection!W345,$A$2,0),NA())</f>
        <v>#N/A</v>
      </c>
      <c r="O345" s="10" t="e">
        <f ca="1">IF($B345&lt;='Visualization - Fit'!$B$5,OFFSET(Projection!X345,$A$2,0),NA())</f>
        <v>#N/A</v>
      </c>
      <c r="P345" s="10" t="e">
        <f ca="1">IF($B345&lt;='Visualization - Fit'!$B$5,OFFSET(Projection!Y345,$A$2,0),NA())</f>
        <v>#N/A</v>
      </c>
      <c r="Q345" s="10" t="e">
        <f ca="1">IF($B345&lt;='Visualization - Fit'!$B$5,OFFSET(Projection!Z345,$A$2,0),NA())</f>
        <v>#N/A</v>
      </c>
      <c r="R345" s="10" t="e">
        <f ca="1">IF($B345&lt;='Visualization - Fit'!$B$5,OFFSET(Projection!AA345,$A$2,0),NA())</f>
        <v>#N/A</v>
      </c>
      <c r="S345" s="10" t="e">
        <f ca="1">IF($B345&lt;='Visualization - Fit'!$B$5,OFFSET(Projection!AB345,$A$2,0),NA())</f>
        <v>#N/A</v>
      </c>
      <c r="T345" s="10" t="e">
        <f ca="1">IF($B345&lt;='Visualization - Fit'!$B$5,OFFSET(Projection!AC345,$A$2,0),NA())</f>
        <v>#N/A</v>
      </c>
      <c r="U345" s="10" t="e">
        <f ca="1">IF($B345&lt;='Visualization - Fit'!$B$5,OFFSET(Projection!AD345,$A$2,0),NA())</f>
        <v>#N/A</v>
      </c>
      <c r="V345" s="10" t="e">
        <f ca="1">IF($B345&lt;='Visualization - Fit'!$B$5,OFFSET(Projection!AE345,$A$2,0),NA())</f>
        <v>#N/A</v>
      </c>
      <c r="W345" s="10" t="e">
        <f ca="1">IF($B345&lt;='Visualization - Fit'!$B$5,OFFSET(Projection!AI345,$A$2,0),NA())</f>
        <v>#N/A</v>
      </c>
      <c r="X345" s="10" t="e">
        <f ca="1">IF($B345&lt;='Visualization - Fit'!$B$5,OFFSET(Projection!AJ345,$A$2,0),NA())</f>
        <v>#N/A</v>
      </c>
      <c r="Y345" s="10" t="e">
        <f ca="1">IF($B345&lt;='Visualization - Fit'!$B$5,OFFSET(Projection!#REF!,$A$2,0),NA())</f>
        <v>#N/A</v>
      </c>
      <c r="Z345" s="10" t="e">
        <f ca="1">IF($B345&lt;='Visualization - Fit'!$B$5,OFFSET(Projection!AK345,$A$2,0),NA())</f>
        <v>#N/A</v>
      </c>
      <c r="AA345" s="10" t="e">
        <f ca="1">IF($B345&lt;='Visualization - Fit'!$B$5,OFFSET(Projection!AL345,$A$2,0),NA())</f>
        <v>#N/A</v>
      </c>
      <c r="AB345" s="10" t="e">
        <f ca="1">IF($B345&lt;='Visualization - Fit'!$B$5,OFFSET(Projection!AM345,$A$2,0),NA())</f>
        <v>#N/A</v>
      </c>
    </row>
    <row r="346" spans="2:28">
      <c r="B346" s="9" t="e">
        <f ca="1">IF(B345&lt;'Visualization - Fit'!$B$5,OFFSET(Projection!A346,$A$2,0),NA())</f>
        <v>#N/A</v>
      </c>
      <c r="C346" s="10" t="e">
        <f ca="1">IF($B346&lt;='Visualization - Fit'!$B$5,OFFSET(Projection!B346,$A$2,0),NA())</f>
        <v>#N/A</v>
      </c>
      <c r="D346" s="10" t="e">
        <f ca="1">IF($B346&lt;='Visualization - Fit'!$B$5,OFFSET(Projection!C346,$A$2,0),NA())</f>
        <v>#N/A</v>
      </c>
      <c r="E346" s="10" t="e">
        <f ca="1">IF($B346&lt;='Visualization - Fit'!$B$5,OFFSET(Projection!D346,$A$2,0),NA())</f>
        <v>#N/A</v>
      </c>
      <c r="F346" s="10" t="e">
        <f ca="1">IF($B346&lt;='Visualization - Fit'!$B$5,OFFSET(Projection!E346,$A$2,0),NA())</f>
        <v>#N/A</v>
      </c>
      <c r="G346" s="10" t="e">
        <f ca="1">IF($B346&lt;='Visualization - Fit'!$B$5,OFFSET(Projection!F346,$A$2,0),NA())</f>
        <v>#N/A</v>
      </c>
      <c r="H346" s="10" t="e">
        <f ca="1">IF($B346&lt;='Visualization - Fit'!$B$5,OFFSET(Projection!O346,$A$2,0),NA())</f>
        <v>#N/A</v>
      </c>
      <c r="I346" s="10" t="e">
        <f ca="1">IF($B346&lt;='Visualization - Fit'!$B$5,OFFSET(Projection!P346,$A$2,0),NA())</f>
        <v>#N/A</v>
      </c>
      <c r="J346" s="10" t="e">
        <f ca="1">IF($B346&lt;='Visualization - Fit'!$B$5,OFFSET(Projection!Q346,$A$2,0),NA())</f>
        <v>#N/A</v>
      </c>
      <c r="K346" s="10" t="e">
        <f ca="1">IF($B346&lt;='Visualization - Fit'!$B$5,OFFSET(Projection!T346,$A$2,0),NA())</f>
        <v>#N/A</v>
      </c>
      <c r="L346" s="10" t="e">
        <f ca="1">IF($B346&lt;='Visualization - Fit'!$B$5,OFFSET(Projection!U346,$A$2,0),NA())</f>
        <v>#N/A</v>
      </c>
      <c r="M346" s="10" t="e">
        <f ca="1">IF($B346&lt;='Visualization - Fit'!$B$5,OFFSET(Projection!V346,$A$2,0),NA())</f>
        <v>#N/A</v>
      </c>
      <c r="N346" s="10" t="e">
        <f ca="1">IF($B346&lt;='Visualization - Fit'!$B$5,OFFSET(Projection!W346,$A$2,0),NA())</f>
        <v>#N/A</v>
      </c>
      <c r="O346" s="10" t="e">
        <f ca="1">IF($B346&lt;='Visualization - Fit'!$B$5,OFFSET(Projection!X346,$A$2,0),NA())</f>
        <v>#N/A</v>
      </c>
      <c r="P346" s="10" t="e">
        <f ca="1">IF($B346&lt;='Visualization - Fit'!$B$5,OFFSET(Projection!Y346,$A$2,0),NA())</f>
        <v>#N/A</v>
      </c>
      <c r="Q346" s="10" t="e">
        <f ca="1">IF($B346&lt;='Visualization - Fit'!$B$5,OFFSET(Projection!Z346,$A$2,0),NA())</f>
        <v>#N/A</v>
      </c>
      <c r="R346" s="10" t="e">
        <f ca="1">IF($B346&lt;='Visualization - Fit'!$B$5,OFFSET(Projection!AA346,$A$2,0),NA())</f>
        <v>#N/A</v>
      </c>
      <c r="S346" s="10" t="e">
        <f ca="1">IF($B346&lt;='Visualization - Fit'!$B$5,OFFSET(Projection!AB346,$A$2,0),NA())</f>
        <v>#N/A</v>
      </c>
      <c r="T346" s="10" t="e">
        <f ca="1">IF($B346&lt;='Visualization - Fit'!$B$5,OFFSET(Projection!AC346,$A$2,0),NA())</f>
        <v>#N/A</v>
      </c>
      <c r="U346" s="10" t="e">
        <f ca="1">IF($B346&lt;='Visualization - Fit'!$B$5,OFFSET(Projection!AD346,$A$2,0),NA())</f>
        <v>#N/A</v>
      </c>
      <c r="V346" s="10" t="e">
        <f ca="1">IF($B346&lt;='Visualization - Fit'!$B$5,OFFSET(Projection!AE346,$A$2,0),NA())</f>
        <v>#N/A</v>
      </c>
      <c r="W346" s="10" t="e">
        <f ca="1">IF($B346&lt;='Visualization - Fit'!$B$5,OFFSET(Projection!AI346,$A$2,0),NA())</f>
        <v>#N/A</v>
      </c>
      <c r="X346" s="10" t="e">
        <f ca="1">IF($B346&lt;='Visualization - Fit'!$B$5,OFFSET(Projection!AJ346,$A$2,0),NA())</f>
        <v>#N/A</v>
      </c>
      <c r="Y346" s="10" t="e">
        <f ca="1">IF($B346&lt;='Visualization - Fit'!$B$5,OFFSET(Projection!#REF!,$A$2,0),NA())</f>
        <v>#N/A</v>
      </c>
      <c r="Z346" s="10" t="e">
        <f ca="1">IF($B346&lt;='Visualization - Fit'!$B$5,OFFSET(Projection!AK346,$A$2,0),NA())</f>
        <v>#N/A</v>
      </c>
      <c r="AA346" s="10" t="e">
        <f ca="1">IF($B346&lt;='Visualization - Fit'!$B$5,OFFSET(Projection!AL346,$A$2,0),NA())</f>
        <v>#N/A</v>
      </c>
      <c r="AB346" s="10" t="e">
        <f ca="1">IF($B346&lt;='Visualization - Fit'!$B$5,OFFSET(Projection!AM346,$A$2,0),NA())</f>
        <v>#N/A</v>
      </c>
    </row>
    <row r="347" spans="2:28">
      <c r="B347" s="9" t="e">
        <f ca="1">IF(B346&lt;'Visualization - Fit'!$B$5,OFFSET(Projection!A347,$A$2,0),NA())</f>
        <v>#N/A</v>
      </c>
      <c r="C347" s="10" t="e">
        <f ca="1">IF($B347&lt;='Visualization - Fit'!$B$5,OFFSET(Projection!B347,$A$2,0),NA())</f>
        <v>#N/A</v>
      </c>
      <c r="D347" s="10" t="e">
        <f ca="1">IF($B347&lt;='Visualization - Fit'!$B$5,OFFSET(Projection!C347,$A$2,0),NA())</f>
        <v>#N/A</v>
      </c>
      <c r="E347" s="10" t="e">
        <f ca="1">IF($B347&lt;='Visualization - Fit'!$B$5,OFFSET(Projection!D347,$A$2,0),NA())</f>
        <v>#N/A</v>
      </c>
      <c r="F347" s="10" t="e">
        <f ca="1">IF($B347&lt;='Visualization - Fit'!$B$5,OFFSET(Projection!E347,$A$2,0),NA())</f>
        <v>#N/A</v>
      </c>
      <c r="G347" s="10" t="e">
        <f ca="1">IF($B347&lt;='Visualization - Fit'!$B$5,OFFSET(Projection!F347,$A$2,0),NA())</f>
        <v>#N/A</v>
      </c>
      <c r="H347" s="10" t="e">
        <f ca="1">IF($B347&lt;='Visualization - Fit'!$B$5,OFFSET(Projection!O347,$A$2,0),NA())</f>
        <v>#N/A</v>
      </c>
      <c r="I347" s="10" t="e">
        <f ca="1">IF($B347&lt;='Visualization - Fit'!$B$5,OFFSET(Projection!P347,$A$2,0),NA())</f>
        <v>#N/A</v>
      </c>
      <c r="J347" s="10" t="e">
        <f ca="1">IF($B347&lt;='Visualization - Fit'!$B$5,OFFSET(Projection!Q347,$A$2,0),NA())</f>
        <v>#N/A</v>
      </c>
      <c r="K347" s="10" t="e">
        <f ca="1">IF($B347&lt;='Visualization - Fit'!$B$5,OFFSET(Projection!T347,$A$2,0),NA())</f>
        <v>#N/A</v>
      </c>
      <c r="L347" s="10" t="e">
        <f ca="1">IF($B347&lt;='Visualization - Fit'!$B$5,OFFSET(Projection!U347,$A$2,0),NA())</f>
        <v>#N/A</v>
      </c>
      <c r="M347" s="10" t="e">
        <f ca="1">IF($B347&lt;='Visualization - Fit'!$B$5,OFFSET(Projection!V347,$A$2,0),NA())</f>
        <v>#N/A</v>
      </c>
      <c r="N347" s="10" t="e">
        <f ca="1">IF($B347&lt;='Visualization - Fit'!$B$5,OFFSET(Projection!W347,$A$2,0),NA())</f>
        <v>#N/A</v>
      </c>
      <c r="O347" s="10" t="e">
        <f ca="1">IF($B347&lt;='Visualization - Fit'!$B$5,OFFSET(Projection!X347,$A$2,0),NA())</f>
        <v>#N/A</v>
      </c>
      <c r="P347" s="10" t="e">
        <f ca="1">IF($B347&lt;='Visualization - Fit'!$B$5,OFFSET(Projection!Y347,$A$2,0),NA())</f>
        <v>#N/A</v>
      </c>
      <c r="Q347" s="10" t="e">
        <f ca="1">IF($B347&lt;='Visualization - Fit'!$B$5,OFFSET(Projection!Z347,$A$2,0),NA())</f>
        <v>#N/A</v>
      </c>
      <c r="R347" s="10" t="e">
        <f ca="1">IF($B347&lt;='Visualization - Fit'!$B$5,OFFSET(Projection!AA347,$A$2,0),NA())</f>
        <v>#N/A</v>
      </c>
      <c r="S347" s="10" t="e">
        <f ca="1">IF($B347&lt;='Visualization - Fit'!$B$5,OFFSET(Projection!AB347,$A$2,0),NA())</f>
        <v>#N/A</v>
      </c>
      <c r="T347" s="10" t="e">
        <f ca="1">IF($B347&lt;='Visualization - Fit'!$B$5,OFFSET(Projection!AC347,$A$2,0),NA())</f>
        <v>#N/A</v>
      </c>
      <c r="U347" s="10" t="e">
        <f ca="1">IF($B347&lt;='Visualization - Fit'!$B$5,OFFSET(Projection!AD347,$A$2,0),NA())</f>
        <v>#N/A</v>
      </c>
      <c r="V347" s="10" t="e">
        <f ca="1">IF($B347&lt;='Visualization - Fit'!$B$5,OFFSET(Projection!AE347,$A$2,0),NA())</f>
        <v>#N/A</v>
      </c>
      <c r="W347" s="10" t="e">
        <f ca="1">IF($B347&lt;='Visualization - Fit'!$B$5,OFFSET(Projection!AI347,$A$2,0),NA())</f>
        <v>#N/A</v>
      </c>
      <c r="X347" s="10" t="e">
        <f ca="1">IF($B347&lt;='Visualization - Fit'!$B$5,OFFSET(Projection!AJ347,$A$2,0),NA())</f>
        <v>#N/A</v>
      </c>
      <c r="Y347" s="10" t="e">
        <f ca="1">IF($B347&lt;='Visualization - Fit'!$B$5,OFFSET(Projection!#REF!,$A$2,0),NA())</f>
        <v>#N/A</v>
      </c>
      <c r="Z347" s="10" t="e">
        <f ca="1">IF($B347&lt;='Visualization - Fit'!$B$5,OFFSET(Projection!AK347,$A$2,0),NA())</f>
        <v>#N/A</v>
      </c>
      <c r="AA347" s="10" t="e">
        <f ca="1">IF($B347&lt;='Visualization - Fit'!$B$5,OFFSET(Projection!AL347,$A$2,0),NA())</f>
        <v>#N/A</v>
      </c>
      <c r="AB347" s="10" t="e">
        <f ca="1">IF($B347&lt;='Visualization - Fit'!$B$5,OFFSET(Projection!AM347,$A$2,0),NA())</f>
        <v>#N/A</v>
      </c>
    </row>
    <row r="348" spans="2:28">
      <c r="B348" s="9" t="e">
        <f ca="1">IF(B347&lt;'Visualization - Fit'!$B$5,OFFSET(Projection!A348,$A$2,0),NA())</f>
        <v>#N/A</v>
      </c>
      <c r="C348" s="10" t="e">
        <f ca="1">IF($B348&lt;='Visualization - Fit'!$B$5,OFFSET(Projection!B348,$A$2,0),NA())</f>
        <v>#N/A</v>
      </c>
      <c r="D348" s="10" t="e">
        <f ca="1">IF($B348&lt;='Visualization - Fit'!$B$5,OFFSET(Projection!C348,$A$2,0),NA())</f>
        <v>#N/A</v>
      </c>
      <c r="E348" s="10" t="e">
        <f ca="1">IF($B348&lt;='Visualization - Fit'!$B$5,OFFSET(Projection!D348,$A$2,0),NA())</f>
        <v>#N/A</v>
      </c>
      <c r="F348" s="10" t="e">
        <f ca="1">IF($B348&lt;='Visualization - Fit'!$B$5,OFFSET(Projection!E348,$A$2,0),NA())</f>
        <v>#N/A</v>
      </c>
      <c r="G348" s="10" t="e">
        <f ca="1">IF($B348&lt;='Visualization - Fit'!$B$5,OFFSET(Projection!F348,$A$2,0),NA())</f>
        <v>#N/A</v>
      </c>
      <c r="H348" s="10" t="e">
        <f ca="1">IF($B348&lt;='Visualization - Fit'!$B$5,OFFSET(Projection!O348,$A$2,0),NA())</f>
        <v>#N/A</v>
      </c>
      <c r="I348" s="10" t="e">
        <f ca="1">IF($B348&lt;='Visualization - Fit'!$B$5,OFFSET(Projection!P348,$A$2,0),NA())</f>
        <v>#N/A</v>
      </c>
      <c r="J348" s="10" t="e">
        <f ca="1">IF($B348&lt;='Visualization - Fit'!$B$5,OFFSET(Projection!Q348,$A$2,0),NA())</f>
        <v>#N/A</v>
      </c>
      <c r="K348" s="10" t="e">
        <f ca="1">IF($B348&lt;='Visualization - Fit'!$B$5,OFFSET(Projection!T348,$A$2,0),NA())</f>
        <v>#N/A</v>
      </c>
      <c r="L348" s="10" t="e">
        <f ca="1">IF($B348&lt;='Visualization - Fit'!$B$5,OFFSET(Projection!U348,$A$2,0),NA())</f>
        <v>#N/A</v>
      </c>
      <c r="M348" s="10" t="e">
        <f ca="1">IF($B348&lt;='Visualization - Fit'!$B$5,OFFSET(Projection!V348,$A$2,0),NA())</f>
        <v>#N/A</v>
      </c>
      <c r="N348" s="10" t="e">
        <f ca="1">IF($B348&lt;='Visualization - Fit'!$B$5,OFFSET(Projection!W348,$A$2,0),NA())</f>
        <v>#N/A</v>
      </c>
      <c r="O348" s="10" t="e">
        <f ca="1">IF($B348&lt;='Visualization - Fit'!$B$5,OFFSET(Projection!X348,$A$2,0),NA())</f>
        <v>#N/A</v>
      </c>
      <c r="P348" s="10" t="e">
        <f ca="1">IF($B348&lt;='Visualization - Fit'!$B$5,OFFSET(Projection!Y348,$A$2,0),NA())</f>
        <v>#N/A</v>
      </c>
      <c r="Q348" s="10" t="e">
        <f ca="1">IF($B348&lt;='Visualization - Fit'!$B$5,OFFSET(Projection!Z348,$A$2,0),NA())</f>
        <v>#N/A</v>
      </c>
      <c r="R348" s="10" t="e">
        <f ca="1">IF($B348&lt;='Visualization - Fit'!$B$5,OFFSET(Projection!AA348,$A$2,0),NA())</f>
        <v>#N/A</v>
      </c>
      <c r="S348" s="10" t="e">
        <f ca="1">IF($B348&lt;='Visualization - Fit'!$B$5,OFFSET(Projection!AB348,$A$2,0),NA())</f>
        <v>#N/A</v>
      </c>
      <c r="T348" s="10" t="e">
        <f ca="1">IF($B348&lt;='Visualization - Fit'!$B$5,OFFSET(Projection!AC348,$A$2,0),NA())</f>
        <v>#N/A</v>
      </c>
      <c r="U348" s="10" t="e">
        <f ca="1">IF($B348&lt;='Visualization - Fit'!$B$5,OFFSET(Projection!AD348,$A$2,0),NA())</f>
        <v>#N/A</v>
      </c>
      <c r="V348" s="10" t="e">
        <f ca="1">IF($B348&lt;='Visualization - Fit'!$B$5,OFFSET(Projection!AE348,$A$2,0),NA())</f>
        <v>#N/A</v>
      </c>
      <c r="W348" s="10" t="e">
        <f ca="1">IF($B348&lt;='Visualization - Fit'!$B$5,OFFSET(Projection!AI348,$A$2,0),NA())</f>
        <v>#N/A</v>
      </c>
      <c r="X348" s="10" t="e">
        <f ca="1">IF($B348&lt;='Visualization - Fit'!$B$5,OFFSET(Projection!AJ348,$A$2,0),NA())</f>
        <v>#N/A</v>
      </c>
      <c r="Y348" s="10" t="e">
        <f ca="1">IF($B348&lt;='Visualization - Fit'!$B$5,OFFSET(Projection!#REF!,$A$2,0),NA())</f>
        <v>#N/A</v>
      </c>
      <c r="Z348" s="10" t="e">
        <f ca="1">IF($B348&lt;='Visualization - Fit'!$B$5,OFFSET(Projection!AK348,$A$2,0),NA())</f>
        <v>#N/A</v>
      </c>
      <c r="AA348" s="10" t="e">
        <f ca="1">IF($B348&lt;='Visualization - Fit'!$B$5,OFFSET(Projection!AL348,$A$2,0),NA())</f>
        <v>#N/A</v>
      </c>
      <c r="AB348" s="10" t="e">
        <f ca="1">IF($B348&lt;='Visualization - Fit'!$B$5,OFFSET(Projection!AM348,$A$2,0),NA())</f>
        <v>#N/A</v>
      </c>
    </row>
    <row r="349" spans="2:28">
      <c r="B349" s="9" t="e">
        <f ca="1">IF(B348&lt;'Visualization - Fit'!$B$5,OFFSET(Projection!A349,$A$2,0),NA())</f>
        <v>#N/A</v>
      </c>
      <c r="C349" s="10" t="e">
        <f ca="1">IF($B349&lt;='Visualization - Fit'!$B$5,OFFSET(Projection!B349,$A$2,0),NA())</f>
        <v>#N/A</v>
      </c>
      <c r="D349" s="10" t="e">
        <f ca="1">IF($B349&lt;='Visualization - Fit'!$B$5,OFFSET(Projection!C349,$A$2,0),NA())</f>
        <v>#N/A</v>
      </c>
      <c r="E349" s="10" t="e">
        <f ca="1">IF($B349&lt;='Visualization - Fit'!$B$5,OFFSET(Projection!D349,$A$2,0),NA())</f>
        <v>#N/A</v>
      </c>
      <c r="F349" s="10" t="e">
        <f ca="1">IF($B349&lt;='Visualization - Fit'!$B$5,OFFSET(Projection!E349,$A$2,0),NA())</f>
        <v>#N/A</v>
      </c>
      <c r="G349" s="10" t="e">
        <f ca="1">IF($B349&lt;='Visualization - Fit'!$B$5,OFFSET(Projection!F349,$A$2,0),NA())</f>
        <v>#N/A</v>
      </c>
      <c r="H349" s="10" t="e">
        <f ca="1">IF($B349&lt;='Visualization - Fit'!$B$5,OFFSET(Projection!O349,$A$2,0),NA())</f>
        <v>#N/A</v>
      </c>
      <c r="I349" s="10" t="e">
        <f ca="1">IF($B349&lt;='Visualization - Fit'!$B$5,OFFSET(Projection!P349,$A$2,0),NA())</f>
        <v>#N/A</v>
      </c>
      <c r="J349" s="10" t="e">
        <f ca="1">IF($B349&lt;='Visualization - Fit'!$B$5,OFFSET(Projection!Q349,$A$2,0),NA())</f>
        <v>#N/A</v>
      </c>
      <c r="K349" s="10" t="e">
        <f ca="1">IF($B349&lt;='Visualization - Fit'!$B$5,OFFSET(Projection!T349,$A$2,0),NA())</f>
        <v>#N/A</v>
      </c>
      <c r="L349" s="10" t="e">
        <f ca="1">IF($B349&lt;='Visualization - Fit'!$B$5,OFFSET(Projection!U349,$A$2,0),NA())</f>
        <v>#N/A</v>
      </c>
      <c r="M349" s="10" t="e">
        <f ca="1">IF($B349&lt;='Visualization - Fit'!$B$5,OFFSET(Projection!V349,$A$2,0),NA())</f>
        <v>#N/A</v>
      </c>
      <c r="N349" s="10" t="e">
        <f ca="1">IF($B349&lt;='Visualization - Fit'!$B$5,OFFSET(Projection!W349,$A$2,0),NA())</f>
        <v>#N/A</v>
      </c>
      <c r="O349" s="10" t="e">
        <f ca="1">IF($B349&lt;='Visualization - Fit'!$B$5,OFFSET(Projection!X349,$A$2,0),NA())</f>
        <v>#N/A</v>
      </c>
      <c r="P349" s="10" t="e">
        <f ca="1">IF($B349&lt;='Visualization - Fit'!$B$5,OFFSET(Projection!Y349,$A$2,0),NA())</f>
        <v>#N/A</v>
      </c>
      <c r="Q349" s="10" t="e">
        <f ca="1">IF($B349&lt;='Visualization - Fit'!$B$5,OFFSET(Projection!Z349,$A$2,0),NA())</f>
        <v>#N/A</v>
      </c>
      <c r="R349" s="10" t="e">
        <f ca="1">IF($B349&lt;='Visualization - Fit'!$B$5,OFFSET(Projection!AA349,$A$2,0),NA())</f>
        <v>#N/A</v>
      </c>
      <c r="S349" s="10" t="e">
        <f ca="1">IF($B349&lt;='Visualization - Fit'!$B$5,OFFSET(Projection!AB349,$A$2,0),NA())</f>
        <v>#N/A</v>
      </c>
      <c r="T349" s="10" t="e">
        <f ca="1">IF($B349&lt;='Visualization - Fit'!$B$5,OFFSET(Projection!AC349,$A$2,0),NA())</f>
        <v>#N/A</v>
      </c>
      <c r="U349" s="10" t="e">
        <f ca="1">IF($B349&lt;='Visualization - Fit'!$B$5,OFFSET(Projection!AD349,$A$2,0),NA())</f>
        <v>#N/A</v>
      </c>
      <c r="V349" s="10" t="e">
        <f ca="1">IF($B349&lt;='Visualization - Fit'!$B$5,OFFSET(Projection!AE349,$A$2,0),NA())</f>
        <v>#N/A</v>
      </c>
      <c r="W349" s="10" t="e">
        <f ca="1">IF($B349&lt;='Visualization - Fit'!$B$5,OFFSET(Projection!AI349,$A$2,0),NA())</f>
        <v>#N/A</v>
      </c>
      <c r="X349" s="10" t="e">
        <f ca="1">IF($B349&lt;='Visualization - Fit'!$B$5,OFFSET(Projection!AJ349,$A$2,0),NA())</f>
        <v>#N/A</v>
      </c>
      <c r="Y349" s="10" t="e">
        <f ca="1">IF($B349&lt;='Visualization - Fit'!$B$5,OFFSET(Projection!#REF!,$A$2,0),NA())</f>
        <v>#N/A</v>
      </c>
      <c r="Z349" s="10" t="e">
        <f ca="1">IF($B349&lt;='Visualization - Fit'!$B$5,OFFSET(Projection!AK349,$A$2,0),NA())</f>
        <v>#N/A</v>
      </c>
      <c r="AA349" s="10" t="e">
        <f ca="1">IF($B349&lt;='Visualization - Fit'!$B$5,OFFSET(Projection!AL349,$A$2,0),NA())</f>
        <v>#N/A</v>
      </c>
      <c r="AB349" s="10" t="e">
        <f ca="1">IF($B349&lt;='Visualization - Fit'!$B$5,OFFSET(Projection!AM349,$A$2,0),NA())</f>
        <v>#N/A</v>
      </c>
    </row>
    <row r="350" spans="2:28">
      <c r="B350" s="9" t="e">
        <f ca="1">IF(B349&lt;'Visualization - Fit'!$B$5,OFFSET(Projection!A350,$A$2,0),NA())</f>
        <v>#N/A</v>
      </c>
      <c r="C350" s="10" t="e">
        <f ca="1">IF($B350&lt;='Visualization - Fit'!$B$5,OFFSET(Projection!B350,$A$2,0),NA())</f>
        <v>#N/A</v>
      </c>
      <c r="D350" s="10" t="e">
        <f ca="1">IF($B350&lt;='Visualization - Fit'!$B$5,OFFSET(Projection!C350,$A$2,0),NA())</f>
        <v>#N/A</v>
      </c>
      <c r="E350" s="10" t="e">
        <f ca="1">IF($B350&lt;='Visualization - Fit'!$B$5,OFFSET(Projection!D350,$A$2,0),NA())</f>
        <v>#N/A</v>
      </c>
      <c r="F350" s="10" t="e">
        <f ca="1">IF($B350&lt;='Visualization - Fit'!$B$5,OFFSET(Projection!E350,$A$2,0),NA())</f>
        <v>#N/A</v>
      </c>
      <c r="G350" s="10" t="e">
        <f ca="1">IF($B350&lt;='Visualization - Fit'!$B$5,OFFSET(Projection!F350,$A$2,0),NA())</f>
        <v>#N/A</v>
      </c>
      <c r="H350" s="10" t="e">
        <f ca="1">IF($B350&lt;='Visualization - Fit'!$B$5,OFFSET(Projection!O350,$A$2,0),NA())</f>
        <v>#N/A</v>
      </c>
      <c r="I350" s="10" t="e">
        <f ca="1">IF($B350&lt;='Visualization - Fit'!$B$5,OFFSET(Projection!P350,$A$2,0),NA())</f>
        <v>#N/A</v>
      </c>
      <c r="J350" s="10" t="e">
        <f ca="1">IF($B350&lt;='Visualization - Fit'!$B$5,OFFSET(Projection!Q350,$A$2,0),NA())</f>
        <v>#N/A</v>
      </c>
      <c r="K350" s="10" t="e">
        <f ca="1">IF($B350&lt;='Visualization - Fit'!$B$5,OFFSET(Projection!T350,$A$2,0),NA())</f>
        <v>#N/A</v>
      </c>
      <c r="L350" s="10" t="e">
        <f ca="1">IF($B350&lt;='Visualization - Fit'!$B$5,OFFSET(Projection!U350,$A$2,0),NA())</f>
        <v>#N/A</v>
      </c>
      <c r="M350" s="10" t="e">
        <f ca="1">IF($B350&lt;='Visualization - Fit'!$B$5,OFFSET(Projection!V350,$A$2,0),NA())</f>
        <v>#N/A</v>
      </c>
      <c r="N350" s="10" t="e">
        <f ca="1">IF($B350&lt;='Visualization - Fit'!$B$5,OFFSET(Projection!W350,$A$2,0),NA())</f>
        <v>#N/A</v>
      </c>
      <c r="O350" s="10" t="e">
        <f ca="1">IF($B350&lt;='Visualization - Fit'!$B$5,OFFSET(Projection!X350,$A$2,0),NA())</f>
        <v>#N/A</v>
      </c>
      <c r="P350" s="10" t="e">
        <f ca="1">IF($B350&lt;='Visualization - Fit'!$B$5,OFFSET(Projection!Y350,$A$2,0),NA())</f>
        <v>#N/A</v>
      </c>
      <c r="Q350" s="10" t="e">
        <f ca="1">IF($B350&lt;='Visualization - Fit'!$B$5,OFFSET(Projection!Z350,$A$2,0),NA())</f>
        <v>#N/A</v>
      </c>
      <c r="R350" s="10" t="e">
        <f ca="1">IF($B350&lt;='Visualization - Fit'!$B$5,OFFSET(Projection!AA350,$A$2,0),NA())</f>
        <v>#N/A</v>
      </c>
      <c r="S350" s="10" t="e">
        <f ca="1">IF($B350&lt;='Visualization - Fit'!$B$5,OFFSET(Projection!AB350,$A$2,0),NA())</f>
        <v>#N/A</v>
      </c>
      <c r="T350" s="10" t="e">
        <f ca="1">IF($B350&lt;='Visualization - Fit'!$B$5,OFFSET(Projection!AC350,$A$2,0),NA())</f>
        <v>#N/A</v>
      </c>
      <c r="U350" s="10" t="e">
        <f ca="1">IF($B350&lt;='Visualization - Fit'!$B$5,OFFSET(Projection!AD350,$A$2,0),NA())</f>
        <v>#N/A</v>
      </c>
      <c r="V350" s="10" t="e">
        <f ca="1">IF($B350&lt;='Visualization - Fit'!$B$5,OFFSET(Projection!AE350,$A$2,0),NA())</f>
        <v>#N/A</v>
      </c>
      <c r="W350" s="10" t="e">
        <f ca="1">IF($B350&lt;='Visualization - Fit'!$B$5,OFFSET(Projection!AI350,$A$2,0),NA())</f>
        <v>#N/A</v>
      </c>
      <c r="X350" s="10" t="e">
        <f ca="1">IF($B350&lt;='Visualization - Fit'!$B$5,OFFSET(Projection!AJ350,$A$2,0),NA())</f>
        <v>#N/A</v>
      </c>
      <c r="Y350" s="10" t="e">
        <f ca="1">IF($B350&lt;='Visualization - Fit'!$B$5,OFFSET(Projection!#REF!,$A$2,0),NA())</f>
        <v>#N/A</v>
      </c>
      <c r="Z350" s="10" t="e">
        <f ca="1">IF($B350&lt;='Visualization - Fit'!$B$5,OFFSET(Projection!AK350,$A$2,0),NA())</f>
        <v>#N/A</v>
      </c>
      <c r="AA350" s="10" t="e">
        <f ca="1">IF($B350&lt;='Visualization - Fit'!$B$5,OFFSET(Projection!AL350,$A$2,0),NA())</f>
        <v>#N/A</v>
      </c>
      <c r="AB350" s="10" t="e">
        <f ca="1">IF($B350&lt;='Visualization - Fit'!$B$5,OFFSET(Projection!AM350,$A$2,0),NA())</f>
        <v>#N/A</v>
      </c>
    </row>
    <row r="351" spans="2:28">
      <c r="B351" s="9" t="e">
        <f ca="1">IF(B350&lt;'Visualization - Fit'!$B$5,OFFSET(Projection!A351,$A$2,0),NA())</f>
        <v>#N/A</v>
      </c>
      <c r="C351" s="10" t="e">
        <f ca="1">IF($B351&lt;='Visualization - Fit'!$B$5,OFFSET(Projection!B351,$A$2,0),NA())</f>
        <v>#N/A</v>
      </c>
      <c r="D351" s="10" t="e">
        <f ca="1">IF($B351&lt;='Visualization - Fit'!$B$5,OFFSET(Projection!C351,$A$2,0),NA())</f>
        <v>#N/A</v>
      </c>
      <c r="E351" s="10" t="e">
        <f ca="1">IF($B351&lt;='Visualization - Fit'!$B$5,OFFSET(Projection!D351,$A$2,0),NA())</f>
        <v>#N/A</v>
      </c>
      <c r="F351" s="10" t="e">
        <f ca="1">IF($B351&lt;='Visualization - Fit'!$B$5,OFFSET(Projection!E351,$A$2,0),NA())</f>
        <v>#N/A</v>
      </c>
      <c r="G351" s="10" t="e">
        <f ca="1">IF($B351&lt;='Visualization - Fit'!$B$5,OFFSET(Projection!F351,$A$2,0),NA())</f>
        <v>#N/A</v>
      </c>
      <c r="H351" s="10" t="e">
        <f ca="1">IF($B351&lt;='Visualization - Fit'!$B$5,OFFSET(Projection!O351,$A$2,0),NA())</f>
        <v>#N/A</v>
      </c>
      <c r="I351" s="10" t="e">
        <f ca="1">IF($B351&lt;='Visualization - Fit'!$B$5,OFFSET(Projection!P351,$A$2,0),NA())</f>
        <v>#N/A</v>
      </c>
      <c r="J351" s="10" t="e">
        <f ca="1">IF($B351&lt;='Visualization - Fit'!$B$5,OFFSET(Projection!Q351,$A$2,0),NA())</f>
        <v>#N/A</v>
      </c>
      <c r="K351" s="10" t="e">
        <f ca="1">IF($B351&lt;='Visualization - Fit'!$B$5,OFFSET(Projection!T351,$A$2,0),NA())</f>
        <v>#N/A</v>
      </c>
      <c r="L351" s="10" t="e">
        <f ca="1">IF($B351&lt;='Visualization - Fit'!$B$5,OFFSET(Projection!U351,$A$2,0),NA())</f>
        <v>#N/A</v>
      </c>
      <c r="M351" s="10" t="e">
        <f ca="1">IF($B351&lt;='Visualization - Fit'!$B$5,OFFSET(Projection!V351,$A$2,0),NA())</f>
        <v>#N/A</v>
      </c>
      <c r="N351" s="10" t="e">
        <f ca="1">IF($B351&lt;='Visualization - Fit'!$B$5,OFFSET(Projection!W351,$A$2,0),NA())</f>
        <v>#N/A</v>
      </c>
      <c r="O351" s="10" t="e">
        <f ca="1">IF($B351&lt;='Visualization - Fit'!$B$5,OFFSET(Projection!X351,$A$2,0),NA())</f>
        <v>#N/A</v>
      </c>
      <c r="P351" s="10" t="e">
        <f ca="1">IF($B351&lt;='Visualization - Fit'!$B$5,OFFSET(Projection!Y351,$A$2,0),NA())</f>
        <v>#N/A</v>
      </c>
      <c r="Q351" s="10" t="e">
        <f ca="1">IF($B351&lt;='Visualization - Fit'!$B$5,OFFSET(Projection!Z351,$A$2,0),NA())</f>
        <v>#N/A</v>
      </c>
      <c r="R351" s="10" t="e">
        <f ca="1">IF($B351&lt;='Visualization - Fit'!$B$5,OFFSET(Projection!AA351,$A$2,0),NA())</f>
        <v>#N/A</v>
      </c>
      <c r="S351" s="10" t="e">
        <f ca="1">IF($B351&lt;='Visualization - Fit'!$B$5,OFFSET(Projection!AB351,$A$2,0),NA())</f>
        <v>#N/A</v>
      </c>
      <c r="T351" s="10" t="e">
        <f ca="1">IF($B351&lt;='Visualization - Fit'!$B$5,OFFSET(Projection!AC351,$A$2,0),NA())</f>
        <v>#N/A</v>
      </c>
      <c r="U351" s="10" t="e">
        <f ca="1">IF($B351&lt;='Visualization - Fit'!$B$5,OFFSET(Projection!AD351,$A$2,0),NA())</f>
        <v>#N/A</v>
      </c>
      <c r="V351" s="10" t="e">
        <f ca="1">IF($B351&lt;='Visualization - Fit'!$B$5,OFFSET(Projection!AE351,$A$2,0),NA())</f>
        <v>#N/A</v>
      </c>
      <c r="W351" s="10" t="e">
        <f ca="1">IF($B351&lt;='Visualization - Fit'!$B$5,OFFSET(Projection!AI351,$A$2,0),NA())</f>
        <v>#N/A</v>
      </c>
      <c r="X351" s="10" t="e">
        <f ca="1">IF($B351&lt;='Visualization - Fit'!$B$5,OFFSET(Projection!AJ351,$A$2,0),NA())</f>
        <v>#N/A</v>
      </c>
      <c r="Y351" s="10" t="e">
        <f ca="1">IF($B351&lt;='Visualization - Fit'!$B$5,OFFSET(Projection!#REF!,$A$2,0),NA())</f>
        <v>#N/A</v>
      </c>
      <c r="Z351" s="10" t="e">
        <f ca="1">IF($B351&lt;='Visualization - Fit'!$B$5,OFFSET(Projection!AK351,$A$2,0),NA())</f>
        <v>#N/A</v>
      </c>
      <c r="AA351" s="10" t="e">
        <f ca="1">IF($B351&lt;='Visualization - Fit'!$B$5,OFFSET(Projection!AL351,$A$2,0),NA())</f>
        <v>#N/A</v>
      </c>
      <c r="AB351" s="10" t="e">
        <f ca="1">IF($B351&lt;='Visualization - Fit'!$B$5,OFFSET(Projection!AM351,$A$2,0),NA())</f>
        <v>#N/A</v>
      </c>
    </row>
    <row r="352" spans="2:28">
      <c r="B352" s="9" t="e">
        <f ca="1">IF(B351&lt;'Visualization - Fit'!$B$5,OFFSET(Projection!A352,$A$2,0),NA())</f>
        <v>#N/A</v>
      </c>
      <c r="C352" s="10" t="e">
        <f ca="1">IF($B352&lt;='Visualization - Fit'!$B$5,OFFSET(Projection!B352,$A$2,0),NA())</f>
        <v>#N/A</v>
      </c>
      <c r="D352" s="10" t="e">
        <f ca="1">IF($B352&lt;='Visualization - Fit'!$B$5,OFFSET(Projection!C352,$A$2,0),NA())</f>
        <v>#N/A</v>
      </c>
      <c r="E352" s="10" t="e">
        <f ca="1">IF($B352&lt;='Visualization - Fit'!$B$5,OFFSET(Projection!D352,$A$2,0),NA())</f>
        <v>#N/A</v>
      </c>
      <c r="F352" s="10" t="e">
        <f ca="1">IF($B352&lt;='Visualization - Fit'!$B$5,OFFSET(Projection!E352,$A$2,0),NA())</f>
        <v>#N/A</v>
      </c>
      <c r="G352" s="10" t="e">
        <f ca="1">IF($B352&lt;='Visualization - Fit'!$B$5,OFFSET(Projection!F352,$A$2,0),NA())</f>
        <v>#N/A</v>
      </c>
      <c r="H352" s="10" t="e">
        <f ca="1">IF($B352&lt;='Visualization - Fit'!$B$5,OFFSET(Projection!O352,$A$2,0),NA())</f>
        <v>#N/A</v>
      </c>
      <c r="I352" s="10" t="e">
        <f ca="1">IF($B352&lt;='Visualization - Fit'!$B$5,OFFSET(Projection!P352,$A$2,0),NA())</f>
        <v>#N/A</v>
      </c>
      <c r="J352" s="10" t="e">
        <f ca="1">IF($B352&lt;='Visualization - Fit'!$B$5,OFFSET(Projection!Q352,$A$2,0),NA())</f>
        <v>#N/A</v>
      </c>
      <c r="K352" s="10" t="e">
        <f ca="1">IF($B352&lt;='Visualization - Fit'!$B$5,OFFSET(Projection!T352,$A$2,0),NA())</f>
        <v>#N/A</v>
      </c>
      <c r="L352" s="10" t="e">
        <f ca="1">IF($B352&lt;='Visualization - Fit'!$B$5,OFFSET(Projection!U352,$A$2,0),NA())</f>
        <v>#N/A</v>
      </c>
      <c r="M352" s="10" t="e">
        <f ca="1">IF($B352&lt;='Visualization - Fit'!$B$5,OFFSET(Projection!V352,$A$2,0),NA())</f>
        <v>#N/A</v>
      </c>
      <c r="N352" s="10" t="e">
        <f ca="1">IF($B352&lt;='Visualization - Fit'!$B$5,OFFSET(Projection!W352,$A$2,0),NA())</f>
        <v>#N/A</v>
      </c>
      <c r="O352" s="10" t="e">
        <f ca="1">IF($B352&lt;='Visualization - Fit'!$B$5,OFFSET(Projection!X352,$A$2,0),NA())</f>
        <v>#N/A</v>
      </c>
      <c r="P352" s="10" t="e">
        <f ca="1">IF($B352&lt;='Visualization - Fit'!$B$5,OFFSET(Projection!Y352,$A$2,0),NA())</f>
        <v>#N/A</v>
      </c>
      <c r="Q352" s="10" t="e">
        <f ca="1">IF($B352&lt;='Visualization - Fit'!$B$5,OFFSET(Projection!Z352,$A$2,0),NA())</f>
        <v>#N/A</v>
      </c>
      <c r="R352" s="10" t="e">
        <f ca="1">IF($B352&lt;='Visualization - Fit'!$B$5,OFFSET(Projection!AA352,$A$2,0),NA())</f>
        <v>#N/A</v>
      </c>
      <c r="S352" s="10" t="e">
        <f ca="1">IF($B352&lt;='Visualization - Fit'!$B$5,OFFSET(Projection!AB352,$A$2,0),NA())</f>
        <v>#N/A</v>
      </c>
      <c r="T352" s="10" t="e">
        <f ca="1">IF($B352&lt;='Visualization - Fit'!$B$5,OFFSET(Projection!AC352,$A$2,0),NA())</f>
        <v>#N/A</v>
      </c>
      <c r="U352" s="10" t="e">
        <f ca="1">IF($B352&lt;='Visualization - Fit'!$B$5,OFFSET(Projection!AD352,$A$2,0),NA())</f>
        <v>#N/A</v>
      </c>
      <c r="V352" s="10" t="e">
        <f ca="1">IF($B352&lt;='Visualization - Fit'!$B$5,OFFSET(Projection!AE352,$A$2,0),NA())</f>
        <v>#N/A</v>
      </c>
      <c r="W352" s="10" t="e">
        <f ca="1">IF($B352&lt;='Visualization - Fit'!$B$5,OFFSET(Projection!AI352,$A$2,0),NA())</f>
        <v>#N/A</v>
      </c>
      <c r="X352" s="10" t="e">
        <f ca="1">IF($B352&lt;='Visualization - Fit'!$B$5,OFFSET(Projection!AJ352,$A$2,0),NA())</f>
        <v>#N/A</v>
      </c>
      <c r="Y352" s="10" t="e">
        <f ca="1">IF($B352&lt;='Visualization - Fit'!$B$5,OFFSET(Projection!#REF!,$A$2,0),NA())</f>
        <v>#N/A</v>
      </c>
      <c r="Z352" s="10" t="e">
        <f ca="1">IF($B352&lt;='Visualization - Fit'!$B$5,OFFSET(Projection!AK352,$A$2,0),NA())</f>
        <v>#N/A</v>
      </c>
      <c r="AA352" s="10" t="e">
        <f ca="1">IF($B352&lt;='Visualization - Fit'!$B$5,OFFSET(Projection!AL352,$A$2,0),NA())</f>
        <v>#N/A</v>
      </c>
      <c r="AB352" s="10" t="e">
        <f ca="1">IF($B352&lt;='Visualization - Fit'!$B$5,OFFSET(Projection!AM352,$A$2,0),NA())</f>
        <v>#N/A</v>
      </c>
    </row>
    <row r="353" spans="2:28">
      <c r="B353" s="9" t="e">
        <f ca="1">IF(B352&lt;'Visualization - Fit'!$B$5,OFFSET(Projection!A353,$A$2,0),NA())</f>
        <v>#N/A</v>
      </c>
      <c r="C353" s="10" t="e">
        <f ca="1">IF($B353&lt;='Visualization - Fit'!$B$5,OFFSET(Projection!B353,$A$2,0),NA())</f>
        <v>#N/A</v>
      </c>
      <c r="D353" s="10" t="e">
        <f ca="1">IF($B353&lt;='Visualization - Fit'!$B$5,OFFSET(Projection!C353,$A$2,0),NA())</f>
        <v>#N/A</v>
      </c>
      <c r="E353" s="10" t="e">
        <f ca="1">IF($B353&lt;='Visualization - Fit'!$B$5,OFFSET(Projection!D353,$A$2,0),NA())</f>
        <v>#N/A</v>
      </c>
      <c r="F353" s="10" t="e">
        <f ca="1">IF($B353&lt;='Visualization - Fit'!$B$5,OFFSET(Projection!E353,$A$2,0),NA())</f>
        <v>#N/A</v>
      </c>
      <c r="G353" s="10" t="e">
        <f ca="1">IF($B353&lt;='Visualization - Fit'!$B$5,OFFSET(Projection!F353,$A$2,0),NA())</f>
        <v>#N/A</v>
      </c>
      <c r="H353" s="10" t="e">
        <f ca="1">IF($B353&lt;='Visualization - Fit'!$B$5,OFFSET(Projection!O353,$A$2,0),NA())</f>
        <v>#N/A</v>
      </c>
      <c r="I353" s="10" t="e">
        <f ca="1">IF($B353&lt;='Visualization - Fit'!$B$5,OFFSET(Projection!P353,$A$2,0),NA())</f>
        <v>#N/A</v>
      </c>
      <c r="J353" s="10" t="e">
        <f ca="1">IF($B353&lt;='Visualization - Fit'!$B$5,OFFSET(Projection!Q353,$A$2,0),NA())</f>
        <v>#N/A</v>
      </c>
      <c r="K353" s="10" t="e">
        <f ca="1">IF($B353&lt;='Visualization - Fit'!$B$5,OFFSET(Projection!T353,$A$2,0),NA())</f>
        <v>#N/A</v>
      </c>
      <c r="L353" s="10" t="e">
        <f ca="1">IF($B353&lt;='Visualization - Fit'!$B$5,OFFSET(Projection!U353,$A$2,0),NA())</f>
        <v>#N/A</v>
      </c>
      <c r="M353" s="10" t="e">
        <f ca="1">IF($B353&lt;='Visualization - Fit'!$B$5,OFFSET(Projection!V353,$A$2,0),NA())</f>
        <v>#N/A</v>
      </c>
      <c r="N353" s="10" t="e">
        <f ca="1">IF($B353&lt;='Visualization - Fit'!$B$5,OFFSET(Projection!W353,$A$2,0),NA())</f>
        <v>#N/A</v>
      </c>
      <c r="O353" s="10" t="e">
        <f ca="1">IF($B353&lt;='Visualization - Fit'!$B$5,OFFSET(Projection!X353,$A$2,0),NA())</f>
        <v>#N/A</v>
      </c>
      <c r="P353" s="10" t="e">
        <f ca="1">IF($B353&lt;='Visualization - Fit'!$B$5,OFFSET(Projection!Y353,$A$2,0),NA())</f>
        <v>#N/A</v>
      </c>
      <c r="Q353" s="10" t="e">
        <f ca="1">IF($B353&lt;='Visualization - Fit'!$B$5,OFFSET(Projection!Z353,$A$2,0),NA())</f>
        <v>#N/A</v>
      </c>
      <c r="R353" s="10" t="e">
        <f ca="1">IF($B353&lt;='Visualization - Fit'!$B$5,OFFSET(Projection!AA353,$A$2,0),NA())</f>
        <v>#N/A</v>
      </c>
      <c r="S353" s="10" t="e">
        <f ca="1">IF($B353&lt;='Visualization - Fit'!$B$5,OFFSET(Projection!AB353,$A$2,0),NA())</f>
        <v>#N/A</v>
      </c>
      <c r="T353" s="10" t="e">
        <f ca="1">IF($B353&lt;='Visualization - Fit'!$B$5,OFFSET(Projection!AC353,$A$2,0),NA())</f>
        <v>#N/A</v>
      </c>
      <c r="U353" s="10" t="e">
        <f ca="1">IF($B353&lt;='Visualization - Fit'!$B$5,OFFSET(Projection!AD353,$A$2,0),NA())</f>
        <v>#N/A</v>
      </c>
      <c r="V353" s="10" t="e">
        <f ca="1">IF($B353&lt;='Visualization - Fit'!$B$5,OFFSET(Projection!AE353,$A$2,0),NA())</f>
        <v>#N/A</v>
      </c>
      <c r="W353" s="10" t="e">
        <f ca="1">IF($B353&lt;='Visualization - Fit'!$B$5,OFFSET(Projection!AI353,$A$2,0),NA())</f>
        <v>#N/A</v>
      </c>
      <c r="X353" s="10" t="e">
        <f ca="1">IF($B353&lt;='Visualization - Fit'!$B$5,OFFSET(Projection!AJ353,$A$2,0),NA())</f>
        <v>#N/A</v>
      </c>
      <c r="Y353" s="10" t="e">
        <f ca="1">IF($B353&lt;='Visualization - Fit'!$B$5,OFFSET(Projection!#REF!,$A$2,0),NA())</f>
        <v>#N/A</v>
      </c>
      <c r="Z353" s="10" t="e">
        <f ca="1">IF($B353&lt;='Visualization - Fit'!$B$5,OFFSET(Projection!AK353,$A$2,0),NA())</f>
        <v>#N/A</v>
      </c>
      <c r="AA353" s="10" t="e">
        <f ca="1">IF($B353&lt;='Visualization - Fit'!$B$5,OFFSET(Projection!AL353,$A$2,0),NA())</f>
        <v>#N/A</v>
      </c>
      <c r="AB353" s="10" t="e">
        <f ca="1">IF($B353&lt;='Visualization - Fit'!$B$5,OFFSET(Projection!AM353,$A$2,0),NA())</f>
        <v>#N/A</v>
      </c>
    </row>
    <row r="354" spans="2:28">
      <c r="B354" s="9" t="e">
        <f ca="1">IF(B353&lt;'Visualization - Fit'!$B$5,OFFSET(Projection!A354,$A$2,0),NA())</f>
        <v>#N/A</v>
      </c>
      <c r="C354" s="10" t="e">
        <f ca="1">IF($B354&lt;='Visualization - Fit'!$B$5,OFFSET(Projection!B354,$A$2,0),NA())</f>
        <v>#N/A</v>
      </c>
      <c r="D354" s="10" t="e">
        <f ca="1">IF($B354&lt;='Visualization - Fit'!$B$5,OFFSET(Projection!C354,$A$2,0),NA())</f>
        <v>#N/A</v>
      </c>
      <c r="E354" s="10" t="e">
        <f ca="1">IF($B354&lt;='Visualization - Fit'!$B$5,OFFSET(Projection!D354,$A$2,0),NA())</f>
        <v>#N/A</v>
      </c>
      <c r="F354" s="10" t="e">
        <f ca="1">IF($B354&lt;='Visualization - Fit'!$B$5,OFFSET(Projection!E354,$A$2,0),NA())</f>
        <v>#N/A</v>
      </c>
      <c r="G354" s="10" t="e">
        <f ca="1">IF($B354&lt;='Visualization - Fit'!$B$5,OFFSET(Projection!F354,$A$2,0),NA())</f>
        <v>#N/A</v>
      </c>
      <c r="H354" s="10" t="e">
        <f ca="1">IF($B354&lt;='Visualization - Fit'!$B$5,OFFSET(Projection!O354,$A$2,0),NA())</f>
        <v>#N/A</v>
      </c>
      <c r="I354" s="10" t="e">
        <f ca="1">IF($B354&lt;='Visualization - Fit'!$B$5,OFFSET(Projection!P354,$A$2,0),NA())</f>
        <v>#N/A</v>
      </c>
      <c r="J354" s="10" t="e">
        <f ca="1">IF($B354&lt;='Visualization - Fit'!$B$5,OFFSET(Projection!Q354,$A$2,0),NA())</f>
        <v>#N/A</v>
      </c>
      <c r="K354" s="10" t="e">
        <f ca="1">IF($B354&lt;='Visualization - Fit'!$B$5,OFFSET(Projection!T354,$A$2,0),NA())</f>
        <v>#N/A</v>
      </c>
      <c r="L354" s="10" t="e">
        <f ca="1">IF($B354&lt;='Visualization - Fit'!$B$5,OFFSET(Projection!U354,$A$2,0),NA())</f>
        <v>#N/A</v>
      </c>
      <c r="M354" s="10" t="e">
        <f ca="1">IF($B354&lt;='Visualization - Fit'!$B$5,OFFSET(Projection!V354,$A$2,0),NA())</f>
        <v>#N/A</v>
      </c>
      <c r="N354" s="10" t="e">
        <f ca="1">IF($B354&lt;='Visualization - Fit'!$B$5,OFFSET(Projection!W354,$A$2,0),NA())</f>
        <v>#N/A</v>
      </c>
      <c r="O354" s="10" t="e">
        <f ca="1">IF($B354&lt;='Visualization - Fit'!$B$5,OFFSET(Projection!X354,$A$2,0),NA())</f>
        <v>#N/A</v>
      </c>
      <c r="P354" s="10" t="e">
        <f ca="1">IF($B354&lt;='Visualization - Fit'!$B$5,OFFSET(Projection!Y354,$A$2,0),NA())</f>
        <v>#N/A</v>
      </c>
      <c r="Q354" s="10" t="e">
        <f ca="1">IF($B354&lt;='Visualization - Fit'!$B$5,OFFSET(Projection!Z354,$A$2,0),NA())</f>
        <v>#N/A</v>
      </c>
      <c r="R354" s="10" t="e">
        <f ca="1">IF($B354&lt;='Visualization - Fit'!$B$5,OFFSET(Projection!AA354,$A$2,0),NA())</f>
        <v>#N/A</v>
      </c>
      <c r="S354" s="10" t="e">
        <f ca="1">IF($B354&lt;='Visualization - Fit'!$B$5,OFFSET(Projection!AB354,$A$2,0),NA())</f>
        <v>#N/A</v>
      </c>
      <c r="T354" s="10" t="e">
        <f ca="1">IF($B354&lt;='Visualization - Fit'!$B$5,OFFSET(Projection!AC354,$A$2,0),NA())</f>
        <v>#N/A</v>
      </c>
      <c r="U354" s="10" t="e">
        <f ca="1">IF($B354&lt;='Visualization - Fit'!$B$5,OFFSET(Projection!AD354,$A$2,0),NA())</f>
        <v>#N/A</v>
      </c>
      <c r="V354" s="10" t="e">
        <f ca="1">IF($B354&lt;='Visualization - Fit'!$B$5,OFFSET(Projection!AE354,$A$2,0),NA())</f>
        <v>#N/A</v>
      </c>
      <c r="W354" s="10" t="e">
        <f ca="1">IF($B354&lt;='Visualization - Fit'!$B$5,OFFSET(Projection!AI354,$A$2,0),NA())</f>
        <v>#N/A</v>
      </c>
      <c r="X354" s="10" t="e">
        <f ca="1">IF($B354&lt;='Visualization - Fit'!$B$5,OFFSET(Projection!AJ354,$A$2,0),NA())</f>
        <v>#N/A</v>
      </c>
      <c r="Y354" s="10" t="e">
        <f ca="1">IF($B354&lt;='Visualization - Fit'!$B$5,OFFSET(Projection!#REF!,$A$2,0),NA())</f>
        <v>#N/A</v>
      </c>
      <c r="Z354" s="10" t="e">
        <f ca="1">IF($B354&lt;='Visualization - Fit'!$B$5,OFFSET(Projection!AK354,$A$2,0),NA())</f>
        <v>#N/A</v>
      </c>
      <c r="AA354" s="10" t="e">
        <f ca="1">IF($B354&lt;='Visualization - Fit'!$B$5,OFFSET(Projection!AL354,$A$2,0),NA())</f>
        <v>#N/A</v>
      </c>
      <c r="AB354" s="10" t="e">
        <f ca="1">IF($B354&lt;='Visualization - Fit'!$B$5,OFFSET(Projection!AM354,$A$2,0),NA())</f>
        <v>#N/A</v>
      </c>
    </row>
    <row r="355" spans="2:28">
      <c r="B355" s="9" t="e">
        <f ca="1">IF(B354&lt;'Visualization - Fit'!$B$5,OFFSET(Projection!A355,$A$2,0),NA())</f>
        <v>#N/A</v>
      </c>
      <c r="C355" s="10" t="e">
        <f ca="1">IF($B355&lt;='Visualization - Fit'!$B$5,OFFSET(Projection!B355,$A$2,0),NA())</f>
        <v>#N/A</v>
      </c>
      <c r="D355" s="10" t="e">
        <f ca="1">IF($B355&lt;='Visualization - Fit'!$B$5,OFFSET(Projection!C355,$A$2,0),NA())</f>
        <v>#N/A</v>
      </c>
      <c r="E355" s="10" t="e">
        <f ca="1">IF($B355&lt;='Visualization - Fit'!$B$5,OFFSET(Projection!D355,$A$2,0),NA())</f>
        <v>#N/A</v>
      </c>
      <c r="F355" s="10" t="e">
        <f ca="1">IF($B355&lt;='Visualization - Fit'!$B$5,OFFSET(Projection!E355,$A$2,0),NA())</f>
        <v>#N/A</v>
      </c>
      <c r="G355" s="10" t="e">
        <f ca="1">IF($B355&lt;='Visualization - Fit'!$B$5,OFFSET(Projection!F355,$A$2,0),NA())</f>
        <v>#N/A</v>
      </c>
      <c r="H355" s="10" t="e">
        <f ca="1">IF($B355&lt;='Visualization - Fit'!$B$5,OFFSET(Projection!O355,$A$2,0),NA())</f>
        <v>#N/A</v>
      </c>
      <c r="I355" s="10" t="e">
        <f ca="1">IF($B355&lt;='Visualization - Fit'!$B$5,OFFSET(Projection!P355,$A$2,0),NA())</f>
        <v>#N/A</v>
      </c>
      <c r="J355" s="10" t="e">
        <f ca="1">IF($B355&lt;='Visualization - Fit'!$B$5,OFFSET(Projection!Q355,$A$2,0),NA())</f>
        <v>#N/A</v>
      </c>
      <c r="K355" s="10" t="e">
        <f ca="1">IF($B355&lt;='Visualization - Fit'!$B$5,OFFSET(Projection!T355,$A$2,0),NA())</f>
        <v>#N/A</v>
      </c>
      <c r="L355" s="10" t="e">
        <f ca="1">IF($B355&lt;='Visualization - Fit'!$B$5,OFFSET(Projection!U355,$A$2,0),NA())</f>
        <v>#N/A</v>
      </c>
      <c r="M355" s="10" t="e">
        <f ca="1">IF($B355&lt;='Visualization - Fit'!$B$5,OFFSET(Projection!V355,$A$2,0),NA())</f>
        <v>#N/A</v>
      </c>
      <c r="N355" s="10" t="e">
        <f ca="1">IF($B355&lt;='Visualization - Fit'!$B$5,OFFSET(Projection!W355,$A$2,0),NA())</f>
        <v>#N/A</v>
      </c>
      <c r="O355" s="10" t="e">
        <f ca="1">IF($B355&lt;='Visualization - Fit'!$B$5,OFFSET(Projection!X355,$A$2,0),NA())</f>
        <v>#N/A</v>
      </c>
      <c r="P355" s="10" t="e">
        <f ca="1">IF($B355&lt;='Visualization - Fit'!$B$5,OFFSET(Projection!Y355,$A$2,0),NA())</f>
        <v>#N/A</v>
      </c>
      <c r="Q355" s="10" t="e">
        <f ca="1">IF($B355&lt;='Visualization - Fit'!$B$5,OFFSET(Projection!Z355,$A$2,0),NA())</f>
        <v>#N/A</v>
      </c>
      <c r="R355" s="10" t="e">
        <f ca="1">IF($B355&lt;='Visualization - Fit'!$B$5,OFFSET(Projection!AA355,$A$2,0),NA())</f>
        <v>#N/A</v>
      </c>
      <c r="S355" s="10" t="e">
        <f ca="1">IF($B355&lt;='Visualization - Fit'!$B$5,OFFSET(Projection!AB355,$A$2,0),NA())</f>
        <v>#N/A</v>
      </c>
      <c r="T355" s="10" t="e">
        <f ca="1">IF($B355&lt;='Visualization - Fit'!$B$5,OFFSET(Projection!AC355,$A$2,0),NA())</f>
        <v>#N/A</v>
      </c>
      <c r="U355" s="10" t="e">
        <f ca="1">IF($B355&lt;='Visualization - Fit'!$B$5,OFFSET(Projection!AD355,$A$2,0),NA())</f>
        <v>#N/A</v>
      </c>
      <c r="V355" s="10" t="e">
        <f ca="1">IF($B355&lt;='Visualization - Fit'!$B$5,OFFSET(Projection!AE355,$A$2,0),NA())</f>
        <v>#N/A</v>
      </c>
      <c r="W355" s="10" t="e">
        <f ca="1">IF($B355&lt;='Visualization - Fit'!$B$5,OFFSET(Projection!AI355,$A$2,0),NA())</f>
        <v>#N/A</v>
      </c>
      <c r="X355" s="10" t="e">
        <f ca="1">IF($B355&lt;='Visualization - Fit'!$B$5,OFFSET(Projection!AJ355,$A$2,0),NA())</f>
        <v>#N/A</v>
      </c>
      <c r="Y355" s="10" t="e">
        <f ca="1">IF($B355&lt;='Visualization - Fit'!$B$5,OFFSET(Projection!#REF!,$A$2,0),NA())</f>
        <v>#N/A</v>
      </c>
      <c r="Z355" s="10" t="e">
        <f ca="1">IF($B355&lt;='Visualization - Fit'!$B$5,OFFSET(Projection!AK355,$A$2,0),NA())</f>
        <v>#N/A</v>
      </c>
      <c r="AA355" s="10" t="e">
        <f ca="1">IF($B355&lt;='Visualization - Fit'!$B$5,OFFSET(Projection!AL355,$A$2,0),NA())</f>
        <v>#N/A</v>
      </c>
      <c r="AB355" s="10" t="e">
        <f ca="1">IF($B355&lt;='Visualization - Fit'!$B$5,OFFSET(Projection!AM355,$A$2,0),NA())</f>
        <v>#N/A</v>
      </c>
    </row>
    <row r="356" spans="2:28">
      <c r="B356" s="9" t="e">
        <f ca="1">IF(B355&lt;'Visualization - Fit'!$B$5,OFFSET(Projection!A356,$A$2,0),NA())</f>
        <v>#N/A</v>
      </c>
      <c r="C356" s="10" t="e">
        <f ca="1">IF($B356&lt;='Visualization - Fit'!$B$5,OFFSET(Projection!B356,$A$2,0),NA())</f>
        <v>#N/A</v>
      </c>
      <c r="D356" s="10" t="e">
        <f ca="1">IF($B356&lt;='Visualization - Fit'!$B$5,OFFSET(Projection!C356,$A$2,0),NA())</f>
        <v>#N/A</v>
      </c>
      <c r="E356" s="10" t="e">
        <f ca="1">IF($B356&lt;='Visualization - Fit'!$B$5,OFFSET(Projection!D356,$A$2,0),NA())</f>
        <v>#N/A</v>
      </c>
      <c r="F356" s="10" t="e">
        <f ca="1">IF($B356&lt;='Visualization - Fit'!$B$5,OFFSET(Projection!E356,$A$2,0),NA())</f>
        <v>#N/A</v>
      </c>
      <c r="G356" s="10" t="e">
        <f ca="1">IF($B356&lt;='Visualization - Fit'!$B$5,OFFSET(Projection!F356,$A$2,0),NA())</f>
        <v>#N/A</v>
      </c>
      <c r="H356" s="10" t="e">
        <f ca="1">IF($B356&lt;='Visualization - Fit'!$B$5,OFFSET(Projection!O356,$A$2,0),NA())</f>
        <v>#N/A</v>
      </c>
      <c r="I356" s="10" t="e">
        <f ca="1">IF($B356&lt;='Visualization - Fit'!$B$5,OFFSET(Projection!P356,$A$2,0),NA())</f>
        <v>#N/A</v>
      </c>
      <c r="J356" s="10" t="e">
        <f ca="1">IF($B356&lt;='Visualization - Fit'!$B$5,OFFSET(Projection!Q356,$A$2,0),NA())</f>
        <v>#N/A</v>
      </c>
      <c r="K356" s="10" t="e">
        <f ca="1">IF($B356&lt;='Visualization - Fit'!$B$5,OFFSET(Projection!T356,$A$2,0),NA())</f>
        <v>#N/A</v>
      </c>
      <c r="L356" s="10" t="e">
        <f ca="1">IF($B356&lt;='Visualization - Fit'!$B$5,OFFSET(Projection!U356,$A$2,0),NA())</f>
        <v>#N/A</v>
      </c>
      <c r="M356" s="10" t="e">
        <f ca="1">IF($B356&lt;='Visualization - Fit'!$B$5,OFFSET(Projection!V356,$A$2,0),NA())</f>
        <v>#N/A</v>
      </c>
      <c r="N356" s="10" t="e">
        <f ca="1">IF($B356&lt;='Visualization - Fit'!$B$5,OFFSET(Projection!W356,$A$2,0),NA())</f>
        <v>#N/A</v>
      </c>
      <c r="O356" s="10" t="e">
        <f ca="1">IF($B356&lt;='Visualization - Fit'!$B$5,OFFSET(Projection!X356,$A$2,0),NA())</f>
        <v>#N/A</v>
      </c>
      <c r="P356" s="10" t="e">
        <f ca="1">IF($B356&lt;='Visualization - Fit'!$B$5,OFFSET(Projection!Y356,$A$2,0),NA())</f>
        <v>#N/A</v>
      </c>
      <c r="Q356" s="10" t="e">
        <f ca="1">IF($B356&lt;='Visualization - Fit'!$B$5,OFFSET(Projection!Z356,$A$2,0),NA())</f>
        <v>#N/A</v>
      </c>
      <c r="R356" s="10" t="e">
        <f ca="1">IF($B356&lt;='Visualization - Fit'!$B$5,OFFSET(Projection!AA356,$A$2,0),NA())</f>
        <v>#N/A</v>
      </c>
      <c r="S356" s="10" t="e">
        <f ca="1">IF($B356&lt;='Visualization - Fit'!$B$5,OFFSET(Projection!AB356,$A$2,0),NA())</f>
        <v>#N/A</v>
      </c>
      <c r="T356" s="10" t="e">
        <f ca="1">IF($B356&lt;='Visualization - Fit'!$B$5,OFFSET(Projection!AC356,$A$2,0),NA())</f>
        <v>#N/A</v>
      </c>
      <c r="U356" s="10" t="e">
        <f ca="1">IF($B356&lt;='Visualization - Fit'!$B$5,OFFSET(Projection!AD356,$A$2,0),NA())</f>
        <v>#N/A</v>
      </c>
      <c r="V356" s="10" t="e">
        <f ca="1">IF($B356&lt;='Visualization - Fit'!$B$5,OFFSET(Projection!AE356,$A$2,0),NA())</f>
        <v>#N/A</v>
      </c>
      <c r="W356" s="10" t="e">
        <f ca="1">IF($B356&lt;='Visualization - Fit'!$B$5,OFFSET(Projection!AI356,$A$2,0),NA())</f>
        <v>#N/A</v>
      </c>
      <c r="X356" s="10" t="e">
        <f ca="1">IF($B356&lt;='Visualization - Fit'!$B$5,OFFSET(Projection!AJ356,$A$2,0),NA())</f>
        <v>#N/A</v>
      </c>
      <c r="Y356" s="10" t="e">
        <f ca="1">IF($B356&lt;='Visualization - Fit'!$B$5,OFFSET(Projection!#REF!,$A$2,0),NA())</f>
        <v>#N/A</v>
      </c>
      <c r="Z356" s="10" t="e">
        <f ca="1">IF($B356&lt;='Visualization - Fit'!$B$5,OFFSET(Projection!AK356,$A$2,0),NA())</f>
        <v>#N/A</v>
      </c>
      <c r="AA356" s="10" t="e">
        <f ca="1">IF($B356&lt;='Visualization - Fit'!$B$5,OFFSET(Projection!AL356,$A$2,0),NA())</f>
        <v>#N/A</v>
      </c>
      <c r="AB356" s="10" t="e">
        <f ca="1">IF($B356&lt;='Visualization - Fit'!$B$5,OFFSET(Projection!AM356,$A$2,0),NA())</f>
        <v>#N/A</v>
      </c>
    </row>
    <row r="357" spans="2:28">
      <c r="B357" s="9" t="e">
        <f ca="1">IF(B356&lt;'Visualization - Fit'!$B$5,OFFSET(Projection!A357,$A$2,0),NA())</f>
        <v>#N/A</v>
      </c>
      <c r="C357" s="10" t="e">
        <f ca="1">IF($B357&lt;='Visualization - Fit'!$B$5,OFFSET(Projection!B357,$A$2,0),NA())</f>
        <v>#N/A</v>
      </c>
      <c r="D357" s="10" t="e">
        <f ca="1">IF($B357&lt;='Visualization - Fit'!$B$5,OFFSET(Projection!C357,$A$2,0),NA())</f>
        <v>#N/A</v>
      </c>
      <c r="E357" s="10" t="e">
        <f ca="1">IF($B357&lt;='Visualization - Fit'!$B$5,OFFSET(Projection!D357,$A$2,0),NA())</f>
        <v>#N/A</v>
      </c>
      <c r="F357" s="10" t="e">
        <f ca="1">IF($B357&lt;='Visualization - Fit'!$B$5,OFFSET(Projection!E357,$A$2,0),NA())</f>
        <v>#N/A</v>
      </c>
      <c r="G357" s="10" t="e">
        <f ca="1">IF($B357&lt;='Visualization - Fit'!$B$5,OFFSET(Projection!F357,$A$2,0),NA())</f>
        <v>#N/A</v>
      </c>
      <c r="H357" s="10" t="e">
        <f ca="1">IF($B357&lt;='Visualization - Fit'!$B$5,OFFSET(Projection!O357,$A$2,0),NA())</f>
        <v>#N/A</v>
      </c>
      <c r="I357" s="10" t="e">
        <f ca="1">IF($B357&lt;='Visualization - Fit'!$B$5,OFFSET(Projection!P357,$A$2,0),NA())</f>
        <v>#N/A</v>
      </c>
      <c r="J357" s="10" t="e">
        <f ca="1">IF($B357&lt;='Visualization - Fit'!$B$5,OFFSET(Projection!Q357,$A$2,0),NA())</f>
        <v>#N/A</v>
      </c>
      <c r="K357" s="10" t="e">
        <f ca="1">IF($B357&lt;='Visualization - Fit'!$B$5,OFFSET(Projection!T357,$A$2,0),NA())</f>
        <v>#N/A</v>
      </c>
      <c r="L357" s="10" t="e">
        <f ca="1">IF($B357&lt;='Visualization - Fit'!$B$5,OFFSET(Projection!U357,$A$2,0),NA())</f>
        <v>#N/A</v>
      </c>
      <c r="M357" s="10" t="e">
        <f ca="1">IF($B357&lt;='Visualization - Fit'!$B$5,OFFSET(Projection!V357,$A$2,0),NA())</f>
        <v>#N/A</v>
      </c>
      <c r="N357" s="10" t="e">
        <f ca="1">IF($B357&lt;='Visualization - Fit'!$B$5,OFFSET(Projection!W357,$A$2,0),NA())</f>
        <v>#N/A</v>
      </c>
      <c r="O357" s="10" t="e">
        <f ca="1">IF($B357&lt;='Visualization - Fit'!$B$5,OFFSET(Projection!X357,$A$2,0),NA())</f>
        <v>#N/A</v>
      </c>
      <c r="P357" s="10" t="e">
        <f ca="1">IF($B357&lt;='Visualization - Fit'!$B$5,OFFSET(Projection!Y357,$A$2,0),NA())</f>
        <v>#N/A</v>
      </c>
      <c r="Q357" s="10" t="e">
        <f ca="1">IF($B357&lt;='Visualization - Fit'!$B$5,OFFSET(Projection!Z357,$A$2,0),NA())</f>
        <v>#N/A</v>
      </c>
      <c r="R357" s="10" t="e">
        <f ca="1">IF($B357&lt;='Visualization - Fit'!$B$5,OFFSET(Projection!AA357,$A$2,0),NA())</f>
        <v>#N/A</v>
      </c>
      <c r="S357" s="10" t="e">
        <f ca="1">IF($B357&lt;='Visualization - Fit'!$B$5,OFFSET(Projection!AB357,$A$2,0),NA())</f>
        <v>#N/A</v>
      </c>
      <c r="T357" s="10" t="e">
        <f ca="1">IF($B357&lt;='Visualization - Fit'!$B$5,OFFSET(Projection!AC357,$A$2,0),NA())</f>
        <v>#N/A</v>
      </c>
      <c r="U357" s="10" t="e">
        <f ca="1">IF($B357&lt;='Visualization - Fit'!$B$5,OFFSET(Projection!AD357,$A$2,0),NA())</f>
        <v>#N/A</v>
      </c>
      <c r="V357" s="10" t="e">
        <f ca="1">IF($B357&lt;='Visualization - Fit'!$B$5,OFFSET(Projection!AE357,$A$2,0),NA())</f>
        <v>#N/A</v>
      </c>
      <c r="W357" s="10" t="e">
        <f ca="1">IF($B357&lt;='Visualization - Fit'!$B$5,OFFSET(Projection!AI357,$A$2,0),NA())</f>
        <v>#N/A</v>
      </c>
      <c r="X357" s="10" t="e">
        <f ca="1">IF($B357&lt;='Visualization - Fit'!$B$5,OFFSET(Projection!AJ357,$A$2,0),NA())</f>
        <v>#N/A</v>
      </c>
      <c r="Y357" s="10" t="e">
        <f ca="1">IF($B357&lt;='Visualization - Fit'!$B$5,OFFSET(Projection!#REF!,$A$2,0),NA())</f>
        <v>#N/A</v>
      </c>
      <c r="Z357" s="10" t="e">
        <f ca="1">IF($B357&lt;='Visualization - Fit'!$B$5,OFFSET(Projection!AK357,$A$2,0),NA())</f>
        <v>#N/A</v>
      </c>
      <c r="AA357" s="10" t="e">
        <f ca="1">IF($B357&lt;='Visualization - Fit'!$B$5,OFFSET(Projection!AL357,$A$2,0),NA())</f>
        <v>#N/A</v>
      </c>
      <c r="AB357" s="10" t="e">
        <f ca="1">IF($B357&lt;='Visualization - Fit'!$B$5,OFFSET(Projection!AM357,$A$2,0),NA())</f>
        <v>#N/A</v>
      </c>
    </row>
    <row r="358" spans="2:28">
      <c r="B358" s="9" t="e">
        <f ca="1">IF(B357&lt;'Visualization - Fit'!$B$5,OFFSET(Projection!A358,$A$2,0),NA())</f>
        <v>#N/A</v>
      </c>
      <c r="C358" s="10" t="e">
        <f ca="1">IF($B358&lt;='Visualization - Fit'!$B$5,OFFSET(Projection!B358,$A$2,0),NA())</f>
        <v>#N/A</v>
      </c>
      <c r="D358" s="10" t="e">
        <f ca="1">IF($B358&lt;='Visualization - Fit'!$B$5,OFFSET(Projection!C358,$A$2,0),NA())</f>
        <v>#N/A</v>
      </c>
      <c r="E358" s="10" t="e">
        <f ca="1">IF($B358&lt;='Visualization - Fit'!$B$5,OFFSET(Projection!D358,$A$2,0),NA())</f>
        <v>#N/A</v>
      </c>
      <c r="F358" s="10" t="e">
        <f ca="1">IF($B358&lt;='Visualization - Fit'!$B$5,OFFSET(Projection!E358,$A$2,0),NA())</f>
        <v>#N/A</v>
      </c>
      <c r="G358" s="10" t="e">
        <f ca="1">IF($B358&lt;='Visualization - Fit'!$B$5,OFFSET(Projection!F358,$A$2,0),NA())</f>
        <v>#N/A</v>
      </c>
      <c r="H358" s="10" t="e">
        <f ca="1">IF($B358&lt;='Visualization - Fit'!$B$5,OFFSET(Projection!O358,$A$2,0),NA())</f>
        <v>#N/A</v>
      </c>
      <c r="I358" s="10" t="e">
        <f ca="1">IF($B358&lt;='Visualization - Fit'!$B$5,OFFSET(Projection!P358,$A$2,0),NA())</f>
        <v>#N/A</v>
      </c>
      <c r="J358" s="10" t="e">
        <f ca="1">IF($B358&lt;='Visualization - Fit'!$B$5,OFFSET(Projection!Q358,$A$2,0),NA())</f>
        <v>#N/A</v>
      </c>
      <c r="K358" s="10" t="e">
        <f ca="1">IF($B358&lt;='Visualization - Fit'!$B$5,OFFSET(Projection!T358,$A$2,0),NA())</f>
        <v>#N/A</v>
      </c>
      <c r="L358" s="10" t="e">
        <f ca="1">IF($B358&lt;='Visualization - Fit'!$B$5,OFFSET(Projection!U358,$A$2,0),NA())</f>
        <v>#N/A</v>
      </c>
      <c r="M358" s="10" t="e">
        <f ca="1">IF($B358&lt;='Visualization - Fit'!$B$5,OFFSET(Projection!V358,$A$2,0),NA())</f>
        <v>#N/A</v>
      </c>
      <c r="N358" s="10" t="e">
        <f ca="1">IF($B358&lt;='Visualization - Fit'!$B$5,OFFSET(Projection!W358,$A$2,0),NA())</f>
        <v>#N/A</v>
      </c>
      <c r="O358" s="10" t="e">
        <f ca="1">IF($B358&lt;='Visualization - Fit'!$B$5,OFFSET(Projection!X358,$A$2,0),NA())</f>
        <v>#N/A</v>
      </c>
      <c r="P358" s="10" t="e">
        <f ca="1">IF($B358&lt;='Visualization - Fit'!$B$5,OFFSET(Projection!Y358,$A$2,0),NA())</f>
        <v>#N/A</v>
      </c>
      <c r="Q358" s="10" t="e">
        <f ca="1">IF($B358&lt;='Visualization - Fit'!$B$5,OFFSET(Projection!Z358,$A$2,0),NA())</f>
        <v>#N/A</v>
      </c>
      <c r="R358" s="10" t="e">
        <f ca="1">IF($B358&lt;='Visualization - Fit'!$B$5,OFFSET(Projection!AA358,$A$2,0),NA())</f>
        <v>#N/A</v>
      </c>
      <c r="S358" s="10" t="e">
        <f ca="1">IF($B358&lt;='Visualization - Fit'!$B$5,OFFSET(Projection!AB358,$A$2,0),NA())</f>
        <v>#N/A</v>
      </c>
      <c r="T358" s="10" t="e">
        <f ca="1">IF($B358&lt;='Visualization - Fit'!$B$5,OFFSET(Projection!AC358,$A$2,0),NA())</f>
        <v>#N/A</v>
      </c>
      <c r="U358" s="10" t="e">
        <f ca="1">IF($B358&lt;='Visualization - Fit'!$B$5,OFFSET(Projection!AD358,$A$2,0),NA())</f>
        <v>#N/A</v>
      </c>
      <c r="V358" s="10" t="e">
        <f ca="1">IF($B358&lt;='Visualization - Fit'!$B$5,OFFSET(Projection!AE358,$A$2,0),NA())</f>
        <v>#N/A</v>
      </c>
      <c r="W358" s="10" t="e">
        <f ca="1">IF($B358&lt;='Visualization - Fit'!$B$5,OFFSET(Projection!AI358,$A$2,0),NA())</f>
        <v>#N/A</v>
      </c>
      <c r="X358" s="10" t="e">
        <f ca="1">IF($B358&lt;='Visualization - Fit'!$B$5,OFFSET(Projection!AJ358,$A$2,0),NA())</f>
        <v>#N/A</v>
      </c>
      <c r="Y358" s="10" t="e">
        <f ca="1">IF($B358&lt;='Visualization - Fit'!$B$5,OFFSET(Projection!#REF!,$A$2,0),NA())</f>
        <v>#N/A</v>
      </c>
      <c r="Z358" s="10" t="e">
        <f ca="1">IF($B358&lt;='Visualization - Fit'!$B$5,OFFSET(Projection!AK358,$A$2,0),NA())</f>
        <v>#N/A</v>
      </c>
      <c r="AA358" s="10" t="e">
        <f ca="1">IF($B358&lt;='Visualization - Fit'!$B$5,OFFSET(Projection!AL358,$A$2,0),NA())</f>
        <v>#N/A</v>
      </c>
      <c r="AB358" s="10" t="e">
        <f ca="1">IF($B358&lt;='Visualization - Fit'!$B$5,OFFSET(Projection!AM358,$A$2,0),NA())</f>
        <v>#N/A</v>
      </c>
    </row>
    <row r="359" spans="2:28">
      <c r="B359" s="9" t="e">
        <f ca="1">IF(B358&lt;'Visualization - Fit'!$B$5,OFFSET(Projection!A359,$A$2,0),NA())</f>
        <v>#N/A</v>
      </c>
      <c r="C359" s="10" t="e">
        <f ca="1">IF($B359&lt;='Visualization - Fit'!$B$5,OFFSET(Projection!B359,$A$2,0),NA())</f>
        <v>#N/A</v>
      </c>
      <c r="D359" s="10" t="e">
        <f ca="1">IF($B359&lt;='Visualization - Fit'!$B$5,OFFSET(Projection!C359,$A$2,0),NA())</f>
        <v>#N/A</v>
      </c>
      <c r="E359" s="10" t="e">
        <f ca="1">IF($B359&lt;='Visualization - Fit'!$B$5,OFFSET(Projection!D359,$A$2,0),NA())</f>
        <v>#N/A</v>
      </c>
      <c r="F359" s="10" t="e">
        <f ca="1">IF($B359&lt;='Visualization - Fit'!$B$5,OFFSET(Projection!E359,$A$2,0),NA())</f>
        <v>#N/A</v>
      </c>
      <c r="G359" s="10" t="e">
        <f ca="1">IF($B359&lt;='Visualization - Fit'!$B$5,OFFSET(Projection!F359,$A$2,0),NA())</f>
        <v>#N/A</v>
      </c>
      <c r="H359" s="10" t="e">
        <f ca="1">IF($B359&lt;='Visualization - Fit'!$B$5,OFFSET(Projection!O359,$A$2,0),NA())</f>
        <v>#N/A</v>
      </c>
      <c r="I359" s="10" t="e">
        <f ca="1">IF($B359&lt;='Visualization - Fit'!$B$5,OFFSET(Projection!P359,$A$2,0),NA())</f>
        <v>#N/A</v>
      </c>
      <c r="J359" s="10" t="e">
        <f ca="1">IF($B359&lt;='Visualization - Fit'!$B$5,OFFSET(Projection!Q359,$A$2,0),NA())</f>
        <v>#N/A</v>
      </c>
      <c r="K359" s="10" t="e">
        <f ca="1">IF($B359&lt;='Visualization - Fit'!$B$5,OFFSET(Projection!T359,$A$2,0),NA())</f>
        <v>#N/A</v>
      </c>
      <c r="L359" s="10" t="e">
        <f ca="1">IF($B359&lt;='Visualization - Fit'!$B$5,OFFSET(Projection!U359,$A$2,0),NA())</f>
        <v>#N/A</v>
      </c>
      <c r="M359" s="10" t="e">
        <f ca="1">IF($B359&lt;='Visualization - Fit'!$B$5,OFFSET(Projection!V359,$A$2,0),NA())</f>
        <v>#N/A</v>
      </c>
      <c r="N359" s="10" t="e">
        <f ca="1">IF($B359&lt;='Visualization - Fit'!$B$5,OFFSET(Projection!W359,$A$2,0),NA())</f>
        <v>#N/A</v>
      </c>
      <c r="O359" s="10" t="e">
        <f ca="1">IF($B359&lt;='Visualization - Fit'!$B$5,OFFSET(Projection!X359,$A$2,0),NA())</f>
        <v>#N/A</v>
      </c>
      <c r="P359" s="10" t="e">
        <f ca="1">IF($B359&lt;='Visualization - Fit'!$B$5,OFFSET(Projection!Y359,$A$2,0),NA())</f>
        <v>#N/A</v>
      </c>
      <c r="Q359" s="10" t="e">
        <f ca="1">IF($B359&lt;='Visualization - Fit'!$B$5,OFFSET(Projection!Z359,$A$2,0),NA())</f>
        <v>#N/A</v>
      </c>
      <c r="R359" s="10" t="e">
        <f ca="1">IF($B359&lt;='Visualization - Fit'!$B$5,OFFSET(Projection!AA359,$A$2,0),NA())</f>
        <v>#N/A</v>
      </c>
      <c r="S359" s="10" t="e">
        <f ca="1">IF($B359&lt;='Visualization - Fit'!$B$5,OFFSET(Projection!AB359,$A$2,0),NA())</f>
        <v>#N/A</v>
      </c>
      <c r="T359" s="10" t="e">
        <f ca="1">IF($B359&lt;='Visualization - Fit'!$B$5,OFFSET(Projection!AC359,$A$2,0),NA())</f>
        <v>#N/A</v>
      </c>
      <c r="U359" s="10" t="e">
        <f ca="1">IF($B359&lt;='Visualization - Fit'!$B$5,OFFSET(Projection!AD359,$A$2,0),NA())</f>
        <v>#N/A</v>
      </c>
      <c r="V359" s="10" t="e">
        <f ca="1">IF($B359&lt;='Visualization - Fit'!$B$5,OFFSET(Projection!AE359,$A$2,0),NA())</f>
        <v>#N/A</v>
      </c>
      <c r="W359" s="10" t="e">
        <f ca="1">IF($B359&lt;='Visualization - Fit'!$B$5,OFFSET(Projection!AI359,$A$2,0),NA())</f>
        <v>#N/A</v>
      </c>
      <c r="X359" s="10" t="e">
        <f ca="1">IF($B359&lt;='Visualization - Fit'!$B$5,OFFSET(Projection!AJ359,$A$2,0),NA())</f>
        <v>#N/A</v>
      </c>
      <c r="Y359" s="10" t="e">
        <f ca="1">IF($B359&lt;='Visualization - Fit'!$B$5,OFFSET(Projection!#REF!,$A$2,0),NA())</f>
        <v>#N/A</v>
      </c>
      <c r="Z359" s="10" t="e">
        <f ca="1">IF($B359&lt;='Visualization - Fit'!$B$5,OFFSET(Projection!AK359,$A$2,0),NA())</f>
        <v>#N/A</v>
      </c>
      <c r="AA359" s="10" t="e">
        <f ca="1">IF($B359&lt;='Visualization - Fit'!$B$5,OFFSET(Projection!AL359,$A$2,0),NA())</f>
        <v>#N/A</v>
      </c>
      <c r="AB359" s="10" t="e">
        <f ca="1">IF($B359&lt;='Visualization - Fit'!$B$5,OFFSET(Projection!AM359,$A$2,0),NA())</f>
        <v>#N/A</v>
      </c>
    </row>
    <row r="360" spans="2:28">
      <c r="B360" s="9" t="e">
        <f ca="1">IF(B359&lt;'Visualization - Fit'!$B$5,OFFSET(Projection!A360,$A$2,0),NA())</f>
        <v>#N/A</v>
      </c>
      <c r="C360" s="10" t="e">
        <f ca="1">IF($B360&lt;='Visualization - Fit'!$B$5,OFFSET(Projection!B360,$A$2,0),NA())</f>
        <v>#N/A</v>
      </c>
      <c r="D360" s="10" t="e">
        <f ca="1">IF($B360&lt;='Visualization - Fit'!$B$5,OFFSET(Projection!C360,$A$2,0),NA())</f>
        <v>#N/A</v>
      </c>
      <c r="E360" s="10" t="e">
        <f ca="1">IF($B360&lt;='Visualization - Fit'!$B$5,OFFSET(Projection!D360,$A$2,0),NA())</f>
        <v>#N/A</v>
      </c>
      <c r="F360" s="10" t="e">
        <f ca="1">IF($B360&lt;='Visualization - Fit'!$B$5,OFFSET(Projection!E360,$A$2,0),NA())</f>
        <v>#N/A</v>
      </c>
      <c r="G360" s="10" t="e">
        <f ca="1">IF($B360&lt;='Visualization - Fit'!$B$5,OFFSET(Projection!F360,$A$2,0),NA())</f>
        <v>#N/A</v>
      </c>
      <c r="H360" s="10" t="e">
        <f ca="1">IF($B360&lt;='Visualization - Fit'!$B$5,OFFSET(Projection!O360,$A$2,0),NA())</f>
        <v>#N/A</v>
      </c>
      <c r="I360" s="10" t="e">
        <f ca="1">IF($B360&lt;='Visualization - Fit'!$B$5,OFFSET(Projection!P360,$A$2,0),NA())</f>
        <v>#N/A</v>
      </c>
      <c r="J360" s="10" t="e">
        <f ca="1">IF($B360&lt;='Visualization - Fit'!$B$5,OFFSET(Projection!Q360,$A$2,0),NA())</f>
        <v>#N/A</v>
      </c>
      <c r="K360" s="10" t="e">
        <f ca="1">IF($B360&lt;='Visualization - Fit'!$B$5,OFFSET(Projection!T360,$A$2,0),NA())</f>
        <v>#N/A</v>
      </c>
      <c r="L360" s="10" t="e">
        <f ca="1">IF($B360&lt;='Visualization - Fit'!$B$5,OFFSET(Projection!U360,$A$2,0),NA())</f>
        <v>#N/A</v>
      </c>
      <c r="M360" s="10" t="e">
        <f ca="1">IF($B360&lt;='Visualization - Fit'!$B$5,OFFSET(Projection!V360,$A$2,0),NA())</f>
        <v>#N/A</v>
      </c>
      <c r="N360" s="10" t="e">
        <f ca="1">IF($B360&lt;='Visualization - Fit'!$B$5,OFFSET(Projection!W360,$A$2,0),NA())</f>
        <v>#N/A</v>
      </c>
      <c r="O360" s="10" t="e">
        <f ca="1">IF($B360&lt;='Visualization - Fit'!$B$5,OFFSET(Projection!X360,$A$2,0),NA())</f>
        <v>#N/A</v>
      </c>
      <c r="P360" s="10" t="e">
        <f ca="1">IF($B360&lt;='Visualization - Fit'!$B$5,OFFSET(Projection!Y360,$A$2,0),NA())</f>
        <v>#N/A</v>
      </c>
      <c r="Q360" s="10" t="e">
        <f ca="1">IF($B360&lt;='Visualization - Fit'!$B$5,OFFSET(Projection!Z360,$A$2,0),NA())</f>
        <v>#N/A</v>
      </c>
      <c r="R360" s="10" t="e">
        <f ca="1">IF($B360&lt;='Visualization - Fit'!$B$5,OFFSET(Projection!AA360,$A$2,0),NA())</f>
        <v>#N/A</v>
      </c>
      <c r="S360" s="10" t="e">
        <f ca="1">IF($B360&lt;='Visualization - Fit'!$B$5,OFFSET(Projection!AB360,$A$2,0),NA())</f>
        <v>#N/A</v>
      </c>
      <c r="T360" s="10" t="e">
        <f ca="1">IF($B360&lt;='Visualization - Fit'!$B$5,OFFSET(Projection!AC360,$A$2,0),NA())</f>
        <v>#N/A</v>
      </c>
      <c r="U360" s="10" t="e">
        <f ca="1">IF($B360&lt;='Visualization - Fit'!$B$5,OFFSET(Projection!AD360,$A$2,0),NA())</f>
        <v>#N/A</v>
      </c>
      <c r="V360" s="10" t="e">
        <f ca="1">IF($B360&lt;='Visualization - Fit'!$B$5,OFFSET(Projection!AE360,$A$2,0),NA())</f>
        <v>#N/A</v>
      </c>
      <c r="W360" s="10" t="e">
        <f ca="1">IF($B360&lt;='Visualization - Fit'!$B$5,OFFSET(Projection!AI360,$A$2,0),NA())</f>
        <v>#N/A</v>
      </c>
      <c r="X360" s="10" t="e">
        <f ca="1">IF($B360&lt;='Visualization - Fit'!$B$5,OFFSET(Projection!AJ360,$A$2,0),NA())</f>
        <v>#N/A</v>
      </c>
      <c r="Y360" s="10" t="e">
        <f ca="1">IF($B360&lt;='Visualization - Fit'!$B$5,OFFSET(Projection!#REF!,$A$2,0),NA())</f>
        <v>#N/A</v>
      </c>
      <c r="Z360" s="10" t="e">
        <f ca="1">IF($B360&lt;='Visualization - Fit'!$B$5,OFFSET(Projection!AK360,$A$2,0),NA())</f>
        <v>#N/A</v>
      </c>
      <c r="AA360" s="10" t="e">
        <f ca="1">IF($B360&lt;='Visualization - Fit'!$B$5,OFFSET(Projection!AL360,$A$2,0),NA())</f>
        <v>#N/A</v>
      </c>
      <c r="AB360" s="10" t="e">
        <f ca="1">IF($B360&lt;='Visualization - Fit'!$B$5,OFFSET(Projection!AM360,$A$2,0),NA())</f>
        <v>#N/A</v>
      </c>
    </row>
    <row r="361" spans="2:28">
      <c r="B361" s="9" t="e">
        <f ca="1">IF(B360&lt;'Visualization - Fit'!$B$5,OFFSET(Projection!A361,$A$2,0),NA())</f>
        <v>#N/A</v>
      </c>
      <c r="C361" s="10" t="e">
        <f ca="1">IF($B361&lt;='Visualization - Fit'!$B$5,OFFSET(Projection!B361,$A$2,0),NA())</f>
        <v>#N/A</v>
      </c>
      <c r="D361" s="10" t="e">
        <f ca="1">IF($B361&lt;='Visualization - Fit'!$B$5,OFFSET(Projection!C361,$A$2,0),NA())</f>
        <v>#N/A</v>
      </c>
      <c r="E361" s="10" t="e">
        <f ca="1">IF($B361&lt;='Visualization - Fit'!$B$5,OFFSET(Projection!D361,$A$2,0),NA())</f>
        <v>#N/A</v>
      </c>
      <c r="F361" s="10" t="e">
        <f ca="1">IF($B361&lt;='Visualization - Fit'!$B$5,OFFSET(Projection!E361,$A$2,0),NA())</f>
        <v>#N/A</v>
      </c>
      <c r="G361" s="10" t="e">
        <f ca="1">IF($B361&lt;='Visualization - Fit'!$B$5,OFFSET(Projection!F361,$A$2,0),NA())</f>
        <v>#N/A</v>
      </c>
      <c r="H361" s="10" t="e">
        <f ca="1">IF($B361&lt;='Visualization - Fit'!$B$5,OFFSET(Projection!O361,$A$2,0),NA())</f>
        <v>#N/A</v>
      </c>
      <c r="I361" s="10" t="e">
        <f ca="1">IF($B361&lt;='Visualization - Fit'!$B$5,OFFSET(Projection!P361,$A$2,0),NA())</f>
        <v>#N/A</v>
      </c>
      <c r="J361" s="10" t="e">
        <f ca="1">IF($B361&lt;='Visualization - Fit'!$B$5,OFFSET(Projection!Q361,$A$2,0),NA())</f>
        <v>#N/A</v>
      </c>
      <c r="K361" s="10" t="e">
        <f ca="1">IF($B361&lt;='Visualization - Fit'!$B$5,OFFSET(Projection!T361,$A$2,0),NA())</f>
        <v>#N/A</v>
      </c>
      <c r="L361" s="10" t="e">
        <f ca="1">IF($B361&lt;='Visualization - Fit'!$B$5,OFFSET(Projection!U361,$A$2,0),NA())</f>
        <v>#N/A</v>
      </c>
      <c r="M361" s="10" t="e">
        <f ca="1">IF($B361&lt;='Visualization - Fit'!$B$5,OFFSET(Projection!V361,$A$2,0),NA())</f>
        <v>#N/A</v>
      </c>
      <c r="N361" s="10" t="e">
        <f ca="1">IF($B361&lt;='Visualization - Fit'!$B$5,OFFSET(Projection!W361,$A$2,0),NA())</f>
        <v>#N/A</v>
      </c>
      <c r="O361" s="10" t="e">
        <f ca="1">IF($B361&lt;='Visualization - Fit'!$B$5,OFFSET(Projection!X361,$A$2,0),NA())</f>
        <v>#N/A</v>
      </c>
      <c r="P361" s="10" t="e">
        <f ca="1">IF($B361&lt;='Visualization - Fit'!$B$5,OFFSET(Projection!Y361,$A$2,0),NA())</f>
        <v>#N/A</v>
      </c>
      <c r="Q361" s="10" t="e">
        <f ca="1">IF($B361&lt;='Visualization - Fit'!$B$5,OFFSET(Projection!Z361,$A$2,0),NA())</f>
        <v>#N/A</v>
      </c>
      <c r="R361" s="10" t="e">
        <f ca="1">IF($B361&lt;='Visualization - Fit'!$B$5,OFFSET(Projection!AA361,$A$2,0),NA())</f>
        <v>#N/A</v>
      </c>
      <c r="S361" s="10" t="e">
        <f ca="1">IF($B361&lt;='Visualization - Fit'!$B$5,OFFSET(Projection!AB361,$A$2,0),NA())</f>
        <v>#N/A</v>
      </c>
      <c r="T361" s="10" t="e">
        <f ca="1">IF($B361&lt;='Visualization - Fit'!$B$5,OFFSET(Projection!AC361,$A$2,0),NA())</f>
        <v>#N/A</v>
      </c>
      <c r="U361" s="10" t="e">
        <f ca="1">IF($B361&lt;='Visualization - Fit'!$B$5,OFFSET(Projection!AD361,$A$2,0),NA())</f>
        <v>#N/A</v>
      </c>
      <c r="V361" s="10" t="e">
        <f ca="1">IF($B361&lt;='Visualization - Fit'!$B$5,OFFSET(Projection!AE361,$A$2,0),NA())</f>
        <v>#N/A</v>
      </c>
      <c r="W361" s="10" t="e">
        <f ca="1">IF($B361&lt;='Visualization - Fit'!$B$5,OFFSET(Projection!AI361,$A$2,0),NA())</f>
        <v>#N/A</v>
      </c>
      <c r="X361" s="10" t="e">
        <f ca="1">IF($B361&lt;='Visualization - Fit'!$B$5,OFFSET(Projection!AJ361,$A$2,0),NA())</f>
        <v>#N/A</v>
      </c>
      <c r="Y361" s="10" t="e">
        <f ca="1">IF($B361&lt;='Visualization - Fit'!$B$5,OFFSET(Projection!#REF!,$A$2,0),NA())</f>
        <v>#N/A</v>
      </c>
      <c r="Z361" s="10" t="e">
        <f ca="1">IF($B361&lt;='Visualization - Fit'!$B$5,OFFSET(Projection!AK361,$A$2,0),NA())</f>
        <v>#N/A</v>
      </c>
      <c r="AA361" s="10" t="e">
        <f ca="1">IF($B361&lt;='Visualization - Fit'!$B$5,OFFSET(Projection!AL361,$A$2,0),NA())</f>
        <v>#N/A</v>
      </c>
      <c r="AB361" s="10" t="e">
        <f ca="1">IF($B361&lt;='Visualization - Fit'!$B$5,OFFSET(Projection!AM361,$A$2,0),NA())</f>
        <v>#N/A</v>
      </c>
    </row>
    <row r="362" spans="2:28">
      <c r="B362" s="9" t="e">
        <f ca="1">IF(B361&lt;'Visualization - Fit'!$B$5,OFFSET(Projection!A362,$A$2,0),NA())</f>
        <v>#N/A</v>
      </c>
      <c r="C362" s="10" t="e">
        <f ca="1">IF($B362&lt;='Visualization - Fit'!$B$5,OFFSET(Projection!B362,$A$2,0),NA())</f>
        <v>#N/A</v>
      </c>
      <c r="D362" s="10" t="e">
        <f ca="1">IF($B362&lt;='Visualization - Fit'!$B$5,OFFSET(Projection!C362,$A$2,0),NA())</f>
        <v>#N/A</v>
      </c>
      <c r="E362" s="10" t="e">
        <f ca="1">IF($B362&lt;='Visualization - Fit'!$B$5,OFFSET(Projection!D362,$A$2,0),NA())</f>
        <v>#N/A</v>
      </c>
      <c r="F362" s="10" t="e">
        <f ca="1">IF($B362&lt;='Visualization - Fit'!$B$5,OFFSET(Projection!E362,$A$2,0),NA())</f>
        <v>#N/A</v>
      </c>
      <c r="G362" s="10" t="e">
        <f ca="1">IF($B362&lt;='Visualization - Fit'!$B$5,OFFSET(Projection!F362,$A$2,0),NA())</f>
        <v>#N/A</v>
      </c>
      <c r="H362" s="10" t="e">
        <f ca="1">IF($B362&lt;='Visualization - Fit'!$B$5,OFFSET(Projection!O362,$A$2,0),NA())</f>
        <v>#N/A</v>
      </c>
      <c r="I362" s="10" t="e">
        <f ca="1">IF($B362&lt;='Visualization - Fit'!$B$5,OFFSET(Projection!P362,$A$2,0),NA())</f>
        <v>#N/A</v>
      </c>
      <c r="J362" s="10" t="e">
        <f ca="1">IF($B362&lt;='Visualization - Fit'!$B$5,OFFSET(Projection!Q362,$A$2,0),NA())</f>
        <v>#N/A</v>
      </c>
      <c r="K362" s="10" t="e">
        <f ca="1">IF($B362&lt;='Visualization - Fit'!$B$5,OFFSET(Projection!T362,$A$2,0),NA())</f>
        <v>#N/A</v>
      </c>
      <c r="L362" s="10" t="e">
        <f ca="1">IF($B362&lt;='Visualization - Fit'!$B$5,OFFSET(Projection!U362,$A$2,0),NA())</f>
        <v>#N/A</v>
      </c>
      <c r="M362" s="10" t="e">
        <f ca="1">IF($B362&lt;='Visualization - Fit'!$B$5,OFFSET(Projection!V362,$A$2,0),NA())</f>
        <v>#N/A</v>
      </c>
      <c r="N362" s="10" t="e">
        <f ca="1">IF($B362&lt;='Visualization - Fit'!$B$5,OFFSET(Projection!W362,$A$2,0),NA())</f>
        <v>#N/A</v>
      </c>
      <c r="O362" s="10" t="e">
        <f ca="1">IF($B362&lt;='Visualization - Fit'!$B$5,OFFSET(Projection!X362,$A$2,0),NA())</f>
        <v>#N/A</v>
      </c>
      <c r="P362" s="10" t="e">
        <f ca="1">IF($B362&lt;='Visualization - Fit'!$B$5,OFFSET(Projection!Y362,$A$2,0),NA())</f>
        <v>#N/A</v>
      </c>
      <c r="Q362" s="10" t="e">
        <f ca="1">IF($B362&lt;='Visualization - Fit'!$B$5,OFFSET(Projection!Z362,$A$2,0),NA())</f>
        <v>#N/A</v>
      </c>
      <c r="R362" s="10" t="e">
        <f ca="1">IF($B362&lt;='Visualization - Fit'!$B$5,OFFSET(Projection!AA362,$A$2,0),NA())</f>
        <v>#N/A</v>
      </c>
      <c r="S362" s="10" t="e">
        <f ca="1">IF($B362&lt;='Visualization - Fit'!$B$5,OFFSET(Projection!AB362,$A$2,0),NA())</f>
        <v>#N/A</v>
      </c>
      <c r="T362" s="10" t="e">
        <f ca="1">IF($B362&lt;='Visualization - Fit'!$B$5,OFFSET(Projection!AC362,$A$2,0),NA())</f>
        <v>#N/A</v>
      </c>
      <c r="U362" s="10" t="e">
        <f ca="1">IF($B362&lt;='Visualization - Fit'!$B$5,OFFSET(Projection!AD362,$A$2,0),NA())</f>
        <v>#N/A</v>
      </c>
      <c r="V362" s="10" t="e">
        <f ca="1">IF($B362&lt;='Visualization - Fit'!$B$5,OFFSET(Projection!AE362,$A$2,0),NA())</f>
        <v>#N/A</v>
      </c>
      <c r="W362" s="10" t="e">
        <f ca="1">IF($B362&lt;='Visualization - Fit'!$B$5,OFFSET(Projection!AI362,$A$2,0),NA())</f>
        <v>#N/A</v>
      </c>
      <c r="X362" s="10" t="e">
        <f ca="1">IF($B362&lt;='Visualization - Fit'!$B$5,OFFSET(Projection!AJ362,$A$2,0),NA())</f>
        <v>#N/A</v>
      </c>
      <c r="Y362" s="10" t="e">
        <f ca="1">IF($B362&lt;='Visualization - Fit'!$B$5,OFFSET(Projection!#REF!,$A$2,0),NA())</f>
        <v>#N/A</v>
      </c>
      <c r="Z362" s="10" t="e">
        <f ca="1">IF($B362&lt;='Visualization - Fit'!$B$5,OFFSET(Projection!AK362,$A$2,0),NA())</f>
        <v>#N/A</v>
      </c>
      <c r="AA362" s="10" t="e">
        <f ca="1">IF($B362&lt;='Visualization - Fit'!$B$5,OFFSET(Projection!AL362,$A$2,0),NA())</f>
        <v>#N/A</v>
      </c>
      <c r="AB362" s="10" t="e">
        <f ca="1">IF($B362&lt;='Visualization - Fit'!$B$5,OFFSET(Projection!AM362,$A$2,0),NA())</f>
        <v>#N/A</v>
      </c>
    </row>
    <row r="363" spans="2:28">
      <c r="B363" s="9" t="e">
        <f ca="1">IF(B362&lt;'Visualization - Fit'!$B$5,OFFSET(Projection!A363,$A$2,0),NA())</f>
        <v>#N/A</v>
      </c>
      <c r="C363" s="10" t="e">
        <f ca="1">IF($B363&lt;='Visualization - Fit'!$B$5,OFFSET(Projection!B363,$A$2,0),NA())</f>
        <v>#N/A</v>
      </c>
      <c r="D363" s="10" t="e">
        <f ca="1">IF($B363&lt;='Visualization - Fit'!$B$5,OFFSET(Projection!C363,$A$2,0),NA())</f>
        <v>#N/A</v>
      </c>
      <c r="E363" s="10" t="e">
        <f ca="1">IF($B363&lt;='Visualization - Fit'!$B$5,OFFSET(Projection!D363,$A$2,0),NA())</f>
        <v>#N/A</v>
      </c>
      <c r="F363" s="10" t="e">
        <f ca="1">IF($B363&lt;='Visualization - Fit'!$B$5,OFFSET(Projection!E363,$A$2,0),NA())</f>
        <v>#N/A</v>
      </c>
      <c r="G363" s="10" t="e">
        <f ca="1">IF($B363&lt;='Visualization - Fit'!$B$5,OFFSET(Projection!F363,$A$2,0),NA())</f>
        <v>#N/A</v>
      </c>
      <c r="H363" s="10" t="e">
        <f ca="1">IF($B363&lt;='Visualization - Fit'!$B$5,OFFSET(Projection!O363,$A$2,0),NA())</f>
        <v>#N/A</v>
      </c>
      <c r="I363" s="10" t="e">
        <f ca="1">IF($B363&lt;='Visualization - Fit'!$B$5,OFFSET(Projection!P363,$A$2,0),NA())</f>
        <v>#N/A</v>
      </c>
      <c r="J363" s="10" t="e">
        <f ca="1">IF($B363&lt;='Visualization - Fit'!$B$5,OFFSET(Projection!Q363,$A$2,0),NA())</f>
        <v>#N/A</v>
      </c>
      <c r="K363" s="10" t="e">
        <f ca="1">IF($B363&lt;='Visualization - Fit'!$B$5,OFFSET(Projection!T363,$A$2,0),NA())</f>
        <v>#N/A</v>
      </c>
      <c r="L363" s="10" t="e">
        <f ca="1">IF($B363&lt;='Visualization - Fit'!$B$5,OFFSET(Projection!U363,$A$2,0),NA())</f>
        <v>#N/A</v>
      </c>
      <c r="M363" s="10" t="e">
        <f ca="1">IF($B363&lt;='Visualization - Fit'!$B$5,OFFSET(Projection!V363,$A$2,0),NA())</f>
        <v>#N/A</v>
      </c>
      <c r="N363" s="10" t="e">
        <f ca="1">IF($B363&lt;='Visualization - Fit'!$B$5,OFFSET(Projection!W363,$A$2,0),NA())</f>
        <v>#N/A</v>
      </c>
      <c r="O363" s="10" t="e">
        <f ca="1">IF($B363&lt;='Visualization - Fit'!$B$5,OFFSET(Projection!X363,$A$2,0),NA())</f>
        <v>#N/A</v>
      </c>
      <c r="P363" s="10" t="e">
        <f ca="1">IF($B363&lt;='Visualization - Fit'!$B$5,OFFSET(Projection!Y363,$A$2,0),NA())</f>
        <v>#N/A</v>
      </c>
      <c r="Q363" s="10" t="e">
        <f ca="1">IF($B363&lt;='Visualization - Fit'!$B$5,OFFSET(Projection!Z363,$A$2,0),NA())</f>
        <v>#N/A</v>
      </c>
      <c r="R363" s="10" t="e">
        <f ca="1">IF($B363&lt;='Visualization - Fit'!$B$5,OFFSET(Projection!AA363,$A$2,0),NA())</f>
        <v>#N/A</v>
      </c>
      <c r="S363" s="10" t="e">
        <f ca="1">IF($B363&lt;='Visualization - Fit'!$B$5,OFFSET(Projection!AB363,$A$2,0),NA())</f>
        <v>#N/A</v>
      </c>
      <c r="T363" s="10" t="e">
        <f ca="1">IF($B363&lt;='Visualization - Fit'!$B$5,OFFSET(Projection!AC363,$A$2,0),NA())</f>
        <v>#N/A</v>
      </c>
      <c r="U363" s="10" t="e">
        <f ca="1">IF($B363&lt;='Visualization - Fit'!$B$5,OFFSET(Projection!AD363,$A$2,0),NA())</f>
        <v>#N/A</v>
      </c>
      <c r="V363" s="10" t="e">
        <f ca="1">IF($B363&lt;='Visualization - Fit'!$B$5,OFFSET(Projection!AE363,$A$2,0),NA())</f>
        <v>#N/A</v>
      </c>
      <c r="W363" s="10" t="e">
        <f ca="1">IF($B363&lt;='Visualization - Fit'!$B$5,OFFSET(Projection!AI363,$A$2,0),NA())</f>
        <v>#N/A</v>
      </c>
      <c r="X363" s="10" t="e">
        <f ca="1">IF($B363&lt;='Visualization - Fit'!$B$5,OFFSET(Projection!AJ363,$A$2,0),NA())</f>
        <v>#N/A</v>
      </c>
      <c r="Y363" s="10" t="e">
        <f ca="1">IF($B363&lt;='Visualization - Fit'!$B$5,OFFSET(Projection!#REF!,$A$2,0),NA())</f>
        <v>#N/A</v>
      </c>
      <c r="Z363" s="10" t="e">
        <f ca="1">IF($B363&lt;='Visualization - Fit'!$B$5,OFFSET(Projection!AK363,$A$2,0),NA())</f>
        <v>#N/A</v>
      </c>
      <c r="AA363" s="10" t="e">
        <f ca="1">IF($B363&lt;='Visualization - Fit'!$B$5,OFFSET(Projection!AL363,$A$2,0),NA())</f>
        <v>#N/A</v>
      </c>
      <c r="AB363" s="10" t="e">
        <f ca="1">IF($B363&lt;='Visualization - Fit'!$B$5,OFFSET(Projection!AM363,$A$2,0),NA())</f>
        <v>#N/A</v>
      </c>
    </row>
    <row r="364" spans="2:28">
      <c r="B364" s="9" t="e">
        <f ca="1">IF(B363&lt;'Visualization - Fit'!$B$5,OFFSET(Projection!A364,$A$2,0),NA())</f>
        <v>#N/A</v>
      </c>
      <c r="C364" s="10" t="e">
        <f ca="1">IF($B364&lt;='Visualization - Fit'!$B$5,OFFSET(Projection!B364,$A$2,0),NA())</f>
        <v>#N/A</v>
      </c>
      <c r="D364" s="10" t="e">
        <f ca="1">IF($B364&lt;='Visualization - Fit'!$B$5,OFFSET(Projection!C364,$A$2,0),NA())</f>
        <v>#N/A</v>
      </c>
      <c r="E364" s="10" t="e">
        <f ca="1">IF($B364&lt;='Visualization - Fit'!$B$5,OFFSET(Projection!D364,$A$2,0),NA())</f>
        <v>#N/A</v>
      </c>
      <c r="F364" s="10" t="e">
        <f ca="1">IF($B364&lt;='Visualization - Fit'!$B$5,OFFSET(Projection!E364,$A$2,0),NA())</f>
        <v>#N/A</v>
      </c>
      <c r="G364" s="10" t="e">
        <f ca="1">IF($B364&lt;='Visualization - Fit'!$B$5,OFFSET(Projection!F364,$A$2,0),NA())</f>
        <v>#N/A</v>
      </c>
      <c r="H364" s="10" t="e">
        <f ca="1">IF($B364&lt;='Visualization - Fit'!$B$5,OFFSET(Projection!O364,$A$2,0),NA())</f>
        <v>#N/A</v>
      </c>
      <c r="I364" s="10" t="e">
        <f ca="1">IF($B364&lt;='Visualization - Fit'!$B$5,OFFSET(Projection!P364,$A$2,0),NA())</f>
        <v>#N/A</v>
      </c>
      <c r="J364" s="10" t="e">
        <f ca="1">IF($B364&lt;='Visualization - Fit'!$B$5,OFFSET(Projection!Q364,$A$2,0),NA())</f>
        <v>#N/A</v>
      </c>
      <c r="K364" s="10" t="e">
        <f ca="1">IF($B364&lt;='Visualization - Fit'!$B$5,OFFSET(Projection!T364,$A$2,0),NA())</f>
        <v>#N/A</v>
      </c>
      <c r="L364" s="10" t="e">
        <f ca="1">IF($B364&lt;='Visualization - Fit'!$B$5,OFFSET(Projection!U364,$A$2,0),NA())</f>
        <v>#N/A</v>
      </c>
      <c r="M364" s="10" t="e">
        <f ca="1">IF($B364&lt;='Visualization - Fit'!$B$5,OFFSET(Projection!V364,$A$2,0),NA())</f>
        <v>#N/A</v>
      </c>
      <c r="N364" s="10" t="e">
        <f ca="1">IF($B364&lt;='Visualization - Fit'!$B$5,OFFSET(Projection!W364,$A$2,0),NA())</f>
        <v>#N/A</v>
      </c>
      <c r="O364" s="10" t="e">
        <f ca="1">IF($B364&lt;='Visualization - Fit'!$B$5,OFFSET(Projection!X364,$A$2,0),NA())</f>
        <v>#N/A</v>
      </c>
      <c r="P364" s="10" t="e">
        <f ca="1">IF($B364&lt;='Visualization - Fit'!$B$5,OFFSET(Projection!Y364,$A$2,0),NA())</f>
        <v>#N/A</v>
      </c>
      <c r="Q364" s="10" t="e">
        <f ca="1">IF($B364&lt;='Visualization - Fit'!$B$5,OFFSET(Projection!Z364,$A$2,0),NA())</f>
        <v>#N/A</v>
      </c>
      <c r="R364" s="10" t="e">
        <f ca="1">IF($B364&lt;='Visualization - Fit'!$B$5,OFFSET(Projection!AA364,$A$2,0),NA())</f>
        <v>#N/A</v>
      </c>
      <c r="S364" s="10" t="e">
        <f ca="1">IF($B364&lt;='Visualization - Fit'!$B$5,OFFSET(Projection!AB364,$A$2,0),NA())</f>
        <v>#N/A</v>
      </c>
      <c r="T364" s="10" t="e">
        <f ca="1">IF($B364&lt;='Visualization - Fit'!$B$5,OFFSET(Projection!AC364,$A$2,0),NA())</f>
        <v>#N/A</v>
      </c>
      <c r="U364" s="10" t="e">
        <f ca="1">IF($B364&lt;='Visualization - Fit'!$B$5,OFFSET(Projection!AD364,$A$2,0),NA())</f>
        <v>#N/A</v>
      </c>
      <c r="V364" s="10" t="e">
        <f ca="1">IF($B364&lt;='Visualization - Fit'!$B$5,OFFSET(Projection!AE364,$A$2,0),NA())</f>
        <v>#N/A</v>
      </c>
      <c r="W364" s="10" t="e">
        <f ca="1">IF($B364&lt;='Visualization - Fit'!$B$5,OFFSET(Projection!AI364,$A$2,0),NA())</f>
        <v>#N/A</v>
      </c>
      <c r="X364" s="10" t="e">
        <f ca="1">IF($B364&lt;='Visualization - Fit'!$B$5,OFFSET(Projection!AJ364,$A$2,0),NA())</f>
        <v>#N/A</v>
      </c>
      <c r="Y364" s="10" t="e">
        <f ca="1">IF($B364&lt;='Visualization - Fit'!$B$5,OFFSET(Projection!#REF!,$A$2,0),NA())</f>
        <v>#N/A</v>
      </c>
      <c r="Z364" s="10" t="e">
        <f ca="1">IF($B364&lt;='Visualization - Fit'!$B$5,OFFSET(Projection!AK364,$A$2,0),NA())</f>
        <v>#N/A</v>
      </c>
      <c r="AA364" s="10" t="e">
        <f ca="1">IF($B364&lt;='Visualization - Fit'!$B$5,OFFSET(Projection!AL364,$A$2,0),NA())</f>
        <v>#N/A</v>
      </c>
      <c r="AB364" s="10" t="e">
        <f ca="1">IF($B364&lt;='Visualization - Fit'!$B$5,OFFSET(Projection!AM364,$A$2,0),NA())</f>
        <v>#N/A</v>
      </c>
    </row>
    <row r="365" spans="2:28">
      <c r="B365" s="9" t="e">
        <f ca="1">IF(B364&lt;'Visualization - Fit'!$B$5,OFFSET(Projection!A365,$A$2,0),NA())</f>
        <v>#N/A</v>
      </c>
      <c r="C365" s="10" t="e">
        <f ca="1">IF($B365&lt;='Visualization - Fit'!$B$5,OFFSET(Projection!B365,$A$2,0),NA())</f>
        <v>#N/A</v>
      </c>
      <c r="D365" s="10" t="e">
        <f ca="1">IF($B365&lt;='Visualization - Fit'!$B$5,OFFSET(Projection!C365,$A$2,0),NA())</f>
        <v>#N/A</v>
      </c>
      <c r="E365" s="10" t="e">
        <f ca="1">IF($B365&lt;='Visualization - Fit'!$B$5,OFFSET(Projection!D365,$A$2,0),NA())</f>
        <v>#N/A</v>
      </c>
      <c r="F365" s="10" t="e">
        <f ca="1">IF($B365&lt;='Visualization - Fit'!$B$5,OFFSET(Projection!E365,$A$2,0),NA())</f>
        <v>#N/A</v>
      </c>
      <c r="G365" s="10" t="e">
        <f ca="1">IF($B365&lt;='Visualization - Fit'!$B$5,OFFSET(Projection!F365,$A$2,0),NA())</f>
        <v>#N/A</v>
      </c>
      <c r="H365" s="10" t="e">
        <f ca="1">IF($B365&lt;='Visualization - Fit'!$B$5,OFFSET(Projection!O365,$A$2,0),NA())</f>
        <v>#N/A</v>
      </c>
      <c r="I365" s="10" t="e">
        <f ca="1">IF($B365&lt;='Visualization - Fit'!$B$5,OFFSET(Projection!P365,$A$2,0),NA())</f>
        <v>#N/A</v>
      </c>
      <c r="J365" s="10" t="e">
        <f ca="1">IF($B365&lt;='Visualization - Fit'!$B$5,OFFSET(Projection!Q365,$A$2,0),NA())</f>
        <v>#N/A</v>
      </c>
      <c r="K365" s="10" t="e">
        <f ca="1">IF($B365&lt;='Visualization - Fit'!$B$5,OFFSET(Projection!T365,$A$2,0),NA())</f>
        <v>#N/A</v>
      </c>
      <c r="L365" s="10" t="e">
        <f ca="1">IF($B365&lt;='Visualization - Fit'!$B$5,OFFSET(Projection!U365,$A$2,0),NA())</f>
        <v>#N/A</v>
      </c>
      <c r="M365" s="10" t="e">
        <f ca="1">IF($B365&lt;='Visualization - Fit'!$B$5,OFFSET(Projection!V365,$A$2,0),NA())</f>
        <v>#N/A</v>
      </c>
      <c r="N365" s="10" t="e">
        <f ca="1">IF($B365&lt;='Visualization - Fit'!$B$5,OFFSET(Projection!W365,$A$2,0),NA())</f>
        <v>#N/A</v>
      </c>
      <c r="O365" s="10" t="e">
        <f ca="1">IF($B365&lt;='Visualization - Fit'!$B$5,OFFSET(Projection!X365,$A$2,0),NA())</f>
        <v>#N/A</v>
      </c>
      <c r="P365" s="10" t="e">
        <f ca="1">IF($B365&lt;='Visualization - Fit'!$B$5,OFFSET(Projection!Y365,$A$2,0),NA())</f>
        <v>#N/A</v>
      </c>
      <c r="Q365" s="10" t="e">
        <f ca="1">IF($B365&lt;='Visualization - Fit'!$B$5,OFFSET(Projection!Z365,$A$2,0),NA())</f>
        <v>#N/A</v>
      </c>
      <c r="R365" s="10" t="e">
        <f ca="1">IF($B365&lt;='Visualization - Fit'!$B$5,OFFSET(Projection!AA365,$A$2,0),NA())</f>
        <v>#N/A</v>
      </c>
      <c r="S365" s="10" t="e">
        <f ca="1">IF($B365&lt;='Visualization - Fit'!$B$5,OFFSET(Projection!AB365,$A$2,0),NA())</f>
        <v>#N/A</v>
      </c>
      <c r="T365" s="10" t="e">
        <f ca="1">IF($B365&lt;='Visualization - Fit'!$B$5,OFFSET(Projection!AC365,$A$2,0),NA())</f>
        <v>#N/A</v>
      </c>
      <c r="U365" s="10" t="e">
        <f ca="1">IF($B365&lt;='Visualization - Fit'!$B$5,OFFSET(Projection!AD365,$A$2,0),NA())</f>
        <v>#N/A</v>
      </c>
      <c r="V365" s="10" t="e">
        <f ca="1">IF($B365&lt;='Visualization - Fit'!$B$5,OFFSET(Projection!AE365,$A$2,0),NA())</f>
        <v>#N/A</v>
      </c>
      <c r="W365" s="10" t="e">
        <f ca="1">IF($B365&lt;='Visualization - Fit'!$B$5,OFFSET(Projection!AI365,$A$2,0),NA())</f>
        <v>#N/A</v>
      </c>
      <c r="X365" s="10" t="e">
        <f ca="1">IF($B365&lt;='Visualization - Fit'!$B$5,OFFSET(Projection!AJ365,$A$2,0),NA())</f>
        <v>#N/A</v>
      </c>
      <c r="Y365" s="10" t="e">
        <f ca="1">IF($B365&lt;='Visualization - Fit'!$B$5,OFFSET(Projection!#REF!,$A$2,0),NA())</f>
        <v>#N/A</v>
      </c>
      <c r="Z365" s="10" t="e">
        <f ca="1">IF($B365&lt;='Visualization - Fit'!$B$5,OFFSET(Projection!AK365,$A$2,0),NA())</f>
        <v>#N/A</v>
      </c>
      <c r="AA365" s="10" t="e">
        <f ca="1">IF($B365&lt;='Visualization - Fit'!$B$5,OFFSET(Projection!AL365,$A$2,0),NA())</f>
        <v>#N/A</v>
      </c>
      <c r="AB365" s="10" t="e">
        <f ca="1">IF($B365&lt;='Visualization - Fit'!$B$5,OFFSET(Projection!AM365,$A$2,0),NA())</f>
        <v>#N/A</v>
      </c>
    </row>
    <row r="366" spans="2:28">
      <c r="B366" s="9" t="e">
        <f ca="1">IF(B365&lt;'Visualization - Fit'!$B$5,OFFSET(Projection!A366,$A$2,0),NA())</f>
        <v>#N/A</v>
      </c>
      <c r="C366" s="10" t="e">
        <f ca="1">IF($B366&lt;='Visualization - Fit'!$B$5,OFFSET(Projection!B366,$A$2,0),NA())</f>
        <v>#N/A</v>
      </c>
      <c r="D366" s="10" t="e">
        <f ca="1">IF($B366&lt;='Visualization - Fit'!$B$5,OFFSET(Projection!C366,$A$2,0),NA())</f>
        <v>#N/A</v>
      </c>
      <c r="E366" s="10" t="e">
        <f ca="1">IF($B366&lt;='Visualization - Fit'!$B$5,OFFSET(Projection!D366,$A$2,0),NA())</f>
        <v>#N/A</v>
      </c>
      <c r="F366" s="10" t="e">
        <f ca="1">IF($B366&lt;='Visualization - Fit'!$B$5,OFFSET(Projection!E366,$A$2,0),NA())</f>
        <v>#N/A</v>
      </c>
      <c r="G366" s="10" t="e">
        <f ca="1">IF($B366&lt;='Visualization - Fit'!$B$5,OFFSET(Projection!F366,$A$2,0),NA())</f>
        <v>#N/A</v>
      </c>
      <c r="H366" s="10" t="e">
        <f ca="1">IF($B366&lt;='Visualization - Fit'!$B$5,OFFSET(Projection!O366,$A$2,0),NA())</f>
        <v>#N/A</v>
      </c>
      <c r="I366" s="10" t="e">
        <f ca="1">IF($B366&lt;='Visualization - Fit'!$B$5,OFFSET(Projection!P366,$A$2,0),NA())</f>
        <v>#N/A</v>
      </c>
      <c r="J366" s="10" t="e">
        <f ca="1">IF($B366&lt;='Visualization - Fit'!$B$5,OFFSET(Projection!Q366,$A$2,0),NA())</f>
        <v>#N/A</v>
      </c>
      <c r="K366" s="10" t="e">
        <f ca="1">IF($B366&lt;='Visualization - Fit'!$B$5,OFFSET(Projection!T366,$A$2,0),NA())</f>
        <v>#N/A</v>
      </c>
      <c r="L366" s="10" t="e">
        <f ca="1">IF($B366&lt;='Visualization - Fit'!$B$5,OFFSET(Projection!U366,$A$2,0),NA())</f>
        <v>#N/A</v>
      </c>
      <c r="M366" s="10" t="e">
        <f ca="1">IF($B366&lt;='Visualization - Fit'!$B$5,OFFSET(Projection!V366,$A$2,0),NA())</f>
        <v>#N/A</v>
      </c>
      <c r="N366" s="10" t="e">
        <f ca="1">IF($B366&lt;='Visualization - Fit'!$B$5,OFFSET(Projection!W366,$A$2,0),NA())</f>
        <v>#N/A</v>
      </c>
      <c r="O366" s="10" t="e">
        <f ca="1">IF($B366&lt;='Visualization - Fit'!$B$5,OFFSET(Projection!X366,$A$2,0),NA())</f>
        <v>#N/A</v>
      </c>
      <c r="P366" s="10" t="e">
        <f ca="1">IF($B366&lt;='Visualization - Fit'!$B$5,OFFSET(Projection!Y366,$A$2,0),NA())</f>
        <v>#N/A</v>
      </c>
      <c r="Q366" s="10" t="e">
        <f ca="1">IF($B366&lt;='Visualization - Fit'!$B$5,OFFSET(Projection!Z366,$A$2,0),NA())</f>
        <v>#N/A</v>
      </c>
      <c r="R366" s="10" t="e">
        <f ca="1">IF($B366&lt;='Visualization - Fit'!$B$5,OFFSET(Projection!AA366,$A$2,0),NA())</f>
        <v>#N/A</v>
      </c>
      <c r="S366" s="10" t="e">
        <f ca="1">IF($B366&lt;='Visualization - Fit'!$B$5,OFFSET(Projection!AB366,$A$2,0),NA())</f>
        <v>#N/A</v>
      </c>
      <c r="T366" s="10" t="e">
        <f ca="1">IF($B366&lt;='Visualization - Fit'!$B$5,OFFSET(Projection!AC366,$A$2,0),NA())</f>
        <v>#N/A</v>
      </c>
      <c r="U366" s="10" t="e">
        <f ca="1">IF($B366&lt;='Visualization - Fit'!$B$5,OFFSET(Projection!AD366,$A$2,0),NA())</f>
        <v>#N/A</v>
      </c>
      <c r="V366" s="10" t="e">
        <f ca="1">IF($B366&lt;='Visualization - Fit'!$B$5,OFFSET(Projection!AE366,$A$2,0),NA())</f>
        <v>#N/A</v>
      </c>
      <c r="W366" s="10" t="e">
        <f ca="1">IF($B366&lt;='Visualization - Fit'!$B$5,OFFSET(Projection!AI366,$A$2,0),NA())</f>
        <v>#N/A</v>
      </c>
      <c r="X366" s="10" t="e">
        <f ca="1">IF($B366&lt;='Visualization - Fit'!$B$5,OFFSET(Projection!AJ366,$A$2,0),NA())</f>
        <v>#N/A</v>
      </c>
      <c r="Y366" s="10" t="e">
        <f ca="1">IF($B366&lt;='Visualization - Fit'!$B$5,OFFSET(Projection!#REF!,$A$2,0),NA())</f>
        <v>#N/A</v>
      </c>
      <c r="Z366" s="10" t="e">
        <f ca="1">IF($B366&lt;='Visualization - Fit'!$B$5,OFFSET(Projection!AK366,$A$2,0),NA())</f>
        <v>#N/A</v>
      </c>
      <c r="AA366" s="10" t="e">
        <f ca="1">IF($B366&lt;='Visualization - Fit'!$B$5,OFFSET(Projection!AL366,$A$2,0),NA())</f>
        <v>#N/A</v>
      </c>
      <c r="AB366" s="10" t="e">
        <f ca="1">IF($B366&lt;='Visualization - Fit'!$B$5,OFFSET(Projection!AM366,$A$2,0),NA())</f>
        <v>#N/A</v>
      </c>
    </row>
    <row r="367" spans="2:28">
      <c r="B367" s="9" t="e">
        <f ca="1">IF(B366&lt;'Visualization - Fit'!$B$5,OFFSET(Projection!A367,$A$2,0),NA())</f>
        <v>#N/A</v>
      </c>
      <c r="C367" s="10" t="e">
        <f ca="1">IF($B367&lt;='Visualization - Fit'!$B$5,OFFSET(Projection!B367,$A$2,0),NA())</f>
        <v>#N/A</v>
      </c>
      <c r="D367" s="10" t="e">
        <f ca="1">IF($B367&lt;='Visualization - Fit'!$B$5,OFFSET(Projection!C367,$A$2,0),NA())</f>
        <v>#N/A</v>
      </c>
      <c r="E367" s="10" t="e">
        <f ca="1">IF($B367&lt;='Visualization - Fit'!$B$5,OFFSET(Projection!D367,$A$2,0),NA())</f>
        <v>#N/A</v>
      </c>
      <c r="F367" s="10" t="e">
        <f ca="1">IF($B367&lt;='Visualization - Fit'!$B$5,OFFSET(Projection!E367,$A$2,0),NA())</f>
        <v>#N/A</v>
      </c>
      <c r="G367" s="10" t="e">
        <f ca="1">IF($B367&lt;='Visualization - Fit'!$B$5,OFFSET(Projection!F367,$A$2,0),NA())</f>
        <v>#N/A</v>
      </c>
      <c r="H367" s="10" t="e">
        <f ca="1">IF($B367&lt;='Visualization - Fit'!$B$5,OFFSET(Projection!O367,$A$2,0),NA())</f>
        <v>#N/A</v>
      </c>
      <c r="I367" s="10" t="e">
        <f ca="1">IF($B367&lt;='Visualization - Fit'!$B$5,OFFSET(Projection!P367,$A$2,0),NA())</f>
        <v>#N/A</v>
      </c>
      <c r="J367" s="10" t="e">
        <f ca="1">IF($B367&lt;='Visualization - Fit'!$B$5,OFFSET(Projection!Q367,$A$2,0),NA())</f>
        <v>#N/A</v>
      </c>
      <c r="K367" s="10" t="e">
        <f ca="1">IF($B367&lt;='Visualization - Fit'!$B$5,OFFSET(Projection!T367,$A$2,0),NA())</f>
        <v>#N/A</v>
      </c>
      <c r="L367" s="10" t="e">
        <f ca="1">IF($B367&lt;='Visualization - Fit'!$B$5,OFFSET(Projection!U367,$A$2,0),NA())</f>
        <v>#N/A</v>
      </c>
      <c r="M367" s="10" t="e">
        <f ca="1">IF($B367&lt;='Visualization - Fit'!$B$5,OFFSET(Projection!V367,$A$2,0),NA())</f>
        <v>#N/A</v>
      </c>
      <c r="N367" s="10" t="e">
        <f ca="1">IF($B367&lt;='Visualization - Fit'!$B$5,OFFSET(Projection!W367,$A$2,0),NA())</f>
        <v>#N/A</v>
      </c>
      <c r="O367" s="10" t="e">
        <f ca="1">IF($B367&lt;='Visualization - Fit'!$B$5,OFFSET(Projection!X367,$A$2,0),NA())</f>
        <v>#N/A</v>
      </c>
      <c r="P367" s="10" t="e">
        <f ca="1">IF($B367&lt;='Visualization - Fit'!$B$5,OFFSET(Projection!Y367,$A$2,0),NA())</f>
        <v>#N/A</v>
      </c>
      <c r="Q367" s="10" t="e">
        <f ca="1">IF($B367&lt;='Visualization - Fit'!$B$5,OFFSET(Projection!Z367,$A$2,0),NA())</f>
        <v>#N/A</v>
      </c>
      <c r="R367" s="10" t="e">
        <f ca="1">IF($B367&lt;='Visualization - Fit'!$B$5,OFFSET(Projection!AA367,$A$2,0),NA())</f>
        <v>#N/A</v>
      </c>
      <c r="S367" s="10" t="e">
        <f ca="1">IF($B367&lt;='Visualization - Fit'!$B$5,OFFSET(Projection!AB367,$A$2,0),NA())</f>
        <v>#N/A</v>
      </c>
      <c r="T367" s="10" t="e">
        <f ca="1">IF($B367&lt;='Visualization - Fit'!$B$5,OFFSET(Projection!AC367,$A$2,0),NA())</f>
        <v>#N/A</v>
      </c>
      <c r="U367" s="10" t="e">
        <f ca="1">IF($B367&lt;='Visualization - Fit'!$B$5,OFFSET(Projection!AD367,$A$2,0),NA())</f>
        <v>#N/A</v>
      </c>
      <c r="V367" s="10" t="e">
        <f ca="1">IF($B367&lt;='Visualization - Fit'!$B$5,OFFSET(Projection!AE367,$A$2,0),NA())</f>
        <v>#N/A</v>
      </c>
      <c r="W367" s="10" t="e">
        <f ca="1">IF($B367&lt;='Visualization - Fit'!$B$5,OFFSET(Projection!AI367,$A$2,0),NA())</f>
        <v>#N/A</v>
      </c>
      <c r="X367" s="10" t="e">
        <f ca="1">IF($B367&lt;='Visualization - Fit'!$B$5,OFFSET(Projection!AJ367,$A$2,0),NA())</f>
        <v>#N/A</v>
      </c>
      <c r="Y367" s="10" t="e">
        <f ca="1">IF($B367&lt;='Visualization - Fit'!$B$5,OFFSET(Projection!#REF!,$A$2,0),NA())</f>
        <v>#N/A</v>
      </c>
      <c r="Z367" s="10" t="e">
        <f ca="1">IF($B367&lt;='Visualization - Fit'!$B$5,OFFSET(Projection!AK367,$A$2,0),NA())</f>
        <v>#N/A</v>
      </c>
      <c r="AA367" s="10" t="e">
        <f ca="1">IF($B367&lt;='Visualization - Fit'!$B$5,OFFSET(Projection!AL367,$A$2,0),NA())</f>
        <v>#N/A</v>
      </c>
      <c r="AB367" s="10" t="e">
        <f ca="1">IF($B367&lt;='Visualization - Fit'!$B$5,OFFSET(Projection!AM367,$A$2,0),NA())</f>
        <v>#N/A</v>
      </c>
    </row>
    <row r="368" spans="2:28">
      <c r="B368" s="9" t="e">
        <f ca="1">IF(B367&lt;'Visualization - Fit'!$B$5,OFFSET(Projection!A368,$A$2,0),NA())</f>
        <v>#N/A</v>
      </c>
      <c r="C368" s="10" t="e">
        <f ca="1">IF($B368&lt;='Visualization - Fit'!$B$5,OFFSET(Projection!B368,$A$2,0),NA())</f>
        <v>#N/A</v>
      </c>
      <c r="D368" s="10" t="e">
        <f ca="1">IF($B368&lt;='Visualization - Fit'!$B$5,OFFSET(Projection!C368,$A$2,0),NA())</f>
        <v>#N/A</v>
      </c>
      <c r="E368" s="10" t="e">
        <f ca="1">IF($B368&lt;='Visualization - Fit'!$B$5,OFFSET(Projection!D368,$A$2,0),NA())</f>
        <v>#N/A</v>
      </c>
      <c r="F368" s="10" t="e">
        <f ca="1">IF($B368&lt;='Visualization - Fit'!$B$5,OFFSET(Projection!E368,$A$2,0),NA())</f>
        <v>#N/A</v>
      </c>
      <c r="G368" s="10" t="e">
        <f ca="1">IF($B368&lt;='Visualization - Fit'!$B$5,OFFSET(Projection!F368,$A$2,0),NA())</f>
        <v>#N/A</v>
      </c>
      <c r="H368" s="10" t="e">
        <f ca="1">IF($B368&lt;='Visualization - Fit'!$B$5,OFFSET(Projection!O368,$A$2,0),NA())</f>
        <v>#N/A</v>
      </c>
      <c r="I368" s="10" t="e">
        <f ca="1">IF($B368&lt;='Visualization - Fit'!$B$5,OFFSET(Projection!P368,$A$2,0),NA())</f>
        <v>#N/A</v>
      </c>
      <c r="J368" s="10" t="e">
        <f ca="1">IF($B368&lt;='Visualization - Fit'!$B$5,OFFSET(Projection!Q368,$A$2,0),NA())</f>
        <v>#N/A</v>
      </c>
      <c r="K368" s="10" t="e">
        <f ca="1">IF($B368&lt;='Visualization - Fit'!$B$5,OFFSET(Projection!T368,$A$2,0),NA())</f>
        <v>#N/A</v>
      </c>
      <c r="L368" s="10" t="e">
        <f ca="1">IF($B368&lt;='Visualization - Fit'!$B$5,OFFSET(Projection!U368,$A$2,0),NA())</f>
        <v>#N/A</v>
      </c>
      <c r="M368" s="10" t="e">
        <f ca="1">IF($B368&lt;='Visualization - Fit'!$B$5,OFFSET(Projection!V368,$A$2,0),NA())</f>
        <v>#N/A</v>
      </c>
      <c r="N368" s="10" t="e">
        <f ca="1">IF($B368&lt;='Visualization - Fit'!$B$5,OFFSET(Projection!W368,$A$2,0),NA())</f>
        <v>#N/A</v>
      </c>
      <c r="O368" s="10" t="e">
        <f ca="1">IF($B368&lt;='Visualization - Fit'!$B$5,OFFSET(Projection!X368,$A$2,0),NA())</f>
        <v>#N/A</v>
      </c>
      <c r="P368" s="10" t="e">
        <f ca="1">IF($B368&lt;='Visualization - Fit'!$B$5,OFFSET(Projection!Y368,$A$2,0),NA())</f>
        <v>#N/A</v>
      </c>
      <c r="Q368" s="10" t="e">
        <f ca="1">IF($B368&lt;='Visualization - Fit'!$B$5,OFFSET(Projection!Z368,$A$2,0),NA())</f>
        <v>#N/A</v>
      </c>
      <c r="R368" s="10" t="e">
        <f ca="1">IF($B368&lt;='Visualization - Fit'!$B$5,OFFSET(Projection!AA368,$A$2,0),NA())</f>
        <v>#N/A</v>
      </c>
      <c r="S368" s="10" t="e">
        <f ca="1">IF($B368&lt;='Visualization - Fit'!$B$5,OFFSET(Projection!AB368,$A$2,0),NA())</f>
        <v>#N/A</v>
      </c>
      <c r="T368" s="10" t="e">
        <f ca="1">IF($B368&lt;='Visualization - Fit'!$B$5,OFFSET(Projection!AC368,$A$2,0),NA())</f>
        <v>#N/A</v>
      </c>
      <c r="U368" s="10" t="e">
        <f ca="1">IF($B368&lt;='Visualization - Fit'!$B$5,OFFSET(Projection!AD368,$A$2,0),NA())</f>
        <v>#N/A</v>
      </c>
      <c r="V368" s="10" t="e">
        <f ca="1">IF($B368&lt;='Visualization - Fit'!$B$5,OFFSET(Projection!AE368,$A$2,0),NA())</f>
        <v>#N/A</v>
      </c>
      <c r="W368" s="10" t="e">
        <f ca="1">IF($B368&lt;='Visualization - Fit'!$B$5,OFFSET(Projection!AI368,$A$2,0),NA())</f>
        <v>#N/A</v>
      </c>
      <c r="X368" s="10" t="e">
        <f ca="1">IF($B368&lt;='Visualization - Fit'!$B$5,OFFSET(Projection!AJ368,$A$2,0),NA())</f>
        <v>#N/A</v>
      </c>
      <c r="Y368" s="10" t="e">
        <f ca="1">IF($B368&lt;='Visualization - Fit'!$B$5,OFFSET(Projection!#REF!,$A$2,0),NA())</f>
        <v>#N/A</v>
      </c>
      <c r="Z368" s="10" t="e">
        <f ca="1">IF($B368&lt;='Visualization - Fit'!$B$5,OFFSET(Projection!AK368,$A$2,0),NA())</f>
        <v>#N/A</v>
      </c>
      <c r="AA368" s="10" t="e">
        <f ca="1">IF($B368&lt;='Visualization - Fit'!$B$5,OFFSET(Projection!AL368,$A$2,0),NA())</f>
        <v>#N/A</v>
      </c>
      <c r="AB368" s="10" t="e">
        <f ca="1">IF($B368&lt;='Visualization - Fit'!$B$5,OFFSET(Projection!AM368,$A$2,0),NA())</f>
        <v>#N/A</v>
      </c>
    </row>
    <row r="369" spans="2:28">
      <c r="B369" s="9" t="e">
        <f ca="1">IF(B368&lt;'Visualization - Fit'!$B$5,OFFSET(Projection!A369,$A$2,0),NA())</f>
        <v>#N/A</v>
      </c>
      <c r="C369" s="10" t="e">
        <f ca="1">IF($B369&lt;='Visualization - Fit'!$B$5,OFFSET(Projection!B369,$A$2,0),NA())</f>
        <v>#N/A</v>
      </c>
      <c r="D369" s="10" t="e">
        <f ca="1">IF($B369&lt;='Visualization - Fit'!$B$5,OFFSET(Projection!C369,$A$2,0),NA())</f>
        <v>#N/A</v>
      </c>
      <c r="E369" s="10" t="e">
        <f ca="1">IF($B369&lt;='Visualization - Fit'!$B$5,OFFSET(Projection!D369,$A$2,0),NA())</f>
        <v>#N/A</v>
      </c>
      <c r="F369" s="10" t="e">
        <f ca="1">IF($B369&lt;='Visualization - Fit'!$B$5,OFFSET(Projection!E369,$A$2,0),NA())</f>
        <v>#N/A</v>
      </c>
      <c r="G369" s="10" t="e">
        <f ca="1">IF($B369&lt;='Visualization - Fit'!$B$5,OFFSET(Projection!F369,$A$2,0),NA())</f>
        <v>#N/A</v>
      </c>
      <c r="H369" s="10" t="e">
        <f ca="1">IF($B369&lt;='Visualization - Fit'!$B$5,OFFSET(Projection!O369,$A$2,0),NA())</f>
        <v>#N/A</v>
      </c>
      <c r="I369" s="10" t="e">
        <f ca="1">IF($B369&lt;='Visualization - Fit'!$B$5,OFFSET(Projection!P369,$A$2,0),NA())</f>
        <v>#N/A</v>
      </c>
      <c r="J369" s="10" t="e">
        <f ca="1">IF($B369&lt;='Visualization - Fit'!$B$5,OFFSET(Projection!Q369,$A$2,0),NA())</f>
        <v>#N/A</v>
      </c>
      <c r="K369" s="10" t="e">
        <f ca="1">IF($B369&lt;='Visualization - Fit'!$B$5,OFFSET(Projection!T369,$A$2,0),NA())</f>
        <v>#N/A</v>
      </c>
      <c r="L369" s="10" t="e">
        <f ca="1">IF($B369&lt;='Visualization - Fit'!$B$5,OFFSET(Projection!U369,$A$2,0),NA())</f>
        <v>#N/A</v>
      </c>
      <c r="M369" s="10" t="e">
        <f ca="1">IF($B369&lt;='Visualization - Fit'!$B$5,OFFSET(Projection!V369,$A$2,0),NA())</f>
        <v>#N/A</v>
      </c>
      <c r="N369" s="10" t="e">
        <f ca="1">IF($B369&lt;='Visualization - Fit'!$B$5,OFFSET(Projection!W369,$A$2,0),NA())</f>
        <v>#N/A</v>
      </c>
      <c r="O369" s="10" t="e">
        <f ca="1">IF($B369&lt;='Visualization - Fit'!$B$5,OFFSET(Projection!X369,$A$2,0),NA())</f>
        <v>#N/A</v>
      </c>
      <c r="P369" s="10" t="e">
        <f ca="1">IF($B369&lt;='Visualization - Fit'!$B$5,OFFSET(Projection!Y369,$A$2,0),NA())</f>
        <v>#N/A</v>
      </c>
      <c r="Q369" s="10" t="e">
        <f ca="1">IF($B369&lt;='Visualization - Fit'!$B$5,OFFSET(Projection!Z369,$A$2,0),NA())</f>
        <v>#N/A</v>
      </c>
      <c r="R369" s="10" t="e">
        <f ca="1">IF($B369&lt;='Visualization - Fit'!$B$5,OFFSET(Projection!AA369,$A$2,0),NA())</f>
        <v>#N/A</v>
      </c>
      <c r="S369" s="10" t="e">
        <f ca="1">IF($B369&lt;='Visualization - Fit'!$B$5,OFFSET(Projection!AB369,$A$2,0),NA())</f>
        <v>#N/A</v>
      </c>
      <c r="T369" s="10" t="e">
        <f ca="1">IF($B369&lt;='Visualization - Fit'!$B$5,OFFSET(Projection!AC369,$A$2,0),NA())</f>
        <v>#N/A</v>
      </c>
      <c r="U369" s="10" t="e">
        <f ca="1">IF($B369&lt;='Visualization - Fit'!$B$5,OFFSET(Projection!AD369,$A$2,0),NA())</f>
        <v>#N/A</v>
      </c>
      <c r="V369" s="10" t="e">
        <f ca="1">IF($B369&lt;='Visualization - Fit'!$B$5,OFFSET(Projection!AE369,$A$2,0),NA())</f>
        <v>#N/A</v>
      </c>
      <c r="W369" s="10" t="e">
        <f ca="1">IF($B369&lt;='Visualization - Fit'!$B$5,OFFSET(Projection!AI369,$A$2,0),NA())</f>
        <v>#N/A</v>
      </c>
      <c r="X369" s="10" t="e">
        <f ca="1">IF($B369&lt;='Visualization - Fit'!$B$5,OFFSET(Projection!AJ369,$A$2,0),NA())</f>
        <v>#N/A</v>
      </c>
      <c r="Y369" s="10" t="e">
        <f ca="1">IF($B369&lt;='Visualization - Fit'!$B$5,OFFSET(Projection!#REF!,$A$2,0),NA())</f>
        <v>#N/A</v>
      </c>
      <c r="Z369" s="10" t="e">
        <f ca="1">IF($B369&lt;='Visualization - Fit'!$B$5,OFFSET(Projection!AK369,$A$2,0),NA())</f>
        <v>#N/A</v>
      </c>
      <c r="AA369" s="10" t="e">
        <f ca="1">IF($B369&lt;='Visualization - Fit'!$B$5,OFFSET(Projection!AL369,$A$2,0),NA())</f>
        <v>#N/A</v>
      </c>
      <c r="AB369" s="10" t="e">
        <f ca="1">IF($B369&lt;='Visualization - Fit'!$B$5,OFFSET(Projection!AM369,$A$2,0),NA())</f>
        <v>#N/A</v>
      </c>
    </row>
    <row r="370" spans="2:28">
      <c r="B370" s="9" t="e">
        <f ca="1">IF(B369&lt;'Visualization - Fit'!$B$5,OFFSET(Projection!A370,$A$2,0),NA())</f>
        <v>#N/A</v>
      </c>
      <c r="C370" s="10" t="e">
        <f ca="1">IF($B370&lt;='Visualization - Fit'!$B$5,OFFSET(Projection!B370,$A$2,0),NA())</f>
        <v>#N/A</v>
      </c>
      <c r="D370" s="10" t="e">
        <f ca="1">IF($B370&lt;='Visualization - Fit'!$B$5,OFFSET(Projection!C370,$A$2,0),NA())</f>
        <v>#N/A</v>
      </c>
      <c r="E370" s="10" t="e">
        <f ca="1">IF($B370&lt;='Visualization - Fit'!$B$5,OFFSET(Projection!D370,$A$2,0),NA())</f>
        <v>#N/A</v>
      </c>
      <c r="F370" s="10" t="e">
        <f ca="1">IF($B370&lt;='Visualization - Fit'!$B$5,OFFSET(Projection!E370,$A$2,0),NA())</f>
        <v>#N/A</v>
      </c>
      <c r="G370" s="10" t="e">
        <f ca="1">IF($B370&lt;='Visualization - Fit'!$B$5,OFFSET(Projection!F370,$A$2,0),NA())</f>
        <v>#N/A</v>
      </c>
      <c r="H370" s="10" t="e">
        <f ca="1">IF($B370&lt;='Visualization - Fit'!$B$5,OFFSET(Projection!O370,$A$2,0),NA())</f>
        <v>#N/A</v>
      </c>
      <c r="I370" s="10" t="e">
        <f ca="1">IF($B370&lt;='Visualization - Fit'!$B$5,OFFSET(Projection!P370,$A$2,0),NA())</f>
        <v>#N/A</v>
      </c>
      <c r="J370" s="10" t="e">
        <f ca="1">IF($B370&lt;='Visualization - Fit'!$B$5,OFFSET(Projection!Q370,$A$2,0),NA())</f>
        <v>#N/A</v>
      </c>
      <c r="K370" s="10" t="e">
        <f ca="1">IF($B370&lt;='Visualization - Fit'!$B$5,OFFSET(Projection!T370,$A$2,0),NA())</f>
        <v>#N/A</v>
      </c>
      <c r="L370" s="10" t="e">
        <f ca="1">IF($B370&lt;='Visualization - Fit'!$B$5,OFFSET(Projection!U370,$A$2,0),NA())</f>
        <v>#N/A</v>
      </c>
      <c r="M370" s="10" t="e">
        <f ca="1">IF($B370&lt;='Visualization - Fit'!$B$5,OFFSET(Projection!V370,$A$2,0),NA())</f>
        <v>#N/A</v>
      </c>
      <c r="N370" s="10" t="e">
        <f ca="1">IF($B370&lt;='Visualization - Fit'!$B$5,OFFSET(Projection!W370,$A$2,0),NA())</f>
        <v>#N/A</v>
      </c>
      <c r="O370" s="10" t="e">
        <f ca="1">IF($B370&lt;='Visualization - Fit'!$B$5,OFFSET(Projection!X370,$A$2,0),NA())</f>
        <v>#N/A</v>
      </c>
      <c r="P370" s="10" t="e">
        <f ca="1">IF($B370&lt;='Visualization - Fit'!$B$5,OFFSET(Projection!Y370,$A$2,0),NA())</f>
        <v>#N/A</v>
      </c>
      <c r="Q370" s="10" t="e">
        <f ca="1">IF($B370&lt;='Visualization - Fit'!$B$5,OFFSET(Projection!Z370,$A$2,0),NA())</f>
        <v>#N/A</v>
      </c>
      <c r="R370" s="10" t="e">
        <f ca="1">IF($B370&lt;='Visualization - Fit'!$B$5,OFFSET(Projection!AA370,$A$2,0),NA())</f>
        <v>#N/A</v>
      </c>
      <c r="S370" s="10" t="e">
        <f ca="1">IF($B370&lt;='Visualization - Fit'!$B$5,OFFSET(Projection!AB370,$A$2,0),NA())</f>
        <v>#N/A</v>
      </c>
      <c r="T370" s="10" t="e">
        <f ca="1">IF($B370&lt;='Visualization - Fit'!$B$5,OFFSET(Projection!AC370,$A$2,0),NA())</f>
        <v>#N/A</v>
      </c>
      <c r="U370" s="10" t="e">
        <f ca="1">IF($B370&lt;='Visualization - Fit'!$B$5,OFFSET(Projection!AD370,$A$2,0),NA())</f>
        <v>#N/A</v>
      </c>
      <c r="V370" s="10" t="e">
        <f ca="1">IF($B370&lt;='Visualization - Fit'!$B$5,OFFSET(Projection!AE370,$A$2,0),NA())</f>
        <v>#N/A</v>
      </c>
      <c r="W370" s="10" t="e">
        <f ca="1">IF($B370&lt;='Visualization - Fit'!$B$5,OFFSET(Projection!AI370,$A$2,0),NA())</f>
        <v>#N/A</v>
      </c>
      <c r="X370" s="10" t="e">
        <f ca="1">IF($B370&lt;='Visualization - Fit'!$B$5,OFFSET(Projection!AJ370,$A$2,0),NA())</f>
        <v>#N/A</v>
      </c>
      <c r="Y370" s="10" t="e">
        <f ca="1">IF($B370&lt;='Visualization - Fit'!$B$5,OFFSET(Projection!#REF!,$A$2,0),NA())</f>
        <v>#N/A</v>
      </c>
      <c r="Z370" s="10" t="e">
        <f ca="1">IF($B370&lt;='Visualization - Fit'!$B$5,OFFSET(Projection!AK370,$A$2,0),NA())</f>
        <v>#N/A</v>
      </c>
      <c r="AA370" s="10" t="e">
        <f ca="1">IF($B370&lt;='Visualization - Fit'!$B$5,OFFSET(Projection!AL370,$A$2,0),NA())</f>
        <v>#N/A</v>
      </c>
      <c r="AB370" s="10" t="e">
        <f ca="1">IF($B370&lt;='Visualization - Fit'!$B$5,OFFSET(Projection!AM370,$A$2,0),NA())</f>
        <v>#N/A</v>
      </c>
    </row>
    <row r="371" spans="2:28">
      <c r="B371" s="9" t="e">
        <f ca="1">IF(B370&lt;'Visualization - Fit'!$B$5,OFFSET(Projection!A371,$A$2,0),NA())</f>
        <v>#N/A</v>
      </c>
      <c r="C371" s="10" t="e">
        <f ca="1">IF($B371&lt;='Visualization - Fit'!$B$5,OFFSET(Projection!B371,$A$2,0),NA())</f>
        <v>#N/A</v>
      </c>
      <c r="D371" s="10" t="e">
        <f ca="1">IF($B371&lt;='Visualization - Fit'!$B$5,OFFSET(Projection!C371,$A$2,0),NA())</f>
        <v>#N/A</v>
      </c>
      <c r="E371" s="10" t="e">
        <f ca="1">IF($B371&lt;='Visualization - Fit'!$B$5,OFFSET(Projection!D371,$A$2,0),NA())</f>
        <v>#N/A</v>
      </c>
      <c r="F371" s="10" t="e">
        <f ca="1">IF($B371&lt;='Visualization - Fit'!$B$5,OFFSET(Projection!E371,$A$2,0),NA())</f>
        <v>#N/A</v>
      </c>
      <c r="G371" s="10" t="e">
        <f ca="1">IF($B371&lt;='Visualization - Fit'!$B$5,OFFSET(Projection!F371,$A$2,0),NA())</f>
        <v>#N/A</v>
      </c>
      <c r="H371" s="10" t="e">
        <f ca="1">IF($B371&lt;='Visualization - Fit'!$B$5,OFFSET(Projection!O371,$A$2,0),NA())</f>
        <v>#N/A</v>
      </c>
      <c r="I371" s="10" t="e">
        <f ca="1">IF($B371&lt;='Visualization - Fit'!$B$5,OFFSET(Projection!P371,$A$2,0),NA())</f>
        <v>#N/A</v>
      </c>
      <c r="J371" s="10" t="e">
        <f ca="1">IF($B371&lt;='Visualization - Fit'!$B$5,OFFSET(Projection!Q371,$A$2,0),NA())</f>
        <v>#N/A</v>
      </c>
      <c r="K371" s="10" t="e">
        <f ca="1">IF($B371&lt;='Visualization - Fit'!$B$5,OFFSET(Projection!T371,$A$2,0),NA())</f>
        <v>#N/A</v>
      </c>
      <c r="L371" s="10" t="e">
        <f ca="1">IF($B371&lt;='Visualization - Fit'!$B$5,OFFSET(Projection!U371,$A$2,0),NA())</f>
        <v>#N/A</v>
      </c>
      <c r="M371" s="10" t="e">
        <f ca="1">IF($B371&lt;='Visualization - Fit'!$B$5,OFFSET(Projection!V371,$A$2,0),NA())</f>
        <v>#N/A</v>
      </c>
      <c r="N371" s="10" t="e">
        <f ca="1">IF($B371&lt;='Visualization - Fit'!$B$5,OFFSET(Projection!W371,$A$2,0),NA())</f>
        <v>#N/A</v>
      </c>
      <c r="O371" s="10" t="e">
        <f ca="1">IF($B371&lt;='Visualization - Fit'!$B$5,OFFSET(Projection!X371,$A$2,0),NA())</f>
        <v>#N/A</v>
      </c>
      <c r="P371" s="10" t="e">
        <f ca="1">IF($B371&lt;='Visualization - Fit'!$B$5,OFFSET(Projection!Y371,$A$2,0),NA())</f>
        <v>#N/A</v>
      </c>
      <c r="Q371" s="10" t="e">
        <f ca="1">IF($B371&lt;='Visualization - Fit'!$B$5,OFFSET(Projection!Z371,$A$2,0),NA())</f>
        <v>#N/A</v>
      </c>
      <c r="R371" s="10" t="e">
        <f ca="1">IF($B371&lt;='Visualization - Fit'!$B$5,OFFSET(Projection!AA371,$A$2,0),NA())</f>
        <v>#N/A</v>
      </c>
      <c r="S371" s="10" t="e">
        <f ca="1">IF($B371&lt;='Visualization - Fit'!$B$5,OFFSET(Projection!AB371,$A$2,0),NA())</f>
        <v>#N/A</v>
      </c>
      <c r="T371" s="10" t="e">
        <f ca="1">IF($B371&lt;='Visualization - Fit'!$B$5,OFFSET(Projection!AC371,$A$2,0),NA())</f>
        <v>#N/A</v>
      </c>
      <c r="U371" s="10" t="e">
        <f ca="1">IF($B371&lt;='Visualization - Fit'!$B$5,OFFSET(Projection!AD371,$A$2,0),NA())</f>
        <v>#N/A</v>
      </c>
      <c r="V371" s="10" t="e">
        <f ca="1">IF($B371&lt;='Visualization - Fit'!$B$5,OFFSET(Projection!AE371,$A$2,0),NA())</f>
        <v>#N/A</v>
      </c>
      <c r="W371" s="10" t="e">
        <f ca="1">IF($B371&lt;='Visualization - Fit'!$B$5,OFFSET(Projection!AI371,$A$2,0),NA())</f>
        <v>#N/A</v>
      </c>
      <c r="X371" s="10" t="e">
        <f ca="1">IF($B371&lt;='Visualization - Fit'!$B$5,OFFSET(Projection!AJ371,$A$2,0),NA())</f>
        <v>#N/A</v>
      </c>
      <c r="Y371" s="10" t="e">
        <f ca="1">IF($B371&lt;='Visualization - Fit'!$B$5,OFFSET(Projection!#REF!,$A$2,0),NA())</f>
        <v>#N/A</v>
      </c>
      <c r="Z371" s="10" t="e">
        <f ca="1">IF($B371&lt;='Visualization - Fit'!$B$5,OFFSET(Projection!AK371,$A$2,0),NA())</f>
        <v>#N/A</v>
      </c>
      <c r="AA371" s="10" t="e">
        <f ca="1">IF($B371&lt;='Visualization - Fit'!$B$5,OFFSET(Projection!AL371,$A$2,0),NA())</f>
        <v>#N/A</v>
      </c>
      <c r="AB371" s="10" t="e">
        <f ca="1">IF($B371&lt;='Visualization - Fit'!$B$5,OFFSET(Projection!AM371,$A$2,0),NA())</f>
        <v>#N/A</v>
      </c>
    </row>
    <row r="372" spans="2:28">
      <c r="B372" s="9" t="e">
        <f ca="1">IF(B371&lt;'Visualization - Fit'!$B$5,OFFSET(Projection!A372,$A$2,0),NA())</f>
        <v>#N/A</v>
      </c>
      <c r="C372" s="10" t="e">
        <f ca="1">IF($B372&lt;='Visualization - Fit'!$B$5,OFFSET(Projection!B372,$A$2,0),NA())</f>
        <v>#N/A</v>
      </c>
      <c r="D372" s="10" t="e">
        <f ca="1">IF($B372&lt;='Visualization - Fit'!$B$5,OFFSET(Projection!C372,$A$2,0),NA())</f>
        <v>#N/A</v>
      </c>
      <c r="E372" s="10" t="e">
        <f ca="1">IF($B372&lt;='Visualization - Fit'!$B$5,OFFSET(Projection!D372,$A$2,0),NA())</f>
        <v>#N/A</v>
      </c>
      <c r="F372" s="10" t="e">
        <f ca="1">IF($B372&lt;='Visualization - Fit'!$B$5,OFFSET(Projection!E372,$A$2,0),NA())</f>
        <v>#N/A</v>
      </c>
      <c r="G372" s="10" t="e">
        <f ca="1">IF($B372&lt;='Visualization - Fit'!$B$5,OFFSET(Projection!F372,$A$2,0),NA())</f>
        <v>#N/A</v>
      </c>
      <c r="H372" s="10" t="e">
        <f ca="1">IF($B372&lt;='Visualization - Fit'!$B$5,OFFSET(Projection!O372,$A$2,0),NA())</f>
        <v>#N/A</v>
      </c>
      <c r="I372" s="10" t="e">
        <f ca="1">IF($B372&lt;='Visualization - Fit'!$B$5,OFFSET(Projection!P372,$A$2,0),NA())</f>
        <v>#N/A</v>
      </c>
      <c r="J372" s="10" t="e">
        <f ca="1">IF($B372&lt;='Visualization - Fit'!$B$5,OFFSET(Projection!Q372,$A$2,0),NA())</f>
        <v>#N/A</v>
      </c>
      <c r="K372" s="10" t="e">
        <f ca="1">IF($B372&lt;='Visualization - Fit'!$B$5,OFFSET(Projection!T372,$A$2,0),NA())</f>
        <v>#N/A</v>
      </c>
      <c r="L372" s="10" t="e">
        <f ca="1">IF($B372&lt;='Visualization - Fit'!$B$5,OFFSET(Projection!U372,$A$2,0),NA())</f>
        <v>#N/A</v>
      </c>
      <c r="M372" s="10" t="e">
        <f ca="1">IF($B372&lt;='Visualization - Fit'!$B$5,OFFSET(Projection!V372,$A$2,0),NA())</f>
        <v>#N/A</v>
      </c>
      <c r="N372" s="10" t="e">
        <f ca="1">IF($B372&lt;='Visualization - Fit'!$B$5,OFFSET(Projection!W372,$A$2,0),NA())</f>
        <v>#N/A</v>
      </c>
      <c r="O372" s="10" t="e">
        <f ca="1">IF($B372&lt;='Visualization - Fit'!$B$5,OFFSET(Projection!X372,$A$2,0),NA())</f>
        <v>#N/A</v>
      </c>
      <c r="P372" s="10" t="e">
        <f ca="1">IF($B372&lt;='Visualization - Fit'!$B$5,OFFSET(Projection!Y372,$A$2,0),NA())</f>
        <v>#N/A</v>
      </c>
      <c r="Q372" s="10" t="e">
        <f ca="1">IF($B372&lt;='Visualization - Fit'!$B$5,OFFSET(Projection!Z372,$A$2,0),NA())</f>
        <v>#N/A</v>
      </c>
      <c r="R372" s="10" t="e">
        <f ca="1">IF($B372&lt;='Visualization - Fit'!$B$5,OFFSET(Projection!AA372,$A$2,0),NA())</f>
        <v>#N/A</v>
      </c>
      <c r="S372" s="10" t="e">
        <f ca="1">IF($B372&lt;='Visualization - Fit'!$B$5,OFFSET(Projection!AB372,$A$2,0),NA())</f>
        <v>#N/A</v>
      </c>
      <c r="T372" s="10" t="e">
        <f ca="1">IF($B372&lt;='Visualization - Fit'!$B$5,OFFSET(Projection!AC372,$A$2,0),NA())</f>
        <v>#N/A</v>
      </c>
      <c r="U372" s="10" t="e">
        <f ca="1">IF($B372&lt;='Visualization - Fit'!$B$5,OFFSET(Projection!AD372,$A$2,0),NA())</f>
        <v>#N/A</v>
      </c>
      <c r="V372" s="10" t="e">
        <f ca="1">IF($B372&lt;='Visualization - Fit'!$B$5,OFFSET(Projection!AE372,$A$2,0),NA())</f>
        <v>#N/A</v>
      </c>
      <c r="W372" s="10" t="e">
        <f ca="1">IF($B372&lt;='Visualization - Fit'!$B$5,OFFSET(Projection!AI372,$A$2,0),NA())</f>
        <v>#N/A</v>
      </c>
      <c r="X372" s="10" t="e">
        <f ca="1">IF($B372&lt;='Visualization - Fit'!$B$5,OFFSET(Projection!AJ372,$A$2,0),NA())</f>
        <v>#N/A</v>
      </c>
      <c r="Y372" s="10" t="e">
        <f ca="1">IF($B372&lt;='Visualization - Fit'!$B$5,OFFSET(Projection!#REF!,$A$2,0),NA())</f>
        <v>#N/A</v>
      </c>
      <c r="Z372" s="10" t="e">
        <f ca="1">IF($B372&lt;='Visualization - Fit'!$B$5,OFFSET(Projection!AK372,$A$2,0),NA())</f>
        <v>#N/A</v>
      </c>
      <c r="AA372" s="10" t="e">
        <f ca="1">IF($B372&lt;='Visualization - Fit'!$B$5,OFFSET(Projection!AL372,$A$2,0),NA())</f>
        <v>#N/A</v>
      </c>
      <c r="AB372" s="10" t="e">
        <f ca="1">IF($B372&lt;='Visualization - Fit'!$B$5,OFFSET(Projection!AM372,$A$2,0),NA())</f>
        <v>#N/A</v>
      </c>
    </row>
    <row r="373" spans="2:28">
      <c r="B373" s="9" t="e">
        <f ca="1">IF(B372&lt;'Visualization - Fit'!$B$5,OFFSET(Projection!A373,$A$2,0),NA())</f>
        <v>#N/A</v>
      </c>
      <c r="C373" s="10" t="e">
        <f ca="1">IF($B373&lt;='Visualization - Fit'!$B$5,OFFSET(Projection!B373,$A$2,0),NA())</f>
        <v>#N/A</v>
      </c>
      <c r="D373" s="10" t="e">
        <f ca="1">IF($B373&lt;='Visualization - Fit'!$B$5,OFFSET(Projection!C373,$A$2,0),NA())</f>
        <v>#N/A</v>
      </c>
      <c r="E373" s="10" t="e">
        <f ca="1">IF($B373&lt;='Visualization - Fit'!$B$5,OFFSET(Projection!D373,$A$2,0),NA())</f>
        <v>#N/A</v>
      </c>
      <c r="F373" s="10" t="e">
        <f ca="1">IF($B373&lt;='Visualization - Fit'!$B$5,OFFSET(Projection!E373,$A$2,0),NA())</f>
        <v>#N/A</v>
      </c>
      <c r="G373" s="10" t="e">
        <f ca="1">IF($B373&lt;='Visualization - Fit'!$B$5,OFFSET(Projection!F373,$A$2,0),NA())</f>
        <v>#N/A</v>
      </c>
      <c r="H373" s="10" t="e">
        <f ca="1">IF($B373&lt;='Visualization - Fit'!$B$5,OFFSET(Projection!O373,$A$2,0),NA())</f>
        <v>#N/A</v>
      </c>
      <c r="I373" s="10" t="e">
        <f ca="1">IF($B373&lt;='Visualization - Fit'!$B$5,OFFSET(Projection!P373,$A$2,0),NA())</f>
        <v>#N/A</v>
      </c>
      <c r="J373" s="10" t="e">
        <f ca="1">IF($B373&lt;='Visualization - Fit'!$B$5,OFFSET(Projection!Q373,$A$2,0),NA())</f>
        <v>#N/A</v>
      </c>
      <c r="K373" s="10" t="e">
        <f ca="1">IF($B373&lt;='Visualization - Fit'!$B$5,OFFSET(Projection!T373,$A$2,0),NA())</f>
        <v>#N/A</v>
      </c>
      <c r="L373" s="10" t="e">
        <f ca="1">IF($B373&lt;='Visualization - Fit'!$B$5,OFFSET(Projection!U373,$A$2,0),NA())</f>
        <v>#N/A</v>
      </c>
      <c r="M373" s="10" t="e">
        <f ca="1">IF($B373&lt;='Visualization - Fit'!$B$5,OFFSET(Projection!V373,$A$2,0),NA())</f>
        <v>#N/A</v>
      </c>
      <c r="N373" s="10" t="e">
        <f ca="1">IF($B373&lt;='Visualization - Fit'!$B$5,OFFSET(Projection!W373,$A$2,0),NA())</f>
        <v>#N/A</v>
      </c>
      <c r="O373" s="10" t="e">
        <f ca="1">IF($B373&lt;='Visualization - Fit'!$B$5,OFFSET(Projection!X373,$A$2,0),NA())</f>
        <v>#N/A</v>
      </c>
      <c r="P373" s="10" t="e">
        <f ca="1">IF($B373&lt;='Visualization - Fit'!$B$5,OFFSET(Projection!Y373,$A$2,0),NA())</f>
        <v>#N/A</v>
      </c>
      <c r="Q373" s="10" t="e">
        <f ca="1">IF($B373&lt;='Visualization - Fit'!$B$5,OFFSET(Projection!Z373,$A$2,0),NA())</f>
        <v>#N/A</v>
      </c>
      <c r="R373" s="10" t="e">
        <f ca="1">IF($B373&lt;='Visualization - Fit'!$B$5,OFFSET(Projection!AA373,$A$2,0),NA())</f>
        <v>#N/A</v>
      </c>
      <c r="S373" s="10" t="e">
        <f ca="1">IF($B373&lt;='Visualization - Fit'!$B$5,OFFSET(Projection!AB373,$A$2,0),NA())</f>
        <v>#N/A</v>
      </c>
      <c r="T373" s="10" t="e">
        <f ca="1">IF($B373&lt;='Visualization - Fit'!$B$5,OFFSET(Projection!AC373,$A$2,0),NA())</f>
        <v>#N/A</v>
      </c>
      <c r="U373" s="10" t="e">
        <f ca="1">IF($B373&lt;='Visualization - Fit'!$B$5,OFFSET(Projection!AD373,$A$2,0),NA())</f>
        <v>#N/A</v>
      </c>
      <c r="V373" s="10" t="e">
        <f ca="1">IF($B373&lt;='Visualization - Fit'!$B$5,OFFSET(Projection!AE373,$A$2,0),NA())</f>
        <v>#N/A</v>
      </c>
      <c r="W373" s="10" t="e">
        <f ca="1">IF($B373&lt;='Visualization - Fit'!$B$5,OFFSET(Projection!AI373,$A$2,0),NA())</f>
        <v>#N/A</v>
      </c>
      <c r="X373" s="10" t="e">
        <f ca="1">IF($B373&lt;='Visualization - Fit'!$B$5,OFFSET(Projection!AJ373,$A$2,0),NA())</f>
        <v>#N/A</v>
      </c>
      <c r="Y373" s="10" t="e">
        <f ca="1">IF($B373&lt;='Visualization - Fit'!$B$5,OFFSET(Projection!#REF!,$A$2,0),NA())</f>
        <v>#N/A</v>
      </c>
      <c r="Z373" s="10" t="e">
        <f ca="1">IF($B373&lt;='Visualization - Fit'!$B$5,OFFSET(Projection!AK373,$A$2,0),NA())</f>
        <v>#N/A</v>
      </c>
      <c r="AA373" s="10" t="e">
        <f ca="1">IF($B373&lt;='Visualization - Fit'!$B$5,OFFSET(Projection!AL373,$A$2,0),NA())</f>
        <v>#N/A</v>
      </c>
      <c r="AB373" s="10" t="e">
        <f ca="1">IF($B373&lt;='Visualization - Fit'!$B$5,OFFSET(Projection!AM373,$A$2,0),NA())</f>
        <v>#N/A</v>
      </c>
    </row>
    <row r="374" spans="2:28">
      <c r="B374" s="9" t="e">
        <f ca="1">IF(B373&lt;'Visualization - Fit'!$B$5,OFFSET(Projection!A374,$A$2,0),NA())</f>
        <v>#N/A</v>
      </c>
      <c r="C374" s="10" t="e">
        <f ca="1">IF($B374&lt;='Visualization - Fit'!$B$5,OFFSET(Projection!B374,$A$2,0),NA())</f>
        <v>#N/A</v>
      </c>
      <c r="D374" s="10" t="e">
        <f ca="1">IF($B374&lt;='Visualization - Fit'!$B$5,OFFSET(Projection!C374,$A$2,0),NA())</f>
        <v>#N/A</v>
      </c>
      <c r="E374" s="10" t="e">
        <f ca="1">IF($B374&lt;='Visualization - Fit'!$B$5,OFFSET(Projection!D374,$A$2,0),NA())</f>
        <v>#N/A</v>
      </c>
      <c r="F374" s="10" t="e">
        <f ca="1">IF($B374&lt;='Visualization - Fit'!$B$5,OFFSET(Projection!E374,$A$2,0),NA())</f>
        <v>#N/A</v>
      </c>
      <c r="G374" s="10" t="e">
        <f ca="1">IF($B374&lt;='Visualization - Fit'!$B$5,OFFSET(Projection!F374,$A$2,0),NA())</f>
        <v>#N/A</v>
      </c>
      <c r="H374" s="10" t="e">
        <f ca="1">IF($B374&lt;='Visualization - Fit'!$B$5,OFFSET(Projection!O374,$A$2,0),NA())</f>
        <v>#N/A</v>
      </c>
      <c r="I374" s="10" t="e">
        <f ca="1">IF($B374&lt;='Visualization - Fit'!$B$5,OFFSET(Projection!P374,$A$2,0),NA())</f>
        <v>#N/A</v>
      </c>
      <c r="J374" s="10" t="e">
        <f ca="1">IF($B374&lt;='Visualization - Fit'!$B$5,OFFSET(Projection!Q374,$A$2,0),NA())</f>
        <v>#N/A</v>
      </c>
      <c r="K374" s="10" t="e">
        <f ca="1">IF($B374&lt;='Visualization - Fit'!$B$5,OFFSET(Projection!T374,$A$2,0),NA())</f>
        <v>#N/A</v>
      </c>
      <c r="L374" s="10" t="e">
        <f ca="1">IF($B374&lt;='Visualization - Fit'!$B$5,OFFSET(Projection!U374,$A$2,0),NA())</f>
        <v>#N/A</v>
      </c>
      <c r="M374" s="10" t="e">
        <f ca="1">IF($B374&lt;='Visualization - Fit'!$B$5,OFFSET(Projection!V374,$A$2,0),NA())</f>
        <v>#N/A</v>
      </c>
      <c r="N374" s="10" t="e">
        <f ca="1">IF($B374&lt;='Visualization - Fit'!$B$5,OFFSET(Projection!W374,$A$2,0),NA())</f>
        <v>#N/A</v>
      </c>
      <c r="O374" s="10" t="e">
        <f ca="1">IF($B374&lt;='Visualization - Fit'!$B$5,OFFSET(Projection!X374,$A$2,0),NA())</f>
        <v>#N/A</v>
      </c>
      <c r="P374" s="10" t="e">
        <f ca="1">IF($B374&lt;='Visualization - Fit'!$B$5,OFFSET(Projection!Y374,$A$2,0),NA())</f>
        <v>#N/A</v>
      </c>
      <c r="Q374" s="10" t="e">
        <f ca="1">IF($B374&lt;='Visualization - Fit'!$B$5,OFFSET(Projection!Z374,$A$2,0),NA())</f>
        <v>#N/A</v>
      </c>
      <c r="R374" s="10" t="e">
        <f ca="1">IF($B374&lt;='Visualization - Fit'!$B$5,OFFSET(Projection!AA374,$A$2,0),NA())</f>
        <v>#N/A</v>
      </c>
      <c r="S374" s="10" t="e">
        <f ca="1">IF($B374&lt;='Visualization - Fit'!$B$5,OFFSET(Projection!AB374,$A$2,0),NA())</f>
        <v>#N/A</v>
      </c>
      <c r="T374" s="10" t="e">
        <f ca="1">IF($B374&lt;='Visualization - Fit'!$B$5,OFFSET(Projection!AC374,$A$2,0),NA())</f>
        <v>#N/A</v>
      </c>
      <c r="U374" s="10" t="e">
        <f ca="1">IF($B374&lt;='Visualization - Fit'!$B$5,OFFSET(Projection!AD374,$A$2,0),NA())</f>
        <v>#N/A</v>
      </c>
      <c r="V374" s="10" t="e">
        <f ca="1">IF($B374&lt;='Visualization - Fit'!$B$5,OFFSET(Projection!AE374,$A$2,0),NA())</f>
        <v>#N/A</v>
      </c>
      <c r="W374" s="10" t="e">
        <f ca="1">IF($B374&lt;='Visualization - Fit'!$B$5,OFFSET(Projection!AI374,$A$2,0),NA())</f>
        <v>#N/A</v>
      </c>
      <c r="X374" s="10" t="e">
        <f ca="1">IF($B374&lt;='Visualization - Fit'!$B$5,OFFSET(Projection!AJ374,$A$2,0),NA())</f>
        <v>#N/A</v>
      </c>
      <c r="Y374" s="10" t="e">
        <f ca="1">IF($B374&lt;='Visualization - Fit'!$B$5,OFFSET(Projection!#REF!,$A$2,0),NA())</f>
        <v>#N/A</v>
      </c>
      <c r="Z374" s="10" t="e">
        <f ca="1">IF($B374&lt;='Visualization - Fit'!$B$5,OFFSET(Projection!AK374,$A$2,0),NA())</f>
        <v>#N/A</v>
      </c>
      <c r="AA374" s="10" t="e">
        <f ca="1">IF($B374&lt;='Visualization - Fit'!$B$5,OFFSET(Projection!AL374,$A$2,0),NA())</f>
        <v>#N/A</v>
      </c>
      <c r="AB374" s="10" t="e">
        <f ca="1">IF($B374&lt;='Visualization - Fit'!$B$5,OFFSET(Projection!AM374,$A$2,0),NA())</f>
        <v>#N/A</v>
      </c>
    </row>
    <row r="375" spans="2:28">
      <c r="B375" s="9" t="e">
        <f ca="1">IF(B374&lt;'Visualization - Fit'!$B$5,OFFSET(Projection!A375,$A$2,0),NA())</f>
        <v>#N/A</v>
      </c>
      <c r="C375" s="10" t="e">
        <f ca="1">IF($B375&lt;='Visualization - Fit'!$B$5,OFFSET(Projection!B375,$A$2,0),NA())</f>
        <v>#N/A</v>
      </c>
      <c r="D375" s="10" t="e">
        <f ca="1">IF($B375&lt;='Visualization - Fit'!$B$5,OFFSET(Projection!C375,$A$2,0),NA())</f>
        <v>#N/A</v>
      </c>
      <c r="E375" s="10" t="e">
        <f ca="1">IF($B375&lt;='Visualization - Fit'!$B$5,OFFSET(Projection!D375,$A$2,0),NA())</f>
        <v>#N/A</v>
      </c>
      <c r="F375" s="10" t="e">
        <f ca="1">IF($B375&lt;='Visualization - Fit'!$B$5,OFFSET(Projection!E375,$A$2,0),NA())</f>
        <v>#N/A</v>
      </c>
      <c r="G375" s="10" t="e">
        <f ca="1">IF($B375&lt;='Visualization - Fit'!$B$5,OFFSET(Projection!F375,$A$2,0),NA())</f>
        <v>#N/A</v>
      </c>
      <c r="H375" s="10" t="e">
        <f ca="1">IF($B375&lt;='Visualization - Fit'!$B$5,OFFSET(Projection!O375,$A$2,0),NA())</f>
        <v>#N/A</v>
      </c>
      <c r="I375" s="10" t="e">
        <f ca="1">IF($B375&lt;='Visualization - Fit'!$B$5,OFFSET(Projection!P375,$A$2,0),NA())</f>
        <v>#N/A</v>
      </c>
      <c r="J375" s="10" t="e">
        <f ca="1">IF($B375&lt;='Visualization - Fit'!$B$5,OFFSET(Projection!Q375,$A$2,0),NA())</f>
        <v>#N/A</v>
      </c>
      <c r="K375" s="10" t="e">
        <f ca="1">IF($B375&lt;='Visualization - Fit'!$B$5,OFFSET(Projection!T375,$A$2,0),NA())</f>
        <v>#N/A</v>
      </c>
      <c r="L375" s="10" t="e">
        <f ca="1">IF($B375&lt;='Visualization - Fit'!$B$5,OFFSET(Projection!U375,$A$2,0),NA())</f>
        <v>#N/A</v>
      </c>
      <c r="M375" s="10" t="e">
        <f ca="1">IF($B375&lt;='Visualization - Fit'!$B$5,OFFSET(Projection!V375,$A$2,0),NA())</f>
        <v>#N/A</v>
      </c>
      <c r="N375" s="10" t="e">
        <f ca="1">IF($B375&lt;='Visualization - Fit'!$B$5,OFFSET(Projection!W375,$A$2,0),NA())</f>
        <v>#N/A</v>
      </c>
      <c r="O375" s="10" t="e">
        <f ca="1">IF($B375&lt;='Visualization - Fit'!$B$5,OFFSET(Projection!X375,$A$2,0),NA())</f>
        <v>#N/A</v>
      </c>
      <c r="P375" s="10" t="e">
        <f ca="1">IF($B375&lt;='Visualization - Fit'!$B$5,OFFSET(Projection!Y375,$A$2,0),NA())</f>
        <v>#N/A</v>
      </c>
      <c r="Q375" s="10" t="e">
        <f ca="1">IF($B375&lt;='Visualization - Fit'!$B$5,OFFSET(Projection!Z375,$A$2,0),NA())</f>
        <v>#N/A</v>
      </c>
      <c r="R375" s="10" t="e">
        <f ca="1">IF($B375&lt;='Visualization - Fit'!$B$5,OFFSET(Projection!AA375,$A$2,0),NA())</f>
        <v>#N/A</v>
      </c>
      <c r="S375" s="10" t="e">
        <f ca="1">IF($B375&lt;='Visualization - Fit'!$B$5,OFFSET(Projection!AB375,$A$2,0),NA())</f>
        <v>#N/A</v>
      </c>
      <c r="T375" s="10" t="e">
        <f ca="1">IF($B375&lt;='Visualization - Fit'!$B$5,OFFSET(Projection!AC375,$A$2,0),NA())</f>
        <v>#N/A</v>
      </c>
      <c r="U375" s="10" t="e">
        <f ca="1">IF($B375&lt;='Visualization - Fit'!$B$5,OFFSET(Projection!AD375,$A$2,0),NA())</f>
        <v>#N/A</v>
      </c>
      <c r="V375" s="10" t="e">
        <f ca="1">IF($B375&lt;='Visualization - Fit'!$B$5,OFFSET(Projection!AE375,$A$2,0),NA())</f>
        <v>#N/A</v>
      </c>
      <c r="W375" s="10" t="e">
        <f ca="1">IF($B375&lt;='Visualization - Fit'!$B$5,OFFSET(Projection!AI375,$A$2,0),NA())</f>
        <v>#N/A</v>
      </c>
      <c r="X375" s="10" t="e">
        <f ca="1">IF($B375&lt;='Visualization - Fit'!$B$5,OFFSET(Projection!AJ375,$A$2,0),NA())</f>
        <v>#N/A</v>
      </c>
      <c r="Y375" s="10" t="e">
        <f ca="1">IF($B375&lt;='Visualization - Fit'!$B$5,OFFSET(Projection!#REF!,$A$2,0),NA())</f>
        <v>#N/A</v>
      </c>
      <c r="Z375" s="10" t="e">
        <f ca="1">IF($B375&lt;='Visualization - Fit'!$B$5,OFFSET(Projection!AK375,$A$2,0),NA())</f>
        <v>#N/A</v>
      </c>
      <c r="AA375" s="10" t="e">
        <f ca="1">IF($B375&lt;='Visualization - Fit'!$B$5,OFFSET(Projection!AL375,$A$2,0),NA())</f>
        <v>#N/A</v>
      </c>
      <c r="AB375" s="10" t="e">
        <f ca="1">IF($B375&lt;='Visualization - Fit'!$B$5,OFFSET(Projection!AM375,$A$2,0),NA())</f>
        <v>#N/A</v>
      </c>
    </row>
    <row r="376" spans="2:28">
      <c r="B376" s="9" t="e">
        <f ca="1">IF(B375&lt;'Visualization - Fit'!$B$5,OFFSET(Projection!A376,$A$2,0),NA())</f>
        <v>#N/A</v>
      </c>
      <c r="C376" s="10" t="e">
        <f ca="1">IF($B376&lt;='Visualization - Fit'!$B$5,OFFSET(Projection!B376,$A$2,0),NA())</f>
        <v>#N/A</v>
      </c>
      <c r="D376" s="10" t="e">
        <f ca="1">IF($B376&lt;='Visualization - Fit'!$B$5,OFFSET(Projection!C376,$A$2,0),NA())</f>
        <v>#N/A</v>
      </c>
      <c r="E376" s="10" t="e">
        <f ca="1">IF($B376&lt;='Visualization - Fit'!$B$5,OFFSET(Projection!D376,$A$2,0),NA())</f>
        <v>#N/A</v>
      </c>
      <c r="F376" s="10" t="e">
        <f ca="1">IF($B376&lt;='Visualization - Fit'!$B$5,OFFSET(Projection!E376,$A$2,0),NA())</f>
        <v>#N/A</v>
      </c>
      <c r="G376" s="10" t="e">
        <f ca="1">IF($B376&lt;='Visualization - Fit'!$B$5,OFFSET(Projection!F376,$A$2,0),NA())</f>
        <v>#N/A</v>
      </c>
      <c r="H376" s="10" t="e">
        <f ca="1">IF($B376&lt;='Visualization - Fit'!$B$5,OFFSET(Projection!O376,$A$2,0),NA())</f>
        <v>#N/A</v>
      </c>
      <c r="I376" s="10" t="e">
        <f ca="1">IF($B376&lt;='Visualization - Fit'!$B$5,OFFSET(Projection!P376,$A$2,0),NA())</f>
        <v>#N/A</v>
      </c>
      <c r="J376" s="10" t="e">
        <f ca="1">IF($B376&lt;='Visualization - Fit'!$B$5,OFFSET(Projection!Q376,$A$2,0),NA())</f>
        <v>#N/A</v>
      </c>
      <c r="K376" s="10" t="e">
        <f ca="1">IF($B376&lt;='Visualization - Fit'!$B$5,OFFSET(Projection!T376,$A$2,0),NA())</f>
        <v>#N/A</v>
      </c>
      <c r="L376" s="10" t="e">
        <f ca="1">IF($B376&lt;='Visualization - Fit'!$B$5,OFFSET(Projection!U376,$A$2,0),NA())</f>
        <v>#N/A</v>
      </c>
      <c r="M376" s="10" t="e">
        <f ca="1">IF($B376&lt;='Visualization - Fit'!$B$5,OFFSET(Projection!V376,$A$2,0),NA())</f>
        <v>#N/A</v>
      </c>
      <c r="N376" s="10" t="e">
        <f ca="1">IF($B376&lt;='Visualization - Fit'!$B$5,OFFSET(Projection!W376,$A$2,0),NA())</f>
        <v>#N/A</v>
      </c>
      <c r="O376" s="10" t="e">
        <f ca="1">IF($B376&lt;='Visualization - Fit'!$B$5,OFFSET(Projection!X376,$A$2,0),NA())</f>
        <v>#N/A</v>
      </c>
      <c r="P376" s="10" t="e">
        <f ca="1">IF($B376&lt;='Visualization - Fit'!$B$5,OFFSET(Projection!Y376,$A$2,0),NA())</f>
        <v>#N/A</v>
      </c>
      <c r="Q376" s="10" t="e">
        <f ca="1">IF($B376&lt;='Visualization - Fit'!$B$5,OFFSET(Projection!Z376,$A$2,0),NA())</f>
        <v>#N/A</v>
      </c>
      <c r="R376" s="10" t="e">
        <f ca="1">IF($B376&lt;='Visualization - Fit'!$B$5,OFFSET(Projection!AA376,$A$2,0),NA())</f>
        <v>#N/A</v>
      </c>
      <c r="S376" s="10" t="e">
        <f ca="1">IF($B376&lt;='Visualization - Fit'!$B$5,OFFSET(Projection!AB376,$A$2,0),NA())</f>
        <v>#N/A</v>
      </c>
      <c r="T376" s="10" t="e">
        <f ca="1">IF($B376&lt;='Visualization - Fit'!$B$5,OFFSET(Projection!AC376,$A$2,0),NA())</f>
        <v>#N/A</v>
      </c>
      <c r="U376" s="10" t="e">
        <f ca="1">IF($B376&lt;='Visualization - Fit'!$B$5,OFFSET(Projection!AD376,$A$2,0),NA())</f>
        <v>#N/A</v>
      </c>
      <c r="V376" s="10" t="e">
        <f ca="1">IF($B376&lt;='Visualization - Fit'!$B$5,OFFSET(Projection!AE376,$A$2,0),NA())</f>
        <v>#N/A</v>
      </c>
      <c r="W376" s="10" t="e">
        <f ca="1">IF($B376&lt;='Visualization - Fit'!$B$5,OFFSET(Projection!AI376,$A$2,0),NA())</f>
        <v>#N/A</v>
      </c>
      <c r="X376" s="10" t="e">
        <f ca="1">IF($B376&lt;='Visualization - Fit'!$B$5,OFFSET(Projection!AJ376,$A$2,0),NA())</f>
        <v>#N/A</v>
      </c>
      <c r="Y376" s="10" t="e">
        <f ca="1">IF($B376&lt;='Visualization - Fit'!$B$5,OFFSET(Projection!#REF!,$A$2,0),NA())</f>
        <v>#N/A</v>
      </c>
      <c r="Z376" s="10" t="e">
        <f ca="1">IF($B376&lt;='Visualization - Fit'!$B$5,OFFSET(Projection!AK376,$A$2,0),NA())</f>
        <v>#N/A</v>
      </c>
      <c r="AA376" s="10" t="e">
        <f ca="1">IF($B376&lt;='Visualization - Fit'!$B$5,OFFSET(Projection!AL376,$A$2,0),NA())</f>
        <v>#N/A</v>
      </c>
      <c r="AB376" s="10" t="e">
        <f ca="1">IF($B376&lt;='Visualization - Fit'!$B$5,OFFSET(Projection!AM376,$A$2,0),NA())</f>
        <v>#N/A</v>
      </c>
    </row>
    <row r="377" spans="2:28">
      <c r="B377" s="9" t="e">
        <f ca="1">IF(B376&lt;'Visualization - Fit'!$B$5,OFFSET(Projection!A377,$A$2,0),NA())</f>
        <v>#N/A</v>
      </c>
      <c r="C377" s="10" t="e">
        <f ca="1">IF($B377&lt;='Visualization - Fit'!$B$5,OFFSET(Projection!B377,$A$2,0),NA())</f>
        <v>#N/A</v>
      </c>
      <c r="D377" s="10" t="e">
        <f ca="1">IF($B377&lt;='Visualization - Fit'!$B$5,OFFSET(Projection!C377,$A$2,0),NA())</f>
        <v>#N/A</v>
      </c>
      <c r="E377" s="10" t="e">
        <f ca="1">IF($B377&lt;='Visualization - Fit'!$B$5,OFFSET(Projection!D377,$A$2,0),NA())</f>
        <v>#N/A</v>
      </c>
      <c r="F377" s="10" t="e">
        <f ca="1">IF($B377&lt;='Visualization - Fit'!$B$5,OFFSET(Projection!E377,$A$2,0),NA())</f>
        <v>#N/A</v>
      </c>
      <c r="G377" s="10" t="e">
        <f ca="1">IF($B377&lt;='Visualization - Fit'!$B$5,OFFSET(Projection!F377,$A$2,0),NA())</f>
        <v>#N/A</v>
      </c>
      <c r="H377" s="10" t="e">
        <f ca="1">IF($B377&lt;='Visualization - Fit'!$B$5,OFFSET(Projection!O377,$A$2,0),NA())</f>
        <v>#N/A</v>
      </c>
      <c r="I377" s="10" t="e">
        <f ca="1">IF($B377&lt;='Visualization - Fit'!$B$5,OFFSET(Projection!P377,$A$2,0),NA())</f>
        <v>#N/A</v>
      </c>
      <c r="J377" s="10" t="e">
        <f ca="1">IF($B377&lt;='Visualization - Fit'!$B$5,OFFSET(Projection!Q377,$A$2,0),NA())</f>
        <v>#N/A</v>
      </c>
      <c r="K377" s="10" t="e">
        <f ca="1">IF($B377&lt;='Visualization - Fit'!$B$5,OFFSET(Projection!T377,$A$2,0),NA())</f>
        <v>#N/A</v>
      </c>
      <c r="L377" s="10" t="e">
        <f ca="1">IF($B377&lt;='Visualization - Fit'!$B$5,OFFSET(Projection!U377,$A$2,0),NA())</f>
        <v>#N/A</v>
      </c>
      <c r="M377" s="10" t="e">
        <f ca="1">IF($B377&lt;='Visualization - Fit'!$B$5,OFFSET(Projection!V377,$A$2,0),NA())</f>
        <v>#N/A</v>
      </c>
      <c r="N377" s="10" t="e">
        <f ca="1">IF($B377&lt;='Visualization - Fit'!$B$5,OFFSET(Projection!W377,$A$2,0),NA())</f>
        <v>#N/A</v>
      </c>
      <c r="O377" s="10" t="e">
        <f ca="1">IF($B377&lt;='Visualization - Fit'!$B$5,OFFSET(Projection!X377,$A$2,0),NA())</f>
        <v>#N/A</v>
      </c>
      <c r="P377" s="10" t="e">
        <f ca="1">IF($B377&lt;='Visualization - Fit'!$B$5,OFFSET(Projection!Y377,$A$2,0),NA())</f>
        <v>#N/A</v>
      </c>
      <c r="Q377" s="10" t="e">
        <f ca="1">IF($B377&lt;='Visualization - Fit'!$B$5,OFFSET(Projection!Z377,$A$2,0),NA())</f>
        <v>#N/A</v>
      </c>
      <c r="R377" s="10" t="e">
        <f ca="1">IF($B377&lt;='Visualization - Fit'!$B$5,OFFSET(Projection!AA377,$A$2,0),NA())</f>
        <v>#N/A</v>
      </c>
      <c r="S377" s="10" t="e">
        <f ca="1">IF($B377&lt;='Visualization - Fit'!$B$5,OFFSET(Projection!AB377,$A$2,0),NA())</f>
        <v>#N/A</v>
      </c>
      <c r="T377" s="10" t="e">
        <f ca="1">IF($B377&lt;='Visualization - Fit'!$B$5,OFFSET(Projection!AC377,$A$2,0),NA())</f>
        <v>#N/A</v>
      </c>
      <c r="U377" s="10" t="e">
        <f ca="1">IF($B377&lt;='Visualization - Fit'!$B$5,OFFSET(Projection!AD377,$A$2,0),NA())</f>
        <v>#N/A</v>
      </c>
      <c r="V377" s="10" t="e">
        <f ca="1">IF($B377&lt;='Visualization - Fit'!$B$5,OFFSET(Projection!AE377,$A$2,0),NA())</f>
        <v>#N/A</v>
      </c>
      <c r="W377" s="10" t="e">
        <f ca="1">IF($B377&lt;='Visualization - Fit'!$B$5,OFFSET(Projection!AI377,$A$2,0),NA())</f>
        <v>#N/A</v>
      </c>
      <c r="X377" s="10" t="e">
        <f ca="1">IF($B377&lt;='Visualization - Fit'!$B$5,OFFSET(Projection!AJ377,$A$2,0),NA())</f>
        <v>#N/A</v>
      </c>
      <c r="Y377" s="10" t="e">
        <f ca="1">IF($B377&lt;='Visualization - Fit'!$B$5,OFFSET(Projection!#REF!,$A$2,0),NA())</f>
        <v>#N/A</v>
      </c>
      <c r="Z377" s="10" t="e">
        <f ca="1">IF($B377&lt;='Visualization - Fit'!$B$5,OFFSET(Projection!AK377,$A$2,0),NA())</f>
        <v>#N/A</v>
      </c>
      <c r="AA377" s="10" t="e">
        <f ca="1">IF($B377&lt;='Visualization - Fit'!$B$5,OFFSET(Projection!AL377,$A$2,0),NA())</f>
        <v>#N/A</v>
      </c>
      <c r="AB377" s="10" t="e">
        <f ca="1">IF($B377&lt;='Visualization - Fit'!$B$5,OFFSET(Projection!AM377,$A$2,0),NA())</f>
        <v>#N/A</v>
      </c>
    </row>
    <row r="378" spans="2:28">
      <c r="B378" s="9" t="e">
        <f ca="1">IF(B377&lt;'Visualization - Fit'!$B$5,OFFSET(Projection!A378,$A$2,0),NA())</f>
        <v>#N/A</v>
      </c>
      <c r="C378" s="10" t="e">
        <f ca="1">IF($B378&lt;='Visualization - Fit'!$B$5,OFFSET(Projection!B378,$A$2,0),NA())</f>
        <v>#N/A</v>
      </c>
      <c r="D378" s="10" t="e">
        <f ca="1">IF($B378&lt;='Visualization - Fit'!$B$5,OFFSET(Projection!C378,$A$2,0),NA())</f>
        <v>#N/A</v>
      </c>
      <c r="E378" s="10" t="e">
        <f ca="1">IF($B378&lt;='Visualization - Fit'!$B$5,OFFSET(Projection!D378,$A$2,0),NA())</f>
        <v>#N/A</v>
      </c>
      <c r="F378" s="10" t="e">
        <f ca="1">IF($B378&lt;='Visualization - Fit'!$B$5,OFFSET(Projection!E378,$A$2,0),NA())</f>
        <v>#N/A</v>
      </c>
      <c r="G378" s="10" t="e">
        <f ca="1">IF($B378&lt;='Visualization - Fit'!$B$5,OFFSET(Projection!F378,$A$2,0),NA())</f>
        <v>#N/A</v>
      </c>
      <c r="H378" s="10" t="e">
        <f ca="1">IF($B378&lt;='Visualization - Fit'!$B$5,OFFSET(Projection!O378,$A$2,0),NA())</f>
        <v>#N/A</v>
      </c>
      <c r="I378" s="10" t="e">
        <f ca="1">IF($B378&lt;='Visualization - Fit'!$B$5,OFFSET(Projection!P378,$A$2,0),NA())</f>
        <v>#N/A</v>
      </c>
      <c r="J378" s="10" t="e">
        <f ca="1">IF($B378&lt;='Visualization - Fit'!$B$5,OFFSET(Projection!Q378,$A$2,0),NA())</f>
        <v>#N/A</v>
      </c>
      <c r="K378" s="10" t="e">
        <f ca="1">IF($B378&lt;='Visualization - Fit'!$B$5,OFFSET(Projection!T378,$A$2,0),NA())</f>
        <v>#N/A</v>
      </c>
      <c r="L378" s="10" t="e">
        <f ca="1">IF($B378&lt;='Visualization - Fit'!$B$5,OFFSET(Projection!U378,$A$2,0),NA())</f>
        <v>#N/A</v>
      </c>
      <c r="M378" s="10" t="e">
        <f ca="1">IF($B378&lt;='Visualization - Fit'!$B$5,OFFSET(Projection!V378,$A$2,0),NA())</f>
        <v>#N/A</v>
      </c>
      <c r="N378" s="10" t="e">
        <f ca="1">IF($B378&lt;='Visualization - Fit'!$B$5,OFFSET(Projection!W378,$A$2,0),NA())</f>
        <v>#N/A</v>
      </c>
      <c r="O378" s="10" t="e">
        <f ca="1">IF($B378&lt;='Visualization - Fit'!$B$5,OFFSET(Projection!X378,$A$2,0),NA())</f>
        <v>#N/A</v>
      </c>
      <c r="P378" s="10" t="e">
        <f ca="1">IF($B378&lt;='Visualization - Fit'!$B$5,OFFSET(Projection!Y378,$A$2,0),NA())</f>
        <v>#N/A</v>
      </c>
      <c r="Q378" s="10" t="e">
        <f ca="1">IF($B378&lt;='Visualization - Fit'!$B$5,OFFSET(Projection!Z378,$A$2,0),NA())</f>
        <v>#N/A</v>
      </c>
      <c r="R378" s="10" t="e">
        <f ca="1">IF($B378&lt;='Visualization - Fit'!$B$5,OFFSET(Projection!AA378,$A$2,0),NA())</f>
        <v>#N/A</v>
      </c>
      <c r="S378" s="10" t="e">
        <f ca="1">IF($B378&lt;='Visualization - Fit'!$B$5,OFFSET(Projection!AB378,$A$2,0),NA())</f>
        <v>#N/A</v>
      </c>
      <c r="T378" s="10" t="e">
        <f ca="1">IF($B378&lt;='Visualization - Fit'!$B$5,OFFSET(Projection!AC378,$A$2,0),NA())</f>
        <v>#N/A</v>
      </c>
      <c r="U378" s="10" t="e">
        <f ca="1">IF($B378&lt;='Visualization - Fit'!$B$5,OFFSET(Projection!AD378,$A$2,0),NA())</f>
        <v>#N/A</v>
      </c>
      <c r="V378" s="10" t="e">
        <f ca="1">IF($B378&lt;='Visualization - Fit'!$B$5,OFFSET(Projection!AE378,$A$2,0),NA())</f>
        <v>#N/A</v>
      </c>
      <c r="W378" s="10" t="e">
        <f ca="1">IF($B378&lt;='Visualization - Fit'!$B$5,OFFSET(Projection!AI378,$A$2,0),NA())</f>
        <v>#N/A</v>
      </c>
      <c r="X378" s="10" t="e">
        <f ca="1">IF($B378&lt;='Visualization - Fit'!$B$5,OFFSET(Projection!AJ378,$A$2,0),NA())</f>
        <v>#N/A</v>
      </c>
      <c r="Y378" s="10" t="e">
        <f ca="1">IF($B378&lt;='Visualization - Fit'!$B$5,OFFSET(Projection!#REF!,$A$2,0),NA())</f>
        <v>#N/A</v>
      </c>
      <c r="Z378" s="10" t="e">
        <f ca="1">IF($B378&lt;='Visualization - Fit'!$B$5,OFFSET(Projection!AK378,$A$2,0),NA())</f>
        <v>#N/A</v>
      </c>
      <c r="AA378" s="10" t="e">
        <f ca="1">IF($B378&lt;='Visualization - Fit'!$B$5,OFFSET(Projection!AL378,$A$2,0),NA())</f>
        <v>#N/A</v>
      </c>
      <c r="AB378" s="10" t="e">
        <f ca="1">IF($B378&lt;='Visualization - Fit'!$B$5,OFFSET(Projection!AM378,$A$2,0),NA())</f>
        <v>#N/A</v>
      </c>
    </row>
    <row r="379" spans="2:28">
      <c r="B379" s="9" t="e">
        <f ca="1">IF(B378&lt;'Visualization - Fit'!$B$5,OFFSET(Projection!A379,$A$2,0),NA())</f>
        <v>#N/A</v>
      </c>
      <c r="C379" s="10" t="e">
        <f ca="1">IF($B379&lt;='Visualization - Fit'!$B$5,OFFSET(Projection!B379,$A$2,0),NA())</f>
        <v>#N/A</v>
      </c>
      <c r="D379" s="10" t="e">
        <f ca="1">IF($B379&lt;='Visualization - Fit'!$B$5,OFFSET(Projection!C379,$A$2,0),NA())</f>
        <v>#N/A</v>
      </c>
      <c r="E379" s="10" t="e">
        <f ca="1">IF($B379&lt;='Visualization - Fit'!$B$5,OFFSET(Projection!D379,$A$2,0),NA())</f>
        <v>#N/A</v>
      </c>
      <c r="F379" s="10" t="e">
        <f ca="1">IF($B379&lt;='Visualization - Fit'!$B$5,OFFSET(Projection!E379,$A$2,0),NA())</f>
        <v>#N/A</v>
      </c>
      <c r="G379" s="10" t="e">
        <f ca="1">IF($B379&lt;='Visualization - Fit'!$B$5,OFFSET(Projection!F379,$A$2,0),NA())</f>
        <v>#N/A</v>
      </c>
      <c r="H379" s="10" t="e">
        <f ca="1">IF($B379&lt;='Visualization - Fit'!$B$5,OFFSET(Projection!O379,$A$2,0),NA())</f>
        <v>#N/A</v>
      </c>
      <c r="I379" s="10" t="e">
        <f ca="1">IF($B379&lt;='Visualization - Fit'!$B$5,OFFSET(Projection!P379,$A$2,0),NA())</f>
        <v>#N/A</v>
      </c>
      <c r="J379" s="10" t="e">
        <f ca="1">IF($B379&lt;='Visualization - Fit'!$B$5,OFFSET(Projection!Q379,$A$2,0),NA())</f>
        <v>#N/A</v>
      </c>
      <c r="K379" s="10" t="e">
        <f ca="1">IF($B379&lt;='Visualization - Fit'!$B$5,OFFSET(Projection!T379,$A$2,0),NA())</f>
        <v>#N/A</v>
      </c>
      <c r="L379" s="10" t="e">
        <f ca="1">IF($B379&lt;='Visualization - Fit'!$B$5,OFFSET(Projection!U379,$A$2,0),NA())</f>
        <v>#N/A</v>
      </c>
      <c r="M379" s="10" t="e">
        <f ca="1">IF($B379&lt;='Visualization - Fit'!$B$5,OFFSET(Projection!V379,$A$2,0),NA())</f>
        <v>#N/A</v>
      </c>
      <c r="N379" s="10" t="e">
        <f ca="1">IF($B379&lt;='Visualization - Fit'!$B$5,OFFSET(Projection!W379,$A$2,0),NA())</f>
        <v>#N/A</v>
      </c>
      <c r="O379" s="10" t="e">
        <f ca="1">IF($B379&lt;='Visualization - Fit'!$B$5,OFFSET(Projection!X379,$A$2,0),NA())</f>
        <v>#N/A</v>
      </c>
      <c r="P379" s="10" t="e">
        <f ca="1">IF($B379&lt;='Visualization - Fit'!$B$5,OFFSET(Projection!Y379,$A$2,0),NA())</f>
        <v>#N/A</v>
      </c>
      <c r="Q379" s="10" t="e">
        <f ca="1">IF($B379&lt;='Visualization - Fit'!$B$5,OFFSET(Projection!Z379,$A$2,0),NA())</f>
        <v>#N/A</v>
      </c>
      <c r="R379" s="10" t="e">
        <f ca="1">IF($B379&lt;='Visualization - Fit'!$B$5,OFFSET(Projection!AA379,$A$2,0),NA())</f>
        <v>#N/A</v>
      </c>
      <c r="S379" s="10" t="e">
        <f ca="1">IF($B379&lt;='Visualization - Fit'!$B$5,OFFSET(Projection!AB379,$A$2,0),NA())</f>
        <v>#N/A</v>
      </c>
      <c r="T379" s="10" t="e">
        <f ca="1">IF($B379&lt;='Visualization - Fit'!$B$5,OFFSET(Projection!AC379,$A$2,0),NA())</f>
        <v>#N/A</v>
      </c>
      <c r="U379" s="10" t="e">
        <f ca="1">IF($B379&lt;='Visualization - Fit'!$B$5,OFFSET(Projection!AD379,$A$2,0),NA())</f>
        <v>#N/A</v>
      </c>
      <c r="V379" s="10" t="e">
        <f ca="1">IF($B379&lt;='Visualization - Fit'!$B$5,OFFSET(Projection!AE379,$A$2,0),NA())</f>
        <v>#N/A</v>
      </c>
      <c r="W379" s="10" t="e">
        <f ca="1">IF($B379&lt;='Visualization - Fit'!$B$5,OFFSET(Projection!AI379,$A$2,0),NA())</f>
        <v>#N/A</v>
      </c>
      <c r="X379" s="10" t="e">
        <f ca="1">IF($B379&lt;='Visualization - Fit'!$B$5,OFFSET(Projection!AJ379,$A$2,0),NA())</f>
        <v>#N/A</v>
      </c>
      <c r="Y379" s="10" t="e">
        <f ca="1">IF($B379&lt;='Visualization - Fit'!$B$5,OFFSET(Projection!#REF!,$A$2,0),NA())</f>
        <v>#N/A</v>
      </c>
      <c r="Z379" s="10" t="e">
        <f ca="1">IF($B379&lt;='Visualization - Fit'!$B$5,OFFSET(Projection!AK379,$A$2,0),NA())</f>
        <v>#N/A</v>
      </c>
      <c r="AA379" s="10" t="e">
        <f ca="1">IF($B379&lt;='Visualization - Fit'!$B$5,OFFSET(Projection!AL379,$A$2,0),NA())</f>
        <v>#N/A</v>
      </c>
      <c r="AB379" s="10" t="e">
        <f ca="1">IF($B379&lt;='Visualization - Fit'!$B$5,OFFSET(Projection!AM379,$A$2,0),NA())</f>
        <v>#N/A</v>
      </c>
    </row>
    <row r="380" spans="2:28">
      <c r="B380" s="9" t="e">
        <f ca="1">IF(B379&lt;'Visualization - Fit'!$B$5,OFFSET(Projection!A380,$A$2,0),NA())</f>
        <v>#N/A</v>
      </c>
      <c r="C380" s="10" t="e">
        <f ca="1">IF($B380&lt;='Visualization - Fit'!$B$5,OFFSET(Projection!B380,$A$2,0),NA())</f>
        <v>#N/A</v>
      </c>
      <c r="D380" s="10" t="e">
        <f ca="1">IF($B380&lt;='Visualization - Fit'!$B$5,OFFSET(Projection!C380,$A$2,0),NA())</f>
        <v>#N/A</v>
      </c>
      <c r="E380" s="10" t="e">
        <f ca="1">IF($B380&lt;='Visualization - Fit'!$B$5,OFFSET(Projection!D380,$A$2,0),NA())</f>
        <v>#N/A</v>
      </c>
      <c r="F380" s="10" t="e">
        <f ca="1">IF($B380&lt;='Visualization - Fit'!$B$5,OFFSET(Projection!E380,$A$2,0),NA())</f>
        <v>#N/A</v>
      </c>
      <c r="G380" s="10" t="e">
        <f ca="1">IF($B380&lt;='Visualization - Fit'!$B$5,OFFSET(Projection!F380,$A$2,0),NA())</f>
        <v>#N/A</v>
      </c>
      <c r="H380" s="10" t="e">
        <f ca="1">IF($B380&lt;='Visualization - Fit'!$B$5,OFFSET(Projection!O380,$A$2,0),NA())</f>
        <v>#N/A</v>
      </c>
      <c r="I380" s="10" t="e">
        <f ca="1">IF($B380&lt;='Visualization - Fit'!$B$5,OFFSET(Projection!P380,$A$2,0),NA())</f>
        <v>#N/A</v>
      </c>
      <c r="J380" s="10" t="e">
        <f ca="1">IF($B380&lt;='Visualization - Fit'!$B$5,OFFSET(Projection!Q380,$A$2,0),NA())</f>
        <v>#N/A</v>
      </c>
      <c r="K380" s="10" t="e">
        <f ca="1">IF($B380&lt;='Visualization - Fit'!$B$5,OFFSET(Projection!T380,$A$2,0),NA())</f>
        <v>#N/A</v>
      </c>
      <c r="L380" s="10" t="e">
        <f ca="1">IF($B380&lt;='Visualization - Fit'!$B$5,OFFSET(Projection!U380,$A$2,0),NA())</f>
        <v>#N/A</v>
      </c>
      <c r="M380" s="10" t="e">
        <f ca="1">IF($B380&lt;='Visualization - Fit'!$B$5,OFFSET(Projection!V380,$A$2,0),NA())</f>
        <v>#N/A</v>
      </c>
      <c r="N380" s="10" t="e">
        <f ca="1">IF($B380&lt;='Visualization - Fit'!$B$5,OFFSET(Projection!W380,$A$2,0),NA())</f>
        <v>#N/A</v>
      </c>
      <c r="O380" s="10" t="e">
        <f ca="1">IF($B380&lt;='Visualization - Fit'!$B$5,OFFSET(Projection!X380,$A$2,0),NA())</f>
        <v>#N/A</v>
      </c>
      <c r="P380" s="10" t="e">
        <f ca="1">IF($B380&lt;='Visualization - Fit'!$B$5,OFFSET(Projection!Y380,$A$2,0),NA())</f>
        <v>#N/A</v>
      </c>
      <c r="Q380" s="10" t="e">
        <f ca="1">IF($B380&lt;='Visualization - Fit'!$B$5,OFFSET(Projection!Z380,$A$2,0),NA())</f>
        <v>#N/A</v>
      </c>
      <c r="R380" s="10" t="e">
        <f ca="1">IF($B380&lt;='Visualization - Fit'!$B$5,OFFSET(Projection!AA380,$A$2,0),NA())</f>
        <v>#N/A</v>
      </c>
      <c r="S380" s="10" t="e">
        <f ca="1">IF($B380&lt;='Visualization - Fit'!$B$5,OFFSET(Projection!AB380,$A$2,0),NA())</f>
        <v>#N/A</v>
      </c>
      <c r="T380" s="10" t="e">
        <f ca="1">IF($B380&lt;='Visualization - Fit'!$B$5,OFFSET(Projection!AC380,$A$2,0),NA())</f>
        <v>#N/A</v>
      </c>
      <c r="U380" s="10" t="e">
        <f ca="1">IF($B380&lt;='Visualization - Fit'!$B$5,OFFSET(Projection!AD380,$A$2,0),NA())</f>
        <v>#N/A</v>
      </c>
      <c r="V380" s="10" t="e">
        <f ca="1">IF($B380&lt;='Visualization - Fit'!$B$5,OFFSET(Projection!AE380,$A$2,0),NA())</f>
        <v>#N/A</v>
      </c>
      <c r="W380" s="10" t="e">
        <f ca="1">IF($B380&lt;='Visualization - Fit'!$B$5,OFFSET(Projection!AI380,$A$2,0),NA())</f>
        <v>#N/A</v>
      </c>
      <c r="X380" s="10" t="e">
        <f ca="1">IF($B380&lt;='Visualization - Fit'!$B$5,OFFSET(Projection!AJ380,$A$2,0),NA())</f>
        <v>#N/A</v>
      </c>
      <c r="Y380" s="10" t="e">
        <f ca="1">IF($B380&lt;='Visualization - Fit'!$B$5,OFFSET(Projection!#REF!,$A$2,0),NA())</f>
        <v>#N/A</v>
      </c>
      <c r="Z380" s="10" t="e">
        <f ca="1">IF($B380&lt;='Visualization - Fit'!$B$5,OFFSET(Projection!AK380,$A$2,0),NA())</f>
        <v>#N/A</v>
      </c>
      <c r="AA380" s="10" t="e">
        <f ca="1">IF($B380&lt;='Visualization - Fit'!$B$5,OFFSET(Projection!AL380,$A$2,0),NA())</f>
        <v>#N/A</v>
      </c>
      <c r="AB380" s="10" t="e">
        <f ca="1">IF($B380&lt;='Visualization - Fit'!$B$5,OFFSET(Projection!AM380,$A$2,0),NA())</f>
        <v>#N/A</v>
      </c>
    </row>
    <row r="381" spans="2:28">
      <c r="B381" s="9" t="e">
        <f ca="1">IF(B380&lt;'Visualization - Fit'!$B$5,OFFSET(Projection!A381,$A$2,0),NA())</f>
        <v>#N/A</v>
      </c>
      <c r="C381" s="10" t="e">
        <f ca="1">IF($B381&lt;='Visualization - Fit'!$B$5,OFFSET(Projection!B381,$A$2,0),NA())</f>
        <v>#N/A</v>
      </c>
      <c r="D381" s="10" t="e">
        <f ca="1">IF($B381&lt;='Visualization - Fit'!$B$5,OFFSET(Projection!C381,$A$2,0),NA())</f>
        <v>#N/A</v>
      </c>
      <c r="E381" s="10" t="e">
        <f ca="1">IF($B381&lt;='Visualization - Fit'!$B$5,OFFSET(Projection!D381,$A$2,0),NA())</f>
        <v>#N/A</v>
      </c>
      <c r="F381" s="10" t="e">
        <f ca="1">IF($B381&lt;='Visualization - Fit'!$B$5,OFFSET(Projection!E381,$A$2,0),NA())</f>
        <v>#N/A</v>
      </c>
      <c r="G381" s="10" t="e">
        <f ca="1">IF($B381&lt;='Visualization - Fit'!$B$5,OFFSET(Projection!F381,$A$2,0),NA())</f>
        <v>#N/A</v>
      </c>
      <c r="H381" s="10" t="e">
        <f ca="1">IF($B381&lt;='Visualization - Fit'!$B$5,OFFSET(Projection!O381,$A$2,0),NA())</f>
        <v>#N/A</v>
      </c>
      <c r="I381" s="10" t="e">
        <f ca="1">IF($B381&lt;='Visualization - Fit'!$B$5,OFFSET(Projection!P381,$A$2,0),NA())</f>
        <v>#N/A</v>
      </c>
      <c r="J381" s="10" t="e">
        <f ca="1">IF($B381&lt;='Visualization - Fit'!$B$5,OFFSET(Projection!Q381,$A$2,0),NA())</f>
        <v>#N/A</v>
      </c>
      <c r="K381" s="10" t="e">
        <f ca="1">IF($B381&lt;='Visualization - Fit'!$B$5,OFFSET(Projection!T381,$A$2,0),NA())</f>
        <v>#N/A</v>
      </c>
      <c r="L381" s="10" t="e">
        <f ca="1">IF($B381&lt;='Visualization - Fit'!$B$5,OFFSET(Projection!U381,$A$2,0),NA())</f>
        <v>#N/A</v>
      </c>
      <c r="M381" s="10" t="e">
        <f ca="1">IF($B381&lt;='Visualization - Fit'!$B$5,OFFSET(Projection!V381,$A$2,0),NA())</f>
        <v>#N/A</v>
      </c>
      <c r="N381" s="10" t="e">
        <f ca="1">IF($B381&lt;='Visualization - Fit'!$B$5,OFFSET(Projection!W381,$A$2,0),NA())</f>
        <v>#N/A</v>
      </c>
      <c r="O381" s="10" t="e">
        <f ca="1">IF($B381&lt;='Visualization - Fit'!$B$5,OFFSET(Projection!X381,$A$2,0),NA())</f>
        <v>#N/A</v>
      </c>
      <c r="P381" s="10" t="e">
        <f ca="1">IF($B381&lt;='Visualization - Fit'!$B$5,OFFSET(Projection!Y381,$A$2,0),NA())</f>
        <v>#N/A</v>
      </c>
      <c r="Q381" s="10" t="e">
        <f ca="1">IF($B381&lt;='Visualization - Fit'!$B$5,OFFSET(Projection!Z381,$A$2,0),NA())</f>
        <v>#N/A</v>
      </c>
      <c r="R381" s="10" t="e">
        <f ca="1">IF($B381&lt;='Visualization - Fit'!$B$5,OFFSET(Projection!AA381,$A$2,0),NA())</f>
        <v>#N/A</v>
      </c>
      <c r="S381" s="10" t="e">
        <f ca="1">IF($B381&lt;='Visualization - Fit'!$B$5,OFFSET(Projection!AB381,$A$2,0),NA())</f>
        <v>#N/A</v>
      </c>
      <c r="T381" s="10" t="e">
        <f ca="1">IF($B381&lt;='Visualization - Fit'!$B$5,OFFSET(Projection!AC381,$A$2,0),NA())</f>
        <v>#N/A</v>
      </c>
      <c r="U381" s="10" t="e">
        <f ca="1">IF($B381&lt;='Visualization - Fit'!$B$5,OFFSET(Projection!AD381,$A$2,0),NA())</f>
        <v>#N/A</v>
      </c>
      <c r="V381" s="10" t="e">
        <f ca="1">IF($B381&lt;='Visualization - Fit'!$B$5,OFFSET(Projection!AE381,$A$2,0),NA())</f>
        <v>#N/A</v>
      </c>
      <c r="W381" s="10" t="e">
        <f ca="1">IF($B381&lt;='Visualization - Fit'!$B$5,OFFSET(Projection!AI381,$A$2,0),NA())</f>
        <v>#N/A</v>
      </c>
      <c r="X381" s="10" t="e">
        <f ca="1">IF($B381&lt;='Visualization - Fit'!$B$5,OFFSET(Projection!AJ381,$A$2,0),NA())</f>
        <v>#N/A</v>
      </c>
      <c r="Y381" s="10" t="e">
        <f ca="1">IF($B381&lt;='Visualization - Fit'!$B$5,OFFSET(Projection!#REF!,$A$2,0),NA())</f>
        <v>#N/A</v>
      </c>
      <c r="Z381" s="10" t="e">
        <f ca="1">IF($B381&lt;='Visualization - Fit'!$B$5,OFFSET(Projection!AK381,$A$2,0),NA())</f>
        <v>#N/A</v>
      </c>
      <c r="AA381" s="10" t="e">
        <f ca="1">IF($B381&lt;='Visualization - Fit'!$B$5,OFFSET(Projection!AL381,$A$2,0),NA())</f>
        <v>#N/A</v>
      </c>
      <c r="AB381" s="10" t="e">
        <f ca="1">IF($B381&lt;='Visualization - Fit'!$B$5,OFFSET(Projection!AM381,$A$2,0),NA())</f>
        <v>#N/A</v>
      </c>
    </row>
    <row r="382" spans="2:28">
      <c r="B382" s="9" t="e">
        <f ca="1">IF(B381&lt;'Visualization - Fit'!$B$5,OFFSET(Projection!A382,$A$2,0),NA())</f>
        <v>#N/A</v>
      </c>
      <c r="C382" s="10" t="e">
        <f ca="1">IF($B382&lt;='Visualization - Fit'!$B$5,OFFSET(Projection!B382,$A$2,0),NA())</f>
        <v>#N/A</v>
      </c>
      <c r="D382" s="10" t="e">
        <f ca="1">IF($B382&lt;='Visualization - Fit'!$B$5,OFFSET(Projection!C382,$A$2,0),NA())</f>
        <v>#N/A</v>
      </c>
      <c r="E382" s="10" t="e">
        <f ca="1">IF($B382&lt;='Visualization - Fit'!$B$5,OFFSET(Projection!D382,$A$2,0),NA())</f>
        <v>#N/A</v>
      </c>
      <c r="F382" s="10" t="e">
        <f ca="1">IF($B382&lt;='Visualization - Fit'!$B$5,OFFSET(Projection!E382,$A$2,0),NA())</f>
        <v>#N/A</v>
      </c>
      <c r="G382" s="10" t="e">
        <f ca="1">IF($B382&lt;='Visualization - Fit'!$B$5,OFFSET(Projection!F382,$A$2,0),NA())</f>
        <v>#N/A</v>
      </c>
      <c r="H382" s="10" t="e">
        <f ca="1">IF($B382&lt;='Visualization - Fit'!$B$5,OFFSET(Projection!O382,$A$2,0),NA())</f>
        <v>#N/A</v>
      </c>
      <c r="I382" s="10" t="e">
        <f ca="1">IF($B382&lt;='Visualization - Fit'!$B$5,OFFSET(Projection!P382,$A$2,0),NA())</f>
        <v>#N/A</v>
      </c>
      <c r="J382" s="10" t="e">
        <f ca="1">IF($B382&lt;='Visualization - Fit'!$B$5,OFFSET(Projection!Q382,$A$2,0),NA())</f>
        <v>#N/A</v>
      </c>
      <c r="K382" s="10" t="e">
        <f ca="1">IF($B382&lt;='Visualization - Fit'!$B$5,OFFSET(Projection!T382,$A$2,0),NA())</f>
        <v>#N/A</v>
      </c>
      <c r="L382" s="10" t="e">
        <f ca="1">IF($B382&lt;='Visualization - Fit'!$B$5,OFFSET(Projection!U382,$A$2,0),NA())</f>
        <v>#N/A</v>
      </c>
      <c r="M382" s="10" t="e">
        <f ca="1">IF($B382&lt;='Visualization - Fit'!$B$5,OFFSET(Projection!V382,$A$2,0),NA())</f>
        <v>#N/A</v>
      </c>
      <c r="N382" s="10" t="e">
        <f ca="1">IF($B382&lt;='Visualization - Fit'!$B$5,OFFSET(Projection!W382,$A$2,0),NA())</f>
        <v>#N/A</v>
      </c>
      <c r="O382" s="10" t="e">
        <f ca="1">IF($B382&lt;='Visualization - Fit'!$B$5,OFFSET(Projection!X382,$A$2,0),NA())</f>
        <v>#N/A</v>
      </c>
      <c r="P382" s="10" t="e">
        <f ca="1">IF($B382&lt;='Visualization - Fit'!$B$5,OFFSET(Projection!Y382,$A$2,0),NA())</f>
        <v>#N/A</v>
      </c>
      <c r="Q382" s="10" t="e">
        <f ca="1">IF($B382&lt;='Visualization - Fit'!$B$5,OFFSET(Projection!Z382,$A$2,0),NA())</f>
        <v>#N/A</v>
      </c>
      <c r="R382" s="10" t="e">
        <f ca="1">IF($B382&lt;='Visualization - Fit'!$B$5,OFFSET(Projection!AA382,$A$2,0),NA())</f>
        <v>#N/A</v>
      </c>
      <c r="S382" s="10" t="e">
        <f ca="1">IF($B382&lt;='Visualization - Fit'!$B$5,OFFSET(Projection!AB382,$A$2,0),NA())</f>
        <v>#N/A</v>
      </c>
      <c r="T382" s="10" t="e">
        <f ca="1">IF($B382&lt;='Visualization - Fit'!$B$5,OFFSET(Projection!AC382,$A$2,0),NA())</f>
        <v>#N/A</v>
      </c>
      <c r="U382" s="10" t="e">
        <f ca="1">IF($B382&lt;='Visualization - Fit'!$B$5,OFFSET(Projection!AD382,$A$2,0),NA())</f>
        <v>#N/A</v>
      </c>
      <c r="V382" s="10" t="e">
        <f ca="1">IF($B382&lt;='Visualization - Fit'!$B$5,OFFSET(Projection!AE382,$A$2,0),NA())</f>
        <v>#N/A</v>
      </c>
      <c r="W382" s="10" t="e">
        <f ca="1">IF($B382&lt;='Visualization - Fit'!$B$5,OFFSET(Projection!AI382,$A$2,0),NA())</f>
        <v>#N/A</v>
      </c>
      <c r="X382" s="10" t="e">
        <f ca="1">IF($B382&lt;='Visualization - Fit'!$B$5,OFFSET(Projection!AJ382,$A$2,0),NA())</f>
        <v>#N/A</v>
      </c>
      <c r="Y382" s="10" t="e">
        <f ca="1">IF($B382&lt;='Visualization - Fit'!$B$5,OFFSET(Projection!#REF!,$A$2,0),NA())</f>
        <v>#N/A</v>
      </c>
      <c r="Z382" s="10" t="e">
        <f ca="1">IF($B382&lt;='Visualization - Fit'!$B$5,OFFSET(Projection!AK382,$A$2,0),NA())</f>
        <v>#N/A</v>
      </c>
      <c r="AA382" s="10" t="e">
        <f ca="1">IF($B382&lt;='Visualization - Fit'!$B$5,OFFSET(Projection!AL382,$A$2,0),NA())</f>
        <v>#N/A</v>
      </c>
      <c r="AB382" s="10" t="e">
        <f ca="1">IF($B382&lt;='Visualization - Fit'!$B$5,OFFSET(Projection!AM382,$A$2,0),NA())</f>
        <v>#N/A</v>
      </c>
    </row>
    <row r="383" spans="2:28">
      <c r="B383" s="9" t="e">
        <f ca="1">IF(B382&lt;'Visualization - Fit'!$B$5,OFFSET(Projection!A383,$A$2,0),NA())</f>
        <v>#N/A</v>
      </c>
      <c r="C383" s="10" t="e">
        <f ca="1">IF($B383&lt;='Visualization - Fit'!$B$5,OFFSET(Projection!B383,$A$2,0),NA())</f>
        <v>#N/A</v>
      </c>
      <c r="D383" s="10" t="e">
        <f ca="1">IF($B383&lt;='Visualization - Fit'!$B$5,OFFSET(Projection!C383,$A$2,0),NA())</f>
        <v>#N/A</v>
      </c>
      <c r="E383" s="10" t="e">
        <f ca="1">IF($B383&lt;='Visualization - Fit'!$B$5,OFFSET(Projection!D383,$A$2,0),NA())</f>
        <v>#N/A</v>
      </c>
      <c r="F383" s="10" t="e">
        <f ca="1">IF($B383&lt;='Visualization - Fit'!$B$5,OFFSET(Projection!E383,$A$2,0),NA())</f>
        <v>#N/A</v>
      </c>
      <c r="G383" s="10" t="e">
        <f ca="1">IF($B383&lt;='Visualization - Fit'!$B$5,OFFSET(Projection!F383,$A$2,0),NA())</f>
        <v>#N/A</v>
      </c>
      <c r="H383" s="10" t="e">
        <f ca="1">IF($B383&lt;='Visualization - Fit'!$B$5,OFFSET(Projection!O383,$A$2,0),NA())</f>
        <v>#N/A</v>
      </c>
      <c r="I383" s="10" t="e">
        <f ca="1">IF($B383&lt;='Visualization - Fit'!$B$5,OFFSET(Projection!P383,$A$2,0),NA())</f>
        <v>#N/A</v>
      </c>
      <c r="J383" s="10" t="e">
        <f ca="1">IF($B383&lt;='Visualization - Fit'!$B$5,OFFSET(Projection!Q383,$A$2,0),NA())</f>
        <v>#N/A</v>
      </c>
      <c r="K383" s="10" t="e">
        <f ca="1">IF($B383&lt;='Visualization - Fit'!$B$5,OFFSET(Projection!T383,$A$2,0),NA())</f>
        <v>#N/A</v>
      </c>
      <c r="L383" s="10" t="e">
        <f ca="1">IF($B383&lt;='Visualization - Fit'!$B$5,OFFSET(Projection!U383,$A$2,0),NA())</f>
        <v>#N/A</v>
      </c>
      <c r="M383" s="10" t="e">
        <f ca="1">IF($B383&lt;='Visualization - Fit'!$B$5,OFFSET(Projection!V383,$A$2,0),NA())</f>
        <v>#N/A</v>
      </c>
      <c r="N383" s="10" t="e">
        <f ca="1">IF($B383&lt;='Visualization - Fit'!$B$5,OFFSET(Projection!W383,$A$2,0),NA())</f>
        <v>#N/A</v>
      </c>
      <c r="O383" s="10" t="e">
        <f ca="1">IF($B383&lt;='Visualization - Fit'!$B$5,OFFSET(Projection!X383,$A$2,0),NA())</f>
        <v>#N/A</v>
      </c>
      <c r="P383" s="10" t="e">
        <f ca="1">IF($B383&lt;='Visualization - Fit'!$B$5,OFFSET(Projection!Y383,$A$2,0),NA())</f>
        <v>#N/A</v>
      </c>
      <c r="Q383" s="10" t="e">
        <f ca="1">IF($B383&lt;='Visualization - Fit'!$B$5,OFFSET(Projection!Z383,$A$2,0),NA())</f>
        <v>#N/A</v>
      </c>
      <c r="R383" s="10" t="e">
        <f ca="1">IF($B383&lt;='Visualization - Fit'!$B$5,OFFSET(Projection!AA383,$A$2,0),NA())</f>
        <v>#N/A</v>
      </c>
      <c r="S383" s="10" t="e">
        <f ca="1">IF($B383&lt;='Visualization - Fit'!$B$5,OFFSET(Projection!AB383,$A$2,0),NA())</f>
        <v>#N/A</v>
      </c>
      <c r="T383" s="10" t="e">
        <f ca="1">IF($B383&lt;='Visualization - Fit'!$B$5,OFFSET(Projection!AC383,$A$2,0),NA())</f>
        <v>#N/A</v>
      </c>
      <c r="U383" s="10" t="e">
        <f ca="1">IF($B383&lt;='Visualization - Fit'!$B$5,OFFSET(Projection!AD383,$A$2,0),NA())</f>
        <v>#N/A</v>
      </c>
      <c r="V383" s="10" t="e">
        <f ca="1">IF($B383&lt;='Visualization - Fit'!$B$5,OFFSET(Projection!AE383,$A$2,0),NA())</f>
        <v>#N/A</v>
      </c>
      <c r="W383" s="10" t="e">
        <f ca="1">IF($B383&lt;='Visualization - Fit'!$B$5,OFFSET(Projection!AI383,$A$2,0),NA())</f>
        <v>#N/A</v>
      </c>
      <c r="X383" s="10" t="e">
        <f ca="1">IF($B383&lt;='Visualization - Fit'!$B$5,OFFSET(Projection!AJ383,$A$2,0),NA())</f>
        <v>#N/A</v>
      </c>
      <c r="Y383" s="10" t="e">
        <f ca="1">IF($B383&lt;='Visualization - Fit'!$B$5,OFFSET(Projection!#REF!,$A$2,0),NA())</f>
        <v>#N/A</v>
      </c>
      <c r="Z383" s="10" t="e">
        <f ca="1">IF($B383&lt;='Visualization - Fit'!$B$5,OFFSET(Projection!AK383,$A$2,0),NA())</f>
        <v>#N/A</v>
      </c>
      <c r="AA383" s="10" t="e">
        <f ca="1">IF($B383&lt;='Visualization - Fit'!$B$5,OFFSET(Projection!AL383,$A$2,0),NA())</f>
        <v>#N/A</v>
      </c>
      <c r="AB383" s="10" t="e">
        <f ca="1">IF($B383&lt;='Visualization - Fit'!$B$5,OFFSET(Projection!AM383,$A$2,0),NA())</f>
        <v>#N/A</v>
      </c>
    </row>
    <row r="384" spans="2:28">
      <c r="B384" s="9" t="e">
        <f ca="1">IF(B383&lt;'Visualization - Fit'!$B$5,OFFSET(Projection!A384,$A$2,0),NA())</f>
        <v>#N/A</v>
      </c>
      <c r="C384" s="10" t="e">
        <f ca="1">IF($B384&lt;='Visualization - Fit'!$B$5,OFFSET(Projection!B384,$A$2,0),NA())</f>
        <v>#N/A</v>
      </c>
      <c r="D384" s="10" t="e">
        <f ca="1">IF($B384&lt;='Visualization - Fit'!$B$5,OFFSET(Projection!C384,$A$2,0),NA())</f>
        <v>#N/A</v>
      </c>
      <c r="E384" s="10" t="e">
        <f ca="1">IF($B384&lt;='Visualization - Fit'!$B$5,OFFSET(Projection!D384,$A$2,0),NA())</f>
        <v>#N/A</v>
      </c>
      <c r="F384" s="10" t="e">
        <f ca="1">IF($B384&lt;='Visualization - Fit'!$B$5,OFFSET(Projection!E384,$A$2,0),NA())</f>
        <v>#N/A</v>
      </c>
      <c r="G384" s="10" t="e">
        <f ca="1">IF($B384&lt;='Visualization - Fit'!$B$5,OFFSET(Projection!F384,$A$2,0),NA())</f>
        <v>#N/A</v>
      </c>
      <c r="H384" s="10" t="e">
        <f ca="1">IF($B384&lt;='Visualization - Fit'!$B$5,OFFSET(Projection!O384,$A$2,0),NA())</f>
        <v>#N/A</v>
      </c>
      <c r="I384" s="10" t="e">
        <f ca="1">IF($B384&lt;='Visualization - Fit'!$B$5,OFFSET(Projection!P384,$A$2,0),NA())</f>
        <v>#N/A</v>
      </c>
      <c r="J384" s="10" t="e">
        <f ca="1">IF($B384&lt;='Visualization - Fit'!$B$5,OFFSET(Projection!Q384,$A$2,0),NA())</f>
        <v>#N/A</v>
      </c>
      <c r="K384" s="10" t="e">
        <f ca="1">IF($B384&lt;='Visualization - Fit'!$B$5,OFFSET(Projection!T384,$A$2,0),NA())</f>
        <v>#N/A</v>
      </c>
      <c r="L384" s="10" t="e">
        <f ca="1">IF($B384&lt;='Visualization - Fit'!$B$5,OFFSET(Projection!U384,$A$2,0),NA())</f>
        <v>#N/A</v>
      </c>
      <c r="M384" s="10" t="e">
        <f ca="1">IF($B384&lt;='Visualization - Fit'!$B$5,OFFSET(Projection!V384,$A$2,0),NA())</f>
        <v>#N/A</v>
      </c>
      <c r="N384" s="10" t="e">
        <f ca="1">IF($B384&lt;='Visualization - Fit'!$B$5,OFFSET(Projection!W384,$A$2,0),NA())</f>
        <v>#N/A</v>
      </c>
      <c r="O384" s="10" t="e">
        <f ca="1">IF($B384&lt;='Visualization - Fit'!$B$5,OFFSET(Projection!X384,$A$2,0),NA())</f>
        <v>#N/A</v>
      </c>
      <c r="P384" s="10" t="e">
        <f ca="1">IF($B384&lt;='Visualization - Fit'!$B$5,OFFSET(Projection!Y384,$A$2,0),NA())</f>
        <v>#N/A</v>
      </c>
      <c r="Q384" s="10" t="e">
        <f ca="1">IF($B384&lt;='Visualization - Fit'!$B$5,OFFSET(Projection!Z384,$A$2,0),NA())</f>
        <v>#N/A</v>
      </c>
      <c r="R384" s="10" t="e">
        <f ca="1">IF($B384&lt;='Visualization - Fit'!$B$5,OFFSET(Projection!AA384,$A$2,0),NA())</f>
        <v>#N/A</v>
      </c>
      <c r="S384" s="10" t="e">
        <f ca="1">IF($B384&lt;='Visualization - Fit'!$B$5,OFFSET(Projection!AB384,$A$2,0),NA())</f>
        <v>#N/A</v>
      </c>
      <c r="T384" s="10" t="e">
        <f ca="1">IF($B384&lt;='Visualization - Fit'!$B$5,OFFSET(Projection!AC384,$A$2,0),NA())</f>
        <v>#N/A</v>
      </c>
      <c r="U384" s="10" t="e">
        <f ca="1">IF($B384&lt;='Visualization - Fit'!$B$5,OFFSET(Projection!AD384,$A$2,0),NA())</f>
        <v>#N/A</v>
      </c>
      <c r="V384" s="10" t="e">
        <f ca="1">IF($B384&lt;='Visualization - Fit'!$B$5,OFFSET(Projection!AE384,$A$2,0),NA())</f>
        <v>#N/A</v>
      </c>
      <c r="W384" s="10" t="e">
        <f ca="1">IF($B384&lt;='Visualization - Fit'!$B$5,OFFSET(Projection!AI384,$A$2,0),NA())</f>
        <v>#N/A</v>
      </c>
      <c r="X384" s="10" t="e">
        <f ca="1">IF($B384&lt;='Visualization - Fit'!$B$5,OFFSET(Projection!AJ384,$A$2,0),NA())</f>
        <v>#N/A</v>
      </c>
      <c r="Y384" s="10" t="e">
        <f ca="1">IF($B384&lt;='Visualization - Fit'!$B$5,OFFSET(Projection!#REF!,$A$2,0),NA())</f>
        <v>#N/A</v>
      </c>
      <c r="Z384" s="10" t="e">
        <f ca="1">IF($B384&lt;='Visualization - Fit'!$B$5,OFFSET(Projection!AK384,$A$2,0),NA())</f>
        <v>#N/A</v>
      </c>
      <c r="AA384" s="10" t="e">
        <f ca="1">IF($B384&lt;='Visualization - Fit'!$B$5,OFFSET(Projection!AL384,$A$2,0),NA())</f>
        <v>#N/A</v>
      </c>
      <c r="AB384" s="10" t="e">
        <f ca="1">IF($B384&lt;='Visualization - Fit'!$B$5,OFFSET(Projection!AM384,$A$2,0),NA())</f>
        <v>#N/A</v>
      </c>
    </row>
    <row r="385" spans="2:28">
      <c r="B385" s="9" t="e">
        <f ca="1">IF(B384&lt;'Visualization - Fit'!$B$5,OFFSET(Projection!A385,$A$2,0),NA())</f>
        <v>#N/A</v>
      </c>
      <c r="C385" s="10" t="e">
        <f ca="1">IF($B385&lt;='Visualization - Fit'!$B$5,OFFSET(Projection!B385,$A$2,0),NA())</f>
        <v>#N/A</v>
      </c>
      <c r="D385" s="10" t="e">
        <f ca="1">IF($B385&lt;='Visualization - Fit'!$B$5,OFFSET(Projection!C385,$A$2,0),NA())</f>
        <v>#N/A</v>
      </c>
      <c r="E385" s="10" t="e">
        <f ca="1">IF($B385&lt;='Visualization - Fit'!$B$5,OFFSET(Projection!D385,$A$2,0),NA())</f>
        <v>#N/A</v>
      </c>
      <c r="F385" s="10" t="e">
        <f ca="1">IF($B385&lt;='Visualization - Fit'!$B$5,OFFSET(Projection!E385,$A$2,0),NA())</f>
        <v>#N/A</v>
      </c>
      <c r="G385" s="10" t="e">
        <f ca="1">IF($B385&lt;='Visualization - Fit'!$B$5,OFFSET(Projection!F385,$A$2,0),NA())</f>
        <v>#N/A</v>
      </c>
      <c r="H385" s="10" t="e">
        <f ca="1">IF($B385&lt;='Visualization - Fit'!$B$5,OFFSET(Projection!O385,$A$2,0),NA())</f>
        <v>#N/A</v>
      </c>
      <c r="I385" s="10" t="e">
        <f ca="1">IF($B385&lt;='Visualization - Fit'!$B$5,OFFSET(Projection!P385,$A$2,0),NA())</f>
        <v>#N/A</v>
      </c>
      <c r="J385" s="10" t="e">
        <f ca="1">IF($B385&lt;='Visualization - Fit'!$B$5,OFFSET(Projection!Q385,$A$2,0),NA())</f>
        <v>#N/A</v>
      </c>
      <c r="K385" s="10" t="e">
        <f ca="1">IF($B385&lt;='Visualization - Fit'!$B$5,OFFSET(Projection!T385,$A$2,0),NA())</f>
        <v>#N/A</v>
      </c>
      <c r="L385" s="10" t="e">
        <f ca="1">IF($B385&lt;='Visualization - Fit'!$B$5,OFFSET(Projection!U385,$A$2,0),NA())</f>
        <v>#N/A</v>
      </c>
      <c r="M385" s="10" t="e">
        <f ca="1">IF($B385&lt;='Visualization - Fit'!$B$5,OFFSET(Projection!V385,$A$2,0),NA())</f>
        <v>#N/A</v>
      </c>
      <c r="N385" s="10" t="e">
        <f ca="1">IF($B385&lt;='Visualization - Fit'!$B$5,OFFSET(Projection!W385,$A$2,0),NA())</f>
        <v>#N/A</v>
      </c>
      <c r="O385" s="10" t="e">
        <f ca="1">IF($B385&lt;='Visualization - Fit'!$B$5,OFFSET(Projection!X385,$A$2,0),NA())</f>
        <v>#N/A</v>
      </c>
      <c r="P385" s="10" t="e">
        <f ca="1">IF($B385&lt;='Visualization - Fit'!$B$5,OFFSET(Projection!Y385,$A$2,0),NA())</f>
        <v>#N/A</v>
      </c>
      <c r="Q385" s="10" t="e">
        <f ca="1">IF($B385&lt;='Visualization - Fit'!$B$5,OFFSET(Projection!Z385,$A$2,0),NA())</f>
        <v>#N/A</v>
      </c>
      <c r="R385" s="10" t="e">
        <f ca="1">IF($B385&lt;='Visualization - Fit'!$B$5,OFFSET(Projection!AA385,$A$2,0),NA())</f>
        <v>#N/A</v>
      </c>
      <c r="S385" s="10" t="e">
        <f ca="1">IF($B385&lt;='Visualization - Fit'!$B$5,OFFSET(Projection!AB385,$A$2,0),NA())</f>
        <v>#N/A</v>
      </c>
      <c r="T385" s="10" t="e">
        <f ca="1">IF($B385&lt;='Visualization - Fit'!$B$5,OFFSET(Projection!AC385,$A$2,0),NA())</f>
        <v>#N/A</v>
      </c>
      <c r="U385" s="10" t="e">
        <f ca="1">IF($B385&lt;='Visualization - Fit'!$B$5,OFFSET(Projection!AD385,$A$2,0),NA())</f>
        <v>#N/A</v>
      </c>
      <c r="V385" s="10" t="e">
        <f ca="1">IF($B385&lt;='Visualization - Fit'!$B$5,OFFSET(Projection!AE385,$A$2,0),NA())</f>
        <v>#N/A</v>
      </c>
      <c r="W385" s="10" t="e">
        <f ca="1">IF($B385&lt;='Visualization - Fit'!$B$5,OFFSET(Projection!AI385,$A$2,0),NA())</f>
        <v>#N/A</v>
      </c>
      <c r="X385" s="10" t="e">
        <f ca="1">IF($B385&lt;='Visualization - Fit'!$B$5,OFFSET(Projection!AJ385,$A$2,0),NA())</f>
        <v>#N/A</v>
      </c>
      <c r="Y385" s="10" t="e">
        <f ca="1">IF($B385&lt;='Visualization - Fit'!$B$5,OFFSET(Projection!#REF!,$A$2,0),NA())</f>
        <v>#N/A</v>
      </c>
      <c r="Z385" s="10" t="e">
        <f ca="1">IF($B385&lt;='Visualization - Fit'!$B$5,OFFSET(Projection!AK385,$A$2,0),NA())</f>
        <v>#N/A</v>
      </c>
      <c r="AA385" s="10" t="e">
        <f ca="1">IF($B385&lt;='Visualization - Fit'!$B$5,OFFSET(Projection!AL385,$A$2,0),NA())</f>
        <v>#N/A</v>
      </c>
      <c r="AB385" s="10" t="e">
        <f ca="1">IF($B385&lt;='Visualization - Fit'!$B$5,OFFSET(Projection!AM385,$A$2,0),NA())</f>
        <v>#N/A</v>
      </c>
    </row>
    <row r="386" spans="2:28">
      <c r="B386" s="9" t="e">
        <f ca="1">IF(B385&lt;'Visualization - Fit'!$B$5,OFFSET(Projection!A386,$A$2,0),NA())</f>
        <v>#N/A</v>
      </c>
      <c r="C386" s="10" t="e">
        <f ca="1">IF($B386&lt;='Visualization - Fit'!$B$5,OFFSET(Projection!B386,$A$2,0),NA())</f>
        <v>#N/A</v>
      </c>
      <c r="D386" s="10" t="e">
        <f ca="1">IF($B386&lt;='Visualization - Fit'!$B$5,OFFSET(Projection!C386,$A$2,0),NA())</f>
        <v>#N/A</v>
      </c>
      <c r="E386" s="10" t="e">
        <f ca="1">IF($B386&lt;='Visualization - Fit'!$B$5,OFFSET(Projection!D386,$A$2,0),NA())</f>
        <v>#N/A</v>
      </c>
      <c r="F386" s="10" t="e">
        <f ca="1">IF($B386&lt;='Visualization - Fit'!$B$5,OFFSET(Projection!E386,$A$2,0),NA())</f>
        <v>#N/A</v>
      </c>
      <c r="G386" s="10" t="e">
        <f ca="1">IF($B386&lt;='Visualization - Fit'!$B$5,OFFSET(Projection!F386,$A$2,0),NA())</f>
        <v>#N/A</v>
      </c>
      <c r="H386" s="10" t="e">
        <f ca="1">IF($B386&lt;='Visualization - Fit'!$B$5,OFFSET(Projection!O386,$A$2,0),NA())</f>
        <v>#N/A</v>
      </c>
      <c r="I386" s="10" t="e">
        <f ca="1">IF($B386&lt;='Visualization - Fit'!$B$5,OFFSET(Projection!P386,$A$2,0),NA())</f>
        <v>#N/A</v>
      </c>
      <c r="J386" s="10" t="e">
        <f ca="1">IF($B386&lt;='Visualization - Fit'!$B$5,OFFSET(Projection!Q386,$A$2,0),NA())</f>
        <v>#N/A</v>
      </c>
      <c r="K386" s="10" t="e">
        <f ca="1">IF($B386&lt;='Visualization - Fit'!$B$5,OFFSET(Projection!T386,$A$2,0),NA())</f>
        <v>#N/A</v>
      </c>
      <c r="L386" s="10" t="e">
        <f ca="1">IF($B386&lt;='Visualization - Fit'!$B$5,OFFSET(Projection!U386,$A$2,0),NA())</f>
        <v>#N/A</v>
      </c>
      <c r="M386" s="10" t="e">
        <f ca="1">IF($B386&lt;='Visualization - Fit'!$B$5,OFFSET(Projection!V386,$A$2,0),NA())</f>
        <v>#N/A</v>
      </c>
      <c r="N386" s="10" t="e">
        <f ca="1">IF($B386&lt;='Visualization - Fit'!$B$5,OFFSET(Projection!W386,$A$2,0),NA())</f>
        <v>#N/A</v>
      </c>
      <c r="O386" s="10" t="e">
        <f ca="1">IF($B386&lt;='Visualization - Fit'!$B$5,OFFSET(Projection!X386,$A$2,0),NA())</f>
        <v>#N/A</v>
      </c>
      <c r="P386" s="10" t="e">
        <f ca="1">IF($B386&lt;='Visualization - Fit'!$B$5,OFFSET(Projection!Y386,$A$2,0),NA())</f>
        <v>#N/A</v>
      </c>
      <c r="Q386" s="10" t="e">
        <f ca="1">IF($B386&lt;='Visualization - Fit'!$B$5,OFFSET(Projection!Z386,$A$2,0),NA())</f>
        <v>#N/A</v>
      </c>
      <c r="R386" s="10" t="e">
        <f ca="1">IF($B386&lt;='Visualization - Fit'!$B$5,OFFSET(Projection!AA386,$A$2,0),NA())</f>
        <v>#N/A</v>
      </c>
      <c r="S386" s="10" t="e">
        <f ca="1">IF($B386&lt;='Visualization - Fit'!$B$5,OFFSET(Projection!AB386,$A$2,0),NA())</f>
        <v>#N/A</v>
      </c>
      <c r="T386" s="10" t="e">
        <f ca="1">IF($B386&lt;='Visualization - Fit'!$B$5,OFFSET(Projection!AC386,$A$2,0),NA())</f>
        <v>#N/A</v>
      </c>
      <c r="U386" s="10" t="e">
        <f ca="1">IF($B386&lt;='Visualization - Fit'!$B$5,OFFSET(Projection!AD386,$A$2,0),NA())</f>
        <v>#N/A</v>
      </c>
      <c r="V386" s="10" t="e">
        <f ca="1">IF($B386&lt;='Visualization - Fit'!$B$5,OFFSET(Projection!AE386,$A$2,0),NA())</f>
        <v>#N/A</v>
      </c>
      <c r="W386" s="10" t="e">
        <f ca="1">IF($B386&lt;='Visualization - Fit'!$B$5,OFFSET(Projection!AI386,$A$2,0),NA())</f>
        <v>#N/A</v>
      </c>
      <c r="X386" s="10" t="e">
        <f ca="1">IF($B386&lt;='Visualization - Fit'!$B$5,OFFSET(Projection!AJ386,$A$2,0),NA())</f>
        <v>#N/A</v>
      </c>
      <c r="Y386" s="10" t="e">
        <f ca="1">IF($B386&lt;='Visualization - Fit'!$B$5,OFFSET(Projection!#REF!,$A$2,0),NA())</f>
        <v>#N/A</v>
      </c>
      <c r="Z386" s="10" t="e">
        <f ca="1">IF($B386&lt;='Visualization - Fit'!$B$5,OFFSET(Projection!AK386,$A$2,0),NA())</f>
        <v>#N/A</v>
      </c>
      <c r="AA386" s="10" t="e">
        <f ca="1">IF($B386&lt;='Visualization - Fit'!$B$5,OFFSET(Projection!AL386,$A$2,0),NA())</f>
        <v>#N/A</v>
      </c>
      <c r="AB386" s="10" t="e">
        <f ca="1">IF($B386&lt;='Visualization - Fit'!$B$5,OFFSET(Projection!AM386,$A$2,0),NA())</f>
        <v>#N/A</v>
      </c>
    </row>
    <row r="387" spans="2:28">
      <c r="B387" s="9" t="e">
        <f ca="1">IF(B386&lt;'Visualization - Fit'!$B$5,OFFSET(Projection!A387,$A$2,0),NA())</f>
        <v>#N/A</v>
      </c>
      <c r="C387" s="10" t="e">
        <f ca="1">IF($B387&lt;='Visualization - Fit'!$B$5,OFFSET(Projection!B387,$A$2,0),NA())</f>
        <v>#N/A</v>
      </c>
      <c r="D387" s="10" t="e">
        <f ca="1">IF($B387&lt;='Visualization - Fit'!$B$5,OFFSET(Projection!C387,$A$2,0),NA())</f>
        <v>#N/A</v>
      </c>
      <c r="E387" s="10" t="e">
        <f ca="1">IF($B387&lt;='Visualization - Fit'!$B$5,OFFSET(Projection!D387,$A$2,0),NA())</f>
        <v>#N/A</v>
      </c>
      <c r="F387" s="10" t="e">
        <f ca="1">IF($B387&lt;='Visualization - Fit'!$B$5,OFFSET(Projection!E387,$A$2,0),NA())</f>
        <v>#N/A</v>
      </c>
      <c r="G387" s="10" t="e">
        <f ca="1">IF($B387&lt;='Visualization - Fit'!$B$5,OFFSET(Projection!F387,$A$2,0),NA())</f>
        <v>#N/A</v>
      </c>
      <c r="H387" s="10" t="e">
        <f ca="1">IF($B387&lt;='Visualization - Fit'!$B$5,OFFSET(Projection!O387,$A$2,0),NA())</f>
        <v>#N/A</v>
      </c>
      <c r="I387" s="10" t="e">
        <f ca="1">IF($B387&lt;='Visualization - Fit'!$B$5,OFFSET(Projection!P387,$A$2,0),NA())</f>
        <v>#N/A</v>
      </c>
      <c r="J387" s="10" t="e">
        <f ca="1">IF($B387&lt;='Visualization - Fit'!$B$5,OFFSET(Projection!Q387,$A$2,0),NA())</f>
        <v>#N/A</v>
      </c>
      <c r="K387" s="10" t="e">
        <f ca="1">IF($B387&lt;='Visualization - Fit'!$B$5,OFFSET(Projection!T387,$A$2,0),NA())</f>
        <v>#N/A</v>
      </c>
      <c r="L387" s="10" t="e">
        <f ca="1">IF($B387&lt;='Visualization - Fit'!$B$5,OFFSET(Projection!U387,$A$2,0),NA())</f>
        <v>#N/A</v>
      </c>
      <c r="M387" s="10" t="e">
        <f ca="1">IF($B387&lt;='Visualization - Fit'!$B$5,OFFSET(Projection!V387,$A$2,0),NA())</f>
        <v>#N/A</v>
      </c>
      <c r="N387" s="10" t="e">
        <f ca="1">IF($B387&lt;='Visualization - Fit'!$B$5,OFFSET(Projection!W387,$A$2,0),NA())</f>
        <v>#N/A</v>
      </c>
      <c r="O387" s="10" t="e">
        <f ca="1">IF($B387&lt;='Visualization - Fit'!$B$5,OFFSET(Projection!X387,$A$2,0),NA())</f>
        <v>#N/A</v>
      </c>
      <c r="P387" s="10" t="e">
        <f ca="1">IF($B387&lt;='Visualization - Fit'!$B$5,OFFSET(Projection!Y387,$A$2,0),NA())</f>
        <v>#N/A</v>
      </c>
      <c r="Q387" s="10" t="e">
        <f ca="1">IF($B387&lt;='Visualization - Fit'!$B$5,OFFSET(Projection!Z387,$A$2,0),NA())</f>
        <v>#N/A</v>
      </c>
      <c r="R387" s="10" t="e">
        <f ca="1">IF($B387&lt;='Visualization - Fit'!$B$5,OFFSET(Projection!AA387,$A$2,0),NA())</f>
        <v>#N/A</v>
      </c>
      <c r="S387" s="10" t="e">
        <f ca="1">IF($B387&lt;='Visualization - Fit'!$B$5,OFFSET(Projection!AB387,$A$2,0),NA())</f>
        <v>#N/A</v>
      </c>
      <c r="T387" s="10" t="e">
        <f ca="1">IF($B387&lt;='Visualization - Fit'!$B$5,OFFSET(Projection!AC387,$A$2,0),NA())</f>
        <v>#N/A</v>
      </c>
      <c r="U387" s="10" t="e">
        <f ca="1">IF($B387&lt;='Visualization - Fit'!$B$5,OFFSET(Projection!AD387,$A$2,0),NA())</f>
        <v>#N/A</v>
      </c>
      <c r="V387" s="10" t="e">
        <f ca="1">IF($B387&lt;='Visualization - Fit'!$B$5,OFFSET(Projection!AE387,$A$2,0),NA())</f>
        <v>#N/A</v>
      </c>
      <c r="W387" s="10" t="e">
        <f ca="1">IF($B387&lt;='Visualization - Fit'!$B$5,OFFSET(Projection!AI387,$A$2,0),NA())</f>
        <v>#N/A</v>
      </c>
      <c r="X387" s="10" t="e">
        <f ca="1">IF($B387&lt;='Visualization - Fit'!$B$5,OFFSET(Projection!AJ387,$A$2,0),NA())</f>
        <v>#N/A</v>
      </c>
      <c r="Y387" s="10" t="e">
        <f ca="1">IF($B387&lt;='Visualization - Fit'!$B$5,OFFSET(Projection!#REF!,$A$2,0),NA())</f>
        <v>#N/A</v>
      </c>
      <c r="Z387" s="10" t="e">
        <f ca="1">IF($B387&lt;='Visualization - Fit'!$B$5,OFFSET(Projection!AK387,$A$2,0),NA())</f>
        <v>#N/A</v>
      </c>
      <c r="AA387" s="10" t="e">
        <f ca="1">IF($B387&lt;='Visualization - Fit'!$B$5,OFFSET(Projection!AL387,$A$2,0),NA())</f>
        <v>#N/A</v>
      </c>
      <c r="AB387" s="10" t="e">
        <f ca="1">IF($B387&lt;='Visualization - Fit'!$B$5,OFFSET(Projection!AM387,$A$2,0),NA())</f>
        <v>#N/A</v>
      </c>
    </row>
    <row r="388" spans="2:28">
      <c r="B388" s="9" t="e">
        <f ca="1">IF(B387&lt;'Visualization - Fit'!$B$5,OFFSET(Projection!A388,$A$2,0),NA())</f>
        <v>#N/A</v>
      </c>
      <c r="C388" s="10" t="e">
        <f ca="1">IF($B388&lt;='Visualization - Fit'!$B$5,OFFSET(Projection!B388,$A$2,0),NA())</f>
        <v>#N/A</v>
      </c>
      <c r="D388" s="10" t="e">
        <f ca="1">IF($B388&lt;='Visualization - Fit'!$B$5,OFFSET(Projection!C388,$A$2,0),NA())</f>
        <v>#N/A</v>
      </c>
      <c r="E388" s="10" t="e">
        <f ca="1">IF($B388&lt;='Visualization - Fit'!$B$5,OFFSET(Projection!D388,$A$2,0),NA())</f>
        <v>#N/A</v>
      </c>
      <c r="F388" s="10" t="e">
        <f ca="1">IF($B388&lt;='Visualization - Fit'!$B$5,OFFSET(Projection!E388,$A$2,0),NA())</f>
        <v>#N/A</v>
      </c>
      <c r="G388" s="10" t="e">
        <f ca="1">IF($B388&lt;='Visualization - Fit'!$B$5,OFFSET(Projection!F388,$A$2,0),NA())</f>
        <v>#N/A</v>
      </c>
      <c r="H388" s="10" t="e">
        <f ca="1">IF($B388&lt;='Visualization - Fit'!$B$5,OFFSET(Projection!O388,$A$2,0),NA())</f>
        <v>#N/A</v>
      </c>
      <c r="I388" s="10" t="e">
        <f ca="1">IF($B388&lt;='Visualization - Fit'!$B$5,OFFSET(Projection!P388,$A$2,0),NA())</f>
        <v>#N/A</v>
      </c>
      <c r="J388" s="10" t="e">
        <f ca="1">IF($B388&lt;='Visualization - Fit'!$B$5,OFFSET(Projection!Q388,$A$2,0),NA())</f>
        <v>#N/A</v>
      </c>
      <c r="K388" s="10" t="e">
        <f ca="1">IF($B388&lt;='Visualization - Fit'!$B$5,OFFSET(Projection!T388,$A$2,0),NA())</f>
        <v>#N/A</v>
      </c>
      <c r="L388" s="10" t="e">
        <f ca="1">IF($B388&lt;='Visualization - Fit'!$B$5,OFFSET(Projection!U388,$A$2,0),NA())</f>
        <v>#N/A</v>
      </c>
      <c r="M388" s="10" t="e">
        <f ca="1">IF($B388&lt;='Visualization - Fit'!$B$5,OFFSET(Projection!V388,$A$2,0),NA())</f>
        <v>#N/A</v>
      </c>
      <c r="N388" s="10" t="e">
        <f ca="1">IF($B388&lt;='Visualization - Fit'!$B$5,OFFSET(Projection!W388,$A$2,0),NA())</f>
        <v>#N/A</v>
      </c>
      <c r="O388" s="10" t="e">
        <f ca="1">IF($B388&lt;='Visualization - Fit'!$B$5,OFFSET(Projection!X388,$A$2,0),NA())</f>
        <v>#N/A</v>
      </c>
      <c r="P388" s="10" t="e">
        <f ca="1">IF($B388&lt;='Visualization - Fit'!$B$5,OFFSET(Projection!Y388,$A$2,0),NA())</f>
        <v>#N/A</v>
      </c>
      <c r="Q388" s="10" t="e">
        <f ca="1">IF($B388&lt;='Visualization - Fit'!$B$5,OFFSET(Projection!Z388,$A$2,0),NA())</f>
        <v>#N/A</v>
      </c>
      <c r="R388" s="10" t="e">
        <f ca="1">IF($B388&lt;='Visualization - Fit'!$B$5,OFFSET(Projection!AA388,$A$2,0),NA())</f>
        <v>#N/A</v>
      </c>
      <c r="S388" s="10" t="e">
        <f ca="1">IF($B388&lt;='Visualization - Fit'!$B$5,OFFSET(Projection!AB388,$A$2,0),NA())</f>
        <v>#N/A</v>
      </c>
      <c r="T388" s="10" t="e">
        <f ca="1">IF($B388&lt;='Visualization - Fit'!$B$5,OFFSET(Projection!AC388,$A$2,0),NA())</f>
        <v>#N/A</v>
      </c>
      <c r="U388" s="10" t="e">
        <f ca="1">IF($B388&lt;='Visualization - Fit'!$B$5,OFFSET(Projection!AD388,$A$2,0),NA())</f>
        <v>#N/A</v>
      </c>
      <c r="V388" s="10" t="e">
        <f ca="1">IF($B388&lt;='Visualization - Fit'!$B$5,OFFSET(Projection!AE388,$A$2,0),NA())</f>
        <v>#N/A</v>
      </c>
      <c r="W388" s="10" t="e">
        <f ca="1">IF($B388&lt;='Visualization - Fit'!$B$5,OFFSET(Projection!AI388,$A$2,0),NA())</f>
        <v>#N/A</v>
      </c>
      <c r="X388" s="10" t="e">
        <f ca="1">IF($B388&lt;='Visualization - Fit'!$B$5,OFFSET(Projection!AJ388,$A$2,0),NA())</f>
        <v>#N/A</v>
      </c>
      <c r="Y388" s="10" t="e">
        <f ca="1">IF($B388&lt;='Visualization - Fit'!$B$5,OFFSET(Projection!#REF!,$A$2,0),NA())</f>
        <v>#N/A</v>
      </c>
      <c r="Z388" s="10" t="e">
        <f ca="1">IF($B388&lt;='Visualization - Fit'!$B$5,OFFSET(Projection!AK388,$A$2,0),NA())</f>
        <v>#N/A</v>
      </c>
      <c r="AA388" s="10" t="e">
        <f ca="1">IF($B388&lt;='Visualization - Fit'!$B$5,OFFSET(Projection!AL388,$A$2,0),NA())</f>
        <v>#N/A</v>
      </c>
      <c r="AB388" s="10" t="e">
        <f ca="1">IF($B388&lt;='Visualization - Fit'!$B$5,OFFSET(Projection!AM388,$A$2,0),NA())</f>
        <v>#N/A</v>
      </c>
    </row>
    <row r="389" spans="2:28">
      <c r="B389" s="9" t="e">
        <f ca="1">IF(B388&lt;'Visualization - Fit'!$B$5,OFFSET(Projection!A389,$A$2,0),NA())</f>
        <v>#N/A</v>
      </c>
      <c r="C389" s="10" t="e">
        <f ca="1">IF($B389&lt;='Visualization - Fit'!$B$5,OFFSET(Projection!B389,$A$2,0),NA())</f>
        <v>#N/A</v>
      </c>
      <c r="D389" s="10" t="e">
        <f ca="1">IF($B389&lt;='Visualization - Fit'!$B$5,OFFSET(Projection!C389,$A$2,0),NA())</f>
        <v>#N/A</v>
      </c>
      <c r="E389" s="10" t="e">
        <f ca="1">IF($B389&lt;='Visualization - Fit'!$B$5,OFFSET(Projection!D389,$A$2,0),NA())</f>
        <v>#N/A</v>
      </c>
      <c r="F389" s="10" t="e">
        <f ca="1">IF($B389&lt;='Visualization - Fit'!$B$5,OFFSET(Projection!E389,$A$2,0),NA())</f>
        <v>#N/A</v>
      </c>
      <c r="G389" s="10" t="e">
        <f ca="1">IF($B389&lt;='Visualization - Fit'!$B$5,OFFSET(Projection!F389,$A$2,0),NA())</f>
        <v>#N/A</v>
      </c>
      <c r="H389" s="10" t="e">
        <f ca="1">IF($B389&lt;='Visualization - Fit'!$B$5,OFFSET(Projection!O389,$A$2,0),NA())</f>
        <v>#N/A</v>
      </c>
      <c r="I389" s="10" t="e">
        <f ca="1">IF($B389&lt;='Visualization - Fit'!$B$5,OFFSET(Projection!P389,$A$2,0),NA())</f>
        <v>#N/A</v>
      </c>
      <c r="J389" s="10" t="e">
        <f ca="1">IF($B389&lt;='Visualization - Fit'!$B$5,OFFSET(Projection!Q389,$A$2,0),NA())</f>
        <v>#N/A</v>
      </c>
      <c r="K389" s="10" t="e">
        <f ca="1">IF($B389&lt;='Visualization - Fit'!$B$5,OFFSET(Projection!T389,$A$2,0),NA())</f>
        <v>#N/A</v>
      </c>
      <c r="L389" s="10" t="e">
        <f ca="1">IF($B389&lt;='Visualization - Fit'!$B$5,OFFSET(Projection!U389,$A$2,0),NA())</f>
        <v>#N/A</v>
      </c>
      <c r="M389" s="10" t="e">
        <f ca="1">IF($B389&lt;='Visualization - Fit'!$B$5,OFFSET(Projection!V389,$A$2,0),NA())</f>
        <v>#N/A</v>
      </c>
      <c r="N389" s="10" t="e">
        <f ca="1">IF($B389&lt;='Visualization - Fit'!$B$5,OFFSET(Projection!W389,$A$2,0),NA())</f>
        <v>#N/A</v>
      </c>
      <c r="O389" s="10" t="e">
        <f ca="1">IF($B389&lt;='Visualization - Fit'!$B$5,OFFSET(Projection!X389,$A$2,0),NA())</f>
        <v>#N/A</v>
      </c>
      <c r="P389" s="10" t="e">
        <f ca="1">IF($B389&lt;='Visualization - Fit'!$B$5,OFFSET(Projection!Y389,$A$2,0),NA())</f>
        <v>#N/A</v>
      </c>
      <c r="Q389" s="10" t="e">
        <f ca="1">IF($B389&lt;='Visualization - Fit'!$B$5,OFFSET(Projection!Z389,$A$2,0),NA())</f>
        <v>#N/A</v>
      </c>
      <c r="R389" s="10" t="e">
        <f ca="1">IF($B389&lt;='Visualization - Fit'!$B$5,OFFSET(Projection!AA389,$A$2,0),NA())</f>
        <v>#N/A</v>
      </c>
      <c r="S389" s="10" t="e">
        <f ca="1">IF($B389&lt;='Visualization - Fit'!$B$5,OFFSET(Projection!AB389,$A$2,0),NA())</f>
        <v>#N/A</v>
      </c>
      <c r="T389" s="10" t="e">
        <f ca="1">IF($B389&lt;='Visualization - Fit'!$B$5,OFFSET(Projection!AC389,$A$2,0),NA())</f>
        <v>#N/A</v>
      </c>
      <c r="U389" s="10" t="e">
        <f ca="1">IF($B389&lt;='Visualization - Fit'!$B$5,OFFSET(Projection!AD389,$A$2,0),NA())</f>
        <v>#N/A</v>
      </c>
      <c r="V389" s="10" t="e">
        <f ca="1">IF($B389&lt;='Visualization - Fit'!$B$5,OFFSET(Projection!AE389,$A$2,0),NA())</f>
        <v>#N/A</v>
      </c>
      <c r="W389" s="10" t="e">
        <f ca="1">IF($B389&lt;='Visualization - Fit'!$B$5,OFFSET(Projection!AI389,$A$2,0),NA())</f>
        <v>#N/A</v>
      </c>
      <c r="X389" s="10" t="e">
        <f ca="1">IF($B389&lt;='Visualization - Fit'!$B$5,OFFSET(Projection!AJ389,$A$2,0),NA())</f>
        <v>#N/A</v>
      </c>
      <c r="Y389" s="10" t="e">
        <f ca="1">IF($B389&lt;='Visualization - Fit'!$B$5,OFFSET(Projection!#REF!,$A$2,0),NA())</f>
        <v>#N/A</v>
      </c>
      <c r="Z389" s="10" t="e">
        <f ca="1">IF($B389&lt;='Visualization - Fit'!$B$5,OFFSET(Projection!AK389,$A$2,0),NA())</f>
        <v>#N/A</v>
      </c>
      <c r="AA389" s="10" t="e">
        <f ca="1">IF($B389&lt;='Visualization - Fit'!$B$5,OFFSET(Projection!AL389,$A$2,0),NA())</f>
        <v>#N/A</v>
      </c>
      <c r="AB389" s="10" t="e">
        <f ca="1">IF($B389&lt;='Visualization - Fit'!$B$5,OFFSET(Projection!AM389,$A$2,0),NA())</f>
        <v>#N/A</v>
      </c>
    </row>
    <row r="390" spans="2:28">
      <c r="B390" s="9" t="e">
        <f ca="1">IF(B389&lt;'Visualization - Fit'!$B$5,OFFSET(Projection!A390,$A$2,0),NA())</f>
        <v>#N/A</v>
      </c>
      <c r="C390" s="10" t="e">
        <f ca="1">IF($B390&lt;='Visualization - Fit'!$B$5,OFFSET(Projection!B390,$A$2,0),NA())</f>
        <v>#N/A</v>
      </c>
      <c r="D390" s="10" t="e">
        <f ca="1">IF($B390&lt;='Visualization - Fit'!$B$5,OFFSET(Projection!C390,$A$2,0),NA())</f>
        <v>#N/A</v>
      </c>
      <c r="E390" s="10" t="e">
        <f ca="1">IF($B390&lt;='Visualization - Fit'!$B$5,OFFSET(Projection!D390,$A$2,0),NA())</f>
        <v>#N/A</v>
      </c>
      <c r="F390" s="10" t="e">
        <f ca="1">IF($B390&lt;='Visualization - Fit'!$B$5,OFFSET(Projection!E390,$A$2,0),NA())</f>
        <v>#N/A</v>
      </c>
      <c r="G390" s="10" t="e">
        <f ca="1">IF($B390&lt;='Visualization - Fit'!$B$5,OFFSET(Projection!F390,$A$2,0),NA())</f>
        <v>#N/A</v>
      </c>
      <c r="H390" s="10" t="e">
        <f ca="1">IF($B390&lt;='Visualization - Fit'!$B$5,OFFSET(Projection!O390,$A$2,0),NA())</f>
        <v>#N/A</v>
      </c>
      <c r="I390" s="10" t="e">
        <f ca="1">IF($B390&lt;='Visualization - Fit'!$B$5,OFFSET(Projection!P390,$A$2,0),NA())</f>
        <v>#N/A</v>
      </c>
      <c r="J390" s="10" t="e">
        <f ca="1">IF($B390&lt;='Visualization - Fit'!$B$5,OFFSET(Projection!Q390,$A$2,0),NA())</f>
        <v>#N/A</v>
      </c>
      <c r="K390" s="10" t="e">
        <f ca="1">IF($B390&lt;='Visualization - Fit'!$B$5,OFFSET(Projection!T390,$A$2,0),NA())</f>
        <v>#N/A</v>
      </c>
      <c r="L390" s="10" t="e">
        <f ca="1">IF($B390&lt;='Visualization - Fit'!$B$5,OFFSET(Projection!U390,$A$2,0),NA())</f>
        <v>#N/A</v>
      </c>
      <c r="M390" s="10" t="e">
        <f ca="1">IF($B390&lt;='Visualization - Fit'!$B$5,OFFSET(Projection!V390,$A$2,0),NA())</f>
        <v>#N/A</v>
      </c>
      <c r="N390" s="10" t="e">
        <f ca="1">IF($B390&lt;='Visualization - Fit'!$B$5,OFFSET(Projection!W390,$A$2,0),NA())</f>
        <v>#N/A</v>
      </c>
      <c r="O390" s="10" t="e">
        <f ca="1">IF($B390&lt;='Visualization - Fit'!$B$5,OFFSET(Projection!X390,$A$2,0),NA())</f>
        <v>#N/A</v>
      </c>
      <c r="P390" s="10" t="e">
        <f ca="1">IF($B390&lt;='Visualization - Fit'!$B$5,OFFSET(Projection!Y390,$A$2,0),NA())</f>
        <v>#N/A</v>
      </c>
      <c r="Q390" s="10" t="e">
        <f ca="1">IF($B390&lt;='Visualization - Fit'!$B$5,OFFSET(Projection!Z390,$A$2,0),NA())</f>
        <v>#N/A</v>
      </c>
      <c r="R390" s="10" t="e">
        <f ca="1">IF($B390&lt;='Visualization - Fit'!$B$5,OFFSET(Projection!AA390,$A$2,0),NA())</f>
        <v>#N/A</v>
      </c>
      <c r="S390" s="10" t="e">
        <f ca="1">IF($B390&lt;='Visualization - Fit'!$B$5,OFFSET(Projection!AB390,$A$2,0),NA())</f>
        <v>#N/A</v>
      </c>
      <c r="T390" s="10" t="e">
        <f ca="1">IF($B390&lt;='Visualization - Fit'!$B$5,OFFSET(Projection!AC390,$A$2,0),NA())</f>
        <v>#N/A</v>
      </c>
      <c r="U390" s="10" t="e">
        <f ca="1">IF($B390&lt;='Visualization - Fit'!$B$5,OFFSET(Projection!AD390,$A$2,0),NA())</f>
        <v>#N/A</v>
      </c>
      <c r="V390" s="10" t="e">
        <f ca="1">IF($B390&lt;='Visualization - Fit'!$B$5,OFFSET(Projection!AE390,$A$2,0),NA())</f>
        <v>#N/A</v>
      </c>
      <c r="W390" s="10" t="e">
        <f ca="1">IF($B390&lt;='Visualization - Fit'!$B$5,OFFSET(Projection!AI390,$A$2,0),NA())</f>
        <v>#N/A</v>
      </c>
      <c r="X390" s="10" t="e">
        <f ca="1">IF($B390&lt;='Visualization - Fit'!$B$5,OFFSET(Projection!AJ390,$A$2,0),NA())</f>
        <v>#N/A</v>
      </c>
      <c r="Y390" s="10" t="e">
        <f ca="1">IF($B390&lt;='Visualization - Fit'!$B$5,OFFSET(Projection!#REF!,$A$2,0),NA())</f>
        <v>#N/A</v>
      </c>
      <c r="Z390" s="10" t="e">
        <f ca="1">IF($B390&lt;='Visualization - Fit'!$B$5,OFFSET(Projection!AK390,$A$2,0),NA())</f>
        <v>#N/A</v>
      </c>
      <c r="AA390" s="10" t="e">
        <f ca="1">IF($B390&lt;='Visualization - Fit'!$B$5,OFFSET(Projection!AL390,$A$2,0),NA())</f>
        <v>#N/A</v>
      </c>
      <c r="AB390" s="10" t="e">
        <f ca="1">IF($B390&lt;='Visualization - Fit'!$B$5,OFFSET(Projection!AM390,$A$2,0),NA())</f>
        <v>#N/A</v>
      </c>
    </row>
    <row r="391" spans="2:28">
      <c r="B391" s="9" t="e">
        <f ca="1">IF(B390&lt;'Visualization - Fit'!$B$5,OFFSET(Projection!A391,$A$2,0),NA())</f>
        <v>#N/A</v>
      </c>
      <c r="C391" s="10" t="e">
        <f ca="1">IF($B391&lt;='Visualization - Fit'!$B$5,OFFSET(Projection!B391,$A$2,0),NA())</f>
        <v>#N/A</v>
      </c>
      <c r="D391" s="10" t="e">
        <f ca="1">IF($B391&lt;='Visualization - Fit'!$B$5,OFFSET(Projection!C391,$A$2,0),NA())</f>
        <v>#N/A</v>
      </c>
      <c r="E391" s="10" t="e">
        <f ca="1">IF($B391&lt;='Visualization - Fit'!$B$5,OFFSET(Projection!D391,$A$2,0),NA())</f>
        <v>#N/A</v>
      </c>
      <c r="F391" s="10" t="e">
        <f ca="1">IF($B391&lt;='Visualization - Fit'!$B$5,OFFSET(Projection!E391,$A$2,0),NA())</f>
        <v>#N/A</v>
      </c>
      <c r="G391" s="10" t="e">
        <f ca="1">IF($B391&lt;='Visualization - Fit'!$B$5,OFFSET(Projection!F391,$A$2,0),NA())</f>
        <v>#N/A</v>
      </c>
      <c r="H391" s="10" t="e">
        <f ca="1">IF($B391&lt;='Visualization - Fit'!$B$5,OFFSET(Projection!O391,$A$2,0),NA())</f>
        <v>#N/A</v>
      </c>
      <c r="I391" s="10" t="e">
        <f ca="1">IF($B391&lt;='Visualization - Fit'!$B$5,OFFSET(Projection!P391,$A$2,0),NA())</f>
        <v>#N/A</v>
      </c>
      <c r="J391" s="10" t="e">
        <f ca="1">IF($B391&lt;='Visualization - Fit'!$B$5,OFFSET(Projection!Q391,$A$2,0),NA())</f>
        <v>#N/A</v>
      </c>
      <c r="K391" s="10" t="e">
        <f ca="1">IF($B391&lt;='Visualization - Fit'!$B$5,OFFSET(Projection!T391,$A$2,0),NA())</f>
        <v>#N/A</v>
      </c>
      <c r="L391" s="10" t="e">
        <f ca="1">IF($B391&lt;='Visualization - Fit'!$B$5,OFFSET(Projection!U391,$A$2,0),NA())</f>
        <v>#N/A</v>
      </c>
      <c r="M391" s="10" t="e">
        <f ca="1">IF($B391&lt;='Visualization - Fit'!$B$5,OFFSET(Projection!V391,$A$2,0),NA())</f>
        <v>#N/A</v>
      </c>
      <c r="N391" s="10" t="e">
        <f ca="1">IF($B391&lt;='Visualization - Fit'!$B$5,OFFSET(Projection!W391,$A$2,0),NA())</f>
        <v>#N/A</v>
      </c>
      <c r="O391" s="10" t="e">
        <f ca="1">IF($B391&lt;='Visualization - Fit'!$B$5,OFFSET(Projection!X391,$A$2,0),NA())</f>
        <v>#N/A</v>
      </c>
      <c r="P391" s="10" t="e">
        <f ca="1">IF($B391&lt;='Visualization - Fit'!$B$5,OFFSET(Projection!Y391,$A$2,0),NA())</f>
        <v>#N/A</v>
      </c>
      <c r="Q391" s="10" t="e">
        <f ca="1">IF($B391&lt;='Visualization - Fit'!$B$5,OFFSET(Projection!Z391,$A$2,0),NA())</f>
        <v>#N/A</v>
      </c>
      <c r="R391" s="10" t="e">
        <f ca="1">IF($B391&lt;='Visualization - Fit'!$B$5,OFFSET(Projection!AA391,$A$2,0),NA())</f>
        <v>#N/A</v>
      </c>
      <c r="S391" s="10" t="e">
        <f ca="1">IF($B391&lt;='Visualization - Fit'!$B$5,OFFSET(Projection!AB391,$A$2,0),NA())</f>
        <v>#N/A</v>
      </c>
      <c r="T391" s="10" t="e">
        <f ca="1">IF($B391&lt;='Visualization - Fit'!$B$5,OFFSET(Projection!AC391,$A$2,0),NA())</f>
        <v>#N/A</v>
      </c>
      <c r="U391" s="10" t="e">
        <f ca="1">IF($B391&lt;='Visualization - Fit'!$B$5,OFFSET(Projection!AD391,$A$2,0),NA())</f>
        <v>#N/A</v>
      </c>
      <c r="V391" s="10" t="e">
        <f ca="1">IF($B391&lt;='Visualization - Fit'!$B$5,OFFSET(Projection!AE391,$A$2,0),NA())</f>
        <v>#N/A</v>
      </c>
      <c r="W391" s="10" t="e">
        <f ca="1">IF($B391&lt;='Visualization - Fit'!$B$5,OFFSET(Projection!AI391,$A$2,0),NA())</f>
        <v>#N/A</v>
      </c>
      <c r="X391" s="10" t="e">
        <f ca="1">IF($B391&lt;='Visualization - Fit'!$B$5,OFFSET(Projection!AJ391,$A$2,0),NA())</f>
        <v>#N/A</v>
      </c>
      <c r="Y391" s="10" t="e">
        <f ca="1">IF($B391&lt;='Visualization - Fit'!$B$5,OFFSET(Projection!#REF!,$A$2,0),NA())</f>
        <v>#N/A</v>
      </c>
      <c r="Z391" s="10" t="e">
        <f ca="1">IF($B391&lt;='Visualization - Fit'!$B$5,OFFSET(Projection!AK391,$A$2,0),NA())</f>
        <v>#N/A</v>
      </c>
      <c r="AA391" s="10" t="e">
        <f ca="1">IF($B391&lt;='Visualization - Fit'!$B$5,OFFSET(Projection!AL391,$A$2,0),NA())</f>
        <v>#N/A</v>
      </c>
      <c r="AB391" s="10" t="e">
        <f ca="1">IF($B391&lt;='Visualization - Fit'!$B$5,OFFSET(Projection!AM391,$A$2,0),NA())</f>
        <v>#N/A</v>
      </c>
    </row>
    <row r="392" spans="2:28">
      <c r="B392" s="9" t="e">
        <f ca="1">IF(B391&lt;'Visualization - Fit'!$B$5,OFFSET(Projection!A392,$A$2,0),NA())</f>
        <v>#N/A</v>
      </c>
      <c r="C392" s="10" t="e">
        <f ca="1">IF($B392&lt;='Visualization - Fit'!$B$5,OFFSET(Projection!B392,$A$2,0),NA())</f>
        <v>#N/A</v>
      </c>
      <c r="D392" s="10" t="e">
        <f ca="1">IF($B392&lt;='Visualization - Fit'!$B$5,OFFSET(Projection!C392,$A$2,0),NA())</f>
        <v>#N/A</v>
      </c>
      <c r="E392" s="10" t="e">
        <f ca="1">IF($B392&lt;='Visualization - Fit'!$B$5,OFFSET(Projection!D392,$A$2,0),NA())</f>
        <v>#N/A</v>
      </c>
      <c r="F392" s="10" t="e">
        <f ca="1">IF($B392&lt;='Visualization - Fit'!$B$5,OFFSET(Projection!E392,$A$2,0),NA())</f>
        <v>#N/A</v>
      </c>
      <c r="G392" s="10" t="e">
        <f ca="1">IF($B392&lt;='Visualization - Fit'!$B$5,OFFSET(Projection!F392,$A$2,0),NA())</f>
        <v>#N/A</v>
      </c>
      <c r="H392" s="10" t="e">
        <f ca="1">IF($B392&lt;='Visualization - Fit'!$B$5,OFFSET(Projection!O392,$A$2,0),NA())</f>
        <v>#N/A</v>
      </c>
      <c r="I392" s="10" t="e">
        <f ca="1">IF($B392&lt;='Visualization - Fit'!$B$5,OFFSET(Projection!P392,$A$2,0),NA())</f>
        <v>#N/A</v>
      </c>
      <c r="J392" s="10" t="e">
        <f ca="1">IF($B392&lt;='Visualization - Fit'!$B$5,OFFSET(Projection!Q392,$A$2,0),NA())</f>
        <v>#N/A</v>
      </c>
      <c r="K392" s="10" t="e">
        <f ca="1">IF($B392&lt;='Visualization - Fit'!$B$5,OFFSET(Projection!T392,$A$2,0),NA())</f>
        <v>#N/A</v>
      </c>
      <c r="L392" s="10" t="e">
        <f ca="1">IF($B392&lt;='Visualization - Fit'!$B$5,OFFSET(Projection!U392,$A$2,0),NA())</f>
        <v>#N/A</v>
      </c>
      <c r="M392" s="10" t="e">
        <f ca="1">IF($B392&lt;='Visualization - Fit'!$B$5,OFFSET(Projection!V392,$A$2,0),NA())</f>
        <v>#N/A</v>
      </c>
      <c r="N392" s="10" t="e">
        <f ca="1">IF($B392&lt;='Visualization - Fit'!$B$5,OFFSET(Projection!W392,$A$2,0),NA())</f>
        <v>#N/A</v>
      </c>
      <c r="O392" s="10" t="e">
        <f ca="1">IF($B392&lt;='Visualization - Fit'!$B$5,OFFSET(Projection!X392,$A$2,0),NA())</f>
        <v>#N/A</v>
      </c>
      <c r="P392" s="10" t="e">
        <f ca="1">IF($B392&lt;='Visualization - Fit'!$B$5,OFFSET(Projection!Y392,$A$2,0),NA())</f>
        <v>#N/A</v>
      </c>
      <c r="Q392" s="10" t="e">
        <f ca="1">IF($B392&lt;='Visualization - Fit'!$B$5,OFFSET(Projection!Z392,$A$2,0),NA())</f>
        <v>#N/A</v>
      </c>
      <c r="R392" s="10" t="e">
        <f ca="1">IF($B392&lt;='Visualization - Fit'!$B$5,OFFSET(Projection!AA392,$A$2,0),NA())</f>
        <v>#N/A</v>
      </c>
      <c r="S392" s="10" t="e">
        <f ca="1">IF($B392&lt;='Visualization - Fit'!$B$5,OFFSET(Projection!AB392,$A$2,0),NA())</f>
        <v>#N/A</v>
      </c>
      <c r="T392" s="10" t="e">
        <f ca="1">IF($B392&lt;='Visualization - Fit'!$B$5,OFFSET(Projection!AC392,$A$2,0),NA())</f>
        <v>#N/A</v>
      </c>
      <c r="U392" s="10" t="e">
        <f ca="1">IF($B392&lt;='Visualization - Fit'!$B$5,OFFSET(Projection!AD392,$A$2,0),NA())</f>
        <v>#N/A</v>
      </c>
      <c r="V392" s="10" t="e">
        <f ca="1">IF($B392&lt;='Visualization - Fit'!$B$5,OFFSET(Projection!AE392,$A$2,0),NA())</f>
        <v>#N/A</v>
      </c>
      <c r="W392" s="10" t="e">
        <f ca="1">IF($B392&lt;='Visualization - Fit'!$B$5,OFFSET(Projection!AI392,$A$2,0),NA())</f>
        <v>#N/A</v>
      </c>
      <c r="X392" s="10" t="e">
        <f ca="1">IF($B392&lt;='Visualization - Fit'!$B$5,OFFSET(Projection!AJ392,$A$2,0),NA())</f>
        <v>#N/A</v>
      </c>
      <c r="Y392" s="10" t="e">
        <f ca="1">IF($B392&lt;='Visualization - Fit'!$B$5,OFFSET(Projection!#REF!,$A$2,0),NA())</f>
        <v>#N/A</v>
      </c>
      <c r="Z392" s="10" t="e">
        <f ca="1">IF($B392&lt;='Visualization - Fit'!$B$5,OFFSET(Projection!AK392,$A$2,0),NA())</f>
        <v>#N/A</v>
      </c>
      <c r="AA392" s="10" t="e">
        <f ca="1">IF($B392&lt;='Visualization - Fit'!$B$5,OFFSET(Projection!AL392,$A$2,0),NA())</f>
        <v>#N/A</v>
      </c>
      <c r="AB392" s="10" t="e">
        <f ca="1">IF($B392&lt;='Visualization - Fit'!$B$5,OFFSET(Projection!AM392,$A$2,0),NA())</f>
        <v>#N/A</v>
      </c>
    </row>
    <row r="393" spans="2:28">
      <c r="B393" s="9" t="e">
        <f ca="1">IF(B392&lt;'Visualization - Fit'!$B$5,OFFSET(Projection!A393,$A$2,0),NA())</f>
        <v>#N/A</v>
      </c>
      <c r="C393" s="10" t="e">
        <f ca="1">IF($B393&lt;='Visualization - Fit'!$B$5,OFFSET(Projection!B393,$A$2,0),NA())</f>
        <v>#N/A</v>
      </c>
      <c r="D393" s="10" t="e">
        <f ca="1">IF($B393&lt;='Visualization - Fit'!$B$5,OFFSET(Projection!C393,$A$2,0),NA())</f>
        <v>#N/A</v>
      </c>
      <c r="E393" s="10" t="e">
        <f ca="1">IF($B393&lt;='Visualization - Fit'!$B$5,OFFSET(Projection!D393,$A$2,0),NA())</f>
        <v>#N/A</v>
      </c>
      <c r="F393" s="10" t="e">
        <f ca="1">IF($B393&lt;='Visualization - Fit'!$B$5,OFFSET(Projection!E393,$A$2,0),NA())</f>
        <v>#N/A</v>
      </c>
      <c r="G393" s="10" t="e">
        <f ca="1">IF($B393&lt;='Visualization - Fit'!$B$5,OFFSET(Projection!F393,$A$2,0),NA())</f>
        <v>#N/A</v>
      </c>
      <c r="H393" s="10" t="e">
        <f ca="1">IF($B393&lt;='Visualization - Fit'!$B$5,OFFSET(Projection!O393,$A$2,0),NA())</f>
        <v>#N/A</v>
      </c>
      <c r="I393" s="10" t="e">
        <f ca="1">IF($B393&lt;='Visualization - Fit'!$B$5,OFFSET(Projection!P393,$A$2,0),NA())</f>
        <v>#N/A</v>
      </c>
      <c r="J393" s="10" t="e">
        <f ca="1">IF($B393&lt;='Visualization - Fit'!$B$5,OFFSET(Projection!Q393,$A$2,0),NA())</f>
        <v>#N/A</v>
      </c>
      <c r="K393" s="10" t="e">
        <f ca="1">IF($B393&lt;='Visualization - Fit'!$B$5,OFFSET(Projection!T393,$A$2,0),NA())</f>
        <v>#N/A</v>
      </c>
      <c r="L393" s="10" t="e">
        <f ca="1">IF($B393&lt;='Visualization - Fit'!$B$5,OFFSET(Projection!U393,$A$2,0),NA())</f>
        <v>#N/A</v>
      </c>
      <c r="M393" s="10" t="e">
        <f ca="1">IF($B393&lt;='Visualization - Fit'!$B$5,OFFSET(Projection!V393,$A$2,0),NA())</f>
        <v>#N/A</v>
      </c>
      <c r="N393" s="10" t="e">
        <f ca="1">IF($B393&lt;='Visualization - Fit'!$B$5,OFFSET(Projection!W393,$A$2,0),NA())</f>
        <v>#N/A</v>
      </c>
      <c r="O393" s="10" t="e">
        <f ca="1">IF($B393&lt;='Visualization - Fit'!$B$5,OFFSET(Projection!X393,$A$2,0),NA())</f>
        <v>#N/A</v>
      </c>
      <c r="P393" s="10" t="e">
        <f ca="1">IF($B393&lt;='Visualization - Fit'!$B$5,OFFSET(Projection!Y393,$A$2,0),NA())</f>
        <v>#N/A</v>
      </c>
      <c r="Q393" s="10" t="e">
        <f ca="1">IF($B393&lt;='Visualization - Fit'!$B$5,OFFSET(Projection!Z393,$A$2,0),NA())</f>
        <v>#N/A</v>
      </c>
      <c r="R393" s="10" t="e">
        <f ca="1">IF($B393&lt;='Visualization - Fit'!$B$5,OFFSET(Projection!AA393,$A$2,0),NA())</f>
        <v>#N/A</v>
      </c>
      <c r="S393" s="10" t="e">
        <f ca="1">IF($B393&lt;='Visualization - Fit'!$B$5,OFFSET(Projection!AB393,$A$2,0),NA())</f>
        <v>#N/A</v>
      </c>
      <c r="T393" s="10" t="e">
        <f ca="1">IF($B393&lt;='Visualization - Fit'!$B$5,OFFSET(Projection!AC393,$A$2,0),NA())</f>
        <v>#N/A</v>
      </c>
      <c r="U393" s="10" t="e">
        <f ca="1">IF($B393&lt;='Visualization - Fit'!$B$5,OFFSET(Projection!AD393,$A$2,0),NA())</f>
        <v>#N/A</v>
      </c>
      <c r="V393" s="10" t="e">
        <f ca="1">IF($B393&lt;='Visualization - Fit'!$B$5,OFFSET(Projection!AE393,$A$2,0),NA())</f>
        <v>#N/A</v>
      </c>
      <c r="W393" s="10" t="e">
        <f ca="1">IF($B393&lt;='Visualization - Fit'!$B$5,OFFSET(Projection!AI393,$A$2,0),NA())</f>
        <v>#N/A</v>
      </c>
      <c r="X393" s="10" t="e">
        <f ca="1">IF($B393&lt;='Visualization - Fit'!$B$5,OFFSET(Projection!AJ393,$A$2,0),NA())</f>
        <v>#N/A</v>
      </c>
      <c r="Y393" s="10" t="e">
        <f ca="1">IF($B393&lt;='Visualization - Fit'!$B$5,OFFSET(Projection!#REF!,$A$2,0),NA())</f>
        <v>#N/A</v>
      </c>
      <c r="Z393" s="10" t="e">
        <f ca="1">IF($B393&lt;='Visualization - Fit'!$B$5,OFFSET(Projection!AK393,$A$2,0),NA())</f>
        <v>#N/A</v>
      </c>
      <c r="AA393" s="10" t="e">
        <f ca="1">IF($B393&lt;='Visualization - Fit'!$B$5,OFFSET(Projection!AL393,$A$2,0),NA())</f>
        <v>#N/A</v>
      </c>
      <c r="AB393" s="10" t="e">
        <f ca="1">IF($B393&lt;='Visualization - Fit'!$B$5,OFFSET(Projection!AM393,$A$2,0),NA())</f>
        <v>#N/A</v>
      </c>
    </row>
    <row r="394" spans="2:28">
      <c r="B394" s="9" t="e">
        <f ca="1">IF(B393&lt;'Visualization - Fit'!$B$5,OFFSET(Projection!A394,$A$2,0),NA())</f>
        <v>#N/A</v>
      </c>
      <c r="C394" s="10" t="e">
        <f ca="1">IF($B394&lt;='Visualization - Fit'!$B$5,OFFSET(Projection!B394,$A$2,0),NA())</f>
        <v>#N/A</v>
      </c>
      <c r="D394" s="10" t="e">
        <f ca="1">IF($B394&lt;='Visualization - Fit'!$B$5,OFFSET(Projection!C394,$A$2,0),NA())</f>
        <v>#N/A</v>
      </c>
      <c r="E394" s="10" t="e">
        <f ca="1">IF($B394&lt;='Visualization - Fit'!$B$5,OFFSET(Projection!D394,$A$2,0),NA())</f>
        <v>#N/A</v>
      </c>
      <c r="F394" s="10" t="e">
        <f ca="1">IF($B394&lt;='Visualization - Fit'!$B$5,OFFSET(Projection!E394,$A$2,0),NA())</f>
        <v>#N/A</v>
      </c>
      <c r="G394" s="10" t="e">
        <f ca="1">IF($B394&lt;='Visualization - Fit'!$B$5,OFFSET(Projection!F394,$A$2,0),NA())</f>
        <v>#N/A</v>
      </c>
      <c r="H394" s="10" t="e">
        <f ca="1">IF($B394&lt;='Visualization - Fit'!$B$5,OFFSET(Projection!O394,$A$2,0),NA())</f>
        <v>#N/A</v>
      </c>
      <c r="I394" s="10" t="e">
        <f ca="1">IF($B394&lt;='Visualization - Fit'!$B$5,OFFSET(Projection!P394,$A$2,0),NA())</f>
        <v>#N/A</v>
      </c>
      <c r="J394" s="10" t="e">
        <f ca="1">IF($B394&lt;='Visualization - Fit'!$B$5,OFFSET(Projection!Q394,$A$2,0),NA())</f>
        <v>#N/A</v>
      </c>
      <c r="K394" s="10" t="e">
        <f ca="1">IF($B394&lt;='Visualization - Fit'!$B$5,OFFSET(Projection!T394,$A$2,0),NA())</f>
        <v>#N/A</v>
      </c>
      <c r="L394" s="10" t="e">
        <f ca="1">IF($B394&lt;='Visualization - Fit'!$B$5,OFFSET(Projection!U394,$A$2,0),NA())</f>
        <v>#N/A</v>
      </c>
      <c r="M394" s="10" t="e">
        <f ca="1">IF($B394&lt;='Visualization - Fit'!$B$5,OFFSET(Projection!V394,$A$2,0),NA())</f>
        <v>#N/A</v>
      </c>
      <c r="N394" s="10" t="e">
        <f ca="1">IF($B394&lt;='Visualization - Fit'!$B$5,OFFSET(Projection!W394,$A$2,0),NA())</f>
        <v>#N/A</v>
      </c>
      <c r="O394" s="10" t="e">
        <f ca="1">IF($B394&lt;='Visualization - Fit'!$B$5,OFFSET(Projection!X394,$A$2,0),NA())</f>
        <v>#N/A</v>
      </c>
      <c r="P394" s="10" t="e">
        <f ca="1">IF($B394&lt;='Visualization - Fit'!$B$5,OFFSET(Projection!Y394,$A$2,0),NA())</f>
        <v>#N/A</v>
      </c>
      <c r="Q394" s="10" t="e">
        <f ca="1">IF($B394&lt;='Visualization - Fit'!$B$5,OFFSET(Projection!Z394,$A$2,0),NA())</f>
        <v>#N/A</v>
      </c>
      <c r="R394" s="10" t="e">
        <f ca="1">IF($B394&lt;='Visualization - Fit'!$B$5,OFFSET(Projection!AA394,$A$2,0),NA())</f>
        <v>#N/A</v>
      </c>
      <c r="S394" s="10" t="e">
        <f ca="1">IF($B394&lt;='Visualization - Fit'!$B$5,OFFSET(Projection!AB394,$A$2,0),NA())</f>
        <v>#N/A</v>
      </c>
      <c r="T394" s="10" t="e">
        <f ca="1">IF($B394&lt;='Visualization - Fit'!$B$5,OFFSET(Projection!AC394,$A$2,0),NA())</f>
        <v>#N/A</v>
      </c>
      <c r="U394" s="10" t="e">
        <f ca="1">IF($B394&lt;='Visualization - Fit'!$B$5,OFFSET(Projection!AD394,$A$2,0),NA())</f>
        <v>#N/A</v>
      </c>
      <c r="V394" s="10" t="e">
        <f ca="1">IF($B394&lt;='Visualization - Fit'!$B$5,OFFSET(Projection!AE394,$A$2,0),NA())</f>
        <v>#N/A</v>
      </c>
      <c r="W394" s="10" t="e">
        <f ca="1">IF($B394&lt;='Visualization - Fit'!$B$5,OFFSET(Projection!AI394,$A$2,0),NA())</f>
        <v>#N/A</v>
      </c>
      <c r="X394" s="10" t="e">
        <f ca="1">IF($B394&lt;='Visualization - Fit'!$B$5,OFFSET(Projection!AJ394,$A$2,0),NA())</f>
        <v>#N/A</v>
      </c>
      <c r="Y394" s="10" t="e">
        <f ca="1">IF($B394&lt;='Visualization - Fit'!$B$5,OFFSET(Projection!#REF!,$A$2,0),NA())</f>
        <v>#N/A</v>
      </c>
      <c r="Z394" s="10" t="e">
        <f ca="1">IF($B394&lt;='Visualization - Fit'!$B$5,OFFSET(Projection!AK394,$A$2,0),NA())</f>
        <v>#N/A</v>
      </c>
      <c r="AA394" s="10" t="e">
        <f ca="1">IF($B394&lt;='Visualization - Fit'!$B$5,OFFSET(Projection!AL394,$A$2,0),NA())</f>
        <v>#N/A</v>
      </c>
      <c r="AB394" s="10" t="e">
        <f ca="1">IF($B394&lt;='Visualization - Fit'!$B$5,OFFSET(Projection!AM394,$A$2,0),NA())</f>
        <v>#N/A</v>
      </c>
    </row>
    <row r="395" spans="2:28">
      <c r="B395" s="9" t="e">
        <f ca="1">IF(B394&lt;'Visualization - Fit'!$B$5,OFFSET(Projection!A395,$A$2,0),NA())</f>
        <v>#N/A</v>
      </c>
      <c r="C395" s="10" t="e">
        <f ca="1">IF($B395&lt;='Visualization - Fit'!$B$5,OFFSET(Projection!B395,$A$2,0),NA())</f>
        <v>#N/A</v>
      </c>
      <c r="D395" s="10" t="e">
        <f ca="1">IF($B395&lt;='Visualization - Fit'!$B$5,OFFSET(Projection!C395,$A$2,0),NA())</f>
        <v>#N/A</v>
      </c>
      <c r="E395" s="10" t="e">
        <f ca="1">IF($B395&lt;='Visualization - Fit'!$B$5,OFFSET(Projection!D395,$A$2,0),NA())</f>
        <v>#N/A</v>
      </c>
      <c r="F395" s="10" t="e">
        <f ca="1">IF($B395&lt;='Visualization - Fit'!$B$5,OFFSET(Projection!E395,$A$2,0),NA())</f>
        <v>#N/A</v>
      </c>
      <c r="G395" s="10" t="e">
        <f ca="1">IF($B395&lt;='Visualization - Fit'!$B$5,OFFSET(Projection!F395,$A$2,0),NA())</f>
        <v>#N/A</v>
      </c>
      <c r="H395" s="10" t="e">
        <f ca="1">IF($B395&lt;='Visualization - Fit'!$B$5,OFFSET(Projection!O395,$A$2,0),NA())</f>
        <v>#N/A</v>
      </c>
      <c r="I395" s="10" t="e">
        <f ca="1">IF($B395&lt;='Visualization - Fit'!$B$5,OFFSET(Projection!P395,$A$2,0),NA())</f>
        <v>#N/A</v>
      </c>
      <c r="J395" s="10" t="e">
        <f ca="1">IF($B395&lt;='Visualization - Fit'!$B$5,OFFSET(Projection!Q395,$A$2,0),NA())</f>
        <v>#N/A</v>
      </c>
      <c r="K395" s="10" t="e">
        <f ca="1">IF($B395&lt;='Visualization - Fit'!$B$5,OFFSET(Projection!T395,$A$2,0),NA())</f>
        <v>#N/A</v>
      </c>
      <c r="L395" s="10" t="e">
        <f ca="1">IF($B395&lt;='Visualization - Fit'!$B$5,OFFSET(Projection!U395,$A$2,0),NA())</f>
        <v>#N/A</v>
      </c>
      <c r="M395" s="10" t="e">
        <f ca="1">IF($B395&lt;='Visualization - Fit'!$B$5,OFFSET(Projection!V395,$A$2,0),NA())</f>
        <v>#N/A</v>
      </c>
      <c r="N395" s="10" t="e">
        <f ca="1">IF($B395&lt;='Visualization - Fit'!$B$5,OFFSET(Projection!W395,$A$2,0),NA())</f>
        <v>#N/A</v>
      </c>
      <c r="O395" s="10" t="e">
        <f ca="1">IF($B395&lt;='Visualization - Fit'!$B$5,OFFSET(Projection!X395,$A$2,0),NA())</f>
        <v>#N/A</v>
      </c>
      <c r="P395" s="10" t="e">
        <f ca="1">IF($B395&lt;='Visualization - Fit'!$B$5,OFFSET(Projection!Y395,$A$2,0),NA())</f>
        <v>#N/A</v>
      </c>
      <c r="Q395" s="10" t="e">
        <f ca="1">IF($B395&lt;='Visualization - Fit'!$B$5,OFFSET(Projection!Z395,$A$2,0),NA())</f>
        <v>#N/A</v>
      </c>
      <c r="R395" s="10" t="e">
        <f ca="1">IF($B395&lt;='Visualization - Fit'!$B$5,OFFSET(Projection!AA395,$A$2,0),NA())</f>
        <v>#N/A</v>
      </c>
      <c r="S395" s="10" t="e">
        <f ca="1">IF($B395&lt;='Visualization - Fit'!$B$5,OFFSET(Projection!AB395,$A$2,0),NA())</f>
        <v>#N/A</v>
      </c>
      <c r="T395" s="10" t="e">
        <f ca="1">IF($B395&lt;='Visualization - Fit'!$B$5,OFFSET(Projection!AC395,$A$2,0),NA())</f>
        <v>#N/A</v>
      </c>
      <c r="U395" s="10" t="e">
        <f ca="1">IF($B395&lt;='Visualization - Fit'!$B$5,OFFSET(Projection!AD395,$A$2,0),NA())</f>
        <v>#N/A</v>
      </c>
      <c r="V395" s="10" t="e">
        <f ca="1">IF($B395&lt;='Visualization - Fit'!$B$5,OFFSET(Projection!AE395,$A$2,0),NA())</f>
        <v>#N/A</v>
      </c>
      <c r="W395" s="10" t="e">
        <f ca="1">IF($B395&lt;='Visualization - Fit'!$B$5,OFFSET(Projection!AI395,$A$2,0),NA())</f>
        <v>#N/A</v>
      </c>
      <c r="X395" s="10" t="e">
        <f ca="1">IF($B395&lt;='Visualization - Fit'!$B$5,OFFSET(Projection!AJ395,$A$2,0),NA())</f>
        <v>#N/A</v>
      </c>
      <c r="Y395" s="10" t="e">
        <f ca="1">IF($B395&lt;='Visualization - Fit'!$B$5,OFFSET(Projection!#REF!,$A$2,0),NA())</f>
        <v>#N/A</v>
      </c>
      <c r="Z395" s="10" t="e">
        <f ca="1">IF($B395&lt;='Visualization - Fit'!$B$5,OFFSET(Projection!AK395,$A$2,0),NA())</f>
        <v>#N/A</v>
      </c>
      <c r="AA395" s="10" t="e">
        <f ca="1">IF($B395&lt;='Visualization - Fit'!$B$5,OFFSET(Projection!AL395,$A$2,0),NA())</f>
        <v>#N/A</v>
      </c>
      <c r="AB395" s="10" t="e">
        <f ca="1">IF($B395&lt;='Visualization - Fit'!$B$5,OFFSET(Projection!AM395,$A$2,0),NA())</f>
        <v>#N/A</v>
      </c>
    </row>
    <row r="396" spans="2:28">
      <c r="B396" s="9" t="e">
        <f ca="1">IF(B395&lt;'Visualization - Fit'!$B$5,OFFSET(Projection!A396,$A$2,0),NA())</f>
        <v>#N/A</v>
      </c>
      <c r="C396" s="10" t="e">
        <f ca="1">IF($B396&lt;='Visualization - Fit'!$B$5,OFFSET(Projection!B396,$A$2,0),NA())</f>
        <v>#N/A</v>
      </c>
      <c r="D396" s="10" t="e">
        <f ca="1">IF($B396&lt;='Visualization - Fit'!$B$5,OFFSET(Projection!C396,$A$2,0),NA())</f>
        <v>#N/A</v>
      </c>
      <c r="E396" s="10" t="e">
        <f ca="1">IF($B396&lt;='Visualization - Fit'!$B$5,OFFSET(Projection!D396,$A$2,0),NA())</f>
        <v>#N/A</v>
      </c>
      <c r="F396" s="10" t="e">
        <f ca="1">IF($B396&lt;='Visualization - Fit'!$B$5,OFFSET(Projection!E396,$A$2,0),NA())</f>
        <v>#N/A</v>
      </c>
      <c r="G396" s="10" t="e">
        <f ca="1">IF($B396&lt;='Visualization - Fit'!$B$5,OFFSET(Projection!F396,$A$2,0),NA())</f>
        <v>#N/A</v>
      </c>
      <c r="H396" s="10" t="e">
        <f ca="1">IF($B396&lt;='Visualization - Fit'!$B$5,OFFSET(Projection!O396,$A$2,0),NA())</f>
        <v>#N/A</v>
      </c>
      <c r="I396" s="10" t="e">
        <f ca="1">IF($B396&lt;='Visualization - Fit'!$B$5,OFFSET(Projection!P396,$A$2,0),NA())</f>
        <v>#N/A</v>
      </c>
      <c r="J396" s="10" t="e">
        <f ca="1">IF($B396&lt;='Visualization - Fit'!$B$5,OFFSET(Projection!Q396,$A$2,0),NA())</f>
        <v>#N/A</v>
      </c>
      <c r="K396" s="10" t="e">
        <f ca="1">IF($B396&lt;='Visualization - Fit'!$B$5,OFFSET(Projection!T396,$A$2,0),NA())</f>
        <v>#N/A</v>
      </c>
      <c r="L396" s="10" t="e">
        <f ca="1">IF($B396&lt;='Visualization - Fit'!$B$5,OFFSET(Projection!U396,$A$2,0),NA())</f>
        <v>#N/A</v>
      </c>
      <c r="M396" s="10" t="e">
        <f ca="1">IF($B396&lt;='Visualization - Fit'!$B$5,OFFSET(Projection!V396,$A$2,0),NA())</f>
        <v>#N/A</v>
      </c>
      <c r="N396" s="10" t="e">
        <f ca="1">IF($B396&lt;='Visualization - Fit'!$B$5,OFFSET(Projection!W396,$A$2,0),NA())</f>
        <v>#N/A</v>
      </c>
      <c r="O396" s="10" t="e">
        <f ca="1">IF($B396&lt;='Visualization - Fit'!$B$5,OFFSET(Projection!X396,$A$2,0),NA())</f>
        <v>#N/A</v>
      </c>
      <c r="P396" s="10" t="e">
        <f ca="1">IF($B396&lt;='Visualization - Fit'!$B$5,OFFSET(Projection!Y396,$A$2,0),NA())</f>
        <v>#N/A</v>
      </c>
      <c r="Q396" s="10" t="e">
        <f ca="1">IF($B396&lt;='Visualization - Fit'!$B$5,OFFSET(Projection!Z396,$A$2,0),NA())</f>
        <v>#N/A</v>
      </c>
      <c r="R396" s="10" t="e">
        <f ca="1">IF($B396&lt;='Visualization - Fit'!$B$5,OFFSET(Projection!AA396,$A$2,0),NA())</f>
        <v>#N/A</v>
      </c>
      <c r="S396" s="10" t="e">
        <f ca="1">IF($B396&lt;='Visualization - Fit'!$B$5,OFFSET(Projection!AB396,$A$2,0),NA())</f>
        <v>#N/A</v>
      </c>
      <c r="T396" s="10" t="e">
        <f ca="1">IF($B396&lt;='Visualization - Fit'!$B$5,OFFSET(Projection!AC396,$A$2,0),NA())</f>
        <v>#N/A</v>
      </c>
      <c r="U396" s="10" t="e">
        <f ca="1">IF($B396&lt;='Visualization - Fit'!$B$5,OFFSET(Projection!AD396,$A$2,0),NA())</f>
        <v>#N/A</v>
      </c>
      <c r="V396" s="10" t="e">
        <f ca="1">IF($B396&lt;='Visualization - Fit'!$B$5,OFFSET(Projection!AE396,$A$2,0),NA())</f>
        <v>#N/A</v>
      </c>
      <c r="W396" s="10" t="e">
        <f ca="1">IF($B396&lt;='Visualization - Fit'!$B$5,OFFSET(Projection!AI396,$A$2,0),NA())</f>
        <v>#N/A</v>
      </c>
      <c r="X396" s="10" t="e">
        <f ca="1">IF($B396&lt;='Visualization - Fit'!$B$5,OFFSET(Projection!AJ396,$A$2,0),NA())</f>
        <v>#N/A</v>
      </c>
      <c r="Y396" s="10" t="e">
        <f ca="1">IF($B396&lt;='Visualization - Fit'!$B$5,OFFSET(Projection!#REF!,$A$2,0),NA())</f>
        <v>#N/A</v>
      </c>
      <c r="Z396" s="10" t="e">
        <f ca="1">IF($B396&lt;='Visualization - Fit'!$B$5,OFFSET(Projection!AK396,$A$2,0),NA())</f>
        <v>#N/A</v>
      </c>
      <c r="AA396" s="10" t="e">
        <f ca="1">IF($B396&lt;='Visualization - Fit'!$B$5,OFFSET(Projection!AL396,$A$2,0),NA())</f>
        <v>#N/A</v>
      </c>
      <c r="AB396" s="10" t="e">
        <f ca="1">IF($B396&lt;='Visualization - Fit'!$B$5,OFFSET(Projection!AM396,$A$2,0),NA())</f>
        <v>#N/A</v>
      </c>
    </row>
    <row r="397" spans="2:28">
      <c r="B397" s="9" t="e">
        <f ca="1">IF(B396&lt;'Visualization - Fit'!$B$5,OFFSET(Projection!A397,$A$2,0),NA())</f>
        <v>#N/A</v>
      </c>
      <c r="C397" s="10" t="e">
        <f ca="1">IF($B397&lt;='Visualization - Fit'!$B$5,OFFSET(Projection!B397,$A$2,0),NA())</f>
        <v>#N/A</v>
      </c>
      <c r="D397" s="10" t="e">
        <f ca="1">IF($B397&lt;='Visualization - Fit'!$B$5,OFFSET(Projection!C397,$A$2,0),NA())</f>
        <v>#N/A</v>
      </c>
      <c r="E397" s="10" t="e">
        <f ca="1">IF($B397&lt;='Visualization - Fit'!$B$5,OFFSET(Projection!D397,$A$2,0),NA())</f>
        <v>#N/A</v>
      </c>
      <c r="F397" s="10" t="e">
        <f ca="1">IF($B397&lt;='Visualization - Fit'!$B$5,OFFSET(Projection!E397,$A$2,0),NA())</f>
        <v>#N/A</v>
      </c>
      <c r="G397" s="10" t="e">
        <f ca="1">IF($B397&lt;='Visualization - Fit'!$B$5,OFFSET(Projection!F397,$A$2,0),NA())</f>
        <v>#N/A</v>
      </c>
      <c r="H397" s="10" t="e">
        <f ca="1">IF($B397&lt;='Visualization - Fit'!$B$5,OFFSET(Projection!O397,$A$2,0),NA())</f>
        <v>#N/A</v>
      </c>
      <c r="I397" s="10" t="e">
        <f ca="1">IF($B397&lt;='Visualization - Fit'!$B$5,OFFSET(Projection!P397,$A$2,0),NA())</f>
        <v>#N/A</v>
      </c>
      <c r="J397" s="10" t="e">
        <f ca="1">IF($B397&lt;='Visualization - Fit'!$B$5,OFFSET(Projection!Q397,$A$2,0),NA())</f>
        <v>#N/A</v>
      </c>
      <c r="K397" s="10" t="e">
        <f ca="1">IF($B397&lt;='Visualization - Fit'!$B$5,OFFSET(Projection!T397,$A$2,0),NA())</f>
        <v>#N/A</v>
      </c>
      <c r="L397" s="10" t="e">
        <f ca="1">IF($B397&lt;='Visualization - Fit'!$B$5,OFFSET(Projection!U397,$A$2,0),NA())</f>
        <v>#N/A</v>
      </c>
      <c r="M397" s="10" t="e">
        <f ca="1">IF($B397&lt;='Visualization - Fit'!$B$5,OFFSET(Projection!V397,$A$2,0),NA())</f>
        <v>#N/A</v>
      </c>
      <c r="N397" s="10" t="e">
        <f ca="1">IF($B397&lt;='Visualization - Fit'!$B$5,OFFSET(Projection!W397,$A$2,0),NA())</f>
        <v>#N/A</v>
      </c>
      <c r="O397" s="10" t="e">
        <f ca="1">IF($B397&lt;='Visualization - Fit'!$B$5,OFFSET(Projection!X397,$A$2,0),NA())</f>
        <v>#N/A</v>
      </c>
      <c r="P397" s="10" t="e">
        <f ca="1">IF($B397&lt;='Visualization - Fit'!$B$5,OFFSET(Projection!Y397,$A$2,0),NA())</f>
        <v>#N/A</v>
      </c>
      <c r="Q397" s="10" t="e">
        <f ca="1">IF($B397&lt;='Visualization - Fit'!$B$5,OFFSET(Projection!Z397,$A$2,0),NA())</f>
        <v>#N/A</v>
      </c>
      <c r="R397" s="10" t="e">
        <f ca="1">IF($B397&lt;='Visualization - Fit'!$B$5,OFFSET(Projection!AA397,$A$2,0),NA())</f>
        <v>#N/A</v>
      </c>
      <c r="S397" s="10" t="e">
        <f ca="1">IF($B397&lt;='Visualization - Fit'!$B$5,OFFSET(Projection!AB397,$A$2,0),NA())</f>
        <v>#N/A</v>
      </c>
      <c r="T397" s="10" t="e">
        <f ca="1">IF($B397&lt;='Visualization - Fit'!$B$5,OFFSET(Projection!AC397,$A$2,0),NA())</f>
        <v>#N/A</v>
      </c>
      <c r="U397" s="10" t="e">
        <f ca="1">IF($B397&lt;='Visualization - Fit'!$B$5,OFFSET(Projection!AD397,$A$2,0),NA())</f>
        <v>#N/A</v>
      </c>
      <c r="V397" s="10" t="e">
        <f ca="1">IF($B397&lt;='Visualization - Fit'!$B$5,OFFSET(Projection!AE397,$A$2,0),NA())</f>
        <v>#N/A</v>
      </c>
      <c r="W397" s="10" t="e">
        <f ca="1">IF($B397&lt;='Visualization - Fit'!$B$5,OFFSET(Projection!AI397,$A$2,0),NA())</f>
        <v>#N/A</v>
      </c>
      <c r="X397" s="10" t="e">
        <f ca="1">IF($B397&lt;='Visualization - Fit'!$B$5,OFFSET(Projection!AJ397,$A$2,0),NA())</f>
        <v>#N/A</v>
      </c>
      <c r="Y397" s="10" t="e">
        <f ca="1">IF($B397&lt;='Visualization - Fit'!$B$5,OFFSET(Projection!#REF!,$A$2,0),NA())</f>
        <v>#N/A</v>
      </c>
      <c r="Z397" s="10" t="e">
        <f ca="1">IF($B397&lt;='Visualization - Fit'!$B$5,OFFSET(Projection!AK397,$A$2,0),NA())</f>
        <v>#N/A</v>
      </c>
      <c r="AA397" s="10" t="e">
        <f ca="1">IF($B397&lt;='Visualization - Fit'!$B$5,OFFSET(Projection!AL397,$A$2,0),NA())</f>
        <v>#N/A</v>
      </c>
      <c r="AB397" s="10" t="e">
        <f ca="1">IF($B397&lt;='Visualization - Fit'!$B$5,OFFSET(Projection!AM397,$A$2,0),NA())</f>
        <v>#N/A</v>
      </c>
    </row>
    <row r="398" spans="2:28">
      <c r="B398" s="9" t="e">
        <f ca="1">IF(B397&lt;'Visualization - Fit'!$B$5,OFFSET(Projection!A398,$A$2,0),NA())</f>
        <v>#N/A</v>
      </c>
      <c r="C398" s="10" t="e">
        <f ca="1">IF($B398&lt;='Visualization - Fit'!$B$5,OFFSET(Projection!B398,$A$2,0),NA())</f>
        <v>#N/A</v>
      </c>
      <c r="D398" s="10" t="e">
        <f ca="1">IF($B398&lt;='Visualization - Fit'!$B$5,OFFSET(Projection!C398,$A$2,0),NA())</f>
        <v>#N/A</v>
      </c>
      <c r="E398" s="10" t="e">
        <f ca="1">IF($B398&lt;='Visualization - Fit'!$B$5,OFFSET(Projection!D398,$A$2,0),NA())</f>
        <v>#N/A</v>
      </c>
      <c r="F398" s="10" t="e">
        <f ca="1">IF($B398&lt;='Visualization - Fit'!$B$5,OFFSET(Projection!E398,$A$2,0),NA())</f>
        <v>#N/A</v>
      </c>
      <c r="G398" s="10" t="e">
        <f ca="1">IF($B398&lt;='Visualization - Fit'!$B$5,OFFSET(Projection!F398,$A$2,0),NA())</f>
        <v>#N/A</v>
      </c>
      <c r="H398" s="10" t="e">
        <f ca="1">IF($B398&lt;='Visualization - Fit'!$B$5,OFFSET(Projection!O398,$A$2,0),NA())</f>
        <v>#N/A</v>
      </c>
      <c r="I398" s="10" t="e">
        <f ca="1">IF($B398&lt;='Visualization - Fit'!$B$5,OFFSET(Projection!P398,$A$2,0),NA())</f>
        <v>#N/A</v>
      </c>
      <c r="J398" s="10" t="e">
        <f ca="1">IF($B398&lt;='Visualization - Fit'!$B$5,OFFSET(Projection!Q398,$A$2,0),NA())</f>
        <v>#N/A</v>
      </c>
      <c r="K398" s="10" t="e">
        <f ca="1">IF($B398&lt;='Visualization - Fit'!$B$5,OFFSET(Projection!T398,$A$2,0),NA())</f>
        <v>#N/A</v>
      </c>
      <c r="L398" s="10" t="e">
        <f ca="1">IF($B398&lt;='Visualization - Fit'!$B$5,OFFSET(Projection!U398,$A$2,0),NA())</f>
        <v>#N/A</v>
      </c>
      <c r="M398" s="10" t="e">
        <f ca="1">IF($B398&lt;='Visualization - Fit'!$B$5,OFFSET(Projection!V398,$A$2,0),NA())</f>
        <v>#N/A</v>
      </c>
      <c r="N398" s="10" t="e">
        <f ca="1">IF($B398&lt;='Visualization - Fit'!$B$5,OFFSET(Projection!W398,$A$2,0),NA())</f>
        <v>#N/A</v>
      </c>
      <c r="O398" s="10" t="e">
        <f ca="1">IF($B398&lt;='Visualization - Fit'!$B$5,OFFSET(Projection!X398,$A$2,0),NA())</f>
        <v>#N/A</v>
      </c>
      <c r="P398" s="10" t="e">
        <f ca="1">IF($B398&lt;='Visualization - Fit'!$B$5,OFFSET(Projection!Y398,$A$2,0),NA())</f>
        <v>#N/A</v>
      </c>
      <c r="Q398" s="10" t="e">
        <f ca="1">IF($B398&lt;='Visualization - Fit'!$B$5,OFFSET(Projection!Z398,$A$2,0),NA())</f>
        <v>#N/A</v>
      </c>
      <c r="R398" s="10" t="e">
        <f ca="1">IF($B398&lt;='Visualization - Fit'!$B$5,OFFSET(Projection!AA398,$A$2,0),NA())</f>
        <v>#N/A</v>
      </c>
      <c r="S398" s="10" t="e">
        <f ca="1">IF($B398&lt;='Visualization - Fit'!$B$5,OFFSET(Projection!AB398,$A$2,0),NA())</f>
        <v>#N/A</v>
      </c>
      <c r="T398" s="10" t="e">
        <f ca="1">IF($B398&lt;='Visualization - Fit'!$B$5,OFFSET(Projection!AC398,$A$2,0),NA())</f>
        <v>#N/A</v>
      </c>
      <c r="U398" s="10" t="e">
        <f ca="1">IF($B398&lt;='Visualization - Fit'!$B$5,OFFSET(Projection!AD398,$A$2,0),NA())</f>
        <v>#N/A</v>
      </c>
      <c r="V398" s="10" t="e">
        <f ca="1">IF($B398&lt;='Visualization - Fit'!$B$5,OFFSET(Projection!AE398,$A$2,0),NA())</f>
        <v>#N/A</v>
      </c>
      <c r="W398" s="10" t="e">
        <f ca="1">IF($B398&lt;='Visualization - Fit'!$B$5,OFFSET(Projection!AI398,$A$2,0),NA())</f>
        <v>#N/A</v>
      </c>
      <c r="X398" s="10" t="e">
        <f ca="1">IF($B398&lt;='Visualization - Fit'!$B$5,OFFSET(Projection!AJ398,$A$2,0),NA())</f>
        <v>#N/A</v>
      </c>
      <c r="Y398" s="10" t="e">
        <f ca="1">IF($B398&lt;='Visualization - Fit'!$B$5,OFFSET(Projection!#REF!,$A$2,0),NA())</f>
        <v>#N/A</v>
      </c>
      <c r="Z398" s="10" t="e">
        <f ca="1">IF($B398&lt;='Visualization - Fit'!$B$5,OFFSET(Projection!AK398,$A$2,0),NA())</f>
        <v>#N/A</v>
      </c>
      <c r="AA398" s="10" t="e">
        <f ca="1">IF($B398&lt;='Visualization - Fit'!$B$5,OFFSET(Projection!AL398,$A$2,0),NA())</f>
        <v>#N/A</v>
      </c>
      <c r="AB398" s="10" t="e">
        <f ca="1">IF($B398&lt;='Visualization - Fit'!$B$5,OFFSET(Projection!AM398,$A$2,0),NA())</f>
        <v>#N/A</v>
      </c>
    </row>
    <row r="399" spans="2:28">
      <c r="B399" s="9" t="e">
        <f ca="1">IF(B398&lt;'Visualization - Fit'!$B$5,OFFSET(Projection!A399,$A$2,0),NA())</f>
        <v>#N/A</v>
      </c>
      <c r="C399" s="10" t="e">
        <f ca="1">IF($B399&lt;='Visualization - Fit'!$B$5,OFFSET(Projection!B399,$A$2,0),NA())</f>
        <v>#N/A</v>
      </c>
      <c r="D399" s="10" t="e">
        <f ca="1">IF($B399&lt;='Visualization - Fit'!$B$5,OFFSET(Projection!C399,$A$2,0),NA())</f>
        <v>#N/A</v>
      </c>
      <c r="E399" s="10" t="e">
        <f ca="1">IF($B399&lt;='Visualization - Fit'!$B$5,OFFSET(Projection!D399,$A$2,0),NA())</f>
        <v>#N/A</v>
      </c>
      <c r="F399" s="10" t="e">
        <f ca="1">IF($B399&lt;='Visualization - Fit'!$B$5,OFFSET(Projection!E399,$A$2,0),NA())</f>
        <v>#N/A</v>
      </c>
      <c r="G399" s="10" t="e">
        <f ca="1">IF($B399&lt;='Visualization - Fit'!$B$5,OFFSET(Projection!F399,$A$2,0),NA())</f>
        <v>#N/A</v>
      </c>
      <c r="H399" s="10" t="e">
        <f ca="1">IF($B399&lt;='Visualization - Fit'!$B$5,OFFSET(Projection!O399,$A$2,0),NA())</f>
        <v>#N/A</v>
      </c>
      <c r="I399" s="10" t="e">
        <f ca="1">IF($B399&lt;='Visualization - Fit'!$B$5,OFFSET(Projection!P399,$A$2,0),NA())</f>
        <v>#N/A</v>
      </c>
      <c r="J399" s="10" t="e">
        <f ca="1">IF($B399&lt;='Visualization - Fit'!$B$5,OFFSET(Projection!Q399,$A$2,0),NA())</f>
        <v>#N/A</v>
      </c>
      <c r="K399" s="10" t="e">
        <f ca="1">IF($B399&lt;='Visualization - Fit'!$B$5,OFFSET(Projection!T399,$A$2,0),NA())</f>
        <v>#N/A</v>
      </c>
      <c r="L399" s="10" t="e">
        <f ca="1">IF($B399&lt;='Visualization - Fit'!$B$5,OFFSET(Projection!U399,$A$2,0),NA())</f>
        <v>#N/A</v>
      </c>
      <c r="M399" s="10" t="e">
        <f ca="1">IF($B399&lt;='Visualization - Fit'!$B$5,OFFSET(Projection!V399,$A$2,0),NA())</f>
        <v>#N/A</v>
      </c>
      <c r="N399" s="10" t="e">
        <f ca="1">IF($B399&lt;='Visualization - Fit'!$B$5,OFFSET(Projection!W399,$A$2,0),NA())</f>
        <v>#N/A</v>
      </c>
      <c r="O399" s="10" t="e">
        <f ca="1">IF($B399&lt;='Visualization - Fit'!$B$5,OFFSET(Projection!X399,$A$2,0),NA())</f>
        <v>#N/A</v>
      </c>
      <c r="P399" s="10" t="e">
        <f ca="1">IF($B399&lt;='Visualization - Fit'!$B$5,OFFSET(Projection!Y399,$A$2,0),NA())</f>
        <v>#N/A</v>
      </c>
      <c r="Q399" s="10" t="e">
        <f ca="1">IF($B399&lt;='Visualization - Fit'!$B$5,OFFSET(Projection!Z399,$A$2,0),NA())</f>
        <v>#N/A</v>
      </c>
      <c r="R399" s="10" t="e">
        <f ca="1">IF($B399&lt;='Visualization - Fit'!$B$5,OFFSET(Projection!AA399,$A$2,0),NA())</f>
        <v>#N/A</v>
      </c>
      <c r="S399" s="10" t="e">
        <f ca="1">IF($B399&lt;='Visualization - Fit'!$B$5,OFFSET(Projection!AB399,$A$2,0),NA())</f>
        <v>#N/A</v>
      </c>
      <c r="T399" s="10" t="e">
        <f ca="1">IF($B399&lt;='Visualization - Fit'!$B$5,OFFSET(Projection!AC399,$A$2,0),NA())</f>
        <v>#N/A</v>
      </c>
      <c r="U399" s="10" t="e">
        <f ca="1">IF($B399&lt;='Visualization - Fit'!$B$5,OFFSET(Projection!AD399,$A$2,0),NA())</f>
        <v>#N/A</v>
      </c>
      <c r="V399" s="10" t="e">
        <f ca="1">IF($B399&lt;='Visualization - Fit'!$B$5,OFFSET(Projection!AE399,$A$2,0),NA())</f>
        <v>#N/A</v>
      </c>
      <c r="W399" s="10" t="e">
        <f ca="1">IF($B399&lt;='Visualization - Fit'!$B$5,OFFSET(Projection!AI399,$A$2,0),NA())</f>
        <v>#N/A</v>
      </c>
      <c r="X399" s="10" t="e">
        <f ca="1">IF($B399&lt;='Visualization - Fit'!$B$5,OFFSET(Projection!AJ399,$A$2,0),NA())</f>
        <v>#N/A</v>
      </c>
      <c r="Y399" s="10" t="e">
        <f ca="1">IF($B399&lt;='Visualization - Fit'!$B$5,OFFSET(Projection!#REF!,$A$2,0),NA())</f>
        <v>#N/A</v>
      </c>
      <c r="Z399" s="10" t="e">
        <f ca="1">IF($B399&lt;='Visualization - Fit'!$B$5,OFFSET(Projection!AK399,$A$2,0),NA())</f>
        <v>#N/A</v>
      </c>
      <c r="AA399" s="10" t="e">
        <f ca="1">IF($B399&lt;='Visualization - Fit'!$B$5,OFFSET(Projection!AL399,$A$2,0),NA())</f>
        <v>#N/A</v>
      </c>
      <c r="AB399" s="10" t="e">
        <f ca="1">IF($B399&lt;='Visualization - Fit'!$B$5,OFFSET(Projection!AM399,$A$2,0),NA())</f>
        <v>#N/A</v>
      </c>
    </row>
    <row r="400" spans="2:28">
      <c r="B400" s="9" t="e">
        <f ca="1">IF(B399&lt;'Visualization - Fit'!$B$5,OFFSET(Projection!A400,$A$2,0),NA())</f>
        <v>#N/A</v>
      </c>
      <c r="C400" s="10" t="e">
        <f ca="1">IF($B400&lt;='Visualization - Fit'!$B$5,OFFSET(Projection!B400,$A$2,0),NA())</f>
        <v>#N/A</v>
      </c>
      <c r="D400" s="10" t="e">
        <f ca="1">IF($B400&lt;='Visualization - Fit'!$B$5,OFFSET(Projection!C400,$A$2,0),NA())</f>
        <v>#N/A</v>
      </c>
      <c r="E400" s="10" t="e">
        <f ca="1">IF($B400&lt;='Visualization - Fit'!$B$5,OFFSET(Projection!D400,$A$2,0),NA())</f>
        <v>#N/A</v>
      </c>
      <c r="F400" s="10" t="e">
        <f ca="1">IF($B400&lt;='Visualization - Fit'!$B$5,OFFSET(Projection!E400,$A$2,0),NA())</f>
        <v>#N/A</v>
      </c>
      <c r="G400" s="10" t="e">
        <f ca="1">IF($B400&lt;='Visualization - Fit'!$B$5,OFFSET(Projection!F400,$A$2,0),NA())</f>
        <v>#N/A</v>
      </c>
      <c r="H400" s="10" t="e">
        <f ca="1">IF($B400&lt;='Visualization - Fit'!$B$5,OFFSET(Projection!O400,$A$2,0),NA())</f>
        <v>#N/A</v>
      </c>
      <c r="I400" s="10" t="e">
        <f ca="1">IF($B400&lt;='Visualization - Fit'!$B$5,OFFSET(Projection!P400,$A$2,0),NA())</f>
        <v>#N/A</v>
      </c>
      <c r="J400" s="10" t="e">
        <f ca="1">IF($B400&lt;='Visualization - Fit'!$B$5,OFFSET(Projection!Q400,$A$2,0),NA())</f>
        <v>#N/A</v>
      </c>
      <c r="K400" s="10" t="e">
        <f ca="1">IF($B400&lt;='Visualization - Fit'!$B$5,OFFSET(Projection!T400,$A$2,0),NA())</f>
        <v>#N/A</v>
      </c>
      <c r="L400" s="10" t="e">
        <f ca="1">IF($B400&lt;='Visualization - Fit'!$B$5,OFFSET(Projection!U400,$A$2,0),NA())</f>
        <v>#N/A</v>
      </c>
      <c r="M400" s="10" t="e">
        <f ca="1">IF($B400&lt;='Visualization - Fit'!$B$5,OFFSET(Projection!V400,$A$2,0),NA())</f>
        <v>#N/A</v>
      </c>
      <c r="N400" s="10" t="e">
        <f ca="1">IF($B400&lt;='Visualization - Fit'!$B$5,OFFSET(Projection!W400,$A$2,0),NA())</f>
        <v>#N/A</v>
      </c>
      <c r="O400" s="10" t="e">
        <f ca="1">IF($B400&lt;='Visualization - Fit'!$B$5,OFFSET(Projection!X400,$A$2,0),NA())</f>
        <v>#N/A</v>
      </c>
      <c r="P400" s="10" t="e">
        <f ca="1">IF($B400&lt;='Visualization - Fit'!$B$5,OFFSET(Projection!Y400,$A$2,0),NA())</f>
        <v>#N/A</v>
      </c>
      <c r="Q400" s="10" t="e">
        <f ca="1">IF($B400&lt;='Visualization - Fit'!$B$5,OFFSET(Projection!Z400,$A$2,0),NA())</f>
        <v>#N/A</v>
      </c>
      <c r="R400" s="10" t="e">
        <f ca="1">IF($B400&lt;='Visualization - Fit'!$B$5,OFFSET(Projection!AA400,$A$2,0),NA())</f>
        <v>#N/A</v>
      </c>
      <c r="S400" s="10" t="e">
        <f ca="1">IF($B400&lt;='Visualization - Fit'!$B$5,OFFSET(Projection!AB400,$A$2,0),NA())</f>
        <v>#N/A</v>
      </c>
      <c r="T400" s="10" t="e">
        <f ca="1">IF($B400&lt;='Visualization - Fit'!$B$5,OFFSET(Projection!AC400,$A$2,0),NA())</f>
        <v>#N/A</v>
      </c>
      <c r="U400" s="10" t="e">
        <f ca="1">IF($B400&lt;='Visualization - Fit'!$B$5,OFFSET(Projection!AD400,$A$2,0),NA())</f>
        <v>#N/A</v>
      </c>
      <c r="V400" s="10" t="e">
        <f ca="1">IF($B400&lt;='Visualization - Fit'!$B$5,OFFSET(Projection!AE400,$A$2,0),NA())</f>
        <v>#N/A</v>
      </c>
      <c r="W400" s="10" t="e">
        <f ca="1">IF($B400&lt;='Visualization - Fit'!$B$5,OFFSET(Projection!AI400,$A$2,0),NA())</f>
        <v>#N/A</v>
      </c>
      <c r="X400" s="10" t="e">
        <f ca="1">IF($B400&lt;='Visualization - Fit'!$B$5,OFFSET(Projection!AJ400,$A$2,0),NA())</f>
        <v>#N/A</v>
      </c>
      <c r="Y400" s="10" t="e">
        <f ca="1">IF($B400&lt;='Visualization - Fit'!$B$5,OFFSET(Projection!#REF!,$A$2,0),NA())</f>
        <v>#N/A</v>
      </c>
      <c r="Z400" s="10" t="e">
        <f ca="1">IF($B400&lt;='Visualization - Fit'!$B$5,OFFSET(Projection!AK400,$A$2,0),NA())</f>
        <v>#N/A</v>
      </c>
      <c r="AA400" s="10" t="e">
        <f ca="1">IF($B400&lt;='Visualization - Fit'!$B$5,OFFSET(Projection!AL400,$A$2,0),NA())</f>
        <v>#N/A</v>
      </c>
      <c r="AB400" s="10" t="e">
        <f ca="1">IF($B400&lt;='Visualization - Fit'!$B$5,OFFSET(Projection!AM400,$A$2,0),NA())</f>
        <v>#N/A</v>
      </c>
    </row>
    <row r="401" spans="2:28">
      <c r="B401" s="9" t="e">
        <f ca="1">IF(B400&lt;'Visualization - Fit'!$B$5,OFFSET(Projection!A401,$A$2,0),NA())</f>
        <v>#N/A</v>
      </c>
      <c r="C401" s="10" t="e">
        <f ca="1">IF($B401&lt;='Visualization - Fit'!$B$5,OFFSET(Projection!B401,$A$2,0),NA())</f>
        <v>#N/A</v>
      </c>
      <c r="D401" s="10" t="e">
        <f ca="1">IF($B401&lt;='Visualization - Fit'!$B$5,OFFSET(Projection!C401,$A$2,0),NA())</f>
        <v>#N/A</v>
      </c>
      <c r="E401" s="10" t="e">
        <f ca="1">IF($B401&lt;='Visualization - Fit'!$B$5,OFFSET(Projection!D401,$A$2,0),NA())</f>
        <v>#N/A</v>
      </c>
      <c r="F401" s="10" t="e">
        <f ca="1">IF($B401&lt;='Visualization - Fit'!$B$5,OFFSET(Projection!E401,$A$2,0),NA())</f>
        <v>#N/A</v>
      </c>
      <c r="G401" s="10" t="e">
        <f ca="1">IF($B401&lt;='Visualization - Fit'!$B$5,OFFSET(Projection!F401,$A$2,0),NA())</f>
        <v>#N/A</v>
      </c>
      <c r="H401" s="10" t="e">
        <f ca="1">IF($B401&lt;='Visualization - Fit'!$B$5,OFFSET(Projection!O401,$A$2,0),NA())</f>
        <v>#N/A</v>
      </c>
      <c r="I401" s="10" t="e">
        <f ca="1">IF($B401&lt;='Visualization - Fit'!$B$5,OFFSET(Projection!P401,$A$2,0),NA())</f>
        <v>#N/A</v>
      </c>
      <c r="J401" s="10" t="e">
        <f ca="1">IF($B401&lt;='Visualization - Fit'!$B$5,OFFSET(Projection!Q401,$A$2,0),NA())</f>
        <v>#N/A</v>
      </c>
      <c r="K401" s="10" t="e">
        <f ca="1">IF($B401&lt;='Visualization - Fit'!$B$5,OFFSET(Projection!T401,$A$2,0),NA())</f>
        <v>#N/A</v>
      </c>
      <c r="L401" s="10" t="e">
        <f ca="1">IF($B401&lt;='Visualization - Fit'!$B$5,OFFSET(Projection!U401,$A$2,0),NA())</f>
        <v>#N/A</v>
      </c>
      <c r="M401" s="10" t="e">
        <f ca="1">IF($B401&lt;='Visualization - Fit'!$B$5,OFFSET(Projection!V401,$A$2,0),NA())</f>
        <v>#N/A</v>
      </c>
      <c r="N401" s="10" t="e">
        <f ca="1">IF($B401&lt;='Visualization - Fit'!$B$5,OFFSET(Projection!W401,$A$2,0),NA())</f>
        <v>#N/A</v>
      </c>
      <c r="O401" s="10" t="e">
        <f ca="1">IF($B401&lt;='Visualization - Fit'!$B$5,OFFSET(Projection!X401,$A$2,0),NA())</f>
        <v>#N/A</v>
      </c>
      <c r="P401" s="10" t="e">
        <f ca="1">IF($B401&lt;='Visualization - Fit'!$B$5,OFFSET(Projection!Y401,$A$2,0),NA())</f>
        <v>#N/A</v>
      </c>
      <c r="Q401" s="10" t="e">
        <f ca="1">IF($B401&lt;='Visualization - Fit'!$B$5,OFFSET(Projection!Z401,$A$2,0),NA())</f>
        <v>#N/A</v>
      </c>
      <c r="R401" s="10" t="e">
        <f ca="1">IF($B401&lt;='Visualization - Fit'!$B$5,OFFSET(Projection!AA401,$A$2,0),NA())</f>
        <v>#N/A</v>
      </c>
      <c r="S401" s="10" t="e">
        <f ca="1">IF($B401&lt;='Visualization - Fit'!$B$5,OFFSET(Projection!AB401,$A$2,0),NA())</f>
        <v>#N/A</v>
      </c>
      <c r="T401" s="10" t="e">
        <f ca="1">IF($B401&lt;='Visualization - Fit'!$B$5,OFFSET(Projection!AC401,$A$2,0),NA())</f>
        <v>#N/A</v>
      </c>
      <c r="U401" s="10" t="e">
        <f ca="1">IF($B401&lt;='Visualization - Fit'!$B$5,OFFSET(Projection!AD401,$A$2,0),NA())</f>
        <v>#N/A</v>
      </c>
      <c r="V401" s="10" t="e">
        <f ca="1">IF($B401&lt;='Visualization - Fit'!$B$5,OFFSET(Projection!AE401,$A$2,0),NA())</f>
        <v>#N/A</v>
      </c>
      <c r="W401" s="10" t="e">
        <f ca="1">IF($B401&lt;='Visualization - Fit'!$B$5,OFFSET(Projection!AI401,$A$2,0),NA())</f>
        <v>#N/A</v>
      </c>
      <c r="X401" s="10" t="e">
        <f ca="1">IF($B401&lt;='Visualization - Fit'!$B$5,OFFSET(Projection!AJ401,$A$2,0),NA())</f>
        <v>#N/A</v>
      </c>
      <c r="Y401" s="10" t="e">
        <f ca="1">IF($B401&lt;='Visualization - Fit'!$B$5,OFFSET(Projection!#REF!,$A$2,0),NA())</f>
        <v>#N/A</v>
      </c>
      <c r="Z401" s="10" t="e">
        <f ca="1">IF($B401&lt;='Visualization - Fit'!$B$5,OFFSET(Projection!AK401,$A$2,0),NA())</f>
        <v>#N/A</v>
      </c>
      <c r="AA401" s="10" t="e">
        <f ca="1">IF($B401&lt;='Visualization - Fit'!$B$5,OFFSET(Projection!AL401,$A$2,0),NA())</f>
        <v>#N/A</v>
      </c>
      <c r="AB401" s="10" t="e">
        <f ca="1">IF($B401&lt;='Visualization - Fit'!$B$5,OFFSET(Projection!AM401,$A$2,0),NA())</f>
        <v>#N/A</v>
      </c>
    </row>
    <row r="402" spans="2:28">
      <c r="B402" s="9" t="e">
        <f ca="1">IF(B401&lt;'Visualization - Fit'!$B$5,OFFSET(Projection!A402,$A$2,0),NA())</f>
        <v>#N/A</v>
      </c>
      <c r="C402" s="10" t="e">
        <f ca="1">IF($B402&lt;='Visualization - Fit'!$B$5,OFFSET(Projection!B402,$A$2,0),NA())</f>
        <v>#N/A</v>
      </c>
      <c r="D402" s="10" t="e">
        <f ca="1">IF($B402&lt;='Visualization - Fit'!$B$5,OFFSET(Projection!C402,$A$2,0),NA())</f>
        <v>#N/A</v>
      </c>
      <c r="E402" s="10" t="e">
        <f ca="1">IF($B402&lt;='Visualization - Fit'!$B$5,OFFSET(Projection!D402,$A$2,0),NA())</f>
        <v>#N/A</v>
      </c>
      <c r="F402" s="10" t="e">
        <f ca="1">IF($B402&lt;='Visualization - Fit'!$B$5,OFFSET(Projection!E402,$A$2,0),NA())</f>
        <v>#N/A</v>
      </c>
      <c r="G402" s="10" t="e">
        <f ca="1">IF($B402&lt;='Visualization - Fit'!$B$5,OFFSET(Projection!F402,$A$2,0),NA())</f>
        <v>#N/A</v>
      </c>
      <c r="H402" s="10" t="e">
        <f ca="1">IF($B402&lt;='Visualization - Fit'!$B$5,OFFSET(Projection!O402,$A$2,0),NA())</f>
        <v>#N/A</v>
      </c>
      <c r="I402" s="10" t="e">
        <f ca="1">IF($B402&lt;='Visualization - Fit'!$B$5,OFFSET(Projection!P402,$A$2,0),NA())</f>
        <v>#N/A</v>
      </c>
      <c r="J402" s="10" t="e">
        <f ca="1">IF($B402&lt;='Visualization - Fit'!$B$5,OFFSET(Projection!Q402,$A$2,0),NA())</f>
        <v>#N/A</v>
      </c>
      <c r="K402" s="10" t="e">
        <f ca="1">IF($B402&lt;='Visualization - Fit'!$B$5,OFFSET(Projection!T402,$A$2,0),NA())</f>
        <v>#N/A</v>
      </c>
      <c r="L402" s="10" t="e">
        <f ca="1">IF($B402&lt;='Visualization - Fit'!$B$5,OFFSET(Projection!U402,$A$2,0),NA())</f>
        <v>#N/A</v>
      </c>
      <c r="M402" s="10" t="e">
        <f ca="1">IF($B402&lt;='Visualization - Fit'!$B$5,OFFSET(Projection!V402,$A$2,0),NA())</f>
        <v>#N/A</v>
      </c>
      <c r="N402" s="10" t="e">
        <f ca="1">IF($B402&lt;='Visualization - Fit'!$B$5,OFFSET(Projection!W402,$A$2,0),NA())</f>
        <v>#N/A</v>
      </c>
      <c r="O402" s="10" t="e">
        <f ca="1">IF($B402&lt;='Visualization - Fit'!$B$5,OFFSET(Projection!X402,$A$2,0),NA())</f>
        <v>#N/A</v>
      </c>
      <c r="P402" s="10" t="e">
        <f ca="1">IF($B402&lt;='Visualization - Fit'!$B$5,OFFSET(Projection!Y402,$A$2,0),NA())</f>
        <v>#N/A</v>
      </c>
      <c r="Q402" s="10" t="e">
        <f ca="1">IF($B402&lt;='Visualization - Fit'!$B$5,OFFSET(Projection!Z402,$A$2,0),NA())</f>
        <v>#N/A</v>
      </c>
      <c r="R402" s="10" t="e">
        <f ca="1">IF($B402&lt;='Visualization - Fit'!$B$5,OFFSET(Projection!AA402,$A$2,0),NA())</f>
        <v>#N/A</v>
      </c>
      <c r="S402" s="10" t="e">
        <f ca="1">IF($B402&lt;='Visualization - Fit'!$B$5,OFFSET(Projection!AB402,$A$2,0),NA())</f>
        <v>#N/A</v>
      </c>
      <c r="T402" s="10" t="e">
        <f ca="1">IF($B402&lt;='Visualization - Fit'!$B$5,OFFSET(Projection!AC402,$A$2,0),NA())</f>
        <v>#N/A</v>
      </c>
      <c r="U402" s="10" t="e">
        <f ca="1">IF($B402&lt;='Visualization - Fit'!$B$5,OFFSET(Projection!AD402,$A$2,0),NA())</f>
        <v>#N/A</v>
      </c>
      <c r="V402" s="10" t="e">
        <f ca="1">IF($B402&lt;='Visualization - Fit'!$B$5,OFFSET(Projection!AE402,$A$2,0),NA())</f>
        <v>#N/A</v>
      </c>
      <c r="W402" s="10" t="e">
        <f ca="1">IF($B402&lt;='Visualization - Fit'!$B$5,OFFSET(Projection!AI402,$A$2,0),NA())</f>
        <v>#N/A</v>
      </c>
      <c r="X402" s="10" t="e">
        <f ca="1">IF($B402&lt;='Visualization - Fit'!$B$5,OFFSET(Projection!AJ402,$A$2,0),NA())</f>
        <v>#N/A</v>
      </c>
      <c r="Y402" s="10" t="e">
        <f ca="1">IF($B402&lt;='Visualization - Fit'!$B$5,OFFSET(Projection!#REF!,$A$2,0),NA())</f>
        <v>#N/A</v>
      </c>
      <c r="Z402" s="10" t="e">
        <f ca="1">IF($B402&lt;='Visualization - Fit'!$B$5,OFFSET(Projection!AK402,$A$2,0),NA())</f>
        <v>#N/A</v>
      </c>
      <c r="AA402" s="10" t="e">
        <f ca="1">IF($B402&lt;='Visualization - Fit'!$B$5,OFFSET(Projection!AL402,$A$2,0),NA())</f>
        <v>#N/A</v>
      </c>
      <c r="AB402" s="10" t="e">
        <f ca="1">IF($B402&lt;='Visualization - Fit'!$B$5,OFFSET(Projection!AM402,$A$2,0),NA())</f>
        <v>#N/A</v>
      </c>
    </row>
    <row r="403" spans="2:28">
      <c r="B403" s="9" t="e">
        <f ca="1">IF(B402&lt;'Visualization - Fit'!$B$5,OFFSET(Projection!A403,$A$2,0),NA())</f>
        <v>#N/A</v>
      </c>
      <c r="C403" s="10" t="e">
        <f ca="1">IF($B403&lt;='Visualization - Fit'!$B$5,OFFSET(Projection!B403,$A$2,0),NA())</f>
        <v>#N/A</v>
      </c>
      <c r="D403" s="10" t="e">
        <f ca="1">IF($B403&lt;='Visualization - Fit'!$B$5,OFFSET(Projection!C403,$A$2,0),NA())</f>
        <v>#N/A</v>
      </c>
      <c r="E403" s="10" t="e">
        <f ca="1">IF($B403&lt;='Visualization - Fit'!$B$5,OFFSET(Projection!D403,$A$2,0),NA())</f>
        <v>#N/A</v>
      </c>
      <c r="F403" s="10" t="e">
        <f ca="1">IF($B403&lt;='Visualization - Fit'!$B$5,OFFSET(Projection!E403,$A$2,0),NA())</f>
        <v>#N/A</v>
      </c>
      <c r="G403" s="10" t="e">
        <f ca="1">IF($B403&lt;='Visualization - Fit'!$B$5,OFFSET(Projection!F403,$A$2,0),NA())</f>
        <v>#N/A</v>
      </c>
      <c r="H403" s="10" t="e">
        <f ca="1">IF($B403&lt;='Visualization - Fit'!$B$5,OFFSET(Projection!O403,$A$2,0),NA())</f>
        <v>#N/A</v>
      </c>
      <c r="I403" s="10" t="e">
        <f ca="1">IF($B403&lt;='Visualization - Fit'!$B$5,OFFSET(Projection!P403,$A$2,0),NA())</f>
        <v>#N/A</v>
      </c>
      <c r="J403" s="10" t="e">
        <f ca="1">IF($B403&lt;='Visualization - Fit'!$B$5,OFFSET(Projection!Q403,$A$2,0),NA())</f>
        <v>#N/A</v>
      </c>
      <c r="K403" s="10" t="e">
        <f ca="1">IF($B403&lt;='Visualization - Fit'!$B$5,OFFSET(Projection!T403,$A$2,0),NA())</f>
        <v>#N/A</v>
      </c>
      <c r="L403" s="10" t="e">
        <f ca="1">IF($B403&lt;='Visualization - Fit'!$B$5,OFFSET(Projection!U403,$A$2,0),NA())</f>
        <v>#N/A</v>
      </c>
      <c r="M403" s="10" t="e">
        <f ca="1">IF($B403&lt;='Visualization - Fit'!$B$5,OFFSET(Projection!V403,$A$2,0),NA())</f>
        <v>#N/A</v>
      </c>
      <c r="N403" s="10" t="e">
        <f ca="1">IF($B403&lt;='Visualization - Fit'!$B$5,OFFSET(Projection!W403,$A$2,0),NA())</f>
        <v>#N/A</v>
      </c>
      <c r="O403" s="10" t="e">
        <f ca="1">IF($B403&lt;='Visualization - Fit'!$B$5,OFFSET(Projection!X403,$A$2,0),NA())</f>
        <v>#N/A</v>
      </c>
      <c r="P403" s="10" t="e">
        <f ca="1">IF($B403&lt;='Visualization - Fit'!$B$5,OFFSET(Projection!Y403,$A$2,0),NA())</f>
        <v>#N/A</v>
      </c>
      <c r="Q403" s="10" t="e">
        <f ca="1">IF($B403&lt;='Visualization - Fit'!$B$5,OFFSET(Projection!Z403,$A$2,0),NA())</f>
        <v>#N/A</v>
      </c>
      <c r="R403" s="10" t="e">
        <f ca="1">IF($B403&lt;='Visualization - Fit'!$B$5,OFFSET(Projection!AA403,$A$2,0),NA())</f>
        <v>#N/A</v>
      </c>
      <c r="S403" s="10" t="e">
        <f ca="1">IF($B403&lt;='Visualization - Fit'!$B$5,OFFSET(Projection!AB403,$A$2,0),NA())</f>
        <v>#N/A</v>
      </c>
      <c r="T403" s="10" t="e">
        <f ca="1">IF($B403&lt;='Visualization - Fit'!$B$5,OFFSET(Projection!AC403,$A$2,0),NA())</f>
        <v>#N/A</v>
      </c>
      <c r="U403" s="10" t="e">
        <f ca="1">IF($B403&lt;='Visualization - Fit'!$B$5,OFFSET(Projection!AD403,$A$2,0),NA())</f>
        <v>#N/A</v>
      </c>
      <c r="V403" s="10" t="e">
        <f ca="1">IF($B403&lt;='Visualization - Fit'!$B$5,OFFSET(Projection!AE403,$A$2,0),NA())</f>
        <v>#N/A</v>
      </c>
      <c r="W403" s="10" t="e">
        <f ca="1">IF($B403&lt;='Visualization - Fit'!$B$5,OFFSET(Projection!AI403,$A$2,0),NA())</f>
        <v>#N/A</v>
      </c>
      <c r="X403" s="10" t="e">
        <f ca="1">IF($B403&lt;='Visualization - Fit'!$B$5,OFFSET(Projection!AJ403,$A$2,0),NA())</f>
        <v>#N/A</v>
      </c>
      <c r="Y403" s="10" t="e">
        <f ca="1">IF($B403&lt;='Visualization - Fit'!$B$5,OFFSET(Projection!#REF!,$A$2,0),NA())</f>
        <v>#N/A</v>
      </c>
      <c r="Z403" s="10" t="e">
        <f ca="1">IF($B403&lt;='Visualization - Fit'!$B$5,OFFSET(Projection!AK403,$A$2,0),NA())</f>
        <v>#N/A</v>
      </c>
      <c r="AA403" s="10" t="e">
        <f ca="1">IF($B403&lt;='Visualization - Fit'!$B$5,OFFSET(Projection!AL403,$A$2,0),NA())</f>
        <v>#N/A</v>
      </c>
      <c r="AB403" s="10" t="e">
        <f ca="1">IF($B403&lt;='Visualization - Fit'!$B$5,OFFSET(Projection!AM403,$A$2,0),NA())</f>
        <v>#N/A</v>
      </c>
    </row>
    <row r="404" spans="2:28">
      <c r="B404" s="9" t="e">
        <f ca="1">IF(B403&lt;'Visualization - Fit'!$B$5,OFFSET(Projection!A404,$A$2,0),NA())</f>
        <v>#N/A</v>
      </c>
      <c r="C404" s="10" t="e">
        <f ca="1">IF($B404&lt;='Visualization - Fit'!$B$5,OFFSET(Projection!B404,$A$2,0),NA())</f>
        <v>#N/A</v>
      </c>
      <c r="D404" s="10" t="e">
        <f ca="1">IF($B404&lt;='Visualization - Fit'!$B$5,OFFSET(Projection!C404,$A$2,0),NA())</f>
        <v>#N/A</v>
      </c>
      <c r="E404" s="10" t="e">
        <f ca="1">IF($B404&lt;='Visualization - Fit'!$B$5,OFFSET(Projection!D404,$A$2,0),NA())</f>
        <v>#N/A</v>
      </c>
      <c r="F404" s="10" t="e">
        <f ca="1">IF($B404&lt;='Visualization - Fit'!$B$5,OFFSET(Projection!E404,$A$2,0),NA())</f>
        <v>#N/A</v>
      </c>
      <c r="G404" s="10" t="e">
        <f ca="1">IF($B404&lt;='Visualization - Fit'!$B$5,OFFSET(Projection!F404,$A$2,0),NA())</f>
        <v>#N/A</v>
      </c>
      <c r="H404" s="10" t="e">
        <f ca="1">IF($B404&lt;='Visualization - Fit'!$B$5,OFFSET(Projection!O404,$A$2,0),NA())</f>
        <v>#N/A</v>
      </c>
      <c r="I404" s="10" t="e">
        <f ca="1">IF($B404&lt;='Visualization - Fit'!$B$5,OFFSET(Projection!P404,$A$2,0),NA())</f>
        <v>#N/A</v>
      </c>
      <c r="J404" s="10" t="e">
        <f ca="1">IF($B404&lt;='Visualization - Fit'!$B$5,OFFSET(Projection!Q404,$A$2,0),NA())</f>
        <v>#N/A</v>
      </c>
      <c r="K404" s="10" t="e">
        <f ca="1">IF($B404&lt;='Visualization - Fit'!$B$5,OFFSET(Projection!T404,$A$2,0),NA())</f>
        <v>#N/A</v>
      </c>
      <c r="L404" s="10" t="e">
        <f ca="1">IF($B404&lt;='Visualization - Fit'!$B$5,OFFSET(Projection!U404,$A$2,0),NA())</f>
        <v>#N/A</v>
      </c>
      <c r="M404" s="10" t="e">
        <f ca="1">IF($B404&lt;='Visualization - Fit'!$B$5,OFFSET(Projection!V404,$A$2,0),NA())</f>
        <v>#N/A</v>
      </c>
      <c r="N404" s="10" t="e">
        <f ca="1">IF($B404&lt;='Visualization - Fit'!$B$5,OFFSET(Projection!W404,$A$2,0),NA())</f>
        <v>#N/A</v>
      </c>
      <c r="O404" s="10" t="e">
        <f ca="1">IF($B404&lt;='Visualization - Fit'!$B$5,OFFSET(Projection!X404,$A$2,0),NA())</f>
        <v>#N/A</v>
      </c>
      <c r="P404" s="10" t="e">
        <f ca="1">IF($B404&lt;='Visualization - Fit'!$B$5,OFFSET(Projection!Y404,$A$2,0),NA())</f>
        <v>#N/A</v>
      </c>
      <c r="Q404" s="10" t="e">
        <f ca="1">IF($B404&lt;='Visualization - Fit'!$B$5,OFFSET(Projection!Z404,$A$2,0),NA())</f>
        <v>#N/A</v>
      </c>
      <c r="R404" s="10" t="e">
        <f ca="1">IF($B404&lt;='Visualization - Fit'!$B$5,OFFSET(Projection!AA404,$A$2,0),NA())</f>
        <v>#N/A</v>
      </c>
      <c r="S404" s="10" t="e">
        <f ca="1">IF($B404&lt;='Visualization - Fit'!$B$5,OFFSET(Projection!AB404,$A$2,0),NA())</f>
        <v>#N/A</v>
      </c>
      <c r="T404" s="10" t="e">
        <f ca="1">IF($B404&lt;='Visualization - Fit'!$B$5,OFFSET(Projection!AC404,$A$2,0),NA())</f>
        <v>#N/A</v>
      </c>
      <c r="U404" s="10" t="e">
        <f ca="1">IF($B404&lt;='Visualization - Fit'!$B$5,OFFSET(Projection!AD404,$A$2,0),NA())</f>
        <v>#N/A</v>
      </c>
      <c r="V404" s="10" t="e">
        <f ca="1">IF($B404&lt;='Visualization - Fit'!$B$5,OFFSET(Projection!AE404,$A$2,0),NA())</f>
        <v>#N/A</v>
      </c>
      <c r="W404" s="10" t="e">
        <f ca="1">IF($B404&lt;='Visualization - Fit'!$B$5,OFFSET(Projection!AI404,$A$2,0),NA())</f>
        <v>#N/A</v>
      </c>
      <c r="X404" s="10" t="e">
        <f ca="1">IF($B404&lt;='Visualization - Fit'!$B$5,OFFSET(Projection!AJ404,$A$2,0),NA())</f>
        <v>#N/A</v>
      </c>
      <c r="Y404" s="10" t="e">
        <f ca="1">IF($B404&lt;='Visualization - Fit'!$B$5,OFFSET(Projection!#REF!,$A$2,0),NA())</f>
        <v>#N/A</v>
      </c>
      <c r="Z404" s="10" t="e">
        <f ca="1">IF($B404&lt;='Visualization - Fit'!$B$5,OFFSET(Projection!AK404,$A$2,0),NA())</f>
        <v>#N/A</v>
      </c>
      <c r="AA404" s="10" t="e">
        <f ca="1">IF($B404&lt;='Visualization - Fit'!$B$5,OFFSET(Projection!AL404,$A$2,0),NA())</f>
        <v>#N/A</v>
      </c>
      <c r="AB404" s="10" t="e">
        <f ca="1">IF($B404&lt;='Visualization - Fit'!$B$5,OFFSET(Projection!AM404,$A$2,0),NA())</f>
        <v>#N/A</v>
      </c>
    </row>
    <row r="405" spans="2:28">
      <c r="B405" s="9" t="e">
        <f ca="1">IF(B404&lt;'Visualization - Fit'!$B$5,OFFSET(Projection!A405,$A$2,0),NA())</f>
        <v>#N/A</v>
      </c>
      <c r="C405" s="10" t="e">
        <f ca="1">IF($B405&lt;='Visualization - Fit'!$B$5,OFFSET(Projection!B405,$A$2,0),NA())</f>
        <v>#N/A</v>
      </c>
      <c r="D405" s="10" t="e">
        <f ca="1">IF($B405&lt;='Visualization - Fit'!$B$5,OFFSET(Projection!C405,$A$2,0),NA())</f>
        <v>#N/A</v>
      </c>
      <c r="E405" s="10" t="e">
        <f ca="1">IF($B405&lt;='Visualization - Fit'!$B$5,OFFSET(Projection!D405,$A$2,0),NA())</f>
        <v>#N/A</v>
      </c>
      <c r="F405" s="10" t="e">
        <f ca="1">IF($B405&lt;='Visualization - Fit'!$B$5,OFFSET(Projection!E405,$A$2,0),NA())</f>
        <v>#N/A</v>
      </c>
      <c r="G405" s="10" t="e">
        <f ca="1">IF($B405&lt;='Visualization - Fit'!$B$5,OFFSET(Projection!F405,$A$2,0),NA())</f>
        <v>#N/A</v>
      </c>
      <c r="H405" s="10" t="e">
        <f ca="1">IF($B405&lt;='Visualization - Fit'!$B$5,OFFSET(Projection!O405,$A$2,0),NA())</f>
        <v>#N/A</v>
      </c>
      <c r="I405" s="10" t="e">
        <f ca="1">IF($B405&lt;='Visualization - Fit'!$B$5,OFFSET(Projection!P405,$A$2,0),NA())</f>
        <v>#N/A</v>
      </c>
      <c r="J405" s="10" t="e">
        <f ca="1">IF($B405&lt;='Visualization - Fit'!$B$5,OFFSET(Projection!Q405,$A$2,0),NA())</f>
        <v>#N/A</v>
      </c>
      <c r="K405" s="10" t="e">
        <f ca="1">IF($B405&lt;='Visualization - Fit'!$B$5,OFFSET(Projection!T405,$A$2,0),NA())</f>
        <v>#N/A</v>
      </c>
      <c r="L405" s="10" t="e">
        <f ca="1">IF($B405&lt;='Visualization - Fit'!$B$5,OFFSET(Projection!U405,$A$2,0),NA())</f>
        <v>#N/A</v>
      </c>
      <c r="M405" s="10" t="e">
        <f ca="1">IF($B405&lt;='Visualization - Fit'!$B$5,OFFSET(Projection!V405,$A$2,0),NA())</f>
        <v>#N/A</v>
      </c>
      <c r="N405" s="10" t="e">
        <f ca="1">IF($B405&lt;='Visualization - Fit'!$B$5,OFFSET(Projection!W405,$A$2,0),NA())</f>
        <v>#N/A</v>
      </c>
      <c r="O405" s="10" t="e">
        <f ca="1">IF($B405&lt;='Visualization - Fit'!$B$5,OFFSET(Projection!X405,$A$2,0),NA())</f>
        <v>#N/A</v>
      </c>
      <c r="P405" s="10" t="e">
        <f ca="1">IF($B405&lt;='Visualization - Fit'!$B$5,OFFSET(Projection!Y405,$A$2,0),NA())</f>
        <v>#N/A</v>
      </c>
      <c r="Q405" s="10" t="e">
        <f ca="1">IF($B405&lt;='Visualization - Fit'!$B$5,OFFSET(Projection!Z405,$A$2,0),NA())</f>
        <v>#N/A</v>
      </c>
      <c r="R405" s="10" t="e">
        <f ca="1">IF($B405&lt;='Visualization - Fit'!$B$5,OFFSET(Projection!AA405,$A$2,0),NA())</f>
        <v>#N/A</v>
      </c>
      <c r="S405" s="10" t="e">
        <f ca="1">IF($B405&lt;='Visualization - Fit'!$B$5,OFFSET(Projection!AB405,$A$2,0),NA())</f>
        <v>#N/A</v>
      </c>
      <c r="T405" s="10" t="e">
        <f ca="1">IF($B405&lt;='Visualization - Fit'!$B$5,OFFSET(Projection!AC405,$A$2,0),NA())</f>
        <v>#N/A</v>
      </c>
      <c r="U405" s="10" t="e">
        <f ca="1">IF($B405&lt;='Visualization - Fit'!$B$5,OFFSET(Projection!AD405,$A$2,0),NA())</f>
        <v>#N/A</v>
      </c>
      <c r="V405" s="10" t="e">
        <f ca="1">IF($B405&lt;='Visualization - Fit'!$B$5,OFFSET(Projection!AE405,$A$2,0),NA())</f>
        <v>#N/A</v>
      </c>
      <c r="W405" s="10" t="e">
        <f ca="1">IF($B405&lt;='Visualization - Fit'!$B$5,OFFSET(Projection!AI405,$A$2,0),NA())</f>
        <v>#N/A</v>
      </c>
      <c r="X405" s="10" t="e">
        <f ca="1">IF($B405&lt;='Visualization - Fit'!$B$5,OFFSET(Projection!AJ405,$A$2,0),NA())</f>
        <v>#N/A</v>
      </c>
      <c r="Y405" s="10" t="e">
        <f ca="1">IF($B405&lt;='Visualization - Fit'!$B$5,OFFSET(Projection!#REF!,$A$2,0),NA())</f>
        <v>#N/A</v>
      </c>
      <c r="Z405" s="10" t="e">
        <f ca="1">IF($B405&lt;='Visualization - Fit'!$B$5,OFFSET(Projection!AK405,$A$2,0),NA())</f>
        <v>#N/A</v>
      </c>
      <c r="AA405" s="10" t="e">
        <f ca="1">IF($B405&lt;='Visualization - Fit'!$B$5,OFFSET(Projection!AL405,$A$2,0),NA())</f>
        <v>#N/A</v>
      </c>
      <c r="AB405" s="10" t="e">
        <f ca="1">IF($B405&lt;='Visualization - Fit'!$B$5,OFFSET(Projection!AM405,$A$2,0),NA())</f>
        <v>#N/A</v>
      </c>
    </row>
    <row r="406" spans="2:28">
      <c r="B406" s="9" t="e">
        <f ca="1">IF(B405&lt;'Visualization - Fit'!$B$5,OFFSET(Projection!A406,$A$2,0),NA())</f>
        <v>#N/A</v>
      </c>
      <c r="C406" s="10" t="e">
        <f ca="1">IF($B406&lt;='Visualization - Fit'!$B$5,OFFSET(Projection!B406,$A$2,0),NA())</f>
        <v>#N/A</v>
      </c>
      <c r="D406" s="10" t="e">
        <f ca="1">IF($B406&lt;='Visualization - Fit'!$B$5,OFFSET(Projection!C406,$A$2,0),NA())</f>
        <v>#N/A</v>
      </c>
      <c r="E406" s="10" t="e">
        <f ca="1">IF($B406&lt;='Visualization - Fit'!$B$5,OFFSET(Projection!D406,$A$2,0),NA())</f>
        <v>#N/A</v>
      </c>
      <c r="F406" s="10" t="e">
        <f ca="1">IF($B406&lt;='Visualization - Fit'!$B$5,OFFSET(Projection!E406,$A$2,0),NA())</f>
        <v>#N/A</v>
      </c>
      <c r="G406" s="10" t="e">
        <f ca="1">IF($B406&lt;='Visualization - Fit'!$B$5,OFFSET(Projection!F406,$A$2,0),NA())</f>
        <v>#N/A</v>
      </c>
      <c r="H406" s="10" t="e">
        <f ca="1">IF($B406&lt;='Visualization - Fit'!$B$5,OFFSET(Projection!O406,$A$2,0),NA())</f>
        <v>#N/A</v>
      </c>
      <c r="I406" s="10" t="e">
        <f ca="1">IF($B406&lt;='Visualization - Fit'!$B$5,OFFSET(Projection!P406,$A$2,0),NA())</f>
        <v>#N/A</v>
      </c>
      <c r="J406" s="10" t="e">
        <f ca="1">IF($B406&lt;='Visualization - Fit'!$B$5,OFFSET(Projection!Q406,$A$2,0),NA())</f>
        <v>#N/A</v>
      </c>
      <c r="K406" s="10" t="e">
        <f ca="1">IF($B406&lt;='Visualization - Fit'!$B$5,OFFSET(Projection!T406,$A$2,0),NA())</f>
        <v>#N/A</v>
      </c>
      <c r="L406" s="10" t="e">
        <f ca="1">IF($B406&lt;='Visualization - Fit'!$B$5,OFFSET(Projection!U406,$A$2,0),NA())</f>
        <v>#N/A</v>
      </c>
      <c r="M406" s="10" t="e">
        <f ca="1">IF($B406&lt;='Visualization - Fit'!$B$5,OFFSET(Projection!V406,$A$2,0),NA())</f>
        <v>#N/A</v>
      </c>
      <c r="N406" s="10" t="e">
        <f ca="1">IF($B406&lt;='Visualization - Fit'!$B$5,OFFSET(Projection!W406,$A$2,0),NA())</f>
        <v>#N/A</v>
      </c>
      <c r="O406" s="10" t="e">
        <f ca="1">IF($B406&lt;='Visualization - Fit'!$B$5,OFFSET(Projection!X406,$A$2,0),NA())</f>
        <v>#N/A</v>
      </c>
      <c r="P406" s="10" t="e">
        <f ca="1">IF($B406&lt;='Visualization - Fit'!$B$5,OFFSET(Projection!Y406,$A$2,0),NA())</f>
        <v>#N/A</v>
      </c>
      <c r="Q406" s="10" t="e">
        <f ca="1">IF($B406&lt;='Visualization - Fit'!$B$5,OFFSET(Projection!Z406,$A$2,0),NA())</f>
        <v>#N/A</v>
      </c>
      <c r="R406" s="10" t="e">
        <f ca="1">IF($B406&lt;='Visualization - Fit'!$B$5,OFFSET(Projection!AA406,$A$2,0),NA())</f>
        <v>#N/A</v>
      </c>
      <c r="S406" s="10" t="e">
        <f ca="1">IF($B406&lt;='Visualization - Fit'!$B$5,OFFSET(Projection!AB406,$A$2,0),NA())</f>
        <v>#N/A</v>
      </c>
      <c r="T406" s="10" t="e">
        <f ca="1">IF($B406&lt;='Visualization - Fit'!$B$5,OFFSET(Projection!AC406,$A$2,0),NA())</f>
        <v>#N/A</v>
      </c>
      <c r="U406" s="10" t="e">
        <f ca="1">IF($B406&lt;='Visualization - Fit'!$B$5,OFFSET(Projection!AD406,$A$2,0),NA())</f>
        <v>#N/A</v>
      </c>
      <c r="V406" s="10" t="e">
        <f ca="1">IF($B406&lt;='Visualization - Fit'!$B$5,OFFSET(Projection!AE406,$A$2,0),NA())</f>
        <v>#N/A</v>
      </c>
      <c r="W406" s="10" t="e">
        <f ca="1">IF($B406&lt;='Visualization - Fit'!$B$5,OFFSET(Projection!AI406,$A$2,0),NA())</f>
        <v>#N/A</v>
      </c>
      <c r="X406" s="10" t="e">
        <f ca="1">IF($B406&lt;='Visualization - Fit'!$B$5,OFFSET(Projection!AJ406,$A$2,0),NA())</f>
        <v>#N/A</v>
      </c>
      <c r="Y406" s="10" t="e">
        <f ca="1">IF($B406&lt;='Visualization - Fit'!$B$5,OFFSET(Projection!#REF!,$A$2,0),NA())</f>
        <v>#N/A</v>
      </c>
      <c r="Z406" s="10" t="e">
        <f ca="1">IF($B406&lt;='Visualization - Fit'!$B$5,OFFSET(Projection!AK406,$A$2,0),NA())</f>
        <v>#N/A</v>
      </c>
      <c r="AA406" s="10" t="e">
        <f ca="1">IF($B406&lt;='Visualization - Fit'!$B$5,OFFSET(Projection!AL406,$A$2,0),NA())</f>
        <v>#N/A</v>
      </c>
      <c r="AB406" s="10" t="e">
        <f ca="1">IF($B406&lt;='Visualization - Fit'!$B$5,OFFSET(Projection!AM406,$A$2,0),NA())</f>
        <v>#N/A</v>
      </c>
    </row>
    <row r="407" spans="2:28">
      <c r="B407" s="9" t="e">
        <f ca="1">IF(B406&lt;'Visualization - Fit'!$B$5,OFFSET(Projection!A407,$A$2,0),NA())</f>
        <v>#N/A</v>
      </c>
      <c r="C407" s="10" t="e">
        <f ca="1">IF($B407&lt;='Visualization - Fit'!$B$5,OFFSET(Projection!B407,$A$2,0),NA())</f>
        <v>#N/A</v>
      </c>
      <c r="D407" s="10" t="e">
        <f ca="1">IF($B407&lt;='Visualization - Fit'!$B$5,OFFSET(Projection!C407,$A$2,0),NA())</f>
        <v>#N/A</v>
      </c>
      <c r="E407" s="10" t="e">
        <f ca="1">IF($B407&lt;='Visualization - Fit'!$B$5,OFFSET(Projection!D407,$A$2,0),NA())</f>
        <v>#N/A</v>
      </c>
      <c r="F407" s="10" t="e">
        <f ca="1">IF($B407&lt;='Visualization - Fit'!$B$5,OFFSET(Projection!E407,$A$2,0),NA())</f>
        <v>#N/A</v>
      </c>
      <c r="G407" s="10" t="e">
        <f ca="1">IF($B407&lt;='Visualization - Fit'!$B$5,OFFSET(Projection!F407,$A$2,0),NA())</f>
        <v>#N/A</v>
      </c>
      <c r="H407" s="10" t="e">
        <f ca="1">IF($B407&lt;='Visualization - Fit'!$B$5,OFFSET(Projection!O407,$A$2,0),NA())</f>
        <v>#N/A</v>
      </c>
      <c r="I407" s="10" t="e">
        <f ca="1">IF($B407&lt;='Visualization - Fit'!$B$5,OFFSET(Projection!P407,$A$2,0),NA())</f>
        <v>#N/A</v>
      </c>
      <c r="J407" s="10" t="e">
        <f ca="1">IF($B407&lt;='Visualization - Fit'!$B$5,OFFSET(Projection!Q407,$A$2,0),NA())</f>
        <v>#N/A</v>
      </c>
      <c r="K407" s="10" t="e">
        <f ca="1">IF($B407&lt;='Visualization - Fit'!$B$5,OFFSET(Projection!T407,$A$2,0),NA())</f>
        <v>#N/A</v>
      </c>
      <c r="L407" s="10" t="e">
        <f ca="1">IF($B407&lt;='Visualization - Fit'!$B$5,OFFSET(Projection!U407,$A$2,0),NA())</f>
        <v>#N/A</v>
      </c>
      <c r="M407" s="10" t="e">
        <f ca="1">IF($B407&lt;='Visualization - Fit'!$B$5,OFFSET(Projection!V407,$A$2,0),NA())</f>
        <v>#N/A</v>
      </c>
      <c r="N407" s="10" t="e">
        <f ca="1">IF($B407&lt;='Visualization - Fit'!$B$5,OFFSET(Projection!W407,$A$2,0),NA())</f>
        <v>#N/A</v>
      </c>
      <c r="O407" s="10" t="e">
        <f ca="1">IF($B407&lt;='Visualization - Fit'!$B$5,OFFSET(Projection!X407,$A$2,0),NA())</f>
        <v>#N/A</v>
      </c>
      <c r="P407" s="10" t="e">
        <f ca="1">IF($B407&lt;='Visualization - Fit'!$B$5,OFFSET(Projection!Y407,$A$2,0),NA())</f>
        <v>#N/A</v>
      </c>
      <c r="Q407" s="10" t="e">
        <f ca="1">IF($B407&lt;='Visualization - Fit'!$B$5,OFFSET(Projection!Z407,$A$2,0),NA())</f>
        <v>#N/A</v>
      </c>
      <c r="R407" s="10" t="e">
        <f ca="1">IF($B407&lt;='Visualization - Fit'!$B$5,OFFSET(Projection!AA407,$A$2,0),NA())</f>
        <v>#N/A</v>
      </c>
      <c r="S407" s="10" t="e">
        <f ca="1">IF($B407&lt;='Visualization - Fit'!$B$5,OFFSET(Projection!AB407,$A$2,0),NA())</f>
        <v>#N/A</v>
      </c>
      <c r="T407" s="10" t="e">
        <f ca="1">IF($B407&lt;='Visualization - Fit'!$B$5,OFFSET(Projection!AC407,$A$2,0),NA())</f>
        <v>#N/A</v>
      </c>
      <c r="U407" s="10" t="e">
        <f ca="1">IF($B407&lt;='Visualization - Fit'!$B$5,OFFSET(Projection!AD407,$A$2,0),NA())</f>
        <v>#N/A</v>
      </c>
      <c r="V407" s="10" t="e">
        <f ca="1">IF($B407&lt;='Visualization - Fit'!$B$5,OFFSET(Projection!AE407,$A$2,0),NA())</f>
        <v>#N/A</v>
      </c>
      <c r="W407" s="10" t="e">
        <f ca="1">IF($B407&lt;='Visualization - Fit'!$B$5,OFFSET(Projection!AI407,$A$2,0),NA())</f>
        <v>#N/A</v>
      </c>
      <c r="X407" s="10" t="e">
        <f ca="1">IF($B407&lt;='Visualization - Fit'!$B$5,OFFSET(Projection!AJ407,$A$2,0),NA())</f>
        <v>#N/A</v>
      </c>
      <c r="Y407" s="10" t="e">
        <f ca="1">IF($B407&lt;='Visualization - Fit'!$B$5,OFFSET(Projection!#REF!,$A$2,0),NA())</f>
        <v>#N/A</v>
      </c>
      <c r="Z407" s="10" t="e">
        <f ca="1">IF($B407&lt;='Visualization - Fit'!$B$5,OFFSET(Projection!AK407,$A$2,0),NA())</f>
        <v>#N/A</v>
      </c>
      <c r="AA407" s="10" t="e">
        <f ca="1">IF($B407&lt;='Visualization - Fit'!$B$5,OFFSET(Projection!AL407,$A$2,0),NA())</f>
        <v>#N/A</v>
      </c>
      <c r="AB407" s="10" t="e">
        <f ca="1">IF($B407&lt;='Visualization - Fit'!$B$5,OFFSET(Projection!AM407,$A$2,0),NA())</f>
        <v>#N/A</v>
      </c>
    </row>
    <row r="408" spans="2:28">
      <c r="B408" s="9" t="e">
        <f ca="1">IF(B407&lt;'Visualization - Fit'!$B$5,OFFSET(Projection!A408,$A$2,0),NA())</f>
        <v>#N/A</v>
      </c>
      <c r="C408" s="10" t="e">
        <f ca="1">IF($B408&lt;='Visualization - Fit'!$B$5,OFFSET(Projection!B408,$A$2,0),NA())</f>
        <v>#N/A</v>
      </c>
      <c r="D408" s="10" t="e">
        <f ca="1">IF($B408&lt;='Visualization - Fit'!$B$5,OFFSET(Projection!C408,$A$2,0),NA())</f>
        <v>#N/A</v>
      </c>
      <c r="E408" s="10" t="e">
        <f ca="1">IF($B408&lt;='Visualization - Fit'!$B$5,OFFSET(Projection!D408,$A$2,0),NA())</f>
        <v>#N/A</v>
      </c>
      <c r="F408" s="10" t="e">
        <f ca="1">IF($B408&lt;='Visualization - Fit'!$B$5,OFFSET(Projection!E408,$A$2,0),NA())</f>
        <v>#N/A</v>
      </c>
      <c r="G408" s="10" t="e">
        <f ca="1">IF($B408&lt;='Visualization - Fit'!$B$5,OFFSET(Projection!F408,$A$2,0),NA())</f>
        <v>#N/A</v>
      </c>
      <c r="H408" s="10" t="e">
        <f ca="1">IF($B408&lt;='Visualization - Fit'!$B$5,OFFSET(Projection!O408,$A$2,0),NA())</f>
        <v>#N/A</v>
      </c>
      <c r="I408" s="10" t="e">
        <f ca="1">IF($B408&lt;='Visualization - Fit'!$B$5,OFFSET(Projection!P408,$A$2,0),NA())</f>
        <v>#N/A</v>
      </c>
      <c r="J408" s="10" t="e">
        <f ca="1">IF($B408&lt;='Visualization - Fit'!$B$5,OFFSET(Projection!Q408,$A$2,0),NA())</f>
        <v>#N/A</v>
      </c>
      <c r="K408" s="10" t="e">
        <f ca="1">IF($B408&lt;='Visualization - Fit'!$B$5,OFFSET(Projection!T408,$A$2,0),NA())</f>
        <v>#N/A</v>
      </c>
      <c r="L408" s="10" t="e">
        <f ca="1">IF($B408&lt;='Visualization - Fit'!$B$5,OFFSET(Projection!U408,$A$2,0),NA())</f>
        <v>#N/A</v>
      </c>
      <c r="M408" s="10" t="e">
        <f ca="1">IF($B408&lt;='Visualization - Fit'!$B$5,OFFSET(Projection!V408,$A$2,0),NA())</f>
        <v>#N/A</v>
      </c>
      <c r="N408" s="10" t="e">
        <f ca="1">IF($B408&lt;='Visualization - Fit'!$B$5,OFFSET(Projection!W408,$A$2,0),NA())</f>
        <v>#N/A</v>
      </c>
      <c r="O408" s="10" t="e">
        <f ca="1">IF($B408&lt;='Visualization - Fit'!$B$5,OFFSET(Projection!X408,$A$2,0),NA())</f>
        <v>#N/A</v>
      </c>
      <c r="P408" s="10" t="e">
        <f ca="1">IF($B408&lt;='Visualization - Fit'!$B$5,OFFSET(Projection!Y408,$A$2,0),NA())</f>
        <v>#N/A</v>
      </c>
      <c r="Q408" s="10" t="e">
        <f ca="1">IF($B408&lt;='Visualization - Fit'!$B$5,OFFSET(Projection!Z408,$A$2,0),NA())</f>
        <v>#N/A</v>
      </c>
      <c r="R408" s="10" t="e">
        <f ca="1">IF($B408&lt;='Visualization - Fit'!$B$5,OFFSET(Projection!AA408,$A$2,0),NA())</f>
        <v>#N/A</v>
      </c>
      <c r="S408" s="10" t="e">
        <f ca="1">IF($B408&lt;='Visualization - Fit'!$B$5,OFFSET(Projection!AB408,$A$2,0),NA())</f>
        <v>#N/A</v>
      </c>
      <c r="T408" s="10" t="e">
        <f ca="1">IF($B408&lt;='Visualization - Fit'!$B$5,OFFSET(Projection!AC408,$A$2,0),NA())</f>
        <v>#N/A</v>
      </c>
      <c r="U408" s="10" t="e">
        <f ca="1">IF($B408&lt;='Visualization - Fit'!$B$5,OFFSET(Projection!AD408,$A$2,0),NA())</f>
        <v>#N/A</v>
      </c>
      <c r="V408" s="10" t="e">
        <f ca="1">IF($B408&lt;='Visualization - Fit'!$B$5,OFFSET(Projection!AE408,$A$2,0),NA())</f>
        <v>#N/A</v>
      </c>
      <c r="W408" s="10" t="e">
        <f ca="1">IF($B408&lt;='Visualization - Fit'!$B$5,OFFSET(Projection!AI408,$A$2,0),NA())</f>
        <v>#N/A</v>
      </c>
      <c r="X408" s="10" t="e">
        <f ca="1">IF($B408&lt;='Visualization - Fit'!$B$5,OFFSET(Projection!AJ408,$A$2,0),NA())</f>
        <v>#N/A</v>
      </c>
      <c r="Y408" s="10" t="e">
        <f ca="1">IF($B408&lt;='Visualization - Fit'!$B$5,OFFSET(Projection!#REF!,$A$2,0),NA())</f>
        <v>#N/A</v>
      </c>
      <c r="Z408" s="10" t="e">
        <f ca="1">IF($B408&lt;='Visualization - Fit'!$B$5,OFFSET(Projection!AK408,$A$2,0),NA())</f>
        <v>#N/A</v>
      </c>
      <c r="AA408" s="10" t="e">
        <f ca="1">IF($B408&lt;='Visualization - Fit'!$B$5,OFFSET(Projection!AL408,$A$2,0),NA())</f>
        <v>#N/A</v>
      </c>
      <c r="AB408" s="10" t="e">
        <f ca="1">IF($B408&lt;='Visualization - Fit'!$B$5,OFFSET(Projection!AM408,$A$2,0),NA())</f>
        <v>#N/A</v>
      </c>
    </row>
    <row r="409" spans="2:28">
      <c r="B409" s="9" t="e">
        <f ca="1">IF(B408&lt;'Visualization - Fit'!$B$5,OFFSET(Projection!A409,$A$2,0),NA())</f>
        <v>#N/A</v>
      </c>
      <c r="C409" s="10" t="e">
        <f ca="1">IF($B409&lt;='Visualization - Fit'!$B$5,OFFSET(Projection!B409,$A$2,0),NA())</f>
        <v>#N/A</v>
      </c>
      <c r="D409" s="10" t="e">
        <f ca="1">IF($B409&lt;='Visualization - Fit'!$B$5,OFFSET(Projection!C409,$A$2,0),NA())</f>
        <v>#N/A</v>
      </c>
      <c r="E409" s="10" t="e">
        <f ca="1">IF($B409&lt;='Visualization - Fit'!$B$5,OFFSET(Projection!D409,$A$2,0),NA())</f>
        <v>#N/A</v>
      </c>
      <c r="F409" s="10" t="e">
        <f ca="1">IF($B409&lt;='Visualization - Fit'!$B$5,OFFSET(Projection!E409,$A$2,0),NA())</f>
        <v>#N/A</v>
      </c>
      <c r="G409" s="10" t="e">
        <f ca="1">IF($B409&lt;='Visualization - Fit'!$B$5,OFFSET(Projection!F409,$A$2,0),NA())</f>
        <v>#N/A</v>
      </c>
      <c r="H409" s="10" t="e">
        <f ca="1">IF($B409&lt;='Visualization - Fit'!$B$5,OFFSET(Projection!O409,$A$2,0),NA())</f>
        <v>#N/A</v>
      </c>
      <c r="I409" s="10" t="e">
        <f ca="1">IF($B409&lt;='Visualization - Fit'!$B$5,OFFSET(Projection!P409,$A$2,0),NA())</f>
        <v>#N/A</v>
      </c>
      <c r="J409" s="10" t="e">
        <f ca="1">IF($B409&lt;='Visualization - Fit'!$B$5,OFFSET(Projection!Q409,$A$2,0),NA())</f>
        <v>#N/A</v>
      </c>
      <c r="K409" s="10" t="e">
        <f ca="1">IF($B409&lt;='Visualization - Fit'!$B$5,OFFSET(Projection!T409,$A$2,0),NA())</f>
        <v>#N/A</v>
      </c>
      <c r="L409" s="10" t="e">
        <f ca="1">IF($B409&lt;='Visualization - Fit'!$B$5,OFFSET(Projection!U409,$A$2,0),NA())</f>
        <v>#N/A</v>
      </c>
      <c r="M409" s="10" t="e">
        <f ca="1">IF($B409&lt;='Visualization - Fit'!$B$5,OFFSET(Projection!V409,$A$2,0),NA())</f>
        <v>#N/A</v>
      </c>
      <c r="N409" s="10" t="e">
        <f ca="1">IF($B409&lt;='Visualization - Fit'!$B$5,OFFSET(Projection!W409,$A$2,0),NA())</f>
        <v>#N/A</v>
      </c>
      <c r="O409" s="10" t="e">
        <f ca="1">IF($B409&lt;='Visualization - Fit'!$B$5,OFFSET(Projection!X409,$A$2,0),NA())</f>
        <v>#N/A</v>
      </c>
      <c r="P409" s="10" t="e">
        <f ca="1">IF($B409&lt;='Visualization - Fit'!$B$5,OFFSET(Projection!Y409,$A$2,0),NA())</f>
        <v>#N/A</v>
      </c>
      <c r="Q409" s="10" t="e">
        <f ca="1">IF($B409&lt;='Visualization - Fit'!$B$5,OFFSET(Projection!Z409,$A$2,0),NA())</f>
        <v>#N/A</v>
      </c>
      <c r="R409" s="10" t="e">
        <f ca="1">IF($B409&lt;='Visualization - Fit'!$B$5,OFFSET(Projection!AA409,$A$2,0),NA())</f>
        <v>#N/A</v>
      </c>
      <c r="S409" s="10" t="e">
        <f ca="1">IF($B409&lt;='Visualization - Fit'!$B$5,OFFSET(Projection!AB409,$A$2,0),NA())</f>
        <v>#N/A</v>
      </c>
      <c r="T409" s="10" t="e">
        <f ca="1">IF($B409&lt;='Visualization - Fit'!$B$5,OFFSET(Projection!AC409,$A$2,0),NA())</f>
        <v>#N/A</v>
      </c>
      <c r="U409" s="10" t="e">
        <f ca="1">IF($B409&lt;='Visualization - Fit'!$B$5,OFFSET(Projection!AD409,$A$2,0),NA())</f>
        <v>#N/A</v>
      </c>
      <c r="V409" s="10" t="e">
        <f ca="1">IF($B409&lt;='Visualization - Fit'!$B$5,OFFSET(Projection!AE409,$A$2,0),NA())</f>
        <v>#N/A</v>
      </c>
      <c r="W409" s="10" t="e">
        <f ca="1">IF($B409&lt;='Visualization - Fit'!$B$5,OFFSET(Projection!AI409,$A$2,0),NA())</f>
        <v>#N/A</v>
      </c>
      <c r="X409" s="10" t="e">
        <f ca="1">IF($B409&lt;='Visualization - Fit'!$B$5,OFFSET(Projection!AJ409,$A$2,0),NA())</f>
        <v>#N/A</v>
      </c>
      <c r="Y409" s="10" t="e">
        <f ca="1">IF($B409&lt;='Visualization - Fit'!$B$5,OFFSET(Projection!#REF!,$A$2,0),NA())</f>
        <v>#N/A</v>
      </c>
      <c r="Z409" s="10" t="e">
        <f ca="1">IF($B409&lt;='Visualization - Fit'!$B$5,OFFSET(Projection!AK409,$A$2,0),NA())</f>
        <v>#N/A</v>
      </c>
      <c r="AA409" s="10" t="e">
        <f ca="1">IF($B409&lt;='Visualization - Fit'!$B$5,OFFSET(Projection!AL409,$A$2,0),NA())</f>
        <v>#N/A</v>
      </c>
      <c r="AB409" s="10" t="e">
        <f ca="1">IF($B409&lt;='Visualization - Fit'!$B$5,OFFSET(Projection!AM409,$A$2,0),NA())</f>
        <v>#N/A</v>
      </c>
    </row>
    <row r="410" spans="2:28">
      <c r="B410" s="9" t="e">
        <f ca="1">IF(B409&lt;'Visualization - Fit'!$B$5,OFFSET(Projection!A410,$A$2,0),NA())</f>
        <v>#N/A</v>
      </c>
      <c r="C410" s="10" t="e">
        <f ca="1">IF($B410&lt;='Visualization - Fit'!$B$5,OFFSET(Projection!B410,$A$2,0),NA())</f>
        <v>#N/A</v>
      </c>
      <c r="D410" s="10" t="e">
        <f ca="1">IF($B410&lt;='Visualization - Fit'!$B$5,OFFSET(Projection!C410,$A$2,0),NA())</f>
        <v>#N/A</v>
      </c>
      <c r="E410" s="10" t="e">
        <f ca="1">IF($B410&lt;='Visualization - Fit'!$B$5,OFFSET(Projection!D410,$A$2,0),NA())</f>
        <v>#N/A</v>
      </c>
      <c r="F410" s="10" t="e">
        <f ca="1">IF($B410&lt;='Visualization - Fit'!$B$5,OFFSET(Projection!E410,$A$2,0),NA())</f>
        <v>#N/A</v>
      </c>
      <c r="G410" s="10" t="e">
        <f ca="1">IF($B410&lt;='Visualization - Fit'!$B$5,OFFSET(Projection!F410,$A$2,0),NA())</f>
        <v>#N/A</v>
      </c>
      <c r="H410" s="10" t="e">
        <f ca="1">IF($B410&lt;='Visualization - Fit'!$B$5,OFFSET(Projection!O410,$A$2,0),NA())</f>
        <v>#N/A</v>
      </c>
      <c r="I410" s="10" t="e">
        <f ca="1">IF($B410&lt;='Visualization - Fit'!$B$5,OFFSET(Projection!P410,$A$2,0),NA())</f>
        <v>#N/A</v>
      </c>
      <c r="J410" s="10" t="e">
        <f ca="1">IF($B410&lt;='Visualization - Fit'!$B$5,OFFSET(Projection!Q410,$A$2,0),NA())</f>
        <v>#N/A</v>
      </c>
      <c r="K410" s="10" t="e">
        <f ca="1">IF($B410&lt;='Visualization - Fit'!$B$5,OFFSET(Projection!T410,$A$2,0),NA())</f>
        <v>#N/A</v>
      </c>
      <c r="L410" s="10" t="e">
        <f ca="1">IF($B410&lt;='Visualization - Fit'!$B$5,OFFSET(Projection!U410,$A$2,0),NA())</f>
        <v>#N/A</v>
      </c>
      <c r="M410" s="10" t="e">
        <f ca="1">IF($B410&lt;='Visualization - Fit'!$B$5,OFFSET(Projection!V410,$A$2,0),NA())</f>
        <v>#N/A</v>
      </c>
      <c r="N410" s="10" t="e">
        <f ca="1">IF($B410&lt;='Visualization - Fit'!$B$5,OFFSET(Projection!W410,$A$2,0),NA())</f>
        <v>#N/A</v>
      </c>
      <c r="O410" s="10" t="e">
        <f ca="1">IF($B410&lt;='Visualization - Fit'!$B$5,OFFSET(Projection!X410,$A$2,0),NA())</f>
        <v>#N/A</v>
      </c>
      <c r="P410" s="10" t="e">
        <f ca="1">IF($B410&lt;='Visualization - Fit'!$B$5,OFFSET(Projection!Y410,$A$2,0),NA())</f>
        <v>#N/A</v>
      </c>
      <c r="Q410" s="10" t="e">
        <f ca="1">IF($B410&lt;='Visualization - Fit'!$B$5,OFFSET(Projection!Z410,$A$2,0),NA())</f>
        <v>#N/A</v>
      </c>
      <c r="R410" s="10" t="e">
        <f ca="1">IF($B410&lt;='Visualization - Fit'!$B$5,OFFSET(Projection!AA410,$A$2,0),NA())</f>
        <v>#N/A</v>
      </c>
      <c r="S410" s="10" t="e">
        <f ca="1">IF($B410&lt;='Visualization - Fit'!$B$5,OFFSET(Projection!AB410,$A$2,0),NA())</f>
        <v>#N/A</v>
      </c>
      <c r="T410" s="10" t="e">
        <f ca="1">IF($B410&lt;='Visualization - Fit'!$B$5,OFFSET(Projection!AC410,$A$2,0),NA())</f>
        <v>#N/A</v>
      </c>
      <c r="U410" s="10" t="e">
        <f ca="1">IF($B410&lt;='Visualization - Fit'!$B$5,OFFSET(Projection!AD410,$A$2,0),NA())</f>
        <v>#N/A</v>
      </c>
      <c r="V410" s="10" t="e">
        <f ca="1">IF($B410&lt;='Visualization - Fit'!$B$5,OFFSET(Projection!AE410,$A$2,0),NA())</f>
        <v>#N/A</v>
      </c>
      <c r="W410" s="10" t="e">
        <f ca="1">IF($B410&lt;='Visualization - Fit'!$B$5,OFFSET(Projection!AI410,$A$2,0),NA())</f>
        <v>#N/A</v>
      </c>
      <c r="X410" s="10" t="e">
        <f ca="1">IF($B410&lt;='Visualization - Fit'!$B$5,OFFSET(Projection!AJ410,$A$2,0),NA())</f>
        <v>#N/A</v>
      </c>
      <c r="Y410" s="10" t="e">
        <f ca="1">IF($B410&lt;='Visualization - Fit'!$B$5,OFFSET(Projection!#REF!,$A$2,0),NA())</f>
        <v>#N/A</v>
      </c>
      <c r="Z410" s="10" t="e">
        <f ca="1">IF($B410&lt;='Visualization - Fit'!$B$5,OFFSET(Projection!AK410,$A$2,0),NA())</f>
        <v>#N/A</v>
      </c>
      <c r="AA410" s="10" t="e">
        <f ca="1">IF($B410&lt;='Visualization - Fit'!$B$5,OFFSET(Projection!AL410,$A$2,0),NA())</f>
        <v>#N/A</v>
      </c>
      <c r="AB410" s="10" t="e">
        <f ca="1">IF($B410&lt;='Visualization - Fit'!$B$5,OFFSET(Projection!AM410,$A$2,0),NA())</f>
        <v>#N/A</v>
      </c>
    </row>
    <row r="411" spans="2:28">
      <c r="B411" s="9" t="e">
        <f ca="1">IF(B410&lt;'Visualization - Fit'!$B$5,OFFSET(Projection!A411,$A$2,0),NA())</f>
        <v>#N/A</v>
      </c>
      <c r="C411" s="10" t="e">
        <f ca="1">IF($B411&lt;='Visualization - Fit'!$B$5,OFFSET(Projection!B411,$A$2,0),NA())</f>
        <v>#N/A</v>
      </c>
      <c r="D411" s="10" t="e">
        <f ca="1">IF($B411&lt;='Visualization - Fit'!$B$5,OFFSET(Projection!C411,$A$2,0),NA())</f>
        <v>#N/A</v>
      </c>
      <c r="E411" s="10" t="e">
        <f ca="1">IF($B411&lt;='Visualization - Fit'!$B$5,OFFSET(Projection!D411,$A$2,0),NA())</f>
        <v>#N/A</v>
      </c>
      <c r="F411" s="10" t="e">
        <f ca="1">IF($B411&lt;='Visualization - Fit'!$B$5,OFFSET(Projection!E411,$A$2,0),NA())</f>
        <v>#N/A</v>
      </c>
      <c r="G411" s="10" t="e">
        <f ca="1">IF($B411&lt;='Visualization - Fit'!$B$5,OFFSET(Projection!F411,$A$2,0),NA())</f>
        <v>#N/A</v>
      </c>
      <c r="H411" s="10" t="e">
        <f ca="1">IF($B411&lt;='Visualization - Fit'!$B$5,OFFSET(Projection!O411,$A$2,0),NA())</f>
        <v>#N/A</v>
      </c>
      <c r="I411" s="10" t="e">
        <f ca="1">IF($B411&lt;='Visualization - Fit'!$B$5,OFFSET(Projection!P411,$A$2,0),NA())</f>
        <v>#N/A</v>
      </c>
      <c r="J411" s="10" t="e">
        <f ca="1">IF($B411&lt;='Visualization - Fit'!$B$5,OFFSET(Projection!Q411,$A$2,0),NA())</f>
        <v>#N/A</v>
      </c>
      <c r="K411" s="10" t="e">
        <f ca="1">IF($B411&lt;='Visualization - Fit'!$B$5,OFFSET(Projection!T411,$A$2,0),NA())</f>
        <v>#N/A</v>
      </c>
      <c r="L411" s="10" t="e">
        <f ca="1">IF($B411&lt;='Visualization - Fit'!$B$5,OFFSET(Projection!U411,$A$2,0),NA())</f>
        <v>#N/A</v>
      </c>
      <c r="M411" s="10" t="e">
        <f ca="1">IF($B411&lt;='Visualization - Fit'!$B$5,OFFSET(Projection!V411,$A$2,0),NA())</f>
        <v>#N/A</v>
      </c>
      <c r="N411" s="10" t="e">
        <f ca="1">IF($B411&lt;='Visualization - Fit'!$B$5,OFFSET(Projection!W411,$A$2,0),NA())</f>
        <v>#N/A</v>
      </c>
      <c r="O411" s="10" t="e">
        <f ca="1">IF($B411&lt;='Visualization - Fit'!$B$5,OFFSET(Projection!X411,$A$2,0),NA())</f>
        <v>#N/A</v>
      </c>
      <c r="P411" s="10" t="e">
        <f ca="1">IF($B411&lt;='Visualization - Fit'!$B$5,OFFSET(Projection!Y411,$A$2,0),NA())</f>
        <v>#N/A</v>
      </c>
      <c r="Q411" s="10" t="e">
        <f ca="1">IF($B411&lt;='Visualization - Fit'!$B$5,OFFSET(Projection!Z411,$A$2,0),NA())</f>
        <v>#N/A</v>
      </c>
      <c r="R411" s="10" t="e">
        <f ca="1">IF($B411&lt;='Visualization - Fit'!$B$5,OFFSET(Projection!AA411,$A$2,0),NA())</f>
        <v>#N/A</v>
      </c>
      <c r="S411" s="10" t="e">
        <f ca="1">IF($B411&lt;='Visualization - Fit'!$B$5,OFFSET(Projection!AB411,$A$2,0),NA())</f>
        <v>#N/A</v>
      </c>
      <c r="T411" s="10" t="e">
        <f ca="1">IF($B411&lt;='Visualization - Fit'!$B$5,OFFSET(Projection!AC411,$A$2,0),NA())</f>
        <v>#N/A</v>
      </c>
      <c r="U411" s="10" t="e">
        <f ca="1">IF($B411&lt;='Visualization - Fit'!$B$5,OFFSET(Projection!AD411,$A$2,0),NA())</f>
        <v>#N/A</v>
      </c>
      <c r="V411" s="10" t="e">
        <f ca="1">IF($B411&lt;='Visualization - Fit'!$B$5,OFFSET(Projection!AE411,$A$2,0),NA())</f>
        <v>#N/A</v>
      </c>
      <c r="W411" s="10" t="e">
        <f ca="1">IF($B411&lt;='Visualization - Fit'!$B$5,OFFSET(Projection!AI411,$A$2,0),NA())</f>
        <v>#N/A</v>
      </c>
      <c r="X411" s="10" t="e">
        <f ca="1">IF($B411&lt;='Visualization - Fit'!$B$5,OFFSET(Projection!AJ411,$A$2,0),NA())</f>
        <v>#N/A</v>
      </c>
      <c r="Y411" s="10" t="e">
        <f ca="1">IF($B411&lt;='Visualization - Fit'!$B$5,OFFSET(Projection!#REF!,$A$2,0),NA())</f>
        <v>#N/A</v>
      </c>
      <c r="Z411" s="10" t="e">
        <f ca="1">IF($B411&lt;='Visualization - Fit'!$B$5,OFFSET(Projection!AK411,$A$2,0),NA())</f>
        <v>#N/A</v>
      </c>
      <c r="AA411" s="10" t="e">
        <f ca="1">IF($B411&lt;='Visualization - Fit'!$B$5,OFFSET(Projection!AL411,$A$2,0),NA())</f>
        <v>#N/A</v>
      </c>
      <c r="AB411" s="10" t="e">
        <f ca="1">IF($B411&lt;='Visualization - Fit'!$B$5,OFFSET(Projection!AM411,$A$2,0),NA())</f>
        <v>#N/A</v>
      </c>
    </row>
    <row r="412" spans="2:28">
      <c r="B412" s="9" t="e">
        <f ca="1">IF(B411&lt;'Visualization - Fit'!$B$5,OFFSET(Projection!A412,$A$2,0),NA())</f>
        <v>#N/A</v>
      </c>
      <c r="C412" s="10" t="e">
        <f ca="1">IF($B412&lt;='Visualization - Fit'!$B$5,OFFSET(Projection!B412,$A$2,0),NA())</f>
        <v>#N/A</v>
      </c>
      <c r="D412" s="10" t="e">
        <f ca="1">IF($B412&lt;='Visualization - Fit'!$B$5,OFFSET(Projection!C412,$A$2,0),NA())</f>
        <v>#N/A</v>
      </c>
      <c r="E412" s="10" t="e">
        <f ca="1">IF($B412&lt;='Visualization - Fit'!$B$5,OFFSET(Projection!D412,$A$2,0),NA())</f>
        <v>#N/A</v>
      </c>
      <c r="F412" s="10" t="e">
        <f ca="1">IF($B412&lt;='Visualization - Fit'!$B$5,OFFSET(Projection!E412,$A$2,0),NA())</f>
        <v>#N/A</v>
      </c>
      <c r="G412" s="10" t="e">
        <f ca="1">IF($B412&lt;='Visualization - Fit'!$B$5,OFFSET(Projection!F412,$A$2,0),NA())</f>
        <v>#N/A</v>
      </c>
      <c r="H412" s="10" t="e">
        <f ca="1">IF($B412&lt;='Visualization - Fit'!$B$5,OFFSET(Projection!O412,$A$2,0),NA())</f>
        <v>#N/A</v>
      </c>
      <c r="I412" s="10" t="e">
        <f ca="1">IF($B412&lt;='Visualization - Fit'!$B$5,OFFSET(Projection!P412,$A$2,0),NA())</f>
        <v>#N/A</v>
      </c>
      <c r="J412" s="10" t="e">
        <f ca="1">IF($B412&lt;='Visualization - Fit'!$B$5,OFFSET(Projection!Q412,$A$2,0),NA())</f>
        <v>#N/A</v>
      </c>
      <c r="K412" s="10" t="e">
        <f ca="1">IF($B412&lt;='Visualization - Fit'!$B$5,OFFSET(Projection!T412,$A$2,0),NA())</f>
        <v>#N/A</v>
      </c>
      <c r="L412" s="10" t="e">
        <f ca="1">IF($B412&lt;='Visualization - Fit'!$B$5,OFFSET(Projection!U412,$A$2,0),NA())</f>
        <v>#N/A</v>
      </c>
      <c r="M412" s="10" t="e">
        <f ca="1">IF($B412&lt;='Visualization - Fit'!$B$5,OFFSET(Projection!V412,$A$2,0),NA())</f>
        <v>#N/A</v>
      </c>
      <c r="N412" s="10" t="e">
        <f ca="1">IF($B412&lt;='Visualization - Fit'!$B$5,OFFSET(Projection!W412,$A$2,0),NA())</f>
        <v>#N/A</v>
      </c>
      <c r="O412" s="10" t="e">
        <f ca="1">IF($B412&lt;='Visualization - Fit'!$B$5,OFFSET(Projection!X412,$A$2,0),NA())</f>
        <v>#N/A</v>
      </c>
      <c r="P412" s="10" t="e">
        <f ca="1">IF($B412&lt;='Visualization - Fit'!$B$5,OFFSET(Projection!Y412,$A$2,0),NA())</f>
        <v>#N/A</v>
      </c>
      <c r="Q412" s="10" t="e">
        <f ca="1">IF($B412&lt;='Visualization - Fit'!$B$5,OFFSET(Projection!Z412,$A$2,0),NA())</f>
        <v>#N/A</v>
      </c>
      <c r="R412" s="10" t="e">
        <f ca="1">IF($B412&lt;='Visualization - Fit'!$B$5,OFFSET(Projection!AA412,$A$2,0),NA())</f>
        <v>#N/A</v>
      </c>
      <c r="S412" s="10" t="e">
        <f ca="1">IF($B412&lt;='Visualization - Fit'!$B$5,OFFSET(Projection!AB412,$A$2,0),NA())</f>
        <v>#N/A</v>
      </c>
      <c r="T412" s="10" t="e">
        <f ca="1">IF($B412&lt;='Visualization - Fit'!$B$5,OFFSET(Projection!AC412,$A$2,0),NA())</f>
        <v>#N/A</v>
      </c>
      <c r="U412" s="10" t="e">
        <f ca="1">IF($B412&lt;='Visualization - Fit'!$B$5,OFFSET(Projection!AD412,$A$2,0),NA())</f>
        <v>#N/A</v>
      </c>
      <c r="V412" s="10" t="e">
        <f ca="1">IF($B412&lt;='Visualization - Fit'!$B$5,OFFSET(Projection!AE412,$A$2,0),NA())</f>
        <v>#N/A</v>
      </c>
      <c r="W412" s="10" t="e">
        <f ca="1">IF($B412&lt;='Visualization - Fit'!$B$5,OFFSET(Projection!AI412,$A$2,0),NA())</f>
        <v>#N/A</v>
      </c>
      <c r="X412" s="10" t="e">
        <f ca="1">IF($B412&lt;='Visualization - Fit'!$B$5,OFFSET(Projection!AJ412,$A$2,0),NA())</f>
        <v>#N/A</v>
      </c>
      <c r="Y412" s="10" t="e">
        <f ca="1">IF($B412&lt;='Visualization - Fit'!$B$5,OFFSET(Projection!#REF!,$A$2,0),NA())</f>
        <v>#N/A</v>
      </c>
      <c r="Z412" s="10" t="e">
        <f ca="1">IF($B412&lt;='Visualization - Fit'!$B$5,OFFSET(Projection!AK412,$A$2,0),NA())</f>
        <v>#N/A</v>
      </c>
      <c r="AA412" s="10" t="e">
        <f ca="1">IF($B412&lt;='Visualization - Fit'!$B$5,OFFSET(Projection!AL412,$A$2,0),NA())</f>
        <v>#N/A</v>
      </c>
      <c r="AB412" s="10" t="e">
        <f ca="1">IF($B412&lt;='Visualization - Fit'!$B$5,OFFSET(Projection!AM412,$A$2,0),NA())</f>
        <v>#N/A</v>
      </c>
    </row>
    <row r="413" spans="2:28">
      <c r="B413" s="9" t="e">
        <f ca="1">IF(B412&lt;'Visualization - Fit'!$B$5,OFFSET(Projection!A413,$A$2,0),NA())</f>
        <v>#N/A</v>
      </c>
      <c r="C413" s="10" t="e">
        <f ca="1">IF($B413&lt;='Visualization - Fit'!$B$5,OFFSET(Projection!B413,$A$2,0),NA())</f>
        <v>#N/A</v>
      </c>
      <c r="D413" s="10" t="e">
        <f ca="1">IF($B413&lt;='Visualization - Fit'!$B$5,OFFSET(Projection!C413,$A$2,0),NA())</f>
        <v>#N/A</v>
      </c>
      <c r="E413" s="10" t="e">
        <f ca="1">IF($B413&lt;='Visualization - Fit'!$B$5,OFFSET(Projection!D413,$A$2,0),NA())</f>
        <v>#N/A</v>
      </c>
      <c r="F413" s="10" t="e">
        <f ca="1">IF($B413&lt;='Visualization - Fit'!$B$5,OFFSET(Projection!E413,$A$2,0),NA())</f>
        <v>#N/A</v>
      </c>
      <c r="G413" s="10" t="e">
        <f ca="1">IF($B413&lt;='Visualization - Fit'!$B$5,OFFSET(Projection!F413,$A$2,0),NA())</f>
        <v>#N/A</v>
      </c>
      <c r="H413" s="10" t="e">
        <f ca="1">IF($B413&lt;='Visualization - Fit'!$B$5,OFFSET(Projection!O413,$A$2,0),NA())</f>
        <v>#N/A</v>
      </c>
      <c r="I413" s="10" t="e">
        <f ca="1">IF($B413&lt;='Visualization - Fit'!$B$5,OFFSET(Projection!P413,$A$2,0),NA())</f>
        <v>#N/A</v>
      </c>
      <c r="J413" s="10" t="e">
        <f ca="1">IF($B413&lt;='Visualization - Fit'!$B$5,OFFSET(Projection!Q413,$A$2,0),NA())</f>
        <v>#N/A</v>
      </c>
      <c r="K413" s="10" t="e">
        <f ca="1">IF($B413&lt;='Visualization - Fit'!$B$5,OFFSET(Projection!T413,$A$2,0),NA())</f>
        <v>#N/A</v>
      </c>
      <c r="L413" s="10" t="e">
        <f ca="1">IF($B413&lt;='Visualization - Fit'!$B$5,OFFSET(Projection!U413,$A$2,0),NA())</f>
        <v>#N/A</v>
      </c>
      <c r="M413" s="10" t="e">
        <f ca="1">IF($B413&lt;='Visualization - Fit'!$B$5,OFFSET(Projection!V413,$A$2,0),NA())</f>
        <v>#N/A</v>
      </c>
      <c r="N413" s="10" t="e">
        <f ca="1">IF($B413&lt;='Visualization - Fit'!$B$5,OFFSET(Projection!W413,$A$2,0),NA())</f>
        <v>#N/A</v>
      </c>
      <c r="O413" s="10" t="e">
        <f ca="1">IF($B413&lt;='Visualization - Fit'!$B$5,OFFSET(Projection!X413,$A$2,0),NA())</f>
        <v>#N/A</v>
      </c>
      <c r="P413" s="10" t="e">
        <f ca="1">IF($B413&lt;='Visualization - Fit'!$B$5,OFFSET(Projection!Y413,$A$2,0),NA())</f>
        <v>#N/A</v>
      </c>
      <c r="Q413" s="10" t="e">
        <f ca="1">IF($B413&lt;='Visualization - Fit'!$B$5,OFFSET(Projection!Z413,$A$2,0),NA())</f>
        <v>#N/A</v>
      </c>
      <c r="R413" s="10" t="e">
        <f ca="1">IF($B413&lt;='Visualization - Fit'!$B$5,OFFSET(Projection!AA413,$A$2,0),NA())</f>
        <v>#N/A</v>
      </c>
      <c r="S413" s="10" t="e">
        <f ca="1">IF($B413&lt;='Visualization - Fit'!$B$5,OFFSET(Projection!AB413,$A$2,0),NA())</f>
        <v>#N/A</v>
      </c>
      <c r="T413" s="10" t="e">
        <f ca="1">IF($B413&lt;='Visualization - Fit'!$B$5,OFFSET(Projection!AC413,$A$2,0),NA())</f>
        <v>#N/A</v>
      </c>
      <c r="U413" s="10" t="e">
        <f ca="1">IF($B413&lt;='Visualization - Fit'!$B$5,OFFSET(Projection!AD413,$A$2,0),NA())</f>
        <v>#N/A</v>
      </c>
      <c r="V413" s="10" t="e">
        <f ca="1">IF($B413&lt;='Visualization - Fit'!$B$5,OFFSET(Projection!AE413,$A$2,0),NA())</f>
        <v>#N/A</v>
      </c>
      <c r="W413" s="10" t="e">
        <f ca="1">IF($B413&lt;='Visualization - Fit'!$B$5,OFFSET(Projection!AI413,$A$2,0),NA())</f>
        <v>#N/A</v>
      </c>
      <c r="X413" s="10" t="e">
        <f ca="1">IF($B413&lt;='Visualization - Fit'!$B$5,OFFSET(Projection!AJ413,$A$2,0),NA())</f>
        <v>#N/A</v>
      </c>
      <c r="Y413" s="10" t="e">
        <f ca="1">IF($B413&lt;='Visualization - Fit'!$B$5,OFFSET(Projection!#REF!,$A$2,0),NA())</f>
        <v>#N/A</v>
      </c>
      <c r="Z413" s="10" t="e">
        <f ca="1">IF($B413&lt;='Visualization - Fit'!$B$5,OFFSET(Projection!AK413,$A$2,0),NA())</f>
        <v>#N/A</v>
      </c>
      <c r="AA413" s="10" t="e">
        <f ca="1">IF($B413&lt;='Visualization - Fit'!$B$5,OFFSET(Projection!AL413,$A$2,0),NA())</f>
        <v>#N/A</v>
      </c>
      <c r="AB413" s="10" t="e">
        <f ca="1">IF($B413&lt;='Visualization - Fit'!$B$5,OFFSET(Projection!AM413,$A$2,0),NA())</f>
        <v>#N/A</v>
      </c>
    </row>
    <row r="414" spans="2:28">
      <c r="B414" s="9" t="e">
        <f ca="1">IF(B413&lt;'Visualization - Fit'!$B$5,OFFSET(Projection!A414,$A$2,0),NA())</f>
        <v>#N/A</v>
      </c>
      <c r="C414" s="10" t="e">
        <f ca="1">IF($B414&lt;='Visualization - Fit'!$B$5,OFFSET(Projection!B414,$A$2,0),NA())</f>
        <v>#N/A</v>
      </c>
      <c r="D414" s="10" t="e">
        <f ca="1">IF($B414&lt;='Visualization - Fit'!$B$5,OFFSET(Projection!C414,$A$2,0),NA())</f>
        <v>#N/A</v>
      </c>
      <c r="E414" s="10" t="e">
        <f ca="1">IF($B414&lt;='Visualization - Fit'!$B$5,OFFSET(Projection!D414,$A$2,0),NA())</f>
        <v>#N/A</v>
      </c>
      <c r="F414" s="10" t="e">
        <f ca="1">IF($B414&lt;='Visualization - Fit'!$B$5,OFFSET(Projection!E414,$A$2,0),NA())</f>
        <v>#N/A</v>
      </c>
      <c r="G414" s="10" t="e">
        <f ca="1">IF($B414&lt;='Visualization - Fit'!$B$5,OFFSET(Projection!F414,$A$2,0),NA())</f>
        <v>#N/A</v>
      </c>
      <c r="H414" s="10" t="e">
        <f ca="1">IF($B414&lt;='Visualization - Fit'!$B$5,OFFSET(Projection!O414,$A$2,0),NA())</f>
        <v>#N/A</v>
      </c>
      <c r="I414" s="10" t="e">
        <f ca="1">IF($B414&lt;='Visualization - Fit'!$B$5,OFFSET(Projection!P414,$A$2,0),NA())</f>
        <v>#N/A</v>
      </c>
      <c r="J414" s="10" t="e">
        <f ca="1">IF($B414&lt;='Visualization - Fit'!$B$5,OFFSET(Projection!Q414,$A$2,0),NA())</f>
        <v>#N/A</v>
      </c>
      <c r="K414" s="10" t="e">
        <f ca="1">IF($B414&lt;='Visualization - Fit'!$B$5,OFFSET(Projection!T414,$A$2,0),NA())</f>
        <v>#N/A</v>
      </c>
      <c r="L414" s="10" t="e">
        <f ca="1">IF($B414&lt;='Visualization - Fit'!$B$5,OFFSET(Projection!U414,$A$2,0),NA())</f>
        <v>#N/A</v>
      </c>
      <c r="M414" s="10" t="e">
        <f ca="1">IF($B414&lt;='Visualization - Fit'!$B$5,OFFSET(Projection!V414,$A$2,0),NA())</f>
        <v>#N/A</v>
      </c>
      <c r="N414" s="10" t="e">
        <f ca="1">IF($B414&lt;='Visualization - Fit'!$B$5,OFFSET(Projection!W414,$A$2,0),NA())</f>
        <v>#N/A</v>
      </c>
      <c r="O414" s="10" t="e">
        <f ca="1">IF($B414&lt;='Visualization - Fit'!$B$5,OFFSET(Projection!X414,$A$2,0),NA())</f>
        <v>#N/A</v>
      </c>
      <c r="P414" s="10" t="e">
        <f ca="1">IF($B414&lt;='Visualization - Fit'!$B$5,OFFSET(Projection!Y414,$A$2,0),NA())</f>
        <v>#N/A</v>
      </c>
      <c r="Q414" s="10" t="e">
        <f ca="1">IF($B414&lt;='Visualization - Fit'!$B$5,OFFSET(Projection!Z414,$A$2,0),NA())</f>
        <v>#N/A</v>
      </c>
      <c r="R414" s="10" t="e">
        <f ca="1">IF($B414&lt;='Visualization - Fit'!$B$5,OFFSET(Projection!AA414,$A$2,0),NA())</f>
        <v>#N/A</v>
      </c>
      <c r="S414" s="10" t="e">
        <f ca="1">IF($B414&lt;='Visualization - Fit'!$B$5,OFFSET(Projection!AB414,$A$2,0),NA())</f>
        <v>#N/A</v>
      </c>
      <c r="T414" s="10" t="e">
        <f ca="1">IF($B414&lt;='Visualization - Fit'!$B$5,OFFSET(Projection!AC414,$A$2,0),NA())</f>
        <v>#N/A</v>
      </c>
      <c r="U414" s="10" t="e">
        <f ca="1">IF($B414&lt;='Visualization - Fit'!$B$5,OFFSET(Projection!AD414,$A$2,0),NA())</f>
        <v>#N/A</v>
      </c>
      <c r="V414" s="10" t="e">
        <f ca="1">IF($B414&lt;='Visualization - Fit'!$B$5,OFFSET(Projection!AE414,$A$2,0),NA())</f>
        <v>#N/A</v>
      </c>
      <c r="W414" s="10" t="e">
        <f ca="1">IF($B414&lt;='Visualization - Fit'!$B$5,OFFSET(Projection!AI414,$A$2,0),NA())</f>
        <v>#N/A</v>
      </c>
      <c r="X414" s="10" t="e">
        <f ca="1">IF($B414&lt;='Visualization - Fit'!$B$5,OFFSET(Projection!AJ414,$A$2,0),NA())</f>
        <v>#N/A</v>
      </c>
      <c r="Y414" s="10" t="e">
        <f ca="1">IF($B414&lt;='Visualization - Fit'!$B$5,OFFSET(Projection!#REF!,$A$2,0),NA())</f>
        <v>#N/A</v>
      </c>
      <c r="Z414" s="10" t="e">
        <f ca="1">IF($B414&lt;='Visualization - Fit'!$B$5,OFFSET(Projection!AK414,$A$2,0),NA())</f>
        <v>#N/A</v>
      </c>
      <c r="AA414" s="10" t="e">
        <f ca="1">IF($B414&lt;='Visualization - Fit'!$B$5,OFFSET(Projection!AL414,$A$2,0),NA())</f>
        <v>#N/A</v>
      </c>
      <c r="AB414" s="10" t="e">
        <f ca="1">IF($B414&lt;='Visualization - Fit'!$B$5,OFFSET(Projection!AM414,$A$2,0),NA())</f>
        <v>#N/A</v>
      </c>
    </row>
    <row r="415" spans="2:28">
      <c r="B415" s="9" t="e">
        <f ca="1">IF(B414&lt;'Visualization - Fit'!$B$5,OFFSET(Projection!A415,$A$2,0),NA())</f>
        <v>#N/A</v>
      </c>
      <c r="C415" s="10" t="e">
        <f ca="1">IF($B415&lt;='Visualization - Fit'!$B$5,OFFSET(Projection!B415,$A$2,0),NA())</f>
        <v>#N/A</v>
      </c>
      <c r="D415" s="10" t="e">
        <f ca="1">IF($B415&lt;='Visualization - Fit'!$B$5,OFFSET(Projection!C415,$A$2,0),NA())</f>
        <v>#N/A</v>
      </c>
      <c r="E415" s="10" t="e">
        <f ca="1">IF($B415&lt;='Visualization - Fit'!$B$5,OFFSET(Projection!D415,$A$2,0),NA())</f>
        <v>#N/A</v>
      </c>
      <c r="F415" s="10" t="e">
        <f ca="1">IF($B415&lt;='Visualization - Fit'!$B$5,OFFSET(Projection!E415,$A$2,0),NA())</f>
        <v>#N/A</v>
      </c>
      <c r="G415" s="10" t="e">
        <f ca="1">IF($B415&lt;='Visualization - Fit'!$B$5,OFFSET(Projection!F415,$A$2,0),NA())</f>
        <v>#N/A</v>
      </c>
      <c r="H415" s="10" t="e">
        <f ca="1">IF($B415&lt;='Visualization - Fit'!$B$5,OFFSET(Projection!O415,$A$2,0),NA())</f>
        <v>#N/A</v>
      </c>
      <c r="I415" s="10" t="e">
        <f ca="1">IF($B415&lt;='Visualization - Fit'!$B$5,OFFSET(Projection!P415,$A$2,0),NA())</f>
        <v>#N/A</v>
      </c>
      <c r="J415" s="10" t="e">
        <f ca="1">IF($B415&lt;='Visualization - Fit'!$B$5,OFFSET(Projection!Q415,$A$2,0),NA())</f>
        <v>#N/A</v>
      </c>
      <c r="K415" s="10" t="e">
        <f ca="1">IF($B415&lt;='Visualization - Fit'!$B$5,OFFSET(Projection!T415,$A$2,0),NA())</f>
        <v>#N/A</v>
      </c>
      <c r="L415" s="10" t="e">
        <f ca="1">IF($B415&lt;='Visualization - Fit'!$B$5,OFFSET(Projection!U415,$A$2,0),NA())</f>
        <v>#N/A</v>
      </c>
      <c r="M415" s="10" t="e">
        <f ca="1">IF($B415&lt;='Visualization - Fit'!$B$5,OFFSET(Projection!V415,$A$2,0),NA())</f>
        <v>#N/A</v>
      </c>
      <c r="N415" s="10" t="e">
        <f ca="1">IF($B415&lt;='Visualization - Fit'!$B$5,OFFSET(Projection!W415,$A$2,0),NA())</f>
        <v>#N/A</v>
      </c>
      <c r="O415" s="10" t="e">
        <f ca="1">IF($B415&lt;='Visualization - Fit'!$B$5,OFFSET(Projection!X415,$A$2,0),NA())</f>
        <v>#N/A</v>
      </c>
      <c r="P415" s="10" t="e">
        <f ca="1">IF($B415&lt;='Visualization - Fit'!$B$5,OFFSET(Projection!Y415,$A$2,0),NA())</f>
        <v>#N/A</v>
      </c>
      <c r="Q415" s="10" t="e">
        <f ca="1">IF($B415&lt;='Visualization - Fit'!$B$5,OFFSET(Projection!Z415,$A$2,0),NA())</f>
        <v>#N/A</v>
      </c>
      <c r="R415" s="10" t="e">
        <f ca="1">IF($B415&lt;='Visualization - Fit'!$B$5,OFFSET(Projection!AA415,$A$2,0),NA())</f>
        <v>#N/A</v>
      </c>
      <c r="S415" s="10" t="e">
        <f ca="1">IF($B415&lt;='Visualization - Fit'!$B$5,OFFSET(Projection!AB415,$A$2,0),NA())</f>
        <v>#N/A</v>
      </c>
      <c r="T415" s="10" t="e">
        <f ca="1">IF($B415&lt;='Visualization - Fit'!$B$5,OFFSET(Projection!AC415,$A$2,0),NA())</f>
        <v>#N/A</v>
      </c>
      <c r="U415" s="10" t="e">
        <f ca="1">IF($B415&lt;='Visualization - Fit'!$B$5,OFFSET(Projection!AD415,$A$2,0),NA())</f>
        <v>#N/A</v>
      </c>
      <c r="V415" s="10" t="e">
        <f ca="1">IF($B415&lt;='Visualization - Fit'!$B$5,OFFSET(Projection!AE415,$A$2,0),NA())</f>
        <v>#N/A</v>
      </c>
      <c r="W415" s="10" t="e">
        <f ca="1">IF($B415&lt;='Visualization - Fit'!$B$5,OFFSET(Projection!AI415,$A$2,0),NA())</f>
        <v>#N/A</v>
      </c>
      <c r="X415" s="10" t="e">
        <f ca="1">IF($B415&lt;='Visualization - Fit'!$B$5,OFFSET(Projection!AJ415,$A$2,0),NA())</f>
        <v>#N/A</v>
      </c>
      <c r="Y415" s="10" t="e">
        <f ca="1">IF($B415&lt;='Visualization - Fit'!$B$5,OFFSET(Projection!#REF!,$A$2,0),NA())</f>
        <v>#N/A</v>
      </c>
      <c r="Z415" s="10" t="e">
        <f ca="1">IF($B415&lt;='Visualization - Fit'!$B$5,OFFSET(Projection!AK415,$A$2,0),NA())</f>
        <v>#N/A</v>
      </c>
      <c r="AA415" s="10" t="e">
        <f ca="1">IF($B415&lt;='Visualization - Fit'!$B$5,OFFSET(Projection!AL415,$A$2,0),NA())</f>
        <v>#N/A</v>
      </c>
      <c r="AB415" s="10" t="e">
        <f ca="1">IF($B415&lt;='Visualization - Fit'!$B$5,OFFSET(Projection!AM415,$A$2,0),NA())</f>
        <v>#N/A</v>
      </c>
    </row>
    <row r="416" spans="2:28">
      <c r="B416" s="9" t="e">
        <f ca="1">IF(B415&lt;'Visualization - Fit'!$B$5,OFFSET(Projection!A416,$A$2,0),NA())</f>
        <v>#N/A</v>
      </c>
      <c r="C416" s="10" t="e">
        <f ca="1">IF($B416&lt;='Visualization - Fit'!$B$5,OFFSET(Projection!B416,$A$2,0),NA())</f>
        <v>#N/A</v>
      </c>
      <c r="D416" s="10" t="e">
        <f ca="1">IF($B416&lt;='Visualization - Fit'!$B$5,OFFSET(Projection!C416,$A$2,0),NA())</f>
        <v>#N/A</v>
      </c>
      <c r="E416" s="10" t="e">
        <f ca="1">IF($B416&lt;='Visualization - Fit'!$B$5,OFFSET(Projection!D416,$A$2,0),NA())</f>
        <v>#N/A</v>
      </c>
      <c r="F416" s="10" t="e">
        <f ca="1">IF($B416&lt;='Visualization - Fit'!$B$5,OFFSET(Projection!E416,$A$2,0),NA())</f>
        <v>#N/A</v>
      </c>
      <c r="G416" s="10" t="e">
        <f ca="1">IF($B416&lt;='Visualization - Fit'!$B$5,OFFSET(Projection!F416,$A$2,0),NA())</f>
        <v>#N/A</v>
      </c>
      <c r="H416" s="10" t="e">
        <f ca="1">IF($B416&lt;='Visualization - Fit'!$B$5,OFFSET(Projection!O416,$A$2,0),NA())</f>
        <v>#N/A</v>
      </c>
      <c r="I416" s="10" t="e">
        <f ca="1">IF($B416&lt;='Visualization - Fit'!$B$5,OFFSET(Projection!P416,$A$2,0),NA())</f>
        <v>#N/A</v>
      </c>
      <c r="J416" s="10" t="e">
        <f ca="1">IF($B416&lt;='Visualization - Fit'!$B$5,OFFSET(Projection!Q416,$A$2,0),NA())</f>
        <v>#N/A</v>
      </c>
      <c r="K416" s="10" t="e">
        <f ca="1">IF($B416&lt;='Visualization - Fit'!$B$5,OFFSET(Projection!T416,$A$2,0),NA())</f>
        <v>#N/A</v>
      </c>
      <c r="L416" s="10" t="e">
        <f ca="1">IF($B416&lt;='Visualization - Fit'!$B$5,OFFSET(Projection!U416,$A$2,0),NA())</f>
        <v>#N/A</v>
      </c>
      <c r="M416" s="10" t="e">
        <f ca="1">IF($B416&lt;='Visualization - Fit'!$B$5,OFFSET(Projection!V416,$A$2,0),NA())</f>
        <v>#N/A</v>
      </c>
      <c r="N416" s="10" t="e">
        <f ca="1">IF($B416&lt;='Visualization - Fit'!$B$5,OFFSET(Projection!W416,$A$2,0),NA())</f>
        <v>#N/A</v>
      </c>
      <c r="O416" s="10" t="e">
        <f ca="1">IF($B416&lt;='Visualization - Fit'!$B$5,OFFSET(Projection!X416,$A$2,0),NA())</f>
        <v>#N/A</v>
      </c>
      <c r="P416" s="10" t="e">
        <f ca="1">IF($B416&lt;='Visualization - Fit'!$B$5,OFFSET(Projection!Y416,$A$2,0),NA())</f>
        <v>#N/A</v>
      </c>
      <c r="Q416" s="10" t="e">
        <f ca="1">IF($B416&lt;='Visualization - Fit'!$B$5,OFFSET(Projection!Z416,$A$2,0),NA())</f>
        <v>#N/A</v>
      </c>
      <c r="R416" s="10" t="e">
        <f ca="1">IF($B416&lt;='Visualization - Fit'!$B$5,OFFSET(Projection!AA416,$A$2,0),NA())</f>
        <v>#N/A</v>
      </c>
      <c r="S416" s="10" t="e">
        <f ca="1">IF($B416&lt;='Visualization - Fit'!$B$5,OFFSET(Projection!AB416,$A$2,0),NA())</f>
        <v>#N/A</v>
      </c>
      <c r="T416" s="10" t="e">
        <f ca="1">IF($B416&lt;='Visualization - Fit'!$B$5,OFFSET(Projection!AC416,$A$2,0),NA())</f>
        <v>#N/A</v>
      </c>
      <c r="U416" s="10" t="e">
        <f ca="1">IF($B416&lt;='Visualization - Fit'!$B$5,OFFSET(Projection!AD416,$A$2,0),NA())</f>
        <v>#N/A</v>
      </c>
      <c r="V416" s="10" t="e">
        <f ca="1">IF($B416&lt;='Visualization - Fit'!$B$5,OFFSET(Projection!AE416,$A$2,0),NA())</f>
        <v>#N/A</v>
      </c>
      <c r="W416" s="10" t="e">
        <f ca="1">IF($B416&lt;='Visualization - Fit'!$B$5,OFFSET(Projection!AI416,$A$2,0),NA())</f>
        <v>#N/A</v>
      </c>
      <c r="X416" s="10" t="e">
        <f ca="1">IF($B416&lt;='Visualization - Fit'!$B$5,OFFSET(Projection!AJ416,$A$2,0),NA())</f>
        <v>#N/A</v>
      </c>
      <c r="Y416" s="10" t="e">
        <f ca="1">IF($B416&lt;='Visualization - Fit'!$B$5,OFFSET(Projection!#REF!,$A$2,0),NA())</f>
        <v>#N/A</v>
      </c>
      <c r="Z416" s="10" t="e">
        <f ca="1">IF($B416&lt;='Visualization - Fit'!$B$5,OFFSET(Projection!AK416,$A$2,0),NA())</f>
        <v>#N/A</v>
      </c>
      <c r="AA416" s="10" t="e">
        <f ca="1">IF($B416&lt;='Visualization - Fit'!$B$5,OFFSET(Projection!AL416,$A$2,0),NA())</f>
        <v>#N/A</v>
      </c>
      <c r="AB416" s="10" t="e">
        <f ca="1">IF($B416&lt;='Visualization - Fit'!$B$5,OFFSET(Projection!AM416,$A$2,0),NA())</f>
        <v>#N/A</v>
      </c>
    </row>
    <row r="417" spans="2:28">
      <c r="B417" s="9" t="e">
        <f ca="1">IF(B416&lt;'Visualization - Fit'!$B$5,OFFSET(Projection!A417,$A$2,0),NA())</f>
        <v>#N/A</v>
      </c>
      <c r="C417" s="10" t="e">
        <f ca="1">IF($B417&lt;='Visualization - Fit'!$B$5,OFFSET(Projection!B417,$A$2,0),NA())</f>
        <v>#N/A</v>
      </c>
      <c r="D417" s="10" t="e">
        <f ca="1">IF($B417&lt;='Visualization - Fit'!$B$5,OFFSET(Projection!C417,$A$2,0),NA())</f>
        <v>#N/A</v>
      </c>
      <c r="E417" s="10" t="e">
        <f ca="1">IF($B417&lt;='Visualization - Fit'!$B$5,OFFSET(Projection!D417,$A$2,0),NA())</f>
        <v>#N/A</v>
      </c>
      <c r="F417" s="10" t="e">
        <f ca="1">IF($B417&lt;='Visualization - Fit'!$B$5,OFFSET(Projection!E417,$A$2,0),NA())</f>
        <v>#N/A</v>
      </c>
      <c r="G417" s="10" t="e">
        <f ca="1">IF($B417&lt;='Visualization - Fit'!$B$5,OFFSET(Projection!F417,$A$2,0),NA())</f>
        <v>#N/A</v>
      </c>
      <c r="H417" s="10" t="e">
        <f ca="1">IF($B417&lt;='Visualization - Fit'!$B$5,OFFSET(Projection!O417,$A$2,0),NA())</f>
        <v>#N/A</v>
      </c>
      <c r="I417" s="10" t="e">
        <f ca="1">IF($B417&lt;='Visualization - Fit'!$B$5,OFFSET(Projection!P417,$A$2,0),NA())</f>
        <v>#N/A</v>
      </c>
      <c r="J417" s="10" t="e">
        <f ca="1">IF($B417&lt;='Visualization - Fit'!$B$5,OFFSET(Projection!Q417,$A$2,0),NA())</f>
        <v>#N/A</v>
      </c>
      <c r="K417" s="10" t="e">
        <f ca="1">IF($B417&lt;='Visualization - Fit'!$B$5,OFFSET(Projection!T417,$A$2,0),NA())</f>
        <v>#N/A</v>
      </c>
      <c r="L417" s="10" t="e">
        <f ca="1">IF($B417&lt;='Visualization - Fit'!$B$5,OFFSET(Projection!U417,$A$2,0),NA())</f>
        <v>#N/A</v>
      </c>
      <c r="M417" s="10" t="e">
        <f ca="1">IF($B417&lt;='Visualization - Fit'!$B$5,OFFSET(Projection!V417,$A$2,0),NA())</f>
        <v>#N/A</v>
      </c>
      <c r="N417" s="10" t="e">
        <f ca="1">IF($B417&lt;='Visualization - Fit'!$B$5,OFFSET(Projection!W417,$A$2,0),NA())</f>
        <v>#N/A</v>
      </c>
      <c r="O417" s="10" t="e">
        <f ca="1">IF($B417&lt;='Visualization - Fit'!$B$5,OFFSET(Projection!X417,$A$2,0),NA())</f>
        <v>#N/A</v>
      </c>
      <c r="P417" s="10" t="e">
        <f ca="1">IF($B417&lt;='Visualization - Fit'!$B$5,OFFSET(Projection!Y417,$A$2,0),NA())</f>
        <v>#N/A</v>
      </c>
      <c r="Q417" s="10" t="e">
        <f ca="1">IF($B417&lt;='Visualization - Fit'!$B$5,OFFSET(Projection!Z417,$A$2,0),NA())</f>
        <v>#N/A</v>
      </c>
      <c r="R417" s="10" t="e">
        <f ca="1">IF($B417&lt;='Visualization - Fit'!$B$5,OFFSET(Projection!AA417,$A$2,0),NA())</f>
        <v>#N/A</v>
      </c>
      <c r="S417" s="10" t="e">
        <f ca="1">IF($B417&lt;='Visualization - Fit'!$B$5,OFFSET(Projection!AB417,$A$2,0),NA())</f>
        <v>#N/A</v>
      </c>
      <c r="T417" s="10" t="e">
        <f ca="1">IF($B417&lt;='Visualization - Fit'!$B$5,OFFSET(Projection!AC417,$A$2,0),NA())</f>
        <v>#N/A</v>
      </c>
      <c r="U417" s="10" t="e">
        <f ca="1">IF($B417&lt;='Visualization - Fit'!$B$5,OFFSET(Projection!AD417,$A$2,0),NA())</f>
        <v>#N/A</v>
      </c>
      <c r="V417" s="10" t="e">
        <f ca="1">IF($B417&lt;='Visualization - Fit'!$B$5,OFFSET(Projection!AE417,$A$2,0),NA())</f>
        <v>#N/A</v>
      </c>
      <c r="W417" s="10" t="e">
        <f ca="1">IF($B417&lt;='Visualization - Fit'!$B$5,OFFSET(Projection!AI417,$A$2,0),NA())</f>
        <v>#N/A</v>
      </c>
      <c r="X417" s="10" t="e">
        <f ca="1">IF($B417&lt;='Visualization - Fit'!$B$5,OFFSET(Projection!AJ417,$A$2,0),NA())</f>
        <v>#N/A</v>
      </c>
      <c r="Y417" s="10" t="e">
        <f ca="1">IF($B417&lt;='Visualization - Fit'!$B$5,OFFSET(Projection!#REF!,$A$2,0),NA())</f>
        <v>#N/A</v>
      </c>
      <c r="Z417" s="10" t="e">
        <f ca="1">IF($B417&lt;='Visualization - Fit'!$B$5,OFFSET(Projection!AK417,$A$2,0),NA())</f>
        <v>#N/A</v>
      </c>
      <c r="AA417" s="10" t="e">
        <f ca="1">IF($B417&lt;='Visualization - Fit'!$B$5,OFFSET(Projection!AL417,$A$2,0),NA())</f>
        <v>#N/A</v>
      </c>
      <c r="AB417" s="10" t="e">
        <f ca="1">IF($B417&lt;='Visualization - Fit'!$B$5,OFFSET(Projection!AM417,$A$2,0),NA())</f>
        <v>#N/A</v>
      </c>
    </row>
    <row r="418" spans="2:28">
      <c r="B418" s="9" t="e">
        <f ca="1">IF(B417&lt;'Visualization - Fit'!$B$5,OFFSET(Projection!A418,$A$2,0),NA())</f>
        <v>#N/A</v>
      </c>
      <c r="C418" s="10" t="e">
        <f ca="1">IF($B418&lt;='Visualization - Fit'!$B$5,OFFSET(Projection!B418,$A$2,0),NA())</f>
        <v>#N/A</v>
      </c>
      <c r="D418" s="10" t="e">
        <f ca="1">IF($B418&lt;='Visualization - Fit'!$B$5,OFFSET(Projection!C418,$A$2,0),NA())</f>
        <v>#N/A</v>
      </c>
      <c r="E418" s="10" t="e">
        <f ca="1">IF($B418&lt;='Visualization - Fit'!$B$5,OFFSET(Projection!D418,$A$2,0),NA())</f>
        <v>#N/A</v>
      </c>
      <c r="F418" s="10" t="e">
        <f ca="1">IF($B418&lt;='Visualization - Fit'!$B$5,OFFSET(Projection!E418,$A$2,0),NA())</f>
        <v>#N/A</v>
      </c>
      <c r="G418" s="10" t="e">
        <f ca="1">IF($B418&lt;='Visualization - Fit'!$B$5,OFFSET(Projection!F418,$A$2,0),NA())</f>
        <v>#N/A</v>
      </c>
      <c r="H418" s="10" t="e">
        <f ca="1">IF($B418&lt;='Visualization - Fit'!$B$5,OFFSET(Projection!O418,$A$2,0),NA())</f>
        <v>#N/A</v>
      </c>
      <c r="I418" s="10" t="e">
        <f ca="1">IF($B418&lt;='Visualization - Fit'!$B$5,OFFSET(Projection!P418,$A$2,0),NA())</f>
        <v>#N/A</v>
      </c>
      <c r="J418" s="10" t="e">
        <f ca="1">IF($B418&lt;='Visualization - Fit'!$B$5,OFFSET(Projection!Q418,$A$2,0),NA())</f>
        <v>#N/A</v>
      </c>
      <c r="K418" s="10" t="e">
        <f ca="1">IF($B418&lt;='Visualization - Fit'!$B$5,OFFSET(Projection!T418,$A$2,0),NA())</f>
        <v>#N/A</v>
      </c>
      <c r="L418" s="10" t="e">
        <f ca="1">IF($B418&lt;='Visualization - Fit'!$B$5,OFFSET(Projection!U418,$A$2,0),NA())</f>
        <v>#N/A</v>
      </c>
      <c r="M418" s="10" t="e">
        <f ca="1">IF($B418&lt;='Visualization - Fit'!$B$5,OFFSET(Projection!V418,$A$2,0),NA())</f>
        <v>#N/A</v>
      </c>
      <c r="N418" s="10" t="e">
        <f ca="1">IF($B418&lt;='Visualization - Fit'!$B$5,OFFSET(Projection!W418,$A$2,0),NA())</f>
        <v>#N/A</v>
      </c>
      <c r="O418" s="10" t="e">
        <f ca="1">IF($B418&lt;='Visualization - Fit'!$B$5,OFFSET(Projection!X418,$A$2,0),NA())</f>
        <v>#N/A</v>
      </c>
      <c r="P418" s="10" t="e">
        <f ca="1">IF($B418&lt;='Visualization - Fit'!$B$5,OFFSET(Projection!Y418,$A$2,0),NA())</f>
        <v>#N/A</v>
      </c>
      <c r="Q418" s="10" t="e">
        <f ca="1">IF($B418&lt;='Visualization - Fit'!$B$5,OFFSET(Projection!Z418,$A$2,0),NA())</f>
        <v>#N/A</v>
      </c>
      <c r="R418" s="10" t="e">
        <f ca="1">IF($B418&lt;='Visualization - Fit'!$B$5,OFFSET(Projection!AA418,$A$2,0),NA())</f>
        <v>#N/A</v>
      </c>
      <c r="S418" s="10" t="e">
        <f ca="1">IF($B418&lt;='Visualization - Fit'!$B$5,OFFSET(Projection!AB418,$A$2,0),NA())</f>
        <v>#N/A</v>
      </c>
      <c r="T418" s="10" t="e">
        <f ca="1">IF($B418&lt;='Visualization - Fit'!$B$5,OFFSET(Projection!AC418,$A$2,0),NA())</f>
        <v>#N/A</v>
      </c>
      <c r="U418" s="10" t="e">
        <f ca="1">IF($B418&lt;='Visualization - Fit'!$B$5,OFFSET(Projection!AD418,$A$2,0),NA())</f>
        <v>#N/A</v>
      </c>
      <c r="V418" s="10" t="e">
        <f ca="1">IF($B418&lt;='Visualization - Fit'!$B$5,OFFSET(Projection!AE418,$A$2,0),NA())</f>
        <v>#N/A</v>
      </c>
      <c r="W418" s="10" t="e">
        <f ca="1">IF($B418&lt;='Visualization - Fit'!$B$5,OFFSET(Projection!AI418,$A$2,0),NA())</f>
        <v>#N/A</v>
      </c>
      <c r="X418" s="10" t="e">
        <f ca="1">IF($B418&lt;='Visualization - Fit'!$B$5,OFFSET(Projection!AJ418,$A$2,0),NA())</f>
        <v>#N/A</v>
      </c>
      <c r="Y418" s="10" t="e">
        <f ca="1">IF($B418&lt;='Visualization - Fit'!$B$5,OFFSET(Projection!#REF!,$A$2,0),NA())</f>
        <v>#N/A</v>
      </c>
      <c r="Z418" s="10" t="e">
        <f ca="1">IF($B418&lt;='Visualization - Fit'!$B$5,OFFSET(Projection!AK418,$A$2,0),NA())</f>
        <v>#N/A</v>
      </c>
      <c r="AA418" s="10" t="e">
        <f ca="1">IF($B418&lt;='Visualization - Fit'!$B$5,OFFSET(Projection!AL418,$A$2,0),NA())</f>
        <v>#N/A</v>
      </c>
      <c r="AB418" s="10" t="e">
        <f ca="1">IF($B418&lt;='Visualization - Fit'!$B$5,OFFSET(Projection!AM418,$A$2,0),NA())</f>
        <v>#N/A</v>
      </c>
    </row>
    <row r="419" spans="2:28">
      <c r="B419" s="9" t="e">
        <f ca="1">IF(B418&lt;'Visualization - Fit'!$B$5,OFFSET(Projection!A419,$A$2,0),NA())</f>
        <v>#N/A</v>
      </c>
      <c r="C419" s="10" t="e">
        <f ca="1">IF($B419&lt;='Visualization - Fit'!$B$5,OFFSET(Projection!B419,$A$2,0),NA())</f>
        <v>#N/A</v>
      </c>
      <c r="D419" s="10" t="e">
        <f ca="1">IF($B419&lt;='Visualization - Fit'!$B$5,OFFSET(Projection!C419,$A$2,0),NA())</f>
        <v>#N/A</v>
      </c>
      <c r="E419" s="10" t="e">
        <f ca="1">IF($B419&lt;='Visualization - Fit'!$B$5,OFFSET(Projection!D419,$A$2,0),NA())</f>
        <v>#N/A</v>
      </c>
      <c r="F419" s="10" t="e">
        <f ca="1">IF($B419&lt;='Visualization - Fit'!$B$5,OFFSET(Projection!E419,$A$2,0),NA())</f>
        <v>#N/A</v>
      </c>
      <c r="G419" s="10" t="e">
        <f ca="1">IF($B419&lt;='Visualization - Fit'!$B$5,OFFSET(Projection!F419,$A$2,0),NA())</f>
        <v>#N/A</v>
      </c>
      <c r="H419" s="10" t="e">
        <f ca="1">IF($B419&lt;='Visualization - Fit'!$B$5,OFFSET(Projection!O419,$A$2,0),NA())</f>
        <v>#N/A</v>
      </c>
      <c r="I419" s="10" t="e">
        <f ca="1">IF($B419&lt;='Visualization - Fit'!$B$5,OFFSET(Projection!P419,$A$2,0),NA())</f>
        <v>#N/A</v>
      </c>
      <c r="J419" s="10" t="e">
        <f ca="1">IF($B419&lt;='Visualization - Fit'!$B$5,OFFSET(Projection!Q419,$A$2,0),NA())</f>
        <v>#N/A</v>
      </c>
      <c r="K419" s="10" t="e">
        <f ca="1">IF($B419&lt;='Visualization - Fit'!$B$5,OFFSET(Projection!T419,$A$2,0),NA())</f>
        <v>#N/A</v>
      </c>
      <c r="L419" s="10" t="e">
        <f ca="1">IF($B419&lt;='Visualization - Fit'!$B$5,OFFSET(Projection!U419,$A$2,0),NA())</f>
        <v>#N/A</v>
      </c>
      <c r="M419" s="10" t="e">
        <f ca="1">IF($B419&lt;='Visualization - Fit'!$B$5,OFFSET(Projection!V419,$A$2,0),NA())</f>
        <v>#N/A</v>
      </c>
      <c r="N419" s="10" t="e">
        <f ca="1">IF($B419&lt;='Visualization - Fit'!$B$5,OFFSET(Projection!W419,$A$2,0),NA())</f>
        <v>#N/A</v>
      </c>
      <c r="O419" s="10" t="e">
        <f ca="1">IF($B419&lt;='Visualization - Fit'!$B$5,OFFSET(Projection!X419,$A$2,0),NA())</f>
        <v>#N/A</v>
      </c>
      <c r="P419" s="10" t="e">
        <f ca="1">IF($B419&lt;='Visualization - Fit'!$B$5,OFFSET(Projection!Y419,$A$2,0),NA())</f>
        <v>#N/A</v>
      </c>
      <c r="Q419" s="10" t="e">
        <f ca="1">IF($B419&lt;='Visualization - Fit'!$B$5,OFFSET(Projection!Z419,$A$2,0),NA())</f>
        <v>#N/A</v>
      </c>
      <c r="R419" s="10" t="e">
        <f ca="1">IF($B419&lt;='Visualization - Fit'!$B$5,OFFSET(Projection!AA419,$A$2,0),NA())</f>
        <v>#N/A</v>
      </c>
      <c r="S419" s="10" t="e">
        <f ca="1">IF($B419&lt;='Visualization - Fit'!$B$5,OFFSET(Projection!AB419,$A$2,0),NA())</f>
        <v>#N/A</v>
      </c>
      <c r="T419" s="10" t="e">
        <f ca="1">IF($B419&lt;='Visualization - Fit'!$B$5,OFFSET(Projection!AC419,$A$2,0),NA())</f>
        <v>#N/A</v>
      </c>
      <c r="U419" s="10" t="e">
        <f ca="1">IF($B419&lt;='Visualization - Fit'!$B$5,OFFSET(Projection!AD419,$A$2,0),NA())</f>
        <v>#N/A</v>
      </c>
      <c r="V419" s="10" t="e">
        <f ca="1">IF($B419&lt;='Visualization - Fit'!$B$5,OFFSET(Projection!AE419,$A$2,0),NA())</f>
        <v>#N/A</v>
      </c>
      <c r="W419" s="10" t="e">
        <f ca="1">IF($B419&lt;='Visualization - Fit'!$B$5,OFFSET(Projection!AI419,$A$2,0),NA())</f>
        <v>#N/A</v>
      </c>
      <c r="X419" s="10" t="e">
        <f ca="1">IF($B419&lt;='Visualization - Fit'!$B$5,OFFSET(Projection!AJ419,$A$2,0),NA())</f>
        <v>#N/A</v>
      </c>
      <c r="Y419" s="10" t="e">
        <f ca="1">IF($B419&lt;='Visualization - Fit'!$B$5,OFFSET(Projection!#REF!,$A$2,0),NA())</f>
        <v>#N/A</v>
      </c>
      <c r="Z419" s="10" t="e">
        <f ca="1">IF($B419&lt;='Visualization - Fit'!$B$5,OFFSET(Projection!AK419,$A$2,0),NA())</f>
        <v>#N/A</v>
      </c>
      <c r="AA419" s="10" t="e">
        <f ca="1">IF($B419&lt;='Visualization - Fit'!$B$5,OFFSET(Projection!AL419,$A$2,0),NA())</f>
        <v>#N/A</v>
      </c>
      <c r="AB419" s="10" t="e">
        <f ca="1">IF($B419&lt;='Visualization - Fit'!$B$5,OFFSET(Projection!AM419,$A$2,0),NA())</f>
        <v>#N/A</v>
      </c>
    </row>
    <row r="420" spans="2:28">
      <c r="B420" s="9" t="e">
        <f ca="1">IF(B419&lt;'Visualization - Fit'!$B$5,OFFSET(Projection!A420,$A$2,0),NA())</f>
        <v>#N/A</v>
      </c>
      <c r="C420" s="10" t="e">
        <f ca="1">IF($B420&lt;='Visualization - Fit'!$B$5,OFFSET(Projection!B420,$A$2,0),NA())</f>
        <v>#N/A</v>
      </c>
      <c r="D420" s="10" t="e">
        <f ca="1">IF($B420&lt;='Visualization - Fit'!$B$5,OFFSET(Projection!C420,$A$2,0),NA())</f>
        <v>#N/A</v>
      </c>
      <c r="E420" s="10" t="e">
        <f ca="1">IF($B420&lt;='Visualization - Fit'!$B$5,OFFSET(Projection!D420,$A$2,0),NA())</f>
        <v>#N/A</v>
      </c>
      <c r="F420" s="10" t="e">
        <f ca="1">IF($B420&lt;='Visualization - Fit'!$B$5,OFFSET(Projection!E420,$A$2,0),NA())</f>
        <v>#N/A</v>
      </c>
      <c r="G420" s="10" t="e">
        <f ca="1">IF($B420&lt;='Visualization - Fit'!$B$5,OFFSET(Projection!F420,$A$2,0),NA())</f>
        <v>#N/A</v>
      </c>
      <c r="H420" s="10" t="e">
        <f ca="1">IF($B420&lt;='Visualization - Fit'!$B$5,OFFSET(Projection!O420,$A$2,0),NA())</f>
        <v>#N/A</v>
      </c>
      <c r="I420" s="10" t="e">
        <f ca="1">IF($B420&lt;='Visualization - Fit'!$B$5,OFFSET(Projection!P420,$A$2,0),NA())</f>
        <v>#N/A</v>
      </c>
      <c r="J420" s="10" t="e">
        <f ca="1">IF($B420&lt;='Visualization - Fit'!$B$5,OFFSET(Projection!Q420,$A$2,0),NA())</f>
        <v>#N/A</v>
      </c>
      <c r="K420" s="10" t="e">
        <f ca="1">IF($B420&lt;='Visualization - Fit'!$B$5,OFFSET(Projection!T420,$A$2,0),NA())</f>
        <v>#N/A</v>
      </c>
      <c r="L420" s="10" t="e">
        <f ca="1">IF($B420&lt;='Visualization - Fit'!$B$5,OFFSET(Projection!U420,$A$2,0),NA())</f>
        <v>#N/A</v>
      </c>
      <c r="M420" s="10" t="e">
        <f ca="1">IF($B420&lt;='Visualization - Fit'!$B$5,OFFSET(Projection!V420,$A$2,0),NA())</f>
        <v>#N/A</v>
      </c>
      <c r="N420" s="10" t="e">
        <f ca="1">IF($B420&lt;='Visualization - Fit'!$B$5,OFFSET(Projection!W420,$A$2,0),NA())</f>
        <v>#N/A</v>
      </c>
      <c r="O420" s="10" t="e">
        <f ca="1">IF($B420&lt;='Visualization - Fit'!$B$5,OFFSET(Projection!X420,$A$2,0),NA())</f>
        <v>#N/A</v>
      </c>
      <c r="P420" s="10" t="e">
        <f ca="1">IF($B420&lt;='Visualization - Fit'!$B$5,OFFSET(Projection!Y420,$A$2,0),NA())</f>
        <v>#N/A</v>
      </c>
      <c r="Q420" s="10" t="e">
        <f ca="1">IF($B420&lt;='Visualization - Fit'!$B$5,OFFSET(Projection!Z420,$A$2,0),NA())</f>
        <v>#N/A</v>
      </c>
      <c r="R420" s="10" t="e">
        <f ca="1">IF($B420&lt;='Visualization - Fit'!$B$5,OFFSET(Projection!AA420,$A$2,0),NA())</f>
        <v>#N/A</v>
      </c>
      <c r="S420" s="10" t="e">
        <f ca="1">IF($B420&lt;='Visualization - Fit'!$B$5,OFFSET(Projection!AB420,$A$2,0),NA())</f>
        <v>#N/A</v>
      </c>
      <c r="T420" s="10" t="e">
        <f ca="1">IF($B420&lt;='Visualization - Fit'!$B$5,OFFSET(Projection!AC420,$A$2,0),NA())</f>
        <v>#N/A</v>
      </c>
      <c r="U420" s="10" t="e">
        <f ca="1">IF($B420&lt;='Visualization - Fit'!$B$5,OFFSET(Projection!AD420,$A$2,0),NA())</f>
        <v>#N/A</v>
      </c>
      <c r="V420" s="10" t="e">
        <f ca="1">IF($B420&lt;='Visualization - Fit'!$B$5,OFFSET(Projection!AE420,$A$2,0),NA())</f>
        <v>#N/A</v>
      </c>
      <c r="W420" s="10" t="e">
        <f ca="1">IF($B420&lt;='Visualization - Fit'!$B$5,OFFSET(Projection!AI420,$A$2,0),NA())</f>
        <v>#N/A</v>
      </c>
      <c r="X420" s="10" t="e">
        <f ca="1">IF($B420&lt;='Visualization - Fit'!$B$5,OFFSET(Projection!AJ420,$A$2,0),NA())</f>
        <v>#N/A</v>
      </c>
      <c r="Y420" s="10" t="e">
        <f ca="1">IF($B420&lt;='Visualization - Fit'!$B$5,OFFSET(Projection!#REF!,$A$2,0),NA())</f>
        <v>#N/A</v>
      </c>
      <c r="Z420" s="10" t="e">
        <f ca="1">IF($B420&lt;='Visualization - Fit'!$B$5,OFFSET(Projection!AK420,$A$2,0),NA())</f>
        <v>#N/A</v>
      </c>
      <c r="AA420" s="10" t="e">
        <f ca="1">IF($B420&lt;='Visualization - Fit'!$B$5,OFFSET(Projection!AL420,$A$2,0),NA())</f>
        <v>#N/A</v>
      </c>
      <c r="AB420" s="10" t="e">
        <f ca="1">IF($B420&lt;='Visualization - Fit'!$B$5,OFFSET(Projection!AM420,$A$2,0),NA())</f>
        <v>#N/A</v>
      </c>
    </row>
    <row r="421" spans="2:28">
      <c r="B421" s="9" t="e">
        <f ca="1">IF(B420&lt;'Visualization - Fit'!$B$5,OFFSET(Projection!A421,$A$2,0),NA())</f>
        <v>#N/A</v>
      </c>
      <c r="C421" s="10" t="e">
        <f ca="1">IF($B421&lt;='Visualization - Fit'!$B$5,OFFSET(Projection!B421,$A$2,0),NA())</f>
        <v>#N/A</v>
      </c>
      <c r="D421" s="10" t="e">
        <f ca="1">IF($B421&lt;='Visualization - Fit'!$B$5,OFFSET(Projection!C421,$A$2,0),NA())</f>
        <v>#N/A</v>
      </c>
      <c r="E421" s="10" t="e">
        <f ca="1">IF($B421&lt;='Visualization - Fit'!$B$5,OFFSET(Projection!D421,$A$2,0),NA())</f>
        <v>#N/A</v>
      </c>
      <c r="F421" s="10" t="e">
        <f ca="1">IF($B421&lt;='Visualization - Fit'!$B$5,OFFSET(Projection!E421,$A$2,0),NA())</f>
        <v>#N/A</v>
      </c>
      <c r="G421" s="10" t="e">
        <f ca="1">IF($B421&lt;='Visualization - Fit'!$B$5,OFFSET(Projection!F421,$A$2,0),NA())</f>
        <v>#N/A</v>
      </c>
      <c r="H421" s="10" t="e">
        <f ca="1">IF($B421&lt;='Visualization - Fit'!$B$5,OFFSET(Projection!O421,$A$2,0),NA())</f>
        <v>#N/A</v>
      </c>
      <c r="I421" s="10" t="e">
        <f ca="1">IF($B421&lt;='Visualization - Fit'!$B$5,OFFSET(Projection!P421,$A$2,0),NA())</f>
        <v>#N/A</v>
      </c>
      <c r="J421" s="10" t="e">
        <f ca="1">IF($B421&lt;='Visualization - Fit'!$B$5,OFFSET(Projection!Q421,$A$2,0),NA())</f>
        <v>#N/A</v>
      </c>
      <c r="K421" s="10" t="e">
        <f ca="1">IF($B421&lt;='Visualization - Fit'!$B$5,OFFSET(Projection!T421,$A$2,0),NA())</f>
        <v>#N/A</v>
      </c>
      <c r="L421" s="10" t="e">
        <f ca="1">IF($B421&lt;='Visualization - Fit'!$B$5,OFFSET(Projection!U421,$A$2,0),NA())</f>
        <v>#N/A</v>
      </c>
      <c r="M421" s="10" t="e">
        <f ca="1">IF($B421&lt;='Visualization - Fit'!$B$5,OFFSET(Projection!V421,$A$2,0),NA())</f>
        <v>#N/A</v>
      </c>
      <c r="N421" s="10" t="e">
        <f ca="1">IF($B421&lt;='Visualization - Fit'!$B$5,OFFSET(Projection!W421,$A$2,0),NA())</f>
        <v>#N/A</v>
      </c>
      <c r="O421" s="10" t="e">
        <f ca="1">IF($B421&lt;='Visualization - Fit'!$B$5,OFFSET(Projection!X421,$A$2,0),NA())</f>
        <v>#N/A</v>
      </c>
      <c r="P421" s="10" t="e">
        <f ca="1">IF($B421&lt;='Visualization - Fit'!$B$5,OFFSET(Projection!Y421,$A$2,0),NA())</f>
        <v>#N/A</v>
      </c>
      <c r="Q421" s="10" t="e">
        <f ca="1">IF($B421&lt;='Visualization - Fit'!$B$5,OFFSET(Projection!Z421,$A$2,0),NA())</f>
        <v>#N/A</v>
      </c>
      <c r="R421" s="10" t="e">
        <f ca="1">IF($B421&lt;='Visualization - Fit'!$B$5,OFFSET(Projection!AA421,$A$2,0),NA())</f>
        <v>#N/A</v>
      </c>
      <c r="S421" s="10" t="e">
        <f ca="1">IF($B421&lt;='Visualization - Fit'!$B$5,OFFSET(Projection!AB421,$A$2,0),NA())</f>
        <v>#N/A</v>
      </c>
      <c r="T421" s="10" t="e">
        <f ca="1">IF($B421&lt;='Visualization - Fit'!$B$5,OFFSET(Projection!AC421,$A$2,0),NA())</f>
        <v>#N/A</v>
      </c>
      <c r="U421" s="10" t="e">
        <f ca="1">IF($B421&lt;='Visualization - Fit'!$B$5,OFFSET(Projection!AD421,$A$2,0),NA())</f>
        <v>#N/A</v>
      </c>
      <c r="V421" s="10" t="e">
        <f ca="1">IF($B421&lt;='Visualization - Fit'!$B$5,OFFSET(Projection!AE421,$A$2,0),NA())</f>
        <v>#N/A</v>
      </c>
      <c r="W421" s="10" t="e">
        <f ca="1">IF($B421&lt;='Visualization - Fit'!$B$5,OFFSET(Projection!AI421,$A$2,0),NA())</f>
        <v>#N/A</v>
      </c>
      <c r="X421" s="10" t="e">
        <f ca="1">IF($B421&lt;='Visualization - Fit'!$B$5,OFFSET(Projection!AJ421,$A$2,0),NA())</f>
        <v>#N/A</v>
      </c>
      <c r="Y421" s="10" t="e">
        <f ca="1">IF($B421&lt;='Visualization - Fit'!$B$5,OFFSET(Projection!#REF!,$A$2,0),NA())</f>
        <v>#N/A</v>
      </c>
      <c r="Z421" s="10" t="e">
        <f ca="1">IF($B421&lt;='Visualization - Fit'!$B$5,OFFSET(Projection!AK421,$A$2,0),NA())</f>
        <v>#N/A</v>
      </c>
      <c r="AA421" s="10" t="e">
        <f ca="1">IF($B421&lt;='Visualization - Fit'!$B$5,OFFSET(Projection!AL421,$A$2,0),NA())</f>
        <v>#N/A</v>
      </c>
      <c r="AB421" s="10" t="e">
        <f ca="1">IF($B421&lt;='Visualization - Fit'!$B$5,OFFSET(Projection!AM421,$A$2,0),NA())</f>
        <v>#N/A</v>
      </c>
    </row>
    <row r="422" spans="2:28">
      <c r="B422" s="9" t="e">
        <f ca="1">IF(B421&lt;'Visualization - Fit'!$B$5,OFFSET(Projection!A422,$A$2,0),NA())</f>
        <v>#N/A</v>
      </c>
      <c r="C422" s="10" t="e">
        <f ca="1">IF($B422&lt;='Visualization - Fit'!$B$5,OFFSET(Projection!B422,$A$2,0),NA())</f>
        <v>#N/A</v>
      </c>
      <c r="D422" s="10" t="e">
        <f ca="1">IF($B422&lt;='Visualization - Fit'!$B$5,OFFSET(Projection!C422,$A$2,0),NA())</f>
        <v>#N/A</v>
      </c>
      <c r="E422" s="10" t="e">
        <f ca="1">IF($B422&lt;='Visualization - Fit'!$B$5,OFFSET(Projection!D422,$A$2,0),NA())</f>
        <v>#N/A</v>
      </c>
      <c r="F422" s="10" t="e">
        <f ca="1">IF($B422&lt;='Visualization - Fit'!$B$5,OFFSET(Projection!E422,$A$2,0),NA())</f>
        <v>#N/A</v>
      </c>
      <c r="G422" s="10" t="e">
        <f ca="1">IF($B422&lt;='Visualization - Fit'!$B$5,OFFSET(Projection!F422,$A$2,0),NA())</f>
        <v>#N/A</v>
      </c>
      <c r="H422" s="10" t="e">
        <f ca="1">IF($B422&lt;='Visualization - Fit'!$B$5,OFFSET(Projection!O422,$A$2,0),NA())</f>
        <v>#N/A</v>
      </c>
      <c r="I422" s="10" t="e">
        <f ca="1">IF($B422&lt;='Visualization - Fit'!$B$5,OFFSET(Projection!P422,$A$2,0),NA())</f>
        <v>#N/A</v>
      </c>
      <c r="J422" s="10" t="e">
        <f ca="1">IF($B422&lt;='Visualization - Fit'!$B$5,OFFSET(Projection!Q422,$A$2,0),NA())</f>
        <v>#N/A</v>
      </c>
      <c r="K422" s="10" t="e">
        <f ca="1">IF($B422&lt;='Visualization - Fit'!$B$5,OFFSET(Projection!T422,$A$2,0),NA())</f>
        <v>#N/A</v>
      </c>
      <c r="L422" s="10" t="e">
        <f ca="1">IF($B422&lt;='Visualization - Fit'!$B$5,OFFSET(Projection!U422,$A$2,0),NA())</f>
        <v>#N/A</v>
      </c>
      <c r="M422" s="10" t="e">
        <f ca="1">IF($B422&lt;='Visualization - Fit'!$B$5,OFFSET(Projection!V422,$A$2,0),NA())</f>
        <v>#N/A</v>
      </c>
      <c r="N422" s="10" t="e">
        <f ca="1">IF($B422&lt;='Visualization - Fit'!$B$5,OFFSET(Projection!W422,$A$2,0),NA())</f>
        <v>#N/A</v>
      </c>
      <c r="O422" s="10" t="e">
        <f ca="1">IF($B422&lt;='Visualization - Fit'!$B$5,OFFSET(Projection!X422,$A$2,0),NA())</f>
        <v>#N/A</v>
      </c>
      <c r="P422" s="10" t="e">
        <f ca="1">IF($B422&lt;='Visualization - Fit'!$B$5,OFFSET(Projection!Y422,$A$2,0),NA())</f>
        <v>#N/A</v>
      </c>
      <c r="Q422" s="10" t="e">
        <f ca="1">IF($B422&lt;='Visualization - Fit'!$B$5,OFFSET(Projection!Z422,$A$2,0),NA())</f>
        <v>#N/A</v>
      </c>
      <c r="R422" s="10" t="e">
        <f ca="1">IF($B422&lt;='Visualization - Fit'!$B$5,OFFSET(Projection!AA422,$A$2,0),NA())</f>
        <v>#N/A</v>
      </c>
      <c r="S422" s="10" t="e">
        <f ca="1">IF($B422&lt;='Visualization - Fit'!$B$5,OFFSET(Projection!AB422,$A$2,0),NA())</f>
        <v>#N/A</v>
      </c>
      <c r="T422" s="10" t="e">
        <f ca="1">IF($B422&lt;='Visualization - Fit'!$B$5,OFFSET(Projection!AC422,$A$2,0),NA())</f>
        <v>#N/A</v>
      </c>
      <c r="U422" s="10" t="e">
        <f ca="1">IF($B422&lt;='Visualization - Fit'!$B$5,OFFSET(Projection!AD422,$A$2,0),NA())</f>
        <v>#N/A</v>
      </c>
      <c r="V422" s="10" t="e">
        <f ca="1">IF($B422&lt;='Visualization - Fit'!$B$5,OFFSET(Projection!AE422,$A$2,0),NA())</f>
        <v>#N/A</v>
      </c>
      <c r="W422" s="10" t="e">
        <f ca="1">IF($B422&lt;='Visualization - Fit'!$B$5,OFFSET(Projection!AI422,$A$2,0),NA())</f>
        <v>#N/A</v>
      </c>
      <c r="X422" s="10" t="e">
        <f ca="1">IF($B422&lt;='Visualization - Fit'!$B$5,OFFSET(Projection!AJ422,$A$2,0),NA())</f>
        <v>#N/A</v>
      </c>
      <c r="Y422" s="10" t="e">
        <f ca="1">IF($B422&lt;='Visualization - Fit'!$B$5,OFFSET(Projection!#REF!,$A$2,0),NA())</f>
        <v>#N/A</v>
      </c>
      <c r="Z422" s="10" t="e">
        <f ca="1">IF($B422&lt;='Visualization - Fit'!$B$5,OFFSET(Projection!AK422,$A$2,0),NA())</f>
        <v>#N/A</v>
      </c>
      <c r="AA422" s="10" t="e">
        <f ca="1">IF($B422&lt;='Visualization - Fit'!$B$5,OFFSET(Projection!AL422,$A$2,0),NA())</f>
        <v>#N/A</v>
      </c>
      <c r="AB422" s="10" t="e">
        <f ca="1">IF($B422&lt;='Visualization - Fit'!$B$5,OFFSET(Projection!AM422,$A$2,0),NA())</f>
        <v>#N/A</v>
      </c>
    </row>
    <row r="423" spans="2:28">
      <c r="B423" s="9" t="e">
        <f ca="1">IF(B422&lt;'Visualization - Fit'!$B$5,OFFSET(Projection!A423,$A$2,0),NA())</f>
        <v>#N/A</v>
      </c>
      <c r="C423" s="10" t="e">
        <f ca="1">IF($B423&lt;='Visualization - Fit'!$B$5,OFFSET(Projection!B423,$A$2,0),NA())</f>
        <v>#N/A</v>
      </c>
      <c r="D423" s="10" t="e">
        <f ca="1">IF($B423&lt;='Visualization - Fit'!$B$5,OFFSET(Projection!C423,$A$2,0),NA())</f>
        <v>#N/A</v>
      </c>
      <c r="E423" s="10" t="e">
        <f ca="1">IF($B423&lt;='Visualization - Fit'!$B$5,OFFSET(Projection!D423,$A$2,0),NA())</f>
        <v>#N/A</v>
      </c>
      <c r="F423" s="10" t="e">
        <f ca="1">IF($B423&lt;='Visualization - Fit'!$B$5,OFFSET(Projection!E423,$A$2,0),NA())</f>
        <v>#N/A</v>
      </c>
      <c r="G423" s="10" t="e">
        <f ca="1">IF($B423&lt;='Visualization - Fit'!$B$5,OFFSET(Projection!F423,$A$2,0),NA())</f>
        <v>#N/A</v>
      </c>
      <c r="H423" s="10" t="e">
        <f ca="1">IF($B423&lt;='Visualization - Fit'!$B$5,OFFSET(Projection!O423,$A$2,0),NA())</f>
        <v>#N/A</v>
      </c>
      <c r="I423" s="10" t="e">
        <f ca="1">IF($B423&lt;='Visualization - Fit'!$B$5,OFFSET(Projection!P423,$A$2,0),NA())</f>
        <v>#N/A</v>
      </c>
      <c r="J423" s="10" t="e">
        <f ca="1">IF($B423&lt;='Visualization - Fit'!$B$5,OFFSET(Projection!Q423,$A$2,0),NA())</f>
        <v>#N/A</v>
      </c>
      <c r="K423" s="10" t="e">
        <f ca="1">IF($B423&lt;='Visualization - Fit'!$B$5,OFFSET(Projection!T423,$A$2,0),NA())</f>
        <v>#N/A</v>
      </c>
      <c r="L423" s="10" t="e">
        <f ca="1">IF($B423&lt;='Visualization - Fit'!$B$5,OFFSET(Projection!U423,$A$2,0),NA())</f>
        <v>#N/A</v>
      </c>
      <c r="M423" s="10" t="e">
        <f ca="1">IF($B423&lt;='Visualization - Fit'!$B$5,OFFSET(Projection!V423,$A$2,0),NA())</f>
        <v>#N/A</v>
      </c>
      <c r="N423" s="10" t="e">
        <f ca="1">IF($B423&lt;='Visualization - Fit'!$B$5,OFFSET(Projection!W423,$A$2,0),NA())</f>
        <v>#N/A</v>
      </c>
      <c r="O423" s="10" t="e">
        <f ca="1">IF($B423&lt;='Visualization - Fit'!$B$5,OFFSET(Projection!X423,$A$2,0),NA())</f>
        <v>#N/A</v>
      </c>
      <c r="P423" s="10" t="e">
        <f ca="1">IF($B423&lt;='Visualization - Fit'!$B$5,OFFSET(Projection!Y423,$A$2,0),NA())</f>
        <v>#N/A</v>
      </c>
      <c r="Q423" s="10" t="e">
        <f ca="1">IF($B423&lt;='Visualization - Fit'!$B$5,OFFSET(Projection!Z423,$A$2,0),NA())</f>
        <v>#N/A</v>
      </c>
      <c r="R423" s="10" t="e">
        <f ca="1">IF($B423&lt;='Visualization - Fit'!$B$5,OFFSET(Projection!AA423,$A$2,0),NA())</f>
        <v>#N/A</v>
      </c>
      <c r="S423" s="10" t="e">
        <f ca="1">IF($B423&lt;='Visualization - Fit'!$B$5,OFFSET(Projection!AB423,$A$2,0),NA())</f>
        <v>#N/A</v>
      </c>
      <c r="T423" s="10" t="e">
        <f ca="1">IF($B423&lt;='Visualization - Fit'!$B$5,OFFSET(Projection!AC423,$A$2,0),NA())</f>
        <v>#N/A</v>
      </c>
      <c r="U423" s="10" t="e">
        <f ca="1">IF($B423&lt;='Visualization - Fit'!$B$5,OFFSET(Projection!AD423,$A$2,0),NA())</f>
        <v>#N/A</v>
      </c>
      <c r="V423" s="10" t="e">
        <f ca="1">IF($B423&lt;='Visualization - Fit'!$B$5,OFFSET(Projection!AE423,$A$2,0),NA())</f>
        <v>#N/A</v>
      </c>
      <c r="W423" s="10" t="e">
        <f ca="1">IF($B423&lt;='Visualization - Fit'!$B$5,OFFSET(Projection!AI423,$A$2,0),NA())</f>
        <v>#N/A</v>
      </c>
      <c r="X423" s="10" t="e">
        <f ca="1">IF($B423&lt;='Visualization - Fit'!$B$5,OFFSET(Projection!AJ423,$A$2,0),NA())</f>
        <v>#N/A</v>
      </c>
      <c r="Y423" s="10" t="e">
        <f ca="1">IF($B423&lt;='Visualization - Fit'!$B$5,OFFSET(Projection!#REF!,$A$2,0),NA())</f>
        <v>#N/A</v>
      </c>
      <c r="Z423" s="10" t="e">
        <f ca="1">IF($B423&lt;='Visualization - Fit'!$B$5,OFFSET(Projection!AK423,$A$2,0),NA())</f>
        <v>#N/A</v>
      </c>
      <c r="AA423" s="10" t="e">
        <f ca="1">IF($B423&lt;='Visualization - Fit'!$B$5,OFFSET(Projection!AL423,$A$2,0),NA())</f>
        <v>#N/A</v>
      </c>
      <c r="AB423" s="10" t="e">
        <f ca="1">IF($B423&lt;='Visualization - Fit'!$B$5,OFFSET(Projection!AM423,$A$2,0),NA())</f>
        <v>#N/A</v>
      </c>
    </row>
    <row r="424" spans="2:28">
      <c r="B424" s="9" t="e">
        <f ca="1">IF(B423&lt;'Visualization - Fit'!$B$5,OFFSET(Projection!A424,$A$2,0),NA())</f>
        <v>#N/A</v>
      </c>
      <c r="C424" s="10" t="e">
        <f ca="1">IF($B424&lt;='Visualization - Fit'!$B$5,OFFSET(Projection!B424,$A$2,0),NA())</f>
        <v>#N/A</v>
      </c>
      <c r="D424" s="10" t="e">
        <f ca="1">IF($B424&lt;='Visualization - Fit'!$B$5,OFFSET(Projection!C424,$A$2,0),NA())</f>
        <v>#N/A</v>
      </c>
      <c r="E424" s="10" t="e">
        <f ca="1">IF($B424&lt;='Visualization - Fit'!$B$5,OFFSET(Projection!D424,$A$2,0),NA())</f>
        <v>#N/A</v>
      </c>
      <c r="F424" s="10" t="e">
        <f ca="1">IF($B424&lt;='Visualization - Fit'!$B$5,OFFSET(Projection!E424,$A$2,0),NA())</f>
        <v>#N/A</v>
      </c>
      <c r="G424" s="10" t="e">
        <f ca="1">IF($B424&lt;='Visualization - Fit'!$B$5,OFFSET(Projection!F424,$A$2,0),NA())</f>
        <v>#N/A</v>
      </c>
      <c r="H424" s="10" t="e">
        <f ca="1">IF($B424&lt;='Visualization - Fit'!$B$5,OFFSET(Projection!O424,$A$2,0),NA())</f>
        <v>#N/A</v>
      </c>
      <c r="I424" s="10" t="e">
        <f ca="1">IF($B424&lt;='Visualization - Fit'!$B$5,OFFSET(Projection!P424,$A$2,0),NA())</f>
        <v>#N/A</v>
      </c>
      <c r="J424" s="10" t="e">
        <f ca="1">IF($B424&lt;='Visualization - Fit'!$B$5,OFFSET(Projection!Q424,$A$2,0),NA())</f>
        <v>#N/A</v>
      </c>
      <c r="K424" s="10" t="e">
        <f ca="1">IF($B424&lt;='Visualization - Fit'!$B$5,OFFSET(Projection!T424,$A$2,0),NA())</f>
        <v>#N/A</v>
      </c>
      <c r="L424" s="10" t="e">
        <f ca="1">IF($B424&lt;='Visualization - Fit'!$B$5,OFFSET(Projection!U424,$A$2,0),NA())</f>
        <v>#N/A</v>
      </c>
      <c r="M424" s="10" t="e">
        <f ca="1">IF($B424&lt;='Visualization - Fit'!$B$5,OFFSET(Projection!V424,$A$2,0),NA())</f>
        <v>#N/A</v>
      </c>
      <c r="N424" s="10" t="e">
        <f ca="1">IF($B424&lt;='Visualization - Fit'!$B$5,OFFSET(Projection!W424,$A$2,0),NA())</f>
        <v>#N/A</v>
      </c>
      <c r="O424" s="10" t="e">
        <f ca="1">IF($B424&lt;='Visualization - Fit'!$B$5,OFFSET(Projection!X424,$A$2,0),NA())</f>
        <v>#N/A</v>
      </c>
      <c r="P424" s="10" t="e">
        <f ca="1">IF($B424&lt;='Visualization - Fit'!$B$5,OFFSET(Projection!Y424,$A$2,0),NA())</f>
        <v>#N/A</v>
      </c>
      <c r="Q424" s="10" t="e">
        <f ca="1">IF($B424&lt;='Visualization - Fit'!$B$5,OFFSET(Projection!Z424,$A$2,0),NA())</f>
        <v>#N/A</v>
      </c>
      <c r="R424" s="10" t="e">
        <f ca="1">IF($B424&lt;='Visualization - Fit'!$B$5,OFFSET(Projection!AA424,$A$2,0),NA())</f>
        <v>#N/A</v>
      </c>
      <c r="S424" s="10" t="e">
        <f ca="1">IF($B424&lt;='Visualization - Fit'!$B$5,OFFSET(Projection!AB424,$A$2,0),NA())</f>
        <v>#N/A</v>
      </c>
      <c r="T424" s="10" t="e">
        <f ca="1">IF($B424&lt;='Visualization - Fit'!$B$5,OFFSET(Projection!AC424,$A$2,0),NA())</f>
        <v>#N/A</v>
      </c>
      <c r="U424" s="10" t="e">
        <f ca="1">IF($B424&lt;='Visualization - Fit'!$B$5,OFFSET(Projection!AD424,$A$2,0),NA())</f>
        <v>#N/A</v>
      </c>
      <c r="V424" s="10" t="e">
        <f ca="1">IF($B424&lt;='Visualization - Fit'!$B$5,OFFSET(Projection!AE424,$A$2,0),NA())</f>
        <v>#N/A</v>
      </c>
      <c r="W424" s="10" t="e">
        <f ca="1">IF($B424&lt;='Visualization - Fit'!$B$5,OFFSET(Projection!AI424,$A$2,0),NA())</f>
        <v>#N/A</v>
      </c>
      <c r="X424" s="10" t="e">
        <f ca="1">IF($B424&lt;='Visualization - Fit'!$B$5,OFFSET(Projection!AJ424,$A$2,0),NA())</f>
        <v>#N/A</v>
      </c>
      <c r="Y424" s="10" t="e">
        <f ca="1">IF($B424&lt;='Visualization - Fit'!$B$5,OFFSET(Projection!#REF!,$A$2,0),NA())</f>
        <v>#N/A</v>
      </c>
      <c r="Z424" s="10" t="e">
        <f ca="1">IF($B424&lt;='Visualization - Fit'!$B$5,OFFSET(Projection!AK424,$A$2,0),NA())</f>
        <v>#N/A</v>
      </c>
      <c r="AA424" s="10" t="e">
        <f ca="1">IF($B424&lt;='Visualization - Fit'!$B$5,OFFSET(Projection!AL424,$A$2,0),NA())</f>
        <v>#N/A</v>
      </c>
      <c r="AB424" s="10" t="e">
        <f ca="1">IF($B424&lt;='Visualization - Fit'!$B$5,OFFSET(Projection!AM424,$A$2,0),NA())</f>
        <v>#N/A</v>
      </c>
    </row>
    <row r="425" spans="2:28">
      <c r="B425" s="9" t="e">
        <f ca="1">IF(B424&lt;'Visualization - Fit'!$B$5,OFFSET(Projection!A425,$A$2,0),NA())</f>
        <v>#N/A</v>
      </c>
      <c r="C425" s="10" t="e">
        <f ca="1">IF($B425&lt;='Visualization - Fit'!$B$5,OFFSET(Projection!B425,$A$2,0),NA())</f>
        <v>#N/A</v>
      </c>
      <c r="D425" s="10" t="e">
        <f ca="1">IF($B425&lt;='Visualization - Fit'!$B$5,OFFSET(Projection!C425,$A$2,0),NA())</f>
        <v>#N/A</v>
      </c>
      <c r="E425" s="10" t="e">
        <f ca="1">IF($B425&lt;='Visualization - Fit'!$B$5,OFFSET(Projection!D425,$A$2,0),NA())</f>
        <v>#N/A</v>
      </c>
      <c r="F425" s="10" t="e">
        <f ca="1">IF($B425&lt;='Visualization - Fit'!$B$5,OFFSET(Projection!E425,$A$2,0),NA())</f>
        <v>#N/A</v>
      </c>
      <c r="G425" s="10" t="e">
        <f ca="1">IF($B425&lt;='Visualization - Fit'!$B$5,OFFSET(Projection!F425,$A$2,0),NA())</f>
        <v>#N/A</v>
      </c>
      <c r="H425" s="10" t="e">
        <f ca="1">IF($B425&lt;='Visualization - Fit'!$B$5,OFFSET(Projection!O425,$A$2,0),NA())</f>
        <v>#N/A</v>
      </c>
      <c r="I425" s="10" t="e">
        <f ca="1">IF($B425&lt;='Visualization - Fit'!$B$5,OFFSET(Projection!P425,$A$2,0),NA())</f>
        <v>#N/A</v>
      </c>
      <c r="J425" s="10" t="e">
        <f ca="1">IF($B425&lt;='Visualization - Fit'!$B$5,OFFSET(Projection!Q425,$A$2,0),NA())</f>
        <v>#N/A</v>
      </c>
      <c r="K425" s="10" t="e">
        <f ca="1">IF($B425&lt;='Visualization - Fit'!$B$5,OFFSET(Projection!T425,$A$2,0),NA())</f>
        <v>#N/A</v>
      </c>
      <c r="L425" s="10" t="e">
        <f ca="1">IF($B425&lt;='Visualization - Fit'!$B$5,OFFSET(Projection!U425,$A$2,0),NA())</f>
        <v>#N/A</v>
      </c>
      <c r="M425" s="10" t="e">
        <f ca="1">IF($B425&lt;='Visualization - Fit'!$B$5,OFFSET(Projection!V425,$A$2,0),NA())</f>
        <v>#N/A</v>
      </c>
      <c r="N425" s="10" t="e">
        <f ca="1">IF($B425&lt;='Visualization - Fit'!$B$5,OFFSET(Projection!W425,$A$2,0),NA())</f>
        <v>#N/A</v>
      </c>
      <c r="O425" s="10" t="e">
        <f ca="1">IF($B425&lt;='Visualization - Fit'!$B$5,OFFSET(Projection!X425,$A$2,0),NA())</f>
        <v>#N/A</v>
      </c>
      <c r="P425" s="10" t="e">
        <f ca="1">IF($B425&lt;='Visualization - Fit'!$B$5,OFFSET(Projection!Y425,$A$2,0),NA())</f>
        <v>#N/A</v>
      </c>
      <c r="Q425" s="10" t="e">
        <f ca="1">IF($B425&lt;='Visualization - Fit'!$B$5,OFFSET(Projection!Z425,$A$2,0),NA())</f>
        <v>#N/A</v>
      </c>
      <c r="R425" s="10" t="e">
        <f ca="1">IF($B425&lt;='Visualization - Fit'!$B$5,OFFSET(Projection!AA425,$A$2,0),NA())</f>
        <v>#N/A</v>
      </c>
      <c r="S425" s="10" t="e">
        <f ca="1">IF($B425&lt;='Visualization - Fit'!$B$5,OFFSET(Projection!AB425,$A$2,0),NA())</f>
        <v>#N/A</v>
      </c>
      <c r="T425" s="10" t="e">
        <f ca="1">IF($B425&lt;='Visualization - Fit'!$B$5,OFFSET(Projection!AC425,$A$2,0),NA())</f>
        <v>#N/A</v>
      </c>
      <c r="U425" s="10" t="e">
        <f ca="1">IF($B425&lt;='Visualization - Fit'!$B$5,OFFSET(Projection!AD425,$A$2,0),NA())</f>
        <v>#N/A</v>
      </c>
      <c r="V425" s="10" t="e">
        <f ca="1">IF($B425&lt;='Visualization - Fit'!$B$5,OFFSET(Projection!AE425,$A$2,0),NA())</f>
        <v>#N/A</v>
      </c>
      <c r="W425" s="10" t="e">
        <f ca="1">IF($B425&lt;='Visualization - Fit'!$B$5,OFFSET(Projection!AI425,$A$2,0),NA())</f>
        <v>#N/A</v>
      </c>
      <c r="X425" s="10" t="e">
        <f ca="1">IF($B425&lt;='Visualization - Fit'!$B$5,OFFSET(Projection!AJ425,$A$2,0),NA())</f>
        <v>#N/A</v>
      </c>
      <c r="Y425" s="10" t="e">
        <f ca="1">IF($B425&lt;='Visualization - Fit'!$B$5,OFFSET(Projection!#REF!,$A$2,0),NA())</f>
        <v>#N/A</v>
      </c>
      <c r="Z425" s="10" t="e">
        <f ca="1">IF($B425&lt;='Visualization - Fit'!$B$5,OFFSET(Projection!AK425,$A$2,0),NA())</f>
        <v>#N/A</v>
      </c>
      <c r="AA425" s="10" t="e">
        <f ca="1">IF($B425&lt;='Visualization - Fit'!$B$5,OFFSET(Projection!AL425,$A$2,0),NA())</f>
        <v>#N/A</v>
      </c>
      <c r="AB425" s="10" t="e">
        <f ca="1">IF($B425&lt;='Visualization - Fit'!$B$5,OFFSET(Projection!AM425,$A$2,0),NA())</f>
        <v>#N/A</v>
      </c>
    </row>
    <row r="426" spans="2:28">
      <c r="B426" s="9" t="e">
        <f ca="1">IF(B425&lt;'Visualization - Fit'!$B$5,OFFSET(Projection!A426,$A$2,0),NA())</f>
        <v>#N/A</v>
      </c>
      <c r="C426" s="10" t="e">
        <f ca="1">IF($B426&lt;='Visualization - Fit'!$B$5,OFFSET(Projection!B426,$A$2,0),NA())</f>
        <v>#N/A</v>
      </c>
      <c r="D426" s="10" t="e">
        <f ca="1">IF($B426&lt;='Visualization - Fit'!$B$5,OFFSET(Projection!C426,$A$2,0),NA())</f>
        <v>#N/A</v>
      </c>
      <c r="E426" s="10" t="e">
        <f ca="1">IF($B426&lt;='Visualization - Fit'!$B$5,OFFSET(Projection!D426,$A$2,0),NA())</f>
        <v>#N/A</v>
      </c>
      <c r="F426" s="10" t="e">
        <f ca="1">IF($B426&lt;='Visualization - Fit'!$B$5,OFFSET(Projection!E426,$A$2,0),NA())</f>
        <v>#N/A</v>
      </c>
      <c r="G426" s="10" t="e">
        <f ca="1">IF($B426&lt;='Visualization - Fit'!$B$5,OFFSET(Projection!F426,$A$2,0),NA())</f>
        <v>#N/A</v>
      </c>
      <c r="H426" s="10" t="e">
        <f ca="1">IF($B426&lt;='Visualization - Fit'!$B$5,OFFSET(Projection!O426,$A$2,0),NA())</f>
        <v>#N/A</v>
      </c>
      <c r="I426" s="10" t="e">
        <f ca="1">IF($B426&lt;='Visualization - Fit'!$B$5,OFFSET(Projection!P426,$A$2,0),NA())</f>
        <v>#N/A</v>
      </c>
      <c r="J426" s="10" t="e">
        <f ca="1">IF($B426&lt;='Visualization - Fit'!$B$5,OFFSET(Projection!Q426,$A$2,0),NA())</f>
        <v>#N/A</v>
      </c>
      <c r="K426" s="10" t="e">
        <f ca="1">IF($B426&lt;='Visualization - Fit'!$B$5,OFFSET(Projection!T426,$A$2,0),NA())</f>
        <v>#N/A</v>
      </c>
      <c r="L426" s="10" t="e">
        <f ca="1">IF($B426&lt;='Visualization - Fit'!$B$5,OFFSET(Projection!U426,$A$2,0),NA())</f>
        <v>#N/A</v>
      </c>
      <c r="M426" s="10" t="e">
        <f ca="1">IF($B426&lt;='Visualization - Fit'!$B$5,OFFSET(Projection!V426,$A$2,0),NA())</f>
        <v>#N/A</v>
      </c>
      <c r="N426" s="10" t="e">
        <f ca="1">IF($B426&lt;='Visualization - Fit'!$B$5,OFFSET(Projection!W426,$A$2,0),NA())</f>
        <v>#N/A</v>
      </c>
      <c r="O426" s="10" t="e">
        <f ca="1">IF($B426&lt;='Visualization - Fit'!$B$5,OFFSET(Projection!X426,$A$2,0),NA())</f>
        <v>#N/A</v>
      </c>
      <c r="P426" s="10" t="e">
        <f ca="1">IF($B426&lt;='Visualization - Fit'!$B$5,OFFSET(Projection!Y426,$A$2,0),NA())</f>
        <v>#N/A</v>
      </c>
      <c r="Q426" s="10" t="e">
        <f ca="1">IF($B426&lt;='Visualization - Fit'!$B$5,OFFSET(Projection!Z426,$A$2,0),NA())</f>
        <v>#N/A</v>
      </c>
      <c r="R426" s="10" t="e">
        <f ca="1">IF($B426&lt;='Visualization - Fit'!$B$5,OFFSET(Projection!AA426,$A$2,0),NA())</f>
        <v>#N/A</v>
      </c>
      <c r="S426" s="10" t="e">
        <f ca="1">IF($B426&lt;='Visualization - Fit'!$B$5,OFFSET(Projection!AB426,$A$2,0),NA())</f>
        <v>#N/A</v>
      </c>
      <c r="T426" s="10" t="e">
        <f ca="1">IF($B426&lt;='Visualization - Fit'!$B$5,OFFSET(Projection!AC426,$A$2,0),NA())</f>
        <v>#N/A</v>
      </c>
      <c r="U426" s="10" t="e">
        <f ca="1">IF($B426&lt;='Visualization - Fit'!$B$5,OFFSET(Projection!AD426,$A$2,0),NA())</f>
        <v>#N/A</v>
      </c>
      <c r="V426" s="10" t="e">
        <f ca="1">IF($B426&lt;='Visualization - Fit'!$B$5,OFFSET(Projection!AE426,$A$2,0),NA())</f>
        <v>#N/A</v>
      </c>
      <c r="W426" s="10" t="e">
        <f ca="1">IF($B426&lt;='Visualization - Fit'!$B$5,OFFSET(Projection!AI426,$A$2,0),NA())</f>
        <v>#N/A</v>
      </c>
      <c r="X426" s="10" t="e">
        <f ca="1">IF($B426&lt;='Visualization - Fit'!$B$5,OFFSET(Projection!AJ426,$A$2,0),NA())</f>
        <v>#N/A</v>
      </c>
      <c r="Y426" s="10" t="e">
        <f ca="1">IF($B426&lt;='Visualization - Fit'!$B$5,OFFSET(Projection!#REF!,$A$2,0),NA())</f>
        <v>#N/A</v>
      </c>
      <c r="Z426" s="10" t="e">
        <f ca="1">IF($B426&lt;='Visualization - Fit'!$B$5,OFFSET(Projection!AK426,$A$2,0),NA())</f>
        <v>#N/A</v>
      </c>
      <c r="AA426" s="10" t="e">
        <f ca="1">IF($B426&lt;='Visualization - Fit'!$B$5,OFFSET(Projection!AL426,$A$2,0),NA())</f>
        <v>#N/A</v>
      </c>
      <c r="AB426" s="10" t="e">
        <f ca="1">IF($B426&lt;='Visualization - Fit'!$B$5,OFFSET(Projection!AM426,$A$2,0),NA())</f>
        <v>#N/A</v>
      </c>
    </row>
    <row r="427" spans="2:28">
      <c r="B427" s="9" t="e">
        <f ca="1">IF(B426&lt;'Visualization - Fit'!$B$5,OFFSET(Projection!A427,$A$2,0),NA())</f>
        <v>#N/A</v>
      </c>
      <c r="C427" s="10" t="e">
        <f ca="1">IF($B427&lt;='Visualization - Fit'!$B$5,OFFSET(Projection!B427,$A$2,0),NA())</f>
        <v>#N/A</v>
      </c>
      <c r="D427" s="10" t="e">
        <f ca="1">IF($B427&lt;='Visualization - Fit'!$B$5,OFFSET(Projection!C427,$A$2,0),NA())</f>
        <v>#N/A</v>
      </c>
      <c r="E427" s="10" t="e">
        <f ca="1">IF($B427&lt;='Visualization - Fit'!$B$5,OFFSET(Projection!D427,$A$2,0),NA())</f>
        <v>#N/A</v>
      </c>
      <c r="F427" s="10" t="e">
        <f ca="1">IF($B427&lt;='Visualization - Fit'!$B$5,OFFSET(Projection!E427,$A$2,0),NA())</f>
        <v>#N/A</v>
      </c>
      <c r="G427" s="10" t="e">
        <f ca="1">IF($B427&lt;='Visualization - Fit'!$B$5,OFFSET(Projection!F427,$A$2,0),NA())</f>
        <v>#N/A</v>
      </c>
      <c r="H427" s="10" t="e">
        <f ca="1">IF($B427&lt;='Visualization - Fit'!$B$5,OFFSET(Projection!O427,$A$2,0),NA())</f>
        <v>#N/A</v>
      </c>
      <c r="I427" s="10" t="e">
        <f ca="1">IF($B427&lt;='Visualization - Fit'!$B$5,OFFSET(Projection!P427,$A$2,0),NA())</f>
        <v>#N/A</v>
      </c>
      <c r="J427" s="10" t="e">
        <f ca="1">IF($B427&lt;='Visualization - Fit'!$B$5,OFFSET(Projection!Q427,$A$2,0),NA())</f>
        <v>#N/A</v>
      </c>
      <c r="K427" s="10" t="e">
        <f ca="1">IF($B427&lt;='Visualization - Fit'!$B$5,OFFSET(Projection!T427,$A$2,0),NA())</f>
        <v>#N/A</v>
      </c>
      <c r="L427" s="10" t="e">
        <f ca="1">IF($B427&lt;='Visualization - Fit'!$B$5,OFFSET(Projection!U427,$A$2,0),NA())</f>
        <v>#N/A</v>
      </c>
      <c r="M427" s="10" t="e">
        <f ca="1">IF($B427&lt;='Visualization - Fit'!$B$5,OFFSET(Projection!V427,$A$2,0),NA())</f>
        <v>#N/A</v>
      </c>
      <c r="N427" s="10" t="e">
        <f ca="1">IF($B427&lt;='Visualization - Fit'!$B$5,OFFSET(Projection!W427,$A$2,0),NA())</f>
        <v>#N/A</v>
      </c>
      <c r="O427" s="10" t="e">
        <f ca="1">IF($B427&lt;='Visualization - Fit'!$B$5,OFFSET(Projection!X427,$A$2,0),NA())</f>
        <v>#N/A</v>
      </c>
      <c r="P427" s="10" t="e">
        <f ca="1">IF($B427&lt;='Visualization - Fit'!$B$5,OFFSET(Projection!Y427,$A$2,0),NA())</f>
        <v>#N/A</v>
      </c>
      <c r="Q427" s="10" t="e">
        <f ca="1">IF($B427&lt;='Visualization - Fit'!$B$5,OFFSET(Projection!Z427,$A$2,0),NA())</f>
        <v>#N/A</v>
      </c>
      <c r="R427" s="10" t="e">
        <f ca="1">IF($B427&lt;='Visualization - Fit'!$B$5,OFFSET(Projection!AA427,$A$2,0),NA())</f>
        <v>#N/A</v>
      </c>
      <c r="S427" s="10" t="e">
        <f ca="1">IF($B427&lt;='Visualization - Fit'!$B$5,OFFSET(Projection!AB427,$A$2,0),NA())</f>
        <v>#N/A</v>
      </c>
      <c r="T427" s="10" t="e">
        <f ca="1">IF($B427&lt;='Visualization - Fit'!$B$5,OFFSET(Projection!AC427,$A$2,0),NA())</f>
        <v>#N/A</v>
      </c>
      <c r="U427" s="10" t="e">
        <f ca="1">IF($B427&lt;='Visualization - Fit'!$B$5,OFFSET(Projection!AD427,$A$2,0),NA())</f>
        <v>#N/A</v>
      </c>
      <c r="V427" s="10" t="e">
        <f ca="1">IF($B427&lt;='Visualization - Fit'!$B$5,OFFSET(Projection!AE427,$A$2,0),NA())</f>
        <v>#N/A</v>
      </c>
      <c r="W427" s="10" t="e">
        <f ca="1">IF($B427&lt;='Visualization - Fit'!$B$5,OFFSET(Projection!AI427,$A$2,0),NA())</f>
        <v>#N/A</v>
      </c>
      <c r="X427" s="10" t="e">
        <f ca="1">IF($B427&lt;='Visualization - Fit'!$B$5,OFFSET(Projection!AJ427,$A$2,0),NA())</f>
        <v>#N/A</v>
      </c>
      <c r="Y427" s="10" t="e">
        <f ca="1">IF($B427&lt;='Visualization - Fit'!$B$5,OFFSET(Projection!#REF!,$A$2,0),NA())</f>
        <v>#N/A</v>
      </c>
      <c r="Z427" s="10" t="e">
        <f ca="1">IF($B427&lt;='Visualization - Fit'!$B$5,OFFSET(Projection!AK427,$A$2,0),NA())</f>
        <v>#N/A</v>
      </c>
      <c r="AA427" s="10" t="e">
        <f ca="1">IF($B427&lt;='Visualization - Fit'!$B$5,OFFSET(Projection!AL427,$A$2,0),NA())</f>
        <v>#N/A</v>
      </c>
      <c r="AB427" s="10" t="e">
        <f ca="1">IF($B427&lt;='Visualization - Fit'!$B$5,OFFSET(Projection!AM427,$A$2,0),NA())</f>
        <v>#N/A</v>
      </c>
    </row>
    <row r="428" spans="2:28">
      <c r="B428" s="9" t="e">
        <f ca="1">IF(B427&lt;'Visualization - Fit'!$B$5,OFFSET(Projection!A428,$A$2,0),NA())</f>
        <v>#N/A</v>
      </c>
      <c r="C428" s="10" t="e">
        <f ca="1">IF($B428&lt;='Visualization - Fit'!$B$5,OFFSET(Projection!B428,$A$2,0),NA())</f>
        <v>#N/A</v>
      </c>
      <c r="D428" s="10" t="e">
        <f ca="1">IF($B428&lt;='Visualization - Fit'!$B$5,OFFSET(Projection!C428,$A$2,0),NA())</f>
        <v>#N/A</v>
      </c>
      <c r="E428" s="10" t="e">
        <f ca="1">IF($B428&lt;='Visualization - Fit'!$B$5,OFFSET(Projection!D428,$A$2,0),NA())</f>
        <v>#N/A</v>
      </c>
      <c r="F428" s="10" t="e">
        <f ca="1">IF($B428&lt;='Visualization - Fit'!$B$5,OFFSET(Projection!E428,$A$2,0),NA())</f>
        <v>#N/A</v>
      </c>
      <c r="G428" s="10" t="e">
        <f ca="1">IF($B428&lt;='Visualization - Fit'!$B$5,OFFSET(Projection!F428,$A$2,0),NA())</f>
        <v>#N/A</v>
      </c>
      <c r="H428" s="10" t="e">
        <f ca="1">IF($B428&lt;='Visualization - Fit'!$B$5,OFFSET(Projection!O428,$A$2,0),NA())</f>
        <v>#N/A</v>
      </c>
      <c r="I428" s="10" t="e">
        <f ca="1">IF($B428&lt;='Visualization - Fit'!$B$5,OFFSET(Projection!P428,$A$2,0),NA())</f>
        <v>#N/A</v>
      </c>
      <c r="J428" s="10" t="e">
        <f ca="1">IF($B428&lt;='Visualization - Fit'!$B$5,OFFSET(Projection!Q428,$A$2,0),NA())</f>
        <v>#N/A</v>
      </c>
      <c r="K428" s="10" t="e">
        <f ca="1">IF($B428&lt;='Visualization - Fit'!$B$5,OFFSET(Projection!T428,$A$2,0),NA())</f>
        <v>#N/A</v>
      </c>
      <c r="L428" s="10" t="e">
        <f ca="1">IF($B428&lt;='Visualization - Fit'!$B$5,OFFSET(Projection!U428,$A$2,0),NA())</f>
        <v>#N/A</v>
      </c>
      <c r="M428" s="10" t="e">
        <f ca="1">IF($B428&lt;='Visualization - Fit'!$B$5,OFFSET(Projection!V428,$A$2,0),NA())</f>
        <v>#N/A</v>
      </c>
      <c r="N428" s="10" t="e">
        <f ca="1">IF($B428&lt;='Visualization - Fit'!$B$5,OFFSET(Projection!W428,$A$2,0),NA())</f>
        <v>#N/A</v>
      </c>
      <c r="O428" s="10" t="e">
        <f ca="1">IF($B428&lt;='Visualization - Fit'!$B$5,OFFSET(Projection!X428,$A$2,0),NA())</f>
        <v>#N/A</v>
      </c>
      <c r="P428" s="10" t="e">
        <f ca="1">IF($B428&lt;='Visualization - Fit'!$B$5,OFFSET(Projection!Y428,$A$2,0),NA())</f>
        <v>#N/A</v>
      </c>
      <c r="Q428" s="10" t="e">
        <f ca="1">IF($B428&lt;='Visualization - Fit'!$B$5,OFFSET(Projection!Z428,$A$2,0),NA())</f>
        <v>#N/A</v>
      </c>
      <c r="R428" s="10" t="e">
        <f ca="1">IF($B428&lt;='Visualization - Fit'!$B$5,OFFSET(Projection!AA428,$A$2,0),NA())</f>
        <v>#N/A</v>
      </c>
      <c r="S428" s="10" t="e">
        <f ca="1">IF($B428&lt;='Visualization - Fit'!$B$5,OFFSET(Projection!AB428,$A$2,0),NA())</f>
        <v>#N/A</v>
      </c>
      <c r="T428" s="10" t="e">
        <f ca="1">IF($B428&lt;='Visualization - Fit'!$B$5,OFFSET(Projection!AC428,$A$2,0),NA())</f>
        <v>#N/A</v>
      </c>
      <c r="U428" s="10" t="e">
        <f ca="1">IF($B428&lt;='Visualization - Fit'!$B$5,OFFSET(Projection!AD428,$A$2,0),NA())</f>
        <v>#N/A</v>
      </c>
      <c r="V428" s="10" t="e">
        <f ca="1">IF($B428&lt;='Visualization - Fit'!$B$5,OFFSET(Projection!AE428,$A$2,0),NA())</f>
        <v>#N/A</v>
      </c>
      <c r="W428" s="10" t="e">
        <f ca="1">IF($B428&lt;='Visualization - Fit'!$B$5,OFFSET(Projection!AI428,$A$2,0),NA())</f>
        <v>#N/A</v>
      </c>
      <c r="X428" s="10" t="e">
        <f ca="1">IF($B428&lt;='Visualization - Fit'!$B$5,OFFSET(Projection!AJ428,$A$2,0),NA())</f>
        <v>#N/A</v>
      </c>
      <c r="Y428" s="10" t="e">
        <f ca="1">IF($B428&lt;='Visualization - Fit'!$B$5,OFFSET(Projection!#REF!,$A$2,0),NA())</f>
        <v>#N/A</v>
      </c>
      <c r="Z428" s="10" t="e">
        <f ca="1">IF($B428&lt;='Visualization - Fit'!$B$5,OFFSET(Projection!AK428,$A$2,0),NA())</f>
        <v>#N/A</v>
      </c>
      <c r="AA428" s="10" t="e">
        <f ca="1">IF($B428&lt;='Visualization - Fit'!$B$5,OFFSET(Projection!AL428,$A$2,0),NA())</f>
        <v>#N/A</v>
      </c>
      <c r="AB428" s="10" t="e">
        <f ca="1">IF($B428&lt;='Visualization - Fit'!$B$5,OFFSET(Projection!AM428,$A$2,0),NA())</f>
        <v>#N/A</v>
      </c>
    </row>
    <row r="429" spans="2:28">
      <c r="B429" s="9" t="e">
        <f ca="1">IF(B428&lt;'Visualization - Fit'!$B$5,OFFSET(Projection!A429,$A$2,0),NA())</f>
        <v>#N/A</v>
      </c>
      <c r="C429" s="10" t="e">
        <f ca="1">IF($B429&lt;='Visualization - Fit'!$B$5,OFFSET(Projection!B429,$A$2,0),NA())</f>
        <v>#N/A</v>
      </c>
      <c r="D429" s="10" t="e">
        <f ca="1">IF($B429&lt;='Visualization - Fit'!$B$5,OFFSET(Projection!C429,$A$2,0),NA())</f>
        <v>#N/A</v>
      </c>
      <c r="E429" s="10" t="e">
        <f ca="1">IF($B429&lt;='Visualization - Fit'!$B$5,OFFSET(Projection!D429,$A$2,0),NA())</f>
        <v>#N/A</v>
      </c>
      <c r="F429" s="10" t="e">
        <f ca="1">IF($B429&lt;='Visualization - Fit'!$B$5,OFFSET(Projection!E429,$A$2,0),NA())</f>
        <v>#N/A</v>
      </c>
      <c r="G429" s="10" t="e">
        <f ca="1">IF($B429&lt;='Visualization - Fit'!$B$5,OFFSET(Projection!F429,$A$2,0),NA())</f>
        <v>#N/A</v>
      </c>
      <c r="H429" s="10" t="e">
        <f ca="1">IF($B429&lt;='Visualization - Fit'!$B$5,OFFSET(Projection!O429,$A$2,0),NA())</f>
        <v>#N/A</v>
      </c>
      <c r="I429" s="10" t="e">
        <f ca="1">IF($B429&lt;='Visualization - Fit'!$B$5,OFFSET(Projection!P429,$A$2,0),NA())</f>
        <v>#N/A</v>
      </c>
      <c r="J429" s="10" t="e">
        <f ca="1">IF($B429&lt;='Visualization - Fit'!$B$5,OFFSET(Projection!Q429,$A$2,0),NA())</f>
        <v>#N/A</v>
      </c>
      <c r="K429" s="10" t="e">
        <f ca="1">IF($B429&lt;='Visualization - Fit'!$B$5,OFFSET(Projection!T429,$A$2,0),NA())</f>
        <v>#N/A</v>
      </c>
      <c r="L429" s="10" t="e">
        <f ca="1">IF($B429&lt;='Visualization - Fit'!$B$5,OFFSET(Projection!U429,$A$2,0),NA())</f>
        <v>#N/A</v>
      </c>
      <c r="M429" s="10" t="e">
        <f ca="1">IF($B429&lt;='Visualization - Fit'!$B$5,OFFSET(Projection!V429,$A$2,0),NA())</f>
        <v>#N/A</v>
      </c>
      <c r="N429" s="10" t="e">
        <f ca="1">IF($B429&lt;='Visualization - Fit'!$B$5,OFFSET(Projection!W429,$A$2,0),NA())</f>
        <v>#N/A</v>
      </c>
      <c r="O429" s="10" t="e">
        <f ca="1">IF($B429&lt;='Visualization - Fit'!$B$5,OFFSET(Projection!X429,$A$2,0),NA())</f>
        <v>#N/A</v>
      </c>
      <c r="P429" s="10" t="e">
        <f ca="1">IF($B429&lt;='Visualization - Fit'!$B$5,OFFSET(Projection!Y429,$A$2,0),NA())</f>
        <v>#N/A</v>
      </c>
      <c r="Q429" s="10" t="e">
        <f ca="1">IF($B429&lt;='Visualization - Fit'!$B$5,OFFSET(Projection!Z429,$A$2,0),NA())</f>
        <v>#N/A</v>
      </c>
      <c r="R429" s="10" t="e">
        <f ca="1">IF($B429&lt;='Visualization - Fit'!$B$5,OFFSET(Projection!AA429,$A$2,0),NA())</f>
        <v>#N/A</v>
      </c>
      <c r="S429" s="10" t="e">
        <f ca="1">IF($B429&lt;='Visualization - Fit'!$B$5,OFFSET(Projection!AB429,$A$2,0),NA())</f>
        <v>#N/A</v>
      </c>
      <c r="T429" s="10" t="e">
        <f ca="1">IF($B429&lt;='Visualization - Fit'!$B$5,OFFSET(Projection!AC429,$A$2,0),NA())</f>
        <v>#N/A</v>
      </c>
      <c r="U429" s="10" t="e">
        <f ca="1">IF($B429&lt;='Visualization - Fit'!$B$5,OFFSET(Projection!AD429,$A$2,0),NA())</f>
        <v>#N/A</v>
      </c>
      <c r="V429" s="10" t="e">
        <f ca="1">IF($B429&lt;='Visualization - Fit'!$B$5,OFFSET(Projection!AE429,$A$2,0),NA())</f>
        <v>#N/A</v>
      </c>
      <c r="W429" s="10" t="e">
        <f ca="1">IF($B429&lt;='Visualization - Fit'!$B$5,OFFSET(Projection!AI429,$A$2,0),NA())</f>
        <v>#N/A</v>
      </c>
      <c r="X429" s="10" t="e">
        <f ca="1">IF($B429&lt;='Visualization - Fit'!$B$5,OFFSET(Projection!AJ429,$A$2,0),NA())</f>
        <v>#N/A</v>
      </c>
      <c r="Y429" s="10" t="e">
        <f ca="1">IF($B429&lt;='Visualization - Fit'!$B$5,OFFSET(Projection!#REF!,$A$2,0),NA())</f>
        <v>#N/A</v>
      </c>
      <c r="Z429" s="10" t="e">
        <f ca="1">IF($B429&lt;='Visualization - Fit'!$B$5,OFFSET(Projection!AK429,$A$2,0),NA())</f>
        <v>#N/A</v>
      </c>
      <c r="AA429" s="10" t="e">
        <f ca="1">IF($B429&lt;='Visualization - Fit'!$B$5,OFFSET(Projection!AL429,$A$2,0),NA())</f>
        <v>#N/A</v>
      </c>
      <c r="AB429" s="10" t="e">
        <f ca="1">IF($B429&lt;='Visualization - Fit'!$B$5,OFFSET(Projection!AM429,$A$2,0),NA())</f>
        <v>#N/A</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29"/>
  <sheetViews>
    <sheetView topLeftCell="U1" workbookViewId="0">
      <selection activeCell="AD4" sqref="AD4"/>
    </sheetView>
  </sheetViews>
  <sheetFormatPr defaultColWidth="9.14545454545454" defaultRowHeight="12.5"/>
  <cols>
    <col min="2" max="2" width="13.1454545454545" customWidth="1"/>
    <col min="3" max="3" width="9.63636363636364"/>
    <col min="4" max="4" width="9.14545454545454" style="1"/>
    <col min="5" max="6" width="9.14545454545454" style="2"/>
    <col min="8" max="9" width="9.14545454545454" style="2"/>
    <col min="12" max="13" width="9.14545454545454" style="2"/>
    <col min="15" max="15" width="9.14545454545454" style="1"/>
    <col min="16" max="16" width="9.14545454545454" style="2"/>
    <col min="18" max="18" width="9.14545454545454" style="1"/>
    <col min="19" max="19" width="9.14545454545454" style="2"/>
    <col min="22" max="22" width="9.14545454545454" style="2"/>
    <col min="24" max="24" width="9.14545454545454" style="2"/>
    <col min="25" max="25" width="9.14545454545454" style="1"/>
    <col min="27" max="29" width="9.14545454545454" style="1"/>
    <col min="32" max="32" width="11.7272727272727" style="3"/>
    <col min="33" max="34" width="12.8181818181818" style="3"/>
  </cols>
  <sheetData>
    <row r="1" ht="69" spans="1:34">
      <c r="A1" s="4" t="s">
        <v>121</v>
      </c>
      <c r="B1" s="5" t="str">
        <f>Projection!A1</f>
        <v>Date</v>
      </c>
      <c r="C1" s="5" t="str">
        <f>Projection!B1</f>
        <v>Confirmed Cases Today</v>
      </c>
      <c r="D1" s="6" t="str">
        <f>Projection!C1</f>
        <v>Growth factor</v>
      </c>
      <c r="E1" s="7" t="str">
        <f>Projection!D1</f>
        <v>Projection Confirmed Cases Today</v>
      </c>
      <c r="F1" s="7" t="e">
        <f>Projection!#REF!</f>
        <v>#REF!</v>
      </c>
      <c r="G1" s="5" t="str">
        <f>Projection!E1</f>
        <v>Cumul. Confirmed Cases</v>
      </c>
      <c r="H1" s="7" t="str">
        <f>Projection!F1</f>
        <v>Projection Cumul. Confirmed Cases</v>
      </c>
      <c r="I1" s="7" t="e">
        <f>Projection!#REF!</f>
        <v>#REF!</v>
      </c>
      <c r="J1" s="5" t="str">
        <f>Projection!O1</f>
        <v>Admitted Today</v>
      </c>
      <c r="K1" s="5" t="str">
        <f>Projection!P1</f>
        <v>Total Hospitalized Today</v>
      </c>
      <c r="L1" s="7" t="str">
        <f>Projection!Q1</f>
        <v>Projection Total Hospitalized Today</v>
      </c>
      <c r="M1" s="7" t="e">
        <f>Projection!#REF!</f>
        <v>#REF!</v>
      </c>
      <c r="N1" s="5" t="str">
        <f>Projection!T1</f>
        <v>Total in ICU Today</v>
      </c>
      <c r="O1" s="6" t="str">
        <f>Projection!U1</f>
        <v>ICU over Hospitalized Today</v>
      </c>
      <c r="P1" s="7" t="str">
        <f>Projection!V1</f>
        <v>Projection Total in ICU Today</v>
      </c>
      <c r="Q1" s="5" t="str">
        <f>Projection!W1</f>
        <v>Total Ventilated Today</v>
      </c>
      <c r="R1" s="6" t="str">
        <f>Projection!X1</f>
        <v>Ventilated over Hospitalized Today</v>
      </c>
      <c r="S1" s="7" t="str">
        <f>Projection!Y1</f>
        <v>Projection Total Ventilated Today</v>
      </c>
      <c r="T1" s="5" t="str">
        <f>Projection!Z1</f>
        <v>Discharged Today</v>
      </c>
      <c r="U1" s="5" t="str">
        <f>Projection!AA1</f>
        <v>Death Today</v>
      </c>
      <c r="V1" s="7" t="str">
        <f>Projection!AB1</f>
        <v>Projection Death Today</v>
      </c>
      <c r="W1" s="5" t="str">
        <f>Projection!AC1</f>
        <v>Cumul. Death</v>
      </c>
      <c r="X1" s="7" t="str">
        <f>Projection!AD1</f>
        <v>Projection Cumul. Death</v>
      </c>
      <c r="Y1" s="6" t="str">
        <f>Projection!AE1</f>
        <v>Daily Death over Hospitalized</v>
      </c>
      <c r="Z1" s="5">
        <f>Projection!AI1</f>
        <v>0</v>
      </c>
      <c r="AA1" s="6" t="str">
        <f>Projection!AJ1</f>
        <v>Projection Total Hospitalized Today Growth Factor</v>
      </c>
      <c r="AB1" s="6" t="e">
        <f>Projection!#REF!</f>
        <v>#REF!</v>
      </c>
      <c r="AC1" s="6" t="str">
        <f>Projection!AK1</f>
        <v>Real over Forecast Total Hopsitalized Today</v>
      </c>
      <c r="AD1" s="5" t="str">
        <f>Projection!AL1</f>
        <v>ICU Capacity</v>
      </c>
      <c r="AE1" s="5" t="str">
        <f>Projection!AM1</f>
        <v>Ventilator Capacity</v>
      </c>
      <c r="AF1" s="13" t="str">
        <f>Projection!K1</f>
        <v>Percentage Contagious</v>
      </c>
      <c r="AG1" s="14" t="str">
        <f>Projection!M1</f>
        <v>Percentage of Population Infected + Recovered</v>
      </c>
      <c r="AH1" s="14" t="str">
        <f>Projection!N1</f>
        <v>Percentage of Population Susceptible</v>
      </c>
    </row>
    <row r="2" spans="1:34">
      <c r="A2" s="8">
        <f>'Visualization - Projection'!C17-Projection!A2</f>
        <v>28</v>
      </c>
      <c r="B2" s="9">
        <f ca="1">OFFSET(Projection!A2,$A$2,0)</f>
        <v>43890</v>
      </c>
      <c r="C2" s="10">
        <f ca="1">OFFSET(Projection!B2,$A$2,0)</f>
        <v>0</v>
      </c>
      <c r="D2" s="11">
        <f ca="1">OFFSET(Projection!C2,$A$2,0)</f>
        <v>0.66</v>
      </c>
      <c r="E2" s="12">
        <f ca="1">OFFSET(Projection!D2,$A$2,0)</f>
        <v>0.387159114171594</v>
      </c>
      <c r="F2" s="12" t="e">
        <f ca="1">OFFSET(Projection!#REF!,$A$2,0)</f>
        <v>#REF!</v>
      </c>
      <c r="G2" s="10">
        <f ca="1">OFFSET(Projection!E2,$A$2,0)</f>
        <v>0</v>
      </c>
      <c r="H2" s="12">
        <f ca="1">OFFSET(Projection!F2,$A$2,0)</f>
        <v>0.963805675777809</v>
      </c>
      <c r="I2" s="12" t="e">
        <f ca="1">OFFSET(Projection!#REF!,$A$2,0)</f>
        <v>#REF!</v>
      </c>
      <c r="J2" s="10">
        <f ca="1">OFFSET(Projection!O2,$A$2,0)</f>
        <v>0</v>
      </c>
      <c r="K2" s="10">
        <f ca="1">OFFSET(Projection!P2,$A$2,0)</f>
        <v>0</v>
      </c>
      <c r="L2" s="12">
        <f ca="1">OFFSET(Projection!Q2,$A$2,0)</f>
        <v>0</v>
      </c>
      <c r="M2" s="12" t="e">
        <f ca="1">OFFSET(Projection!#REF!,$A$2,0)</f>
        <v>#REF!</v>
      </c>
      <c r="N2" s="10">
        <f ca="1">OFFSET(Projection!T2,$A$2,0)</f>
        <v>0</v>
      </c>
      <c r="O2" s="11" t="e">
        <f ca="1">OFFSET(Projection!U2,$A$2,0)</f>
        <v>#N/A</v>
      </c>
      <c r="P2" s="12">
        <f ca="1">OFFSET(Projection!V2,$A$2,0)</f>
        <v>0</v>
      </c>
      <c r="Q2" s="10">
        <f ca="1">OFFSET(Projection!W2,$A$2,0)</f>
        <v>0</v>
      </c>
      <c r="R2" s="11" t="e">
        <f ca="1">OFFSET(Projection!X2,$A$2,0)</f>
        <v>#N/A</v>
      </c>
      <c r="S2" s="12">
        <f ca="1">OFFSET(Projection!Y2,$A$2,0)</f>
        <v>0</v>
      </c>
      <c r="T2" s="10">
        <f ca="1">OFFSET(Projection!Z2,$A$2,0)</f>
        <v>0</v>
      </c>
      <c r="U2" s="10">
        <f ca="1">OFFSET(Projection!AA2,$A$2,0)</f>
        <v>0</v>
      </c>
      <c r="V2" s="12">
        <f ca="1">OFFSET(Projection!AB2,$A$2,0)</f>
        <v>0</v>
      </c>
      <c r="W2" s="10">
        <f ca="1">OFFSET(Projection!AC2,$A$2,0)</f>
        <v>0</v>
      </c>
      <c r="X2" s="12">
        <f ca="1">OFFSET(Projection!AD2,$A$2,0)</f>
        <v>0</v>
      </c>
      <c r="Y2" s="11">
        <f ca="1">OFFSET(Projection!AE2,$A$2,0)</f>
        <v>0</v>
      </c>
      <c r="Z2" s="10">
        <f ca="1">OFFSET(Projection!AI2,$A$2,0)</f>
        <v>0</v>
      </c>
      <c r="AA2" s="11">
        <f ca="1">OFFSET(Projection!AJ2,$A$2,0)</f>
        <v>0</v>
      </c>
      <c r="AB2" s="11" t="e">
        <f ca="1">OFFSET(Projection!#REF!,$A$2,0)</f>
        <v>#REF!</v>
      </c>
      <c r="AC2" s="11">
        <f ca="1">OFFSET(Projection!AK2,$A$2,0)</f>
        <v>0</v>
      </c>
      <c r="AD2" s="10">
        <f ca="1">OFFSET(Projection!AL2,$A$2,0)</f>
        <v>2200</v>
      </c>
      <c r="AE2" s="10">
        <f ca="1">OFFSET(Projection!AM2,$A$2,0)</f>
        <v>2000</v>
      </c>
      <c r="AF2" s="3">
        <f ca="1">OFFSET(Projection!K2,$A$2,0)</f>
        <v>0.00014907017041349</v>
      </c>
      <c r="AG2" s="3">
        <f ca="1">OFFSET(Projection!M2,$A$2,0)</f>
        <v>0.000727589903117303</v>
      </c>
      <c r="AH2" s="3">
        <f ca="1">OFFSET(Projection!N2,$A$2,0)</f>
        <v>0.999272410096883</v>
      </c>
    </row>
    <row r="3" spans="2:34">
      <c r="B3" s="9">
        <f ca="1">IF(B2&lt;'Visualization - Projection'!$C$18,OFFSET(Projection!A3,$A$2,0),NA())</f>
        <v>43891</v>
      </c>
      <c r="C3" s="10">
        <f ca="1">IF($B3&lt;='Visualization - Projection'!$C$18,OFFSET(Projection!B3,$A$2,0),NA())</f>
        <v>1</v>
      </c>
      <c r="D3" s="11">
        <f ca="1">IF($B3&lt;='Visualization - Projection'!$C$18,OFFSET(Projection!C3,$A$2,0),NA())</f>
        <v>0.66</v>
      </c>
      <c r="E3" s="12">
        <f ca="1">IF($B3&lt;='Visualization - Projection'!$C$18,OFFSET(Projection!D3,$A$2,0),NA())</f>
        <v>0.642582625485162</v>
      </c>
      <c r="F3" s="12" t="e">
        <f ca="1">IF($B3&lt;='Visualization - Projection'!$C$18,OFFSET(Projection!#REF!,$A$2,0),NA())</f>
        <v>#REF!</v>
      </c>
      <c r="G3" s="10">
        <f ca="1">IF($B3&lt;='Visualization - Projection'!$C$18,OFFSET(Projection!E3,$A$2,0),NA())</f>
        <v>2</v>
      </c>
      <c r="H3" s="12">
        <f ca="1">IF($B3&lt;='Visualization - Projection'!$C$18,OFFSET(Projection!F3,$A$2,0),NA())</f>
        <v>1.60638830126297</v>
      </c>
      <c r="I3" s="12" t="e">
        <f ca="1">IF($B3&lt;='Visualization - Projection'!$C$18,OFFSET(Projection!#REF!,$A$2,0),NA())</f>
        <v>#REF!</v>
      </c>
      <c r="J3" s="10">
        <f ca="1">IF($B3&lt;='Visualization - Projection'!$C$18,OFFSET(Projection!O3,$A$2,0),NA())</f>
        <v>0</v>
      </c>
      <c r="K3" s="10">
        <f ca="1">IF($B3&lt;='Visualization - Projection'!$C$18,OFFSET(Projection!P3,$A$2,0),NA())</f>
        <v>0</v>
      </c>
      <c r="L3" s="12">
        <f ca="1">IF($B3&lt;='Visualization - Projection'!$C$18,OFFSET(Projection!Q3,$A$2,0),NA())</f>
        <v>0</v>
      </c>
      <c r="M3" s="12" t="e">
        <f ca="1">IF($B3&lt;='Visualization - Projection'!$C$18,OFFSET(Projection!#REF!,$A$2,0),NA())</f>
        <v>#REF!</v>
      </c>
      <c r="N3" s="10">
        <f ca="1">IF($B3&lt;='Visualization - Projection'!$C$18,OFFSET(Projection!T3,$A$2,0),NA())</f>
        <v>0</v>
      </c>
      <c r="O3" s="11" t="e">
        <f ca="1">IF($B3&lt;='Visualization - Projection'!$C$18,OFFSET(Projection!U3,$A$2,0),NA())</f>
        <v>#N/A</v>
      </c>
      <c r="P3" s="12">
        <f ca="1">IF($B3&lt;='Visualization - Projection'!$C$18,OFFSET(Projection!V3,$A$2,0),NA())</f>
        <v>0</v>
      </c>
      <c r="Q3" s="10">
        <f ca="1">IF($B3&lt;='Visualization - Projection'!$C$18,OFFSET(Projection!W3,$A$2,0),NA())</f>
        <v>0</v>
      </c>
      <c r="R3" s="11" t="e">
        <f ca="1">IF($B3&lt;='Visualization - Projection'!$C$18,OFFSET(Projection!X3,$A$2,0),NA())</f>
        <v>#N/A</v>
      </c>
      <c r="S3" s="12">
        <f ca="1">IF($B3&lt;='Visualization - Projection'!$C$18,OFFSET(Projection!Y3,$A$2,0),NA())</f>
        <v>0</v>
      </c>
      <c r="T3" s="10">
        <f ca="1">IF($B3&lt;='Visualization - Projection'!$C$18,OFFSET(Projection!Z3,$A$2,0),NA())</f>
        <v>0</v>
      </c>
      <c r="U3" s="10">
        <f ca="1">IF($B3&lt;='Visualization - Projection'!$C$18,OFFSET(Projection!AA3,$A$2,0),NA())</f>
        <v>0</v>
      </c>
      <c r="V3" s="12">
        <f ca="1">IF($B3&lt;='Visualization - Projection'!$C$18,OFFSET(Projection!AB3,$A$2,0),NA())</f>
        <v>0</v>
      </c>
      <c r="W3" s="10">
        <f ca="1">IF($B3&lt;='Visualization - Projection'!$C$18,OFFSET(Projection!AC3,$A$2,0),NA())</f>
        <v>0</v>
      </c>
      <c r="X3" s="12">
        <f ca="1">IF($B3&lt;='Visualization - Projection'!$C$18,OFFSET(Projection!AD3,$A$2,0),NA())</f>
        <v>0</v>
      </c>
      <c r="Y3" s="11">
        <f ca="1">IF($B3&lt;='Visualization - Projection'!$C$18,OFFSET(Projection!AE3,$A$2,0),NA())</f>
        <v>0</v>
      </c>
      <c r="Z3" s="10">
        <f ca="1">IF($B3&lt;='Visualization - Projection'!$C$18,OFFSET(Projection!AI3,$A$2,0),NA())</f>
        <v>0</v>
      </c>
      <c r="AA3" s="11">
        <f ca="1">IF($B3&lt;='Visualization - Projection'!$C$18,OFFSET(Projection!AJ3,$A$2,0),NA())</f>
        <v>0</v>
      </c>
      <c r="AB3" s="11" t="e">
        <f ca="1">IF($B3&lt;='Visualization - Projection'!$C$18,OFFSET(Projection!#REF!,$A$2,0),NA())</f>
        <v>#REF!</v>
      </c>
      <c r="AC3" s="11">
        <f ca="1">IF($B3&lt;='Visualization - Projection'!$C$18,OFFSET(Projection!AK3,$A$2,0),NA())</f>
        <v>0.803194150631486</v>
      </c>
      <c r="AD3" s="10">
        <f ca="1">IF($B3&lt;='Visualization - Projection'!$C$18,OFFSET(Projection!AL3,$A$2,0),NA())</f>
        <v>2200</v>
      </c>
      <c r="AE3" s="10">
        <f ca="1">IF($B3&lt;='Visualization - Projection'!$C$18,OFFSET(Projection!AM3,$A$2,0),NA())</f>
        <v>2000</v>
      </c>
      <c r="AF3" s="3">
        <f ca="1">IF($B3&lt;='Visualization - Projection'!$C$18,OFFSET(Projection!K3,$A$2,0),NA())</f>
        <v>0.000210124217987032</v>
      </c>
      <c r="AG3" s="3">
        <f ca="1">IF($B3&lt;='Visualization - Projection'!$C$18,OFFSET(Projection!M3,$A$2,0),NA())</f>
        <v>0.000825904630702646</v>
      </c>
      <c r="AH3" s="3">
        <f ca="1">IF($B3&lt;='Visualization - Projection'!$C$18,OFFSET(Projection!N3,$A$2,0),NA())</f>
        <v>0.999174095369297</v>
      </c>
    </row>
    <row r="4" spans="2:34">
      <c r="B4" s="9">
        <f ca="1">IF(B3&lt;'Visualization - Projection'!$C$18,OFFSET(Projection!A4,$A$2,0),NA())</f>
        <v>43892</v>
      </c>
      <c r="C4" s="10">
        <f ca="1">IF($B4&lt;='Visualization - Projection'!$C$18,OFFSET(Projection!B4,$A$2,0),NA())</f>
        <v>6</v>
      </c>
      <c r="D4" s="11">
        <f ca="1">IF($B4&lt;='Visualization - Projection'!$C$18,OFFSET(Projection!C4,$A$2,0),NA())</f>
        <v>0.66</v>
      </c>
      <c r="E4" s="12">
        <f ca="1">IF($B4&lt;='Visualization - Projection'!$C$18,OFFSET(Projection!D4,$A$2,0),NA())</f>
        <v>1.06651816746841</v>
      </c>
      <c r="F4" s="12" t="e">
        <f ca="1">IF($B4&lt;='Visualization - Projection'!$C$18,OFFSET(Projection!#REF!,$A$2,0),NA())</f>
        <v>#REF!</v>
      </c>
      <c r="G4" s="10">
        <f ca="1">IF($B4&lt;='Visualization - Projection'!$C$18,OFFSET(Projection!E4,$A$2,0),NA())</f>
        <v>8</v>
      </c>
      <c r="H4" s="12">
        <f ca="1">IF($B4&lt;='Visualization - Projection'!$C$18,OFFSET(Projection!F4,$A$2,0),NA())</f>
        <v>2.67290646873138</v>
      </c>
      <c r="I4" s="12" t="e">
        <f ca="1">IF($B4&lt;='Visualization - Projection'!$C$18,OFFSET(Projection!#REF!,$A$2,0),NA())</f>
        <v>#REF!</v>
      </c>
      <c r="J4" s="10">
        <f ca="1">IF($B4&lt;='Visualization - Projection'!$C$18,OFFSET(Projection!O4,$A$2,0),NA())</f>
        <v>0</v>
      </c>
      <c r="K4" s="10">
        <f ca="1">IF($B4&lt;='Visualization - Projection'!$C$18,OFFSET(Projection!P4,$A$2,0),NA())</f>
        <v>0</v>
      </c>
      <c r="L4" s="12">
        <f ca="1">IF($B4&lt;='Visualization - Projection'!$C$18,OFFSET(Projection!Q4,$A$2,0),NA())</f>
        <v>1</v>
      </c>
      <c r="M4" s="12" t="e">
        <f ca="1">IF($B4&lt;='Visualization - Projection'!$C$18,OFFSET(Projection!#REF!,$A$2,0),NA())</f>
        <v>#REF!</v>
      </c>
      <c r="N4" s="10">
        <f ca="1">IF($B4&lt;='Visualization - Projection'!$C$18,OFFSET(Projection!T4,$A$2,0),NA())</f>
        <v>0</v>
      </c>
      <c r="O4" s="11" t="e">
        <f ca="1">IF($B4&lt;='Visualization - Projection'!$C$18,OFFSET(Projection!U4,$A$2,0),NA())</f>
        <v>#N/A</v>
      </c>
      <c r="P4" s="12">
        <f ca="1">IF($B4&lt;='Visualization - Projection'!$C$18,OFFSET(Projection!V4,$A$2,0),NA())</f>
        <v>0.22</v>
      </c>
      <c r="Q4" s="10">
        <f ca="1">IF($B4&lt;='Visualization - Projection'!$C$18,OFFSET(Projection!W4,$A$2,0),NA())</f>
        <v>0</v>
      </c>
      <c r="R4" s="11" t="e">
        <f ca="1">IF($B4&lt;='Visualization - Projection'!$C$18,OFFSET(Projection!X4,$A$2,0),NA())</f>
        <v>#N/A</v>
      </c>
      <c r="S4" s="12">
        <f ca="1">IF($B4&lt;='Visualization - Projection'!$C$18,OFFSET(Projection!Y4,$A$2,0),NA())</f>
        <v>0.16</v>
      </c>
      <c r="T4" s="10">
        <f ca="1">IF($B4&lt;='Visualization - Projection'!$C$18,OFFSET(Projection!Z4,$A$2,0),NA())</f>
        <v>0</v>
      </c>
      <c r="U4" s="10">
        <f ca="1">IF($B4&lt;='Visualization - Projection'!$C$18,OFFSET(Projection!AA4,$A$2,0),NA())</f>
        <v>0</v>
      </c>
      <c r="V4" s="12">
        <f ca="1">IF($B4&lt;='Visualization - Projection'!$C$18,OFFSET(Projection!AB4,$A$2,0),NA())</f>
        <v>0</v>
      </c>
      <c r="W4" s="10">
        <f ca="1">IF($B4&lt;='Visualization - Projection'!$C$18,OFFSET(Projection!AC4,$A$2,0),NA())</f>
        <v>0</v>
      </c>
      <c r="X4" s="12">
        <f ca="1">IF($B4&lt;='Visualization - Projection'!$C$18,OFFSET(Projection!AD4,$A$2,0),NA())</f>
        <v>0</v>
      </c>
      <c r="Y4" s="11">
        <f ca="1">IF($B4&lt;='Visualization - Projection'!$C$18,OFFSET(Projection!AE4,$A$2,0),NA())</f>
        <v>0</v>
      </c>
      <c r="Z4" s="10">
        <f ca="1">IF($B4&lt;='Visualization - Projection'!$C$18,OFFSET(Projection!AI4,$A$2,0),NA())</f>
        <v>0</v>
      </c>
      <c r="AA4" s="11">
        <f ca="1">IF($B4&lt;='Visualization - Projection'!$C$18,OFFSET(Projection!AJ4,$A$2,0),NA())</f>
        <v>0</v>
      </c>
      <c r="AB4" s="11" t="e">
        <f ca="1">IF($B4&lt;='Visualization - Projection'!$C$18,OFFSET(Projection!#REF!,$A$2,0),NA())</f>
        <v>#REF!</v>
      </c>
      <c r="AC4" s="11">
        <f ca="1">IF($B4&lt;='Visualization - Projection'!$C$18,OFFSET(Projection!AK4,$A$2,0),NA())</f>
        <v>0.334113308591423</v>
      </c>
      <c r="AD4" s="10">
        <f ca="1">IF($B4&lt;='Visualization - Projection'!$C$18,OFFSET(Projection!AL4,$A$2,0),NA())</f>
        <v>2200</v>
      </c>
      <c r="AE4" s="10">
        <f ca="1">IF($B4&lt;='Visualization - Projection'!$C$18,OFFSET(Projection!AM4,$A$2,0),NA())</f>
        <v>2000</v>
      </c>
      <c r="AF4" s="3">
        <f ca="1">IF($B4&lt;='Visualization - Projection'!$C$18,OFFSET(Projection!K4,$A$2,0),NA())</f>
        <v>0.000296174243750506</v>
      </c>
      <c r="AG4" s="3">
        <f ca="1">IF($B4&lt;='Visualization - Projection'!$C$18,OFFSET(Projection!M4,$A$2,0),NA())</f>
        <v>0.000964472076481412</v>
      </c>
      <c r="AH4" s="3">
        <f ca="1">IF($B4&lt;='Visualization - Projection'!$C$18,OFFSET(Projection!N4,$A$2,0),NA())</f>
        <v>0.999035527923519</v>
      </c>
    </row>
    <row r="5" spans="2:34">
      <c r="B5" s="9">
        <f ca="1">IF(B4&lt;'Visualization - Projection'!$C$18,OFFSET(Projection!A5,$A$2,0),NA())</f>
        <v>43893</v>
      </c>
      <c r="C5" s="10">
        <f ca="1">IF($B5&lt;='Visualization - Projection'!$C$18,OFFSET(Projection!B5,$A$2,0),NA())</f>
        <v>5</v>
      </c>
      <c r="D5" s="11">
        <f ca="1">IF($B5&lt;='Visualization - Projection'!$C$18,OFFSET(Projection!C5,$A$2,0),NA())</f>
        <v>0.66</v>
      </c>
      <c r="E5" s="12">
        <f ca="1">IF($B5&lt;='Visualization - Projection'!$C$18,OFFSET(Projection!D5,$A$2,0),NA())</f>
        <v>1.77013824314563</v>
      </c>
      <c r="F5" s="12" t="e">
        <f ca="1">IF($B5&lt;='Visualization - Projection'!$C$18,OFFSET(Projection!#REF!,$A$2,0),NA())</f>
        <v>#REF!</v>
      </c>
      <c r="G5" s="10">
        <f ca="1">IF($B5&lt;='Visualization - Projection'!$C$18,OFFSET(Projection!E5,$A$2,0),NA())</f>
        <v>13</v>
      </c>
      <c r="H5" s="12">
        <f ca="1">IF($B5&lt;='Visualization - Projection'!$C$18,OFFSET(Projection!F5,$A$2,0),NA())</f>
        <v>4.44304471187701</v>
      </c>
      <c r="I5" s="12" t="e">
        <f ca="1">IF($B5&lt;='Visualization - Projection'!$C$18,OFFSET(Projection!#REF!,$A$2,0),NA())</f>
        <v>#REF!</v>
      </c>
      <c r="J5" s="10">
        <f ca="1">IF($B5&lt;='Visualization - Projection'!$C$18,OFFSET(Projection!O5,$A$2,0),NA())</f>
        <v>0</v>
      </c>
      <c r="K5" s="10">
        <f ca="1">IF($B5&lt;='Visualization - Projection'!$C$18,OFFSET(Projection!P5,$A$2,0),NA())</f>
        <v>0</v>
      </c>
      <c r="L5" s="12">
        <f ca="1">IF($B5&lt;='Visualization - Projection'!$C$18,OFFSET(Projection!Q5,$A$2,0),NA())</f>
        <v>1</v>
      </c>
      <c r="M5" s="12" t="e">
        <f ca="1">IF($B5&lt;='Visualization - Projection'!$C$18,OFFSET(Projection!#REF!,$A$2,0),NA())</f>
        <v>#REF!</v>
      </c>
      <c r="N5" s="10">
        <f ca="1">IF($B5&lt;='Visualization - Projection'!$C$18,OFFSET(Projection!T5,$A$2,0),NA())</f>
        <v>0</v>
      </c>
      <c r="O5" s="11" t="e">
        <f ca="1">IF($B5&lt;='Visualization - Projection'!$C$18,OFFSET(Projection!U5,$A$2,0),NA())</f>
        <v>#N/A</v>
      </c>
      <c r="P5" s="12">
        <f ca="1">IF($B5&lt;='Visualization - Projection'!$C$18,OFFSET(Projection!V5,$A$2,0),NA())</f>
        <v>0.22</v>
      </c>
      <c r="Q5" s="10">
        <f ca="1">IF($B5&lt;='Visualization - Projection'!$C$18,OFFSET(Projection!W5,$A$2,0),NA())</f>
        <v>0</v>
      </c>
      <c r="R5" s="11" t="e">
        <f ca="1">IF($B5&lt;='Visualization - Projection'!$C$18,OFFSET(Projection!X5,$A$2,0),NA())</f>
        <v>#N/A</v>
      </c>
      <c r="S5" s="12">
        <f ca="1">IF($B5&lt;='Visualization - Projection'!$C$18,OFFSET(Projection!Y5,$A$2,0),NA())</f>
        <v>0.16</v>
      </c>
      <c r="T5" s="10">
        <f ca="1">IF($B5&lt;='Visualization - Projection'!$C$18,OFFSET(Projection!Z5,$A$2,0),NA())</f>
        <v>0</v>
      </c>
      <c r="U5" s="10">
        <f ca="1">IF($B5&lt;='Visualization - Projection'!$C$18,OFFSET(Projection!AA5,$A$2,0),NA())</f>
        <v>0</v>
      </c>
      <c r="V5" s="12">
        <f ca="1">IF($B5&lt;='Visualization - Projection'!$C$18,OFFSET(Projection!AB5,$A$2,0),NA())</f>
        <v>0</v>
      </c>
      <c r="W5" s="10">
        <f ca="1">IF($B5&lt;='Visualization - Projection'!$C$18,OFFSET(Projection!AC5,$A$2,0),NA())</f>
        <v>0</v>
      </c>
      <c r="X5" s="12">
        <f ca="1">IF($B5&lt;='Visualization - Projection'!$C$18,OFFSET(Projection!AD5,$A$2,0),NA())</f>
        <v>0</v>
      </c>
      <c r="Y5" s="11">
        <f ca="1">IF($B5&lt;='Visualization - Projection'!$C$18,OFFSET(Projection!AE5,$A$2,0),NA())</f>
        <v>0</v>
      </c>
      <c r="Z5" s="10">
        <f ca="1">IF($B5&lt;='Visualization - Projection'!$C$18,OFFSET(Projection!AI5,$A$2,0),NA())</f>
        <v>0</v>
      </c>
      <c r="AA5" s="11">
        <f ca="1">IF($B5&lt;='Visualization - Projection'!$C$18,OFFSET(Projection!AJ5,$A$2,0),NA())</f>
        <v>1</v>
      </c>
      <c r="AB5" s="11" t="e">
        <f ca="1">IF($B5&lt;='Visualization - Projection'!$C$18,OFFSET(Projection!#REF!,$A$2,0),NA())</f>
        <v>#REF!</v>
      </c>
      <c r="AC5" s="11">
        <f ca="1">IF($B5&lt;='Visualization - Projection'!$C$18,OFFSET(Projection!AK5,$A$2,0),NA())</f>
        <v>0.341772670144385</v>
      </c>
      <c r="AD5" s="10">
        <f ca="1">IF($B5&lt;='Visualization - Projection'!$C$18,OFFSET(Projection!AL5,$A$2,0),NA())</f>
        <v>2200</v>
      </c>
      <c r="AE5" s="10">
        <f ca="1">IF($B5&lt;='Visualization - Projection'!$C$18,OFFSET(Projection!AM5,$A$2,0),NA())</f>
        <v>2000</v>
      </c>
      <c r="AF5" s="3">
        <f ca="1">IF($B5&lt;='Visualization - Projection'!$C$18,OFFSET(Projection!K5,$A$2,0),NA())</f>
        <v>0.000417444239979804</v>
      </c>
      <c r="AG5" s="3">
        <f ca="1">IF($B5&lt;='Visualization - Projection'!$C$18,OFFSET(Projection!M5,$A$2,0),NA())</f>
        <v>0.00115975854717675</v>
      </c>
      <c r="AH5" s="3">
        <f ca="1">IF($B5&lt;='Visualization - Projection'!$C$18,OFFSET(Projection!N5,$A$2,0),NA())</f>
        <v>0.998840241452823</v>
      </c>
    </row>
    <row r="6" spans="2:34">
      <c r="B6" s="9">
        <f ca="1">IF(B5&lt;'Visualization - Projection'!$C$18,OFFSET(Projection!A6,$A$2,0),NA())</f>
        <v>43894</v>
      </c>
      <c r="C6" s="10">
        <f ca="1">IF($B6&lt;='Visualization - Projection'!$C$18,OFFSET(Projection!B6,$A$2,0),NA())</f>
        <v>10</v>
      </c>
      <c r="D6" s="11">
        <f ca="1">IF($B6&lt;='Visualization - Projection'!$C$18,OFFSET(Projection!C6,$A$2,0),NA())</f>
        <v>0.66</v>
      </c>
      <c r="E6" s="12">
        <f ca="1">IF($B6&lt;='Visualization - Projection'!$C$18,OFFSET(Projection!D6,$A$2,0),NA())</f>
        <v>2.93795762782358</v>
      </c>
      <c r="F6" s="12" t="e">
        <f ca="1">IF($B6&lt;='Visualization - Projection'!$C$18,OFFSET(Projection!#REF!,$A$2,0),NA())</f>
        <v>#REF!</v>
      </c>
      <c r="G6" s="10">
        <f ca="1">IF($B6&lt;='Visualization - Projection'!$C$18,OFFSET(Projection!E6,$A$2,0),NA())</f>
        <v>23</v>
      </c>
      <c r="H6" s="12">
        <f ca="1">IF($B6&lt;='Visualization - Projection'!$C$18,OFFSET(Projection!F6,$A$2,0),NA())</f>
        <v>7.38100233970059</v>
      </c>
      <c r="I6" s="12" t="e">
        <f ca="1">IF($B6&lt;='Visualization - Projection'!$C$18,OFFSET(Projection!#REF!,$A$2,0),NA())</f>
        <v>#REF!</v>
      </c>
      <c r="J6" s="10">
        <f ca="1">IF($B6&lt;='Visualization - Projection'!$C$18,OFFSET(Projection!O6,$A$2,0),NA())</f>
        <v>0</v>
      </c>
      <c r="K6" s="10">
        <f ca="1">IF($B6&lt;='Visualization - Projection'!$C$18,OFFSET(Projection!P6,$A$2,0),NA())</f>
        <v>0</v>
      </c>
      <c r="L6" s="12">
        <f ca="1">IF($B6&lt;='Visualization - Projection'!$C$18,OFFSET(Projection!Q6,$A$2,0),NA())</f>
        <v>2</v>
      </c>
      <c r="M6" s="12" t="e">
        <f ca="1">IF($B6&lt;='Visualization - Projection'!$C$18,OFFSET(Projection!#REF!,$A$2,0),NA())</f>
        <v>#REF!</v>
      </c>
      <c r="N6" s="10">
        <f ca="1">IF($B6&lt;='Visualization - Projection'!$C$18,OFFSET(Projection!T6,$A$2,0),NA())</f>
        <v>0</v>
      </c>
      <c r="O6" s="11" t="e">
        <f ca="1">IF($B6&lt;='Visualization - Projection'!$C$18,OFFSET(Projection!U6,$A$2,0),NA())</f>
        <v>#N/A</v>
      </c>
      <c r="P6" s="12">
        <f ca="1">IF($B6&lt;='Visualization - Projection'!$C$18,OFFSET(Projection!V6,$A$2,0),NA())</f>
        <v>0.44</v>
      </c>
      <c r="Q6" s="10">
        <f ca="1">IF($B6&lt;='Visualization - Projection'!$C$18,OFFSET(Projection!W6,$A$2,0),NA())</f>
        <v>0</v>
      </c>
      <c r="R6" s="11" t="e">
        <f ca="1">IF($B6&lt;='Visualization - Projection'!$C$18,OFFSET(Projection!X6,$A$2,0),NA())</f>
        <v>#N/A</v>
      </c>
      <c r="S6" s="12">
        <f ca="1">IF($B6&lt;='Visualization - Projection'!$C$18,OFFSET(Projection!Y6,$A$2,0),NA())</f>
        <v>0.32</v>
      </c>
      <c r="T6" s="10">
        <f ca="1">IF($B6&lt;='Visualization - Projection'!$C$18,OFFSET(Projection!Z6,$A$2,0),NA())</f>
        <v>0</v>
      </c>
      <c r="U6" s="10">
        <f ca="1">IF($B6&lt;='Visualization - Projection'!$C$18,OFFSET(Projection!AA6,$A$2,0),NA())</f>
        <v>0</v>
      </c>
      <c r="V6" s="12">
        <f ca="1">IF($B6&lt;='Visualization - Projection'!$C$18,OFFSET(Projection!AB6,$A$2,0),NA())</f>
        <v>0</v>
      </c>
      <c r="W6" s="10">
        <f ca="1">IF($B6&lt;='Visualization - Projection'!$C$18,OFFSET(Projection!AC6,$A$2,0),NA())</f>
        <v>0</v>
      </c>
      <c r="X6" s="12">
        <f ca="1">IF($B6&lt;='Visualization - Projection'!$C$18,OFFSET(Projection!AD6,$A$2,0),NA())</f>
        <v>0</v>
      </c>
      <c r="Y6" s="11">
        <f ca="1">IF($B6&lt;='Visualization - Projection'!$C$18,OFFSET(Projection!AE6,$A$2,0),NA())</f>
        <v>0</v>
      </c>
      <c r="Z6" s="10">
        <f ca="1">IF($B6&lt;='Visualization - Projection'!$C$18,OFFSET(Projection!AI6,$A$2,0),NA())</f>
        <v>0</v>
      </c>
      <c r="AA6" s="11">
        <f ca="1">IF($B6&lt;='Visualization - Projection'!$C$18,OFFSET(Projection!AJ6,$A$2,0),NA())</f>
        <v>2</v>
      </c>
      <c r="AB6" s="11" t="e">
        <f ca="1">IF($B6&lt;='Visualization - Projection'!$C$18,OFFSET(Projection!#REF!,$A$2,0),NA())</f>
        <v>#REF!</v>
      </c>
      <c r="AC6" s="11">
        <f ca="1">IF($B6&lt;='Visualization - Projection'!$C$18,OFFSET(Projection!AK6,$A$2,0),NA())</f>
        <v>0.320913145204373</v>
      </c>
      <c r="AD6" s="10">
        <f ca="1">IF($B6&lt;='Visualization - Projection'!$C$18,OFFSET(Projection!AL6,$A$2,0),NA())</f>
        <v>2200</v>
      </c>
      <c r="AE6" s="10">
        <f ca="1">IF($B6&lt;='Visualization - Projection'!$C$18,OFFSET(Projection!AM6,$A$2,0),NA())</f>
        <v>2000</v>
      </c>
      <c r="AF6" s="3">
        <f ca="1">IF($B6&lt;='Visualization - Projection'!$C$18,OFFSET(Projection!K6,$A$2,0),NA())</f>
        <v>0.000588330653584977</v>
      </c>
      <c r="AG6" s="3">
        <f ca="1">IF($B6&lt;='Visualization - Projection'!$C$18,OFFSET(Projection!M6,$A$2,0),NA())</f>
        <v>0.00143495221677673</v>
      </c>
      <c r="AH6" s="3">
        <f ca="1">IF($B6&lt;='Visualization - Projection'!$C$18,OFFSET(Projection!N6,$A$2,0),NA())</f>
        <v>0.998565047783223</v>
      </c>
    </row>
    <row r="7" spans="2:34">
      <c r="B7" s="9">
        <f ca="1">IF(B6&lt;'Visualization - Projection'!$C$18,OFFSET(Projection!A7,$A$2,0),NA())</f>
        <v>43895</v>
      </c>
      <c r="C7" s="10">
        <f ca="1">IF($B7&lt;='Visualization - Projection'!$C$18,OFFSET(Projection!B7,$A$2,0),NA())</f>
        <v>27</v>
      </c>
      <c r="D7" s="11">
        <f ca="1">IF($B7&lt;='Visualization - Projection'!$C$18,OFFSET(Projection!C7,$A$2,0),NA())</f>
        <v>0.66</v>
      </c>
      <c r="E7" s="12">
        <f ca="1">IF($B7&lt;='Visualization - Projection'!$C$18,OFFSET(Projection!D7,$A$2,0),NA())</f>
        <v>4.87621562163632</v>
      </c>
      <c r="F7" s="12" t="e">
        <f ca="1">IF($B7&lt;='Visualization - Projection'!$C$18,OFFSET(Projection!#REF!,$A$2,0),NA())</f>
        <v>#REF!</v>
      </c>
      <c r="G7" s="10">
        <f ca="1">IF($B7&lt;='Visualization - Projection'!$C$18,OFFSET(Projection!E7,$A$2,0),NA())</f>
        <v>50</v>
      </c>
      <c r="H7" s="12">
        <f ca="1">IF($B7&lt;='Visualization - Projection'!$C$18,OFFSET(Projection!F7,$A$2,0),NA())</f>
        <v>12.2572179613369</v>
      </c>
      <c r="I7" s="12" t="e">
        <f ca="1">IF($B7&lt;='Visualization - Projection'!$C$18,OFFSET(Projection!#REF!,$A$2,0),NA())</f>
        <v>#REF!</v>
      </c>
      <c r="J7" s="10">
        <f ca="1">IF($B7&lt;='Visualization - Projection'!$C$18,OFFSET(Projection!O7,$A$2,0),NA())</f>
        <v>0</v>
      </c>
      <c r="K7" s="10">
        <f ca="1">IF($B7&lt;='Visualization - Projection'!$C$18,OFFSET(Projection!P7,$A$2,0),NA())</f>
        <v>0</v>
      </c>
      <c r="L7" s="12">
        <f ca="1">IF($B7&lt;='Visualization - Projection'!$C$18,OFFSET(Projection!Q7,$A$2,0),NA())</f>
        <v>4</v>
      </c>
      <c r="M7" s="12" t="e">
        <f ca="1">IF($B7&lt;='Visualization - Projection'!$C$18,OFFSET(Projection!#REF!,$A$2,0),NA())</f>
        <v>#REF!</v>
      </c>
      <c r="N7" s="10">
        <f ca="1">IF($B7&lt;='Visualization - Projection'!$C$18,OFFSET(Projection!T7,$A$2,0),NA())</f>
        <v>0</v>
      </c>
      <c r="O7" s="11" t="e">
        <f ca="1">IF($B7&lt;='Visualization - Projection'!$C$18,OFFSET(Projection!U7,$A$2,0),NA())</f>
        <v>#N/A</v>
      </c>
      <c r="P7" s="12">
        <f ca="1">IF($B7&lt;='Visualization - Projection'!$C$18,OFFSET(Projection!V7,$A$2,0),NA())</f>
        <v>0.88</v>
      </c>
      <c r="Q7" s="10">
        <f ca="1">IF($B7&lt;='Visualization - Projection'!$C$18,OFFSET(Projection!W7,$A$2,0),NA())</f>
        <v>0</v>
      </c>
      <c r="R7" s="11" t="e">
        <f ca="1">IF($B7&lt;='Visualization - Projection'!$C$18,OFFSET(Projection!X7,$A$2,0),NA())</f>
        <v>#N/A</v>
      </c>
      <c r="S7" s="12">
        <f ca="1">IF($B7&lt;='Visualization - Projection'!$C$18,OFFSET(Projection!Y7,$A$2,0),NA())</f>
        <v>0.64</v>
      </c>
      <c r="T7" s="10">
        <f ca="1">IF($B7&lt;='Visualization - Projection'!$C$18,OFFSET(Projection!Z7,$A$2,0),NA())</f>
        <v>0</v>
      </c>
      <c r="U7" s="10">
        <f ca="1">IF($B7&lt;='Visualization - Projection'!$C$18,OFFSET(Projection!AA7,$A$2,0),NA())</f>
        <v>0</v>
      </c>
      <c r="V7" s="12">
        <f ca="1">IF($B7&lt;='Visualization - Projection'!$C$18,OFFSET(Projection!AB7,$A$2,0),NA())</f>
        <v>0</v>
      </c>
      <c r="W7" s="10">
        <f ca="1">IF($B7&lt;='Visualization - Projection'!$C$18,OFFSET(Projection!AC7,$A$2,0),NA())</f>
        <v>0</v>
      </c>
      <c r="X7" s="12">
        <f ca="1">IF($B7&lt;='Visualization - Projection'!$C$18,OFFSET(Projection!AD7,$A$2,0),NA())</f>
        <v>0</v>
      </c>
      <c r="Y7" s="11">
        <f ca="1">IF($B7&lt;='Visualization - Projection'!$C$18,OFFSET(Projection!AE7,$A$2,0),NA())</f>
        <v>0</v>
      </c>
      <c r="Z7" s="10">
        <f ca="1">IF($B7&lt;='Visualization - Projection'!$C$18,OFFSET(Projection!AI7,$A$2,0),NA())</f>
        <v>0</v>
      </c>
      <c r="AA7" s="11">
        <f ca="1">IF($B7&lt;='Visualization - Projection'!$C$18,OFFSET(Projection!AJ7,$A$2,0),NA())</f>
        <v>2</v>
      </c>
      <c r="AB7" s="11" t="e">
        <f ca="1">IF($B7&lt;='Visualization - Projection'!$C$18,OFFSET(Projection!#REF!,$A$2,0),NA())</f>
        <v>#REF!</v>
      </c>
      <c r="AC7" s="11">
        <f ca="1">IF($B7&lt;='Visualization - Projection'!$C$18,OFFSET(Projection!AK7,$A$2,0),NA())</f>
        <v>0.245144359226738</v>
      </c>
      <c r="AD7" s="10">
        <f ca="1">IF($B7&lt;='Visualization - Projection'!$C$18,OFFSET(Projection!AL7,$A$2,0),NA())</f>
        <v>2200</v>
      </c>
      <c r="AE7" s="10">
        <f ca="1">IF($B7&lt;='Visualization - Projection'!$C$18,OFFSET(Projection!AM7,$A$2,0),NA())</f>
        <v>2000</v>
      </c>
      <c r="AF7" s="3">
        <f ca="1">IF($B7&lt;='Visualization - Projection'!$C$18,OFFSET(Projection!K7,$A$2,0),NA())</f>
        <v>0.000829095889362137</v>
      </c>
      <c r="AG7" s="3">
        <f ca="1">IF($B7&lt;='Visualization - Projection'!$C$18,OFFSET(Projection!M7,$A$2,0),NA())</f>
        <v>0.00182269325873495</v>
      </c>
      <c r="AH7" s="3">
        <f ca="1">IF($B7&lt;='Visualization - Projection'!$C$18,OFFSET(Projection!N7,$A$2,0),NA())</f>
        <v>0.998177306741265</v>
      </c>
    </row>
    <row r="8" spans="2:34">
      <c r="B8" s="9">
        <f ca="1">IF(B7&lt;'Visualization - Projection'!$C$18,OFFSET(Projection!A8,$A$2,0),NA())</f>
        <v>43896</v>
      </c>
      <c r="C8" s="10">
        <f ca="1">IF($B8&lt;='Visualization - Projection'!$C$18,OFFSET(Projection!B8,$A$2,0),NA())</f>
        <v>59</v>
      </c>
      <c r="D8" s="11">
        <f ca="1">IF($B8&lt;='Visualization - Projection'!$C$18,OFFSET(Projection!C8,$A$2,0),NA())</f>
        <v>0.66</v>
      </c>
      <c r="E8" s="12">
        <f ca="1">IF($B8&lt;='Visualization - Projection'!$C$18,OFFSET(Projection!D8,$A$2,0),NA())</f>
        <v>8.09317005232286</v>
      </c>
      <c r="F8" s="12" t="e">
        <f ca="1">IF($B8&lt;='Visualization - Projection'!$C$18,OFFSET(Projection!#REF!,$A$2,0),NA())</f>
        <v>#REF!</v>
      </c>
      <c r="G8" s="10">
        <f ca="1">IF($B8&lt;='Visualization - Projection'!$C$18,OFFSET(Projection!E8,$A$2,0),NA())</f>
        <v>109</v>
      </c>
      <c r="H8" s="12">
        <f ca="1">IF($B8&lt;='Visualization - Projection'!$C$18,OFFSET(Projection!F8,$A$2,0),NA())</f>
        <v>20.3503880136598</v>
      </c>
      <c r="I8" s="12" t="e">
        <f ca="1">IF($B8&lt;='Visualization - Projection'!$C$18,OFFSET(Projection!#REF!,$A$2,0),NA())</f>
        <v>#REF!</v>
      </c>
      <c r="J8" s="10">
        <f ca="1">IF($B8&lt;='Visualization - Projection'!$C$18,OFFSET(Projection!O8,$A$2,0),NA())</f>
        <v>0</v>
      </c>
      <c r="K8" s="10">
        <f ca="1">IF($B8&lt;='Visualization - Projection'!$C$18,OFFSET(Projection!P8,$A$2,0),NA())</f>
        <v>0</v>
      </c>
      <c r="L8" s="12">
        <f ca="1">IF($B8&lt;='Visualization - Projection'!$C$18,OFFSET(Projection!Q8,$A$2,0),NA())</f>
        <v>6</v>
      </c>
      <c r="M8" s="12" t="e">
        <f ca="1">IF($B8&lt;='Visualization - Projection'!$C$18,OFFSET(Projection!#REF!,$A$2,0),NA())</f>
        <v>#REF!</v>
      </c>
      <c r="N8" s="10">
        <f ca="1">IF($B8&lt;='Visualization - Projection'!$C$18,OFFSET(Projection!T8,$A$2,0),NA())</f>
        <v>0</v>
      </c>
      <c r="O8" s="11" t="e">
        <f ca="1">IF($B8&lt;='Visualization - Projection'!$C$18,OFFSET(Projection!U8,$A$2,0),NA())</f>
        <v>#N/A</v>
      </c>
      <c r="P8" s="12">
        <f ca="1">IF($B8&lt;='Visualization - Projection'!$C$18,OFFSET(Projection!V8,$A$2,0),NA())</f>
        <v>1.32</v>
      </c>
      <c r="Q8" s="10">
        <f ca="1">IF($B8&lt;='Visualization - Projection'!$C$18,OFFSET(Projection!W8,$A$2,0),NA())</f>
        <v>0</v>
      </c>
      <c r="R8" s="11" t="e">
        <f ca="1">IF($B8&lt;='Visualization - Projection'!$C$18,OFFSET(Projection!X8,$A$2,0),NA())</f>
        <v>#N/A</v>
      </c>
      <c r="S8" s="12">
        <f ca="1">IF($B8&lt;='Visualization - Projection'!$C$18,OFFSET(Projection!Y8,$A$2,0),NA())</f>
        <v>0.96</v>
      </c>
      <c r="T8" s="10">
        <f ca="1">IF($B8&lt;='Visualization - Projection'!$C$18,OFFSET(Projection!Z8,$A$2,0),NA())</f>
        <v>0</v>
      </c>
      <c r="U8" s="10">
        <f ca="1">IF($B8&lt;='Visualization - Projection'!$C$18,OFFSET(Projection!AA8,$A$2,0),NA())</f>
        <v>0</v>
      </c>
      <c r="V8" s="12">
        <f ca="1">IF($B8&lt;='Visualization - Projection'!$C$18,OFFSET(Projection!AB8,$A$2,0),NA())</f>
        <v>0</v>
      </c>
      <c r="W8" s="10">
        <f ca="1">IF($B8&lt;='Visualization - Projection'!$C$18,OFFSET(Projection!AC8,$A$2,0),NA())</f>
        <v>0</v>
      </c>
      <c r="X8" s="12">
        <f ca="1">IF($B8&lt;='Visualization - Projection'!$C$18,OFFSET(Projection!AD8,$A$2,0),NA())</f>
        <v>0</v>
      </c>
      <c r="Y8" s="11">
        <f ca="1">IF($B8&lt;='Visualization - Projection'!$C$18,OFFSET(Projection!AE8,$A$2,0),NA())</f>
        <v>0</v>
      </c>
      <c r="Z8" s="10">
        <f ca="1">IF($B8&lt;='Visualization - Projection'!$C$18,OFFSET(Projection!AI8,$A$2,0),NA())</f>
        <v>0</v>
      </c>
      <c r="AA8" s="11">
        <f ca="1">IF($B8&lt;='Visualization - Projection'!$C$18,OFFSET(Projection!AJ8,$A$2,0),NA())</f>
        <v>1.5</v>
      </c>
      <c r="AB8" s="11" t="e">
        <f ca="1">IF($B8&lt;='Visualization - Projection'!$C$18,OFFSET(Projection!#REF!,$A$2,0),NA())</f>
        <v>#REF!</v>
      </c>
      <c r="AC8" s="11">
        <f ca="1">IF($B8&lt;='Visualization - Projection'!$C$18,OFFSET(Projection!AK8,$A$2,0),NA())</f>
        <v>0.186700807464769</v>
      </c>
      <c r="AD8" s="10">
        <f ca="1">IF($B8&lt;='Visualization - Projection'!$C$18,OFFSET(Projection!AL8,$A$2,0),NA())</f>
        <v>2200</v>
      </c>
      <c r="AE8" s="10">
        <f ca="1">IF($B8&lt;='Visualization - Projection'!$C$18,OFFSET(Projection!AM8,$A$2,0),NA())</f>
        <v>2000</v>
      </c>
      <c r="AF8" s="3">
        <f ca="1">IF($B8&lt;='Visualization - Projection'!$C$18,OFFSET(Projection!K8,$A$2,0),NA())</f>
        <v>0.00116823999343094</v>
      </c>
      <c r="AG8" s="3">
        <f ca="1">IF($B8&lt;='Visualization - Projection'!$C$18,OFFSET(Projection!M8,$A$2,0),NA())</f>
        <v>0.00236889916197163</v>
      </c>
      <c r="AH8" s="3">
        <f ca="1">IF($B8&lt;='Visualization - Projection'!$C$18,OFFSET(Projection!N8,$A$2,0),NA())</f>
        <v>0.997631100838028</v>
      </c>
    </row>
    <row r="9" spans="2:34">
      <c r="B9" s="9">
        <f ca="1">IF(B8&lt;'Visualization - Projection'!$C$18,OFFSET(Projection!A9,$A$2,0),NA())</f>
        <v>43897</v>
      </c>
      <c r="C9" s="10">
        <f ca="1">IF($B9&lt;='Visualization - Projection'!$C$18,OFFSET(Projection!B9,$A$2,0),NA())</f>
        <v>60</v>
      </c>
      <c r="D9" s="11">
        <f ca="1">IF($B9&lt;='Visualization - Projection'!$C$18,OFFSET(Projection!C9,$A$2,0),NA())</f>
        <v>0.66</v>
      </c>
      <c r="E9" s="12">
        <f ca="1">IF($B9&lt;='Visualization - Projection'!$C$18,OFFSET(Projection!D9,$A$2,0),NA())</f>
        <v>13.4323425749699</v>
      </c>
      <c r="F9" s="12" t="e">
        <f ca="1">IF($B9&lt;='Visualization - Projection'!$C$18,OFFSET(Projection!#REF!,$A$2,0),NA())</f>
        <v>#REF!</v>
      </c>
      <c r="G9" s="10">
        <f ca="1">IF($B9&lt;='Visualization - Projection'!$C$18,OFFSET(Projection!E9,$A$2,0),NA())</f>
        <v>169</v>
      </c>
      <c r="H9" s="12">
        <f ca="1">IF($B9&lt;='Visualization - Projection'!$C$18,OFFSET(Projection!F9,$A$2,0),NA())</f>
        <v>33.7827305886296</v>
      </c>
      <c r="I9" s="12" t="e">
        <f ca="1">IF($B9&lt;='Visualization - Projection'!$C$18,OFFSET(Projection!#REF!,$A$2,0),NA())</f>
        <v>#REF!</v>
      </c>
      <c r="J9" s="10">
        <f ca="1">IF($B9&lt;='Visualization - Projection'!$C$18,OFFSET(Projection!O9,$A$2,0),NA())</f>
        <v>0</v>
      </c>
      <c r="K9" s="10">
        <f ca="1">IF($B9&lt;='Visualization - Projection'!$C$18,OFFSET(Projection!P9,$A$2,0),NA())</f>
        <v>0</v>
      </c>
      <c r="L9" s="12">
        <f ca="1">IF($B9&lt;='Visualization - Projection'!$C$18,OFFSET(Projection!Q9,$A$2,0),NA())</f>
        <v>10</v>
      </c>
      <c r="M9" s="12" t="e">
        <f ca="1">IF($B9&lt;='Visualization - Projection'!$C$18,OFFSET(Projection!#REF!,$A$2,0),NA())</f>
        <v>#REF!</v>
      </c>
      <c r="N9" s="10">
        <f ca="1">IF($B9&lt;='Visualization - Projection'!$C$18,OFFSET(Projection!T9,$A$2,0),NA())</f>
        <v>0</v>
      </c>
      <c r="O9" s="11" t="e">
        <f ca="1">IF($B9&lt;='Visualization - Projection'!$C$18,OFFSET(Projection!U9,$A$2,0),NA())</f>
        <v>#N/A</v>
      </c>
      <c r="P9" s="12">
        <f ca="1">IF($B9&lt;='Visualization - Projection'!$C$18,OFFSET(Projection!V9,$A$2,0),NA())</f>
        <v>2.2</v>
      </c>
      <c r="Q9" s="10">
        <f ca="1">IF($B9&lt;='Visualization - Projection'!$C$18,OFFSET(Projection!W9,$A$2,0),NA())</f>
        <v>0</v>
      </c>
      <c r="R9" s="11" t="e">
        <f ca="1">IF($B9&lt;='Visualization - Projection'!$C$18,OFFSET(Projection!X9,$A$2,0),NA())</f>
        <v>#N/A</v>
      </c>
      <c r="S9" s="12">
        <f ca="1">IF($B9&lt;='Visualization - Projection'!$C$18,OFFSET(Projection!Y9,$A$2,0),NA())</f>
        <v>1.6</v>
      </c>
      <c r="T9" s="10">
        <f ca="1">IF($B9&lt;='Visualization - Projection'!$C$18,OFFSET(Projection!Z9,$A$2,0),NA())</f>
        <v>0</v>
      </c>
      <c r="U9" s="10">
        <f ca="1">IF($B9&lt;='Visualization - Projection'!$C$18,OFFSET(Projection!AA9,$A$2,0),NA())</f>
        <v>0</v>
      </c>
      <c r="V9" s="12">
        <f ca="1">IF($B9&lt;='Visualization - Projection'!$C$18,OFFSET(Projection!AB9,$A$2,0),NA())</f>
        <v>0</v>
      </c>
      <c r="W9" s="10">
        <f ca="1">IF($B9&lt;='Visualization - Projection'!$C$18,OFFSET(Projection!AC9,$A$2,0),NA())</f>
        <v>0</v>
      </c>
      <c r="X9" s="12">
        <f ca="1">IF($B9&lt;='Visualization - Projection'!$C$18,OFFSET(Projection!AD9,$A$2,0),NA())</f>
        <v>0</v>
      </c>
      <c r="Y9" s="11">
        <f ca="1">IF($B9&lt;='Visualization - Projection'!$C$18,OFFSET(Projection!AE9,$A$2,0),NA())</f>
        <v>0</v>
      </c>
      <c r="Z9" s="10">
        <f ca="1">IF($B9&lt;='Visualization - Projection'!$C$18,OFFSET(Projection!AI9,$A$2,0),NA())</f>
        <v>0</v>
      </c>
      <c r="AA9" s="11">
        <f ca="1">IF($B9&lt;='Visualization - Projection'!$C$18,OFFSET(Projection!AJ9,$A$2,0),NA())</f>
        <v>1.66666666666667</v>
      </c>
      <c r="AB9" s="11" t="e">
        <f ca="1">IF($B9&lt;='Visualization - Projection'!$C$18,OFFSET(Projection!#REF!,$A$2,0),NA())</f>
        <v>#REF!</v>
      </c>
      <c r="AC9" s="11">
        <f ca="1">IF($B9&lt;='Visualization - Projection'!$C$18,OFFSET(Projection!AK9,$A$2,0),NA())</f>
        <v>0.199897814133903</v>
      </c>
      <c r="AD9" s="10">
        <f ca="1">IF($B9&lt;='Visualization - Projection'!$C$18,OFFSET(Projection!AL9,$A$2,0),NA())</f>
        <v>2200</v>
      </c>
      <c r="AE9" s="10">
        <f ca="1">IF($B9&lt;='Visualization - Projection'!$C$18,OFFSET(Projection!AM9,$A$2,0),NA())</f>
        <v>2000</v>
      </c>
      <c r="AF9" s="3">
        <f ca="1">IF($B9&lt;='Visualization - Projection'!$C$18,OFFSET(Projection!K9,$A$2,0),NA())</f>
        <v>0.00164581302425162</v>
      </c>
      <c r="AG9" s="3">
        <f ca="1">IF($B9&lt;='Visualization - Projection'!$C$18,OFFSET(Projection!M9,$A$2,0),NA())</f>
        <v>0.0031381110454267</v>
      </c>
      <c r="AH9" s="3">
        <f ca="1">IF($B9&lt;='Visualization - Projection'!$C$18,OFFSET(Projection!N9,$A$2,0),NA())</f>
        <v>0.996861888954573</v>
      </c>
    </row>
    <row r="10" spans="2:34">
      <c r="B10" s="9">
        <f ca="1">IF(B9&lt;'Visualization - Projection'!$C$18,OFFSET(Projection!A10,$A$2,0),NA())</f>
        <v>43898</v>
      </c>
      <c r="C10" s="10">
        <f ca="1">IF($B10&lt;='Visualization - Projection'!$C$18,OFFSET(Projection!B10,$A$2,0),NA())</f>
        <v>31</v>
      </c>
      <c r="D10" s="11">
        <f ca="1">IF($B10&lt;='Visualization - Projection'!$C$18,OFFSET(Projection!C10,$A$2,0),NA())</f>
        <v>0.66</v>
      </c>
      <c r="E10" s="12">
        <f ca="1">IF($B10&lt;='Visualization - Projection'!$C$18,OFFSET(Projection!D10,$A$2,0),NA())</f>
        <v>22.2936110716865</v>
      </c>
      <c r="F10" s="12" t="e">
        <f ca="1">IF($B10&lt;='Visualization - Projection'!$C$18,OFFSET(Projection!#REF!,$A$2,0),NA())</f>
        <v>#REF!</v>
      </c>
      <c r="G10" s="10">
        <f ca="1">IF($B10&lt;='Visualization - Projection'!$C$18,OFFSET(Projection!E10,$A$2,0),NA())</f>
        <v>200</v>
      </c>
      <c r="H10" s="12">
        <f ca="1">IF($B10&lt;='Visualization - Projection'!$C$18,OFFSET(Projection!F10,$A$2,0),NA())</f>
        <v>56.0763416603162</v>
      </c>
      <c r="I10" s="12" t="e">
        <f ca="1">IF($B10&lt;='Visualization - Projection'!$C$18,OFFSET(Projection!#REF!,$A$2,0),NA())</f>
        <v>#REF!</v>
      </c>
      <c r="J10" s="10">
        <f ca="1">IF($B10&lt;='Visualization - Projection'!$C$18,OFFSET(Projection!O10,$A$2,0),NA())</f>
        <v>0</v>
      </c>
      <c r="K10" s="10">
        <f ca="1">IF($B10&lt;='Visualization - Projection'!$C$18,OFFSET(Projection!P10,$A$2,0),NA())</f>
        <v>0</v>
      </c>
      <c r="L10" s="12">
        <f ca="1">IF($B10&lt;='Visualization - Projection'!$C$18,OFFSET(Projection!Q10,$A$2,0),NA())</f>
        <v>17</v>
      </c>
      <c r="M10" s="12" t="e">
        <f ca="1">IF($B10&lt;='Visualization - Projection'!$C$18,OFFSET(Projection!#REF!,$A$2,0),NA())</f>
        <v>#REF!</v>
      </c>
      <c r="N10" s="10">
        <f ca="1">IF($B10&lt;='Visualization - Projection'!$C$18,OFFSET(Projection!T10,$A$2,0),NA())</f>
        <v>0</v>
      </c>
      <c r="O10" s="11" t="e">
        <f ca="1">IF($B10&lt;='Visualization - Projection'!$C$18,OFFSET(Projection!U10,$A$2,0),NA())</f>
        <v>#N/A</v>
      </c>
      <c r="P10" s="12">
        <f ca="1">IF($B10&lt;='Visualization - Projection'!$C$18,OFFSET(Projection!V10,$A$2,0),NA())</f>
        <v>3.74</v>
      </c>
      <c r="Q10" s="10">
        <f ca="1">IF($B10&lt;='Visualization - Projection'!$C$18,OFFSET(Projection!W10,$A$2,0),NA())</f>
        <v>0</v>
      </c>
      <c r="R10" s="11" t="e">
        <f ca="1">IF($B10&lt;='Visualization - Projection'!$C$18,OFFSET(Projection!X10,$A$2,0),NA())</f>
        <v>#N/A</v>
      </c>
      <c r="S10" s="12">
        <f ca="1">IF($B10&lt;='Visualization - Projection'!$C$18,OFFSET(Projection!Y10,$A$2,0),NA())</f>
        <v>2.72</v>
      </c>
      <c r="T10" s="10">
        <f ca="1">IF($B10&lt;='Visualization - Projection'!$C$18,OFFSET(Projection!Z10,$A$2,0),NA())</f>
        <v>0</v>
      </c>
      <c r="U10" s="10">
        <f ca="1">IF($B10&lt;='Visualization - Projection'!$C$18,OFFSET(Projection!AA10,$A$2,0),NA())</f>
        <v>0</v>
      </c>
      <c r="V10" s="12">
        <f ca="1">IF($B10&lt;='Visualization - Projection'!$C$18,OFFSET(Projection!AB10,$A$2,0),NA())</f>
        <v>0</v>
      </c>
      <c r="W10" s="10">
        <f ca="1">IF($B10&lt;='Visualization - Projection'!$C$18,OFFSET(Projection!AC10,$A$2,0),NA())</f>
        <v>0</v>
      </c>
      <c r="X10" s="12">
        <f ca="1">IF($B10&lt;='Visualization - Projection'!$C$18,OFFSET(Projection!AD10,$A$2,0),NA())</f>
        <v>0</v>
      </c>
      <c r="Y10" s="11">
        <f ca="1">IF($B10&lt;='Visualization - Projection'!$C$18,OFFSET(Projection!AE10,$A$2,0),NA())</f>
        <v>0</v>
      </c>
      <c r="Z10" s="10">
        <f ca="1">IF($B10&lt;='Visualization - Projection'!$C$18,OFFSET(Projection!AI10,$A$2,0),NA())</f>
        <v>0</v>
      </c>
      <c r="AA10" s="11">
        <f ca="1">IF($B10&lt;='Visualization - Projection'!$C$18,OFFSET(Projection!AJ10,$A$2,0),NA())</f>
        <v>1.7</v>
      </c>
      <c r="AB10" s="11" t="e">
        <f ca="1">IF($B10&lt;='Visualization - Projection'!$C$18,OFFSET(Projection!#REF!,$A$2,0),NA())</f>
        <v>#REF!</v>
      </c>
      <c r="AC10" s="11">
        <f ca="1">IF($B10&lt;='Visualization - Projection'!$C$18,OFFSET(Projection!AK10,$A$2,0),NA())</f>
        <v>0.280381708301581</v>
      </c>
      <c r="AD10" s="10">
        <f ca="1">IF($B10&lt;='Visualization - Projection'!$C$18,OFFSET(Projection!AL10,$A$2,0),NA())</f>
        <v>2200</v>
      </c>
      <c r="AE10" s="10">
        <f ca="1">IF($B10&lt;='Visualization - Projection'!$C$18,OFFSET(Projection!AM10,$A$2,0),NA())</f>
        <v>2000</v>
      </c>
      <c r="AF10" s="3">
        <f ca="1">IF($B10&lt;='Visualization - Projection'!$C$18,OFFSET(Projection!K10,$A$2,0),NA())</f>
        <v>0.0023180231792328</v>
      </c>
      <c r="AG10" s="3">
        <f ca="1">IF($B10&lt;='Visualization - Projection'!$C$18,OFFSET(Projection!M10,$A$2,0),NA())</f>
        <v>0.0042209389103729</v>
      </c>
      <c r="AH10" s="3">
        <f ca="1">IF($B10&lt;='Visualization - Projection'!$C$18,OFFSET(Projection!N10,$A$2,0),NA())</f>
        <v>0.995779061089627</v>
      </c>
    </row>
    <row r="11" spans="2:34">
      <c r="B11" s="9">
        <f ca="1">IF(B10&lt;'Visualization - Projection'!$C$18,OFFSET(Projection!A11,$A$2,0),NA())</f>
        <v>43899</v>
      </c>
      <c r="C11" s="10">
        <f ca="1">IF($B11&lt;='Visualization - Projection'!$C$18,OFFSET(Projection!B11,$A$2,0),NA())</f>
        <v>39</v>
      </c>
      <c r="D11" s="11">
        <f ca="1">IF($B11&lt;='Visualization - Projection'!$C$18,OFFSET(Projection!C11,$A$2,0),NA())</f>
        <v>0.66</v>
      </c>
      <c r="E11" s="12">
        <f ca="1">IF($B11&lt;='Visualization - Projection'!$C$18,OFFSET(Projection!D11,$A$2,0),NA())</f>
        <v>37</v>
      </c>
      <c r="F11" s="12" t="e">
        <f ca="1">IF($B11&lt;='Visualization - Projection'!$C$18,OFFSET(Projection!#REF!,$A$2,0),NA())</f>
        <v>#REF!</v>
      </c>
      <c r="G11" s="10">
        <f ca="1">IF($B11&lt;='Visualization - Projection'!$C$18,OFFSET(Projection!E11,$A$2,0),NA())</f>
        <v>239</v>
      </c>
      <c r="H11" s="12">
        <f ca="1">IF($B11&lt;='Visualization - Projection'!$C$18,OFFSET(Projection!F11,$A$2,0),NA())</f>
        <v>300</v>
      </c>
      <c r="I11" s="12" t="e">
        <f ca="1">IF($B11&lt;='Visualization - Projection'!$C$18,OFFSET(Projection!#REF!,$A$2,0),NA())</f>
        <v>#REF!</v>
      </c>
      <c r="J11" s="10">
        <f ca="1">IF($B11&lt;='Visualization - Projection'!$C$18,OFFSET(Projection!O11,$A$2,0),NA())</f>
        <v>0</v>
      </c>
      <c r="K11" s="10">
        <f ca="1">IF($B11&lt;='Visualization - Projection'!$C$18,OFFSET(Projection!P11,$A$2,0),NA())</f>
        <v>0</v>
      </c>
      <c r="L11" s="12">
        <f ca="1">IF($B11&lt;='Visualization - Projection'!$C$18,OFFSET(Projection!Q11,$A$2,0),NA())</f>
        <v>27</v>
      </c>
      <c r="M11" s="12" t="e">
        <f ca="1">IF($B11&lt;='Visualization - Projection'!$C$18,OFFSET(Projection!#REF!,$A$2,0),NA())</f>
        <v>#REF!</v>
      </c>
      <c r="N11" s="10">
        <f ca="1">IF($B11&lt;='Visualization - Projection'!$C$18,OFFSET(Projection!T11,$A$2,0),NA())</f>
        <v>0</v>
      </c>
      <c r="O11" s="11" t="e">
        <f ca="1">IF($B11&lt;='Visualization - Projection'!$C$18,OFFSET(Projection!U11,$A$2,0),NA())</f>
        <v>#N/A</v>
      </c>
      <c r="P11" s="12">
        <f ca="1">IF($B11&lt;='Visualization - Projection'!$C$18,OFFSET(Projection!V11,$A$2,0),NA())</f>
        <v>5.94</v>
      </c>
      <c r="Q11" s="10">
        <f ca="1">IF($B11&lt;='Visualization - Projection'!$C$18,OFFSET(Projection!W11,$A$2,0),NA())</f>
        <v>0</v>
      </c>
      <c r="R11" s="11" t="e">
        <f ca="1">IF($B11&lt;='Visualization - Projection'!$C$18,OFFSET(Projection!X11,$A$2,0),NA())</f>
        <v>#N/A</v>
      </c>
      <c r="S11" s="12">
        <f ca="1">IF($B11&lt;='Visualization - Projection'!$C$18,OFFSET(Projection!Y11,$A$2,0),NA())</f>
        <v>4.32</v>
      </c>
      <c r="T11" s="10">
        <f ca="1">IF($B11&lt;='Visualization - Projection'!$C$18,OFFSET(Projection!Z11,$A$2,0),NA())</f>
        <v>0</v>
      </c>
      <c r="U11" s="10">
        <f ca="1">IF($B11&lt;='Visualization - Projection'!$C$18,OFFSET(Projection!AA11,$A$2,0),NA())</f>
        <v>0</v>
      </c>
      <c r="V11" s="12">
        <f ca="1">IF($B11&lt;='Visualization - Projection'!$C$18,OFFSET(Projection!AB11,$A$2,0),NA())</f>
        <v>0</v>
      </c>
      <c r="W11" s="10">
        <f ca="1">IF($B11&lt;='Visualization - Projection'!$C$18,OFFSET(Projection!AC11,$A$2,0),NA())</f>
        <v>0</v>
      </c>
      <c r="X11" s="12">
        <f ca="1">IF($B11&lt;='Visualization - Projection'!$C$18,OFFSET(Projection!AD11,$A$2,0),NA())</f>
        <v>0</v>
      </c>
      <c r="Y11" s="11">
        <f ca="1">IF($B11&lt;='Visualization - Projection'!$C$18,OFFSET(Projection!AE11,$A$2,0),NA())</f>
        <v>0</v>
      </c>
      <c r="Z11" s="10">
        <f ca="1">IF($B11&lt;='Visualization - Projection'!$C$18,OFFSET(Projection!AI11,$A$2,0),NA())</f>
        <v>0</v>
      </c>
      <c r="AA11" s="11">
        <f ca="1">IF($B11&lt;='Visualization - Projection'!$C$18,OFFSET(Projection!AJ11,$A$2,0),NA())</f>
        <v>1.58823529411765</v>
      </c>
      <c r="AB11" s="11" t="e">
        <f ca="1">IF($B11&lt;='Visualization - Projection'!$C$18,OFFSET(Projection!#REF!,$A$2,0),NA())</f>
        <v>#REF!</v>
      </c>
      <c r="AC11" s="11">
        <f ca="1">IF($B11&lt;='Visualization - Projection'!$C$18,OFFSET(Projection!AK11,$A$2,0),NA())</f>
        <v>1.25523012552301</v>
      </c>
      <c r="AD11" s="10">
        <f ca="1">IF($B11&lt;='Visualization - Projection'!$C$18,OFFSET(Projection!AL11,$A$2,0),NA())</f>
        <v>2200</v>
      </c>
      <c r="AE11" s="10">
        <f ca="1">IF($B11&lt;='Visualization - Projection'!$C$18,OFFSET(Projection!AM11,$A$2,0),NA())</f>
        <v>2000</v>
      </c>
      <c r="AF11" s="3">
        <f ca="1">IF($B11&lt;='Visualization - Projection'!$C$18,OFFSET(Projection!K11,$A$2,0),NA())</f>
        <v>0.00326361170138432</v>
      </c>
      <c r="AG11" s="3">
        <f ca="1">IF($B11&lt;='Visualization - Projection'!$C$18,OFFSET(Projection!M11,$A$2,0),NA())</f>
        <v>0.00574437661407318</v>
      </c>
      <c r="AH11" s="3">
        <f ca="1">IF($B11&lt;='Visualization - Projection'!$C$18,OFFSET(Projection!N11,$A$2,0),NA())</f>
        <v>0.994255623385927</v>
      </c>
    </row>
    <row r="12" spans="2:34">
      <c r="B12" s="9">
        <f ca="1">IF(B11&lt;'Visualization - Projection'!$C$18,OFFSET(Projection!A12,$A$2,0),NA())</f>
        <v>43900</v>
      </c>
      <c r="C12" s="10">
        <f ca="1">IF($B12&lt;='Visualization - Projection'!$C$18,OFFSET(Projection!B12,$A$2,0),NA())</f>
        <v>28</v>
      </c>
      <c r="D12" s="11">
        <f ca="1">IF($B12&lt;='Visualization - Projection'!$C$18,OFFSET(Projection!C12,$A$2,0),NA())</f>
        <v>0.33</v>
      </c>
      <c r="E12" s="12">
        <f ca="1">IF($B12&lt;='Visualization - Projection'!$C$18,OFFSET(Projection!D12,$A$2,0),NA())</f>
        <v>18.3716906441011</v>
      </c>
      <c r="F12" s="12" t="e">
        <f ca="1">IF($B12&lt;='Visualization - Projection'!$C$18,OFFSET(Projection!#REF!,$A$2,0),NA())</f>
        <v>#REF!</v>
      </c>
      <c r="G12" s="10">
        <f ca="1">IF($B12&lt;='Visualization - Projection'!$C$18,OFFSET(Projection!E12,$A$2,0),NA())</f>
        <v>267</v>
      </c>
      <c r="H12" s="12">
        <f ca="1">IF($B12&lt;='Visualization - Projection'!$C$18,OFFSET(Projection!F12,$A$2,0),NA())</f>
        <v>318.371690644101</v>
      </c>
      <c r="I12" s="12" t="e">
        <f ca="1">IF($B12&lt;='Visualization - Projection'!$C$18,OFFSET(Projection!#REF!,$A$2,0),NA())</f>
        <v>#REF!</v>
      </c>
      <c r="J12" s="10">
        <f ca="1">IF($B12&lt;='Visualization - Projection'!$C$18,OFFSET(Projection!O12,$A$2,0),NA())</f>
        <v>0</v>
      </c>
      <c r="K12" s="10">
        <f ca="1">IF($B12&lt;='Visualization - Projection'!$C$18,OFFSET(Projection!P12,$A$2,0),NA())</f>
        <v>0</v>
      </c>
      <c r="L12" s="12">
        <f ca="1">IF($B12&lt;='Visualization - Projection'!$C$18,OFFSET(Projection!Q12,$A$2,0),NA())</f>
        <v>46</v>
      </c>
      <c r="M12" s="12" t="e">
        <f ca="1">IF($B12&lt;='Visualization - Projection'!$C$18,OFFSET(Projection!#REF!,$A$2,0),NA())</f>
        <v>#REF!</v>
      </c>
      <c r="N12" s="10">
        <f ca="1">IF($B12&lt;='Visualization - Projection'!$C$18,OFFSET(Projection!T12,$A$2,0),NA())</f>
        <v>0</v>
      </c>
      <c r="O12" s="11" t="e">
        <f ca="1">IF($B12&lt;='Visualization - Projection'!$C$18,OFFSET(Projection!U12,$A$2,0),NA())</f>
        <v>#N/A</v>
      </c>
      <c r="P12" s="12">
        <f ca="1">IF($B12&lt;='Visualization - Projection'!$C$18,OFFSET(Projection!V12,$A$2,0),NA())</f>
        <v>10.12</v>
      </c>
      <c r="Q12" s="10">
        <f ca="1">IF($B12&lt;='Visualization - Projection'!$C$18,OFFSET(Projection!W12,$A$2,0),NA())</f>
        <v>0</v>
      </c>
      <c r="R12" s="11" t="e">
        <f ca="1">IF($B12&lt;='Visualization - Projection'!$C$18,OFFSET(Projection!X12,$A$2,0),NA())</f>
        <v>#N/A</v>
      </c>
      <c r="S12" s="12">
        <f ca="1">IF($B12&lt;='Visualization - Projection'!$C$18,OFFSET(Projection!Y12,$A$2,0),NA())</f>
        <v>7.36</v>
      </c>
      <c r="T12" s="10">
        <f ca="1">IF($B12&lt;='Visualization - Projection'!$C$18,OFFSET(Projection!Z12,$A$2,0),NA())</f>
        <v>0</v>
      </c>
      <c r="U12" s="10">
        <f ca="1">IF($B12&lt;='Visualization - Projection'!$C$18,OFFSET(Projection!AA12,$A$2,0),NA())</f>
        <v>0</v>
      </c>
      <c r="V12" s="12">
        <f ca="1">IF($B12&lt;='Visualization - Projection'!$C$18,OFFSET(Projection!AB12,$A$2,0),NA())</f>
        <v>0</v>
      </c>
      <c r="W12" s="10">
        <f ca="1">IF($B12&lt;='Visualization - Projection'!$C$18,OFFSET(Projection!AC12,$A$2,0),NA())</f>
        <v>1</v>
      </c>
      <c r="X12" s="12">
        <f ca="1">IF($B12&lt;='Visualization - Projection'!$C$18,OFFSET(Projection!AD12,$A$2,0),NA())</f>
        <v>0</v>
      </c>
      <c r="Y12" s="11">
        <f ca="1">IF($B12&lt;='Visualization - Projection'!$C$18,OFFSET(Projection!AE12,$A$2,0),NA())</f>
        <v>0</v>
      </c>
      <c r="Z12" s="10">
        <f ca="1">IF($B12&lt;='Visualization - Projection'!$C$18,OFFSET(Projection!AI12,$A$2,0),NA())</f>
        <v>0</v>
      </c>
      <c r="AA12" s="11">
        <f ca="1">IF($B12&lt;='Visualization - Projection'!$C$18,OFFSET(Projection!AJ12,$A$2,0),NA())</f>
        <v>1.7037037037037</v>
      </c>
      <c r="AB12" s="11" t="e">
        <f ca="1">IF($B12&lt;='Visualization - Projection'!$C$18,OFFSET(Projection!#REF!,$A$2,0),NA())</f>
        <v>#REF!</v>
      </c>
      <c r="AC12" s="11">
        <f ca="1">IF($B12&lt;='Visualization - Projection'!$C$18,OFFSET(Projection!AK12,$A$2,0),NA())</f>
        <v>1.1924033357457</v>
      </c>
      <c r="AD12" s="10">
        <f ca="1">IF($B12&lt;='Visualization - Projection'!$C$18,OFFSET(Projection!AL12,$A$2,0),NA())</f>
        <v>2200</v>
      </c>
      <c r="AE12" s="10">
        <f ca="1">IF($B12&lt;='Visualization - Projection'!$C$18,OFFSET(Projection!AM12,$A$2,0),NA())</f>
        <v>2000</v>
      </c>
      <c r="AF12" s="3">
        <f ca="1">IF($B12&lt;='Visualization - Projection'!$C$18,OFFSET(Projection!K12,$A$2,0),NA())</f>
        <v>0.00459260066524354</v>
      </c>
      <c r="AG12" s="3">
        <f ca="1">IF($B12&lt;='Visualization - Projection'!$C$18,OFFSET(Projection!M12,$A$2,0),NA())</f>
        <v>0.00681518182866751</v>
      </c>
      <c r="AH12" s="3">
        <f ca="1">IF($B12&lt;='Visualization - Projection'!$C$18,OFFSET(Projection!N12,$A$2,0),NA())</f>
        <v>0.993184818171333</v>
      </c>
    </row>
    <row r="13" spans="2:34">
      <c r="B13" s="9">
        <f ca="1">IF(B12&lt;'Visualization - Projection'!$C$18,OFFSET(Projection!A13,$A$2,0),NA())</f>
        <v>43901</v>
      </c>
      <c r="C13" s="10">
        <f ca="1">IF($B13&lt;='Visualization - Projection'!$C$18,OFFSET(Projection!B13,$A$2,0),NA())</f>
        <v>47</v>
      </c>
      <c r="D13" s="11">
        <f ca="1">IF($B13&lt;='Visualization - Projection'!$C$18,OFFSET(Projection!C13,$A$2,0),NA())</f>
        <v>0.33</v>
      </c>
      <c r="E13" s="12">
        <f ca="1">IF($B13&lt;='Visualization - Projection'!$C$18,OFFSET(Projection!D13,$A$2,0),NA())</f>
        <v>25.8970805836674</v>
      </c>
      <c r="F13" s="12" t="e">
        <f ca="1">IF($B13&lt;='Visualization - Projection'!$C$18,OFFSET(Projection!#REF!,$A$2,0),NA())</f>
        <v>#REF!</v>
      </c>
      <c r="G13" s="10">
        <f ca="1">IF($B13&lt;='Visualization - Projection'!$C$18,OFFSET(Projection!E13,$A$2,0),NA())</f>
        <v>314</v>
      </c>
      <c r="H13" s="12">
        <f ca="1">IF($B13&lt;='Visualization - Projection'!$C$18,OFFSET(Projection!F13,$A$2,0),NA())</f>
        <v>344.268771227769</v>
      </c>
      <c r="I13" s="12" t="e">
        <f ca="1">IF($B13&lt;='Visualization - Projection'!$C$18,OFFSET(Projection!#REF!,$A$2,0),NA())</f>
        <v>#REF!</v>
      </c>
      <c r="J13" s="10">
        <f ca="1">IF($B13&lt;='Visualization - Projection'!$C$18,OFFSET(Projection!O13,$A$2,0),NA())</f>
        <v>0</v>
      </c>
      <c r="K13" s="10">
        <f ca="1">IF($B13&lt;='Visualization - Projection'!$C$18,OFFSET(Projection!P13,$A$2,0),NA())</f>
        <v>0</v>
      </c>
      <c r="L13" s="12">
        <f ca="1">IF($B13&lt;='Visualization - Projection'!$C$18,OFFSET(Projection!Q13,$A$2,0),NA())</f>
        <v>54</v>
      </c>
      <c r="M13" s="12" t="e">
        <f ca="1">IF($B13&lt;='Visualization - Projection'!$C$18,OFFSET(Projection!#REF!,$A$2,0),NA())</f>
        <v>#REF!</v>
      </c>
      <c r="N13" s="10">
        <f ca="1">IF($B13&lt;='Visualization - Projection'!$C$18,OFFSET(Projection!T13,$A$2,0),NA())</f>
        <v>0</v>
      </c>
      <c r="O13" s="11" t="e">
        <f ca="1">IF($B13&lt;='Visualization - Projection'!$C$18,OFFSET(Projection!U13,$A$2,0),NA())</f>
        <v>#N/A</v>
      </c>
      <c r="P13" s="12">
        <f ca="1">IF($B13&lt;='Visualization - Projection'!$C$18,OFFSET(Projection!V13,$A$2,0),NA())</f>
        <v>11.88</v>
      </c>
      <c r="Q13" s="10">
        <f ca="1">IF($B13&lt;='Visualization - Projection'!$C$18,OFFSET(Projection!W13,$A$2,0),NA())</f>
        <v>0</v>
      </c>
      <c r="R13" s="11" t="e">
        <f ca="1">IF($B13&lt;='Visualization - Projection'!$C$18,OFFSET(Projection!X13,$A$2,0),NA())</f>
        <v>#N/A</v>
      </c>
      <c r="S13" s="12">
        <f ca="1">IF($B13&lt;='Visualization - Projection'!$C$18,OFFSET(Projection!Y13,$A$2,0),NA())</f>
        <v>8.64</v>
      </c>
      <c r="T13" s="10">
        <f ca="1">IF($B13&lt;='Visualization - Projection'!$C$18,OFFSET(Projection!Z13,$A$2,0),NA())</f>
        <v>0</v>
      </c>
      <c r="U13" s="10">
        <f ca="1">IF($B13&lt;='Visualization - Projection'!$C$18,OFFSET(Projection!AA13,$A$2,0),NA())</f>
        <v>2</v>
      </c>
      <c r="V13" s="12">
        <f ca="1">IF($B13&lt;='Visualization - Projection'!$C$18,OFFSET(Projection!AB13,$A$2,0),NA())</f>
        <v>0</v>
      </c>
      <c r="W13" s="10">
        <f ca="1">IF($B13&lt;='Visualization - Projection'!$C$18,OFFSET(Projection!AC13,$A$2,0),NA())</f>
        <v>3</v>
      </c>
      <c r="X13" s="12">
        <f ca="1">IF($B13&lt;='Visualization - Projection'!$C$18,OFFSET(Projection!AD13,$A$2,0),NA())</f>
        <v>0</v>
      </c>
      <c r="Y13" s="11">
        <f ca="1">IF($B13&lt;='Visualization - Projection'!$C$18,OFFSET(Projection!AE13,$A$2,0),NA())</f>
        <v>0.00636942675159236</v>
      </c>
      <c r="Z13" s="10">
        <f ca="1">IF($B13&lt;='Visualization - Projection'!$C$18,OFFSET(Projection!AI13,$A$2,0),NA())</f>
        <v>0</v>
      </c>
      <c r="AA13" s="11">
        <f ca="1">IF($B13&lt;='Visualization - Projection'!$C$18,OFFSET(Projection!AJ13,$A$2,0),NA())</f>
        <v>1.17391304347826</v>
      </c>
      <c r="AB13" s="11" t="e">
        <f ca="1">IF($B13&lt;='Visualization - Projection'!$C$18,OFFSET(Projection!#REF!,$A$2,0),NA())</f>
        <v>#REF!</v>
      </c>
      <c r="AC13" s="11">
        <f ca="1">IF($B13&lt;='Visualization - Projection'!$C$18,OFFSET(Projection!AK13,$A$2,0),NA())</f>
        <v>1.09639736059799</v>
      </c>
      <c r="AD13" s="10">
        <f ca="1">IF($B13&lt;='Visualization - Projection'!$C$18,OFFSET(Projection!AL13,$A$2,0),NA())</f>
        <v>2200</v>
      </c>
      <c r="AE13" s="10">
        <f ca="1">IF($B13&lt;='Visualization - Projection'!$C$18,OFFSET(Projection!AM13,$A$2,0),NA())</f>
        <v>2000</v>
      </c>
      <c r="AF13" s="3">
        <f ca="1">IF($B13&lt;='Visualization - Projection'!$C$18,OFFSET(Projection!K13,$A$2,0),NA())</f>
        <v>0.00495130278126948</v>
      </c>
      <c r="AG13" s="3">
        <f ca="1">IF($B13&lt;='Visualization - Projection'!$C$18,OFFSET(Projection!M13,$A$2,0),NA())</f>
        <v>0.00832041124335984</v>
      </c>
      <c r="AH13" s="3">
        <f ca="1">IF($B13&lt;='Visualization - Projection'!$C$18,OFFSET(Projection!N13,$A$2,0),NA())</f>
        <v>0.99167958875664</v>
      </c>
    </row>
    <row r="14" spans="2:34">
      <c r="B14" s="9">
        <f ca="1">IF(B13&lt;'Visualization - Projection'!$C$18,OFFSET(Projection!A14,$A$2,0),NA())</f>
        <v>43902</v>
      </c>
      <c r="C14" s="10">
        <f ca="1">IF($B14&lt;='Visualization - Projection'!$C$18,OFFSET(Projection!B14,$A$2,0),NA())</f>
        <v>85</v>
      </c>
      <c r="D14" s="11">
        <f ca="1">IF($B14&lt;='Visualization - Projection'!$C$18,OFFSET(Projection!C14,$A$2,0),NA())</f>
        <v>0.345</v>
      </c>
      <c r="E14" s="12">
        <f ca="1">IF($B14&lt;='Visualization - Projection'!$C$18,OFFSET(Projection!D14,$A$2,0),NA())</f>
        <v>36.5032780702858</v>
      </c>
      <c r="F14" s="12" t="e">
        <f ca="1">IF($B14&lt;='Visualization - Projection'!$C$18,OFFSET(Projection!#REF!,$A$2,0),NA())</f>
        <v>#REF!</v>
      </c>
      <c r="G14" s="10">
        <f ca="1">IF($B14&lt;='Visualization - Projection'!$C$18,OFFSET(Projection!E14,$A$2,0),NA())</f>
        <v>399</v>
      </c>
      <c r="H14" s="12">
        <f ca="1">IF($B14&lt;='Visualization - Projection'!$C$18,OFFSET(Projection!F14,$A$2,0),NA())</f>
        <v>380.772049298054</v>
      </c>
      <c r="I14" s="12" t="e">
        <f ca="1">IF($B14&lt;='Visualization - Projection'!$C$18,OFFSET(Projection!#REF!,$A$2,0),NA())</f>
        <v>#REF!</v>
      </c>
      <c r="J14" s="10">
        <f ca="1">IF($B14&lt;='Visualization - Projection'!$C$18,OFFSET(Projection!O14,$A$2,0),NA())</f>
        <v>0</v>
      </c>
      <c r="K14" s="10">
        <f ca="1">IF($B14&lt;='Visualization - Projection'!$C$18,OFFSET(Projection!P14,$A$2,0),NA())</f>
        <v>0</v>
      </c>
      <c r="L14" s="12">
        <f ca="1">IF($B14&lt;='Visualization - Projection'!$C$18,OFFSET(Projection!Q14,$A$2,0),NA())</f>
        <v>67</v>
      </c>
      <c r="M14" s="12" t="e">
        <f ca="1">IF($B14&lt;='Visualization - Projection'!$C$18,OFFSET(Projection!#REF!,$A$2,0),NA())</f>
        <v>#REF!</v>
      </c>
      <c r="N14" s="10">
        <f ca="1">IF($B14&lt;='Visualization - Projection'!$C$18,OFFSET(Projection!T14,$A$2,0),NA())</f>
        <v>0</v>
      </c>
      <c r="O14" s="11" t="e">
        <f ca="1">IF($B14&lt;='Visualization - Projection'!$C$18,OFFSET(Projection!U14,$A$2,0),NA())</f>
        <v>#N/A</v>
      </c>
      <c r="P14" s="12">
        <f ca="1">IF($B14&lt;='Visualization - Projection'!$C$18,OFFSET(Projection!V14,$A$2,0),NA())</f>
        <v>14.74</v>
      </c>
      <c r="Q14" s="10">
        <f ca="1">IF($B14&lt;='Visualization - Projection'!$C$18,OFFSET(Projection!W14,$A$2,0),NA())</f>
        <v>0</v>
      </c>
      <c r="R14" s="11" t="e">
        <f ca="1">IF($B14&lt;='Visualization - Projection'!$C$18,OFFSET(Projection!X14,$A$2,0),NA())</f>
        <v>#N/A</v>
      </c>
      <c r="S14" s="12">
        <f ca="1">IF($B14&lt;='Visualization - Projection'!$C$18,OFFSET(Projection!Y14,$A$2,0),NA())</f>
        <v>10.72</v>
      </c>
      <c r="T14" s="10">
        <f ca="1">IF($B14&lt;='Visualization - Projection'!$C$18,OFFSET(Projection!Z14,$A$2,0),NA())</f>
        <v>0</v>
      </c>
      <c r="U14" s="10">
        <f ca="1">IF($B14&lt;='Visualization - Projection'!$C$18,OFFSET(Projection!AA14,$A$2,0),NA())</f>
        <v>0</v>
      </c>
      <c r="V14" s="12">
        <f ca="1">IF($B14&lt;='Visualization - Projection'!$C$18,OFFSET(Projection!AB14,$A$2,0),NA())</f>
        <v>0</v>
      </c>
      <c r="W14" s="10">
        <f ca="1">IF($B14&lt;='Visualization - Projection'!$C$18,OFFSET(Projection!AC14,$A$2,0),NA())</f>
        <v>3</v>
      </c>
      <c r="X14" s="12">
        <f ca="1">IF($B14&lt;='Visualization - Projection'!$C$18,OFFSET(Projection!AD14,$A$2,0),NA())</f>
        <v>0</v>
      </c>
      <c r="Y14" s="11">
        <f ca="1">IF($B14&lt;='Visualization - Projection'!$C$18,OFFSET(Projection!AE14,$A$2,0),NA())</f>
        <v>0</v>
      </c>
      <c r="Z14" s="10">
        <f ca="1">IF($B14&lt;='Visualization - Projection'!$C$18,OFFSET(Projection!AI14,$A$2,0),NA())</f>
        <v>0</v>
      </c>
      <c r="AA14" s="11">
        <f ca="1">IF($B14&lt;='Visualization - Projection'!$C$18,OFFSET(Projection!AJ14,$A$2,0),NA())</f>
        <v>1.24074074074074</v>
      </c>
      <c r="AB14" s="11" t="e">
        <f ca="1">IF($B14&lt;='Visualization - Projection'!$C$18,OFFSET(Projection!#REF!,$A$2,0),NA())</f>
        <v>#REF!</v>
      </c>
      <c r="AC14" s="11">
        <f ca="1">IF($B14&lt;='Visualization - Projection'!$C$18,OFFSET(Projection!AK14,$A$2,0),NA())</f>
        <v>0.954315913027705</v>
      </c>
      <c r="AD14" s="10">
        <f ca="1">IF($B14&lt;='Visualization - Projection'!$C$18,OFFSET(Projection!AL14,$A$2,0),NA())</f>
        <v>2200</v>
      </c>
      <c r="AE14" s="10">
        <f ca="1">IF($B14&lt;='Visualization - Projection'!$C$18,OFFSET(Projection!AM14,$A$2,0),NA())</f>
        <v>2000</v>
      </c>
      <c r="AF14" s="3">
        <f ca="1">IF($B14&lt;='Visualization - Projection'!$C$18,OFFSET(Projection!K14,$A$2,0),NA())</f>
        <v>0.00533627147428581</v>
      </c>
      <c r="AG14" s="3">
        <f ca="1">IF($B14&lt;='Visualization - Projection'!$C$18,OFFSET(Projection!M14,$A$2,0),NA())</f>
        <v>0.0100143977809088</v>
      </c>
      <c r="AH14" s="3">
        <f ca="1">IF($B14&lt;='Visualization - Projection'!$C$18,OFFSET(Projection!N14,$A$2,0),NA())</f>
        <v>0.989985602219091</v>
      </c>
    </row>
    <row r="15" spans="2:34">
      <c r="B15" s="9">
        <f ca="1">IF(B14&lt;'Visualization - Projection'!$C$18,OFFSET(Projection!A15,$A$2,0),NA())</f>
        <v>43903</v>
      </c>
      <c r="C15" s="10">
        <f ca="1">IF($B15&lt;='Visualization - Projection'!$C$18,OFFSET(Projection!B15,$A$2,0),NA())</f>
        <v>160</v>
      </c>
      <c r="D15" s="11">
        <f ca="1">IF($B15&lt;='Visualization - Projection'!$C$18,OFFSET(Projection!C15,$A$2,0),NA())</f>
        <v>0.3195</v>
      </c>
      <c r="E15" s="12">
        <f ca="1">IF($B15&lt;='Visualization - Projection'!$C$18,OFFSET(Projection!D15,$A$2,0),NA())</f>
        <v>51.451374102996</v>
      </c>
      <c r="F15" s="12" t="e">
        <f ca="1">IF($B15&lt;='Visualization - Projection'!$C$18,OFFSET(Projection!#REF!,$A$2,0),NA())</f>
        <v>#REF!</v>
      </c>
      <c r="G15" s="10">
        <f ca="1">IF($B15&lt;='Visualization - Projection'!$C$18,OFFSET(Projection!E15,$A$2,0),NA())</f>
        <v>559</v>
      </c>
      <c r="H15" s="12">
        <f ca="1">IF($B15&lt;='Visualization - Projection'!$C$18,OFFSET(Projection!F15,$A$2,0),NA())</f>
        <v>432.22342340105</v>
      </c>
      <c r="I15" s="12" t="e">
        <f ca="1">IF($B15&lt;='Visualization - Projection'!$C$18,OFFSET(Projection!#REF!,$A$2,0),NA())</f>
        <v>#REF!</v>
      </c>
      <c r="J15" s="10">
        <f ca="1">IF($B15&lt;='Visualization - Projection'!$C$18,OFFSET(Projection!O15,$A$2,0),NA())</f>
        <v>0</v>
      </c>
      <c r="K15" s="10">
        <f ca="1">IF($B15&lt;='Visualization - Projection'!$C$18,OFFSET(Projection!P15,$A$2,0),NA())</f>
        <v>0</v>
      </c>
      <c r="L15" s="12">
        <f ca="1">IF($B15&lt;='Visualization - Projection'!$C$18,OFFSET(Projection!Q15,$A$2,0),NA())</f>
        <v>85</v>
      </c>
      <c r="M15" s="12" t="e">
        <f ca="1">IF($B15&lt;='Visualization - Projection'!$C$18,OFFSET(Projection!#REF!,$A$2,0),NA())</f>
        <v>#REF!</v>
      </c>
      <c r="N15" s="10">
        <f ca="1">IF($B15&lt;='Visualization - Projection'!$C$18,OFFSET(Projection!T15,$A$2,0),NA())</f>
        <v>0</v>
      </c>
      <c r="O15" s="11" t="e">
        <f ca="1">IF($B15&lt;='Visualization - Projection'!$C$18,OFFSET(Projection!U15,$A$2,0),NA())</f>
        <v>#N/A</v>
      </c>
      <c r="P15" s="12">
        <f ca="1">IF($B15&lt;='Visualization - Projection'!$C$18,OFFSET(Projection!V15,$A$2,0),NA())</f>
        <v>18.7</v>
      </c>
      <c r="Q15" s="10">
        <f ca="1">IF($B15&lt;='Visualization - Projection'!$C$18,OFFSET(Projection!W15,$A$2,0),NA())</f>
        <v>0</v>
      </c>
      <c r="R15" s="11" t="e">
        <f ca="1">IF($B15&lt;='Visualization - Projection'!$C$18,OFFSET(Projection!X15,$A$2,0),NA())</f>
        <v>#N/A</v>
      </c>
      <c r="S15" s="12">
        <f ca="1">IF($B15&lt;='Visualization - Projection'!$C$18,OFFSET(Projection!Y15,$A$2,0),NA())</f>
        <v>13.6</v>
      </c>
      <c r="T15" s="10">
        <f ca="1">IF($B15&lt;='Visualization - Projection'!$C$18,OFFSET(Projection!Z15,$A$2,0),NA())</f>
        <v>0</v>
      </c>
      <c r="U15" s="10">
        <f ca="1">IF($B15&lt;='Visualization - Projection'!$C$18,OFFSET(Projection!AA15,$A$2,0),NA())</f>
        <v>0</v>
      </c>
      <c r="V15" s="12">
        <f ca="1">IF($B15&lt;='Visualization - Projection'!$C$18,OFFSET(Projection!AB15,$A$2,0),NA())</f>
        <v>0</v>
      </c>
      <c r="W15" s="10">
        <f ca="1">IF($B15&lt;='Visualization - Projection'!$C$18,OFFSET(Projection!AC15,$A$2,0),NA())</f>
        <v>3</v>
      </c>
      <c r="X15" s="12">
        <f ca="1">IF($B15&lt;='Visualization - Projection'!$C$18,OFFSET(Projection!AD15,$A$2,0),NA())</f>
        <v>0</v>
      </c>
      <c r="Y15" s="11">
        <f ca="1">IF($B15&lt;='Visualization - Projection'!$C$18,OFFSET(Projection!AE15,$A$2,0),NA())</f>
        <v>0</v>
      </c>
      <c r="Z15" s="10">
        <f ca="1">IF($B15&lt;='Visualization - Projection'!$C$18,OFFSET(Projection!AI15,$A$2,0),NA())</f>
        <v>0</v>
      </c>
      <c r="AA15" s="11">
        <f ca="1">IF($B15&lt;='Visualization - Projection'!$C$18,OFFSET(Projection!AJ15,$A$2,0),NA())</f>
        <v>1.26865671641791</v>
      </c>
      <c r="AB15" s="11" t="e">
        <f ca="1">IF($B15&lt;='Visualization - Projection'!$C$18,OFFSET(Projection!#REF!,$A$2,0),NA())</f>
        <v>#REF!</v>
      </c>
      <c r="AC15" s="11">
        <f ca="1">IF($B15&lt;='Visualization - Projection'!$C$18,OFFSET(Projection!AK15,$A$2,0),NA())</f>
        <v>0.773208270842666</v>
      </c>
      <c r="AD15" s="10">
        <f ca="1">IF($B15&lt;='Visualization - Projection'!$C$18,OFFSET(Projection!AL15,$A$2,0),NA())</f>
        <v>2200</v>
      </c>
      <c r="AE15" s="10">
        <f ca="1">IF($B15&lt;='Visualization - Projection'!$C$18,OFFSET(Projection!AM15,$A$2,0),NA())</f>
        <v>2000</v>
      </c>
      <c r="AF15" s="3">
        <f ca="1">IF($B15&lt;='Visualization - Projection'!$C$18,OFFSET(Projection!K15,$A$2,0),NA())</f>
        <v>0.00582789927359853</v>
      </c>
      <c r="AG15" s="3">
        <f ca="1">IF($B15&lt;='Visualization - Projection'!$C$18,OFFSET(Projection!M15,$A$2,0),NA())</f>
        <v>0.0117022625822484</v>
      </c>
      <c r="AH15" s="3">
        <f ca="1">IF($B15&lt;='Visualization - Projection'!$C$18,OFFSET(Projection!N15,$A$2,0),NA())</f>
        <v>0.988297737417752</v>
      </c>
    </row>
    <row r="16" spans="2:34">
      <c r="B16" s="9">
        <f ca="1">IF(B15&lt;'Visualization - Projection'!$C$18,OFFSET(Projection!A16,$A$2,0),NA())</f>
        <v>43904</v>
      </c>
      <c r="C16" s="10">
        <f ca="1">IF($B16&lt;='Visualization - Projection'!$C$18,OFFSET(Projection!B16,$A$2,0),NA())</f>
        <v>133</v>
      </c>
      <c r="D16" s="11">
        <f ca="1">IF($B16&lt;='Visualization - Projection'!$C$18,OFFSET(Projection!C16,$A$2,0),NA())</f>
        <v>0.3195</v>
      </c>
      <c r="E16" s="12">
        <f ca="1">IF($B16&lt;='Visualization - Projection'!$C$18,OFFSET(Projection!D16,$A$2,0),NA())</f>
        <v>72.5169632908877</v>
      </c>
      <c r="F16" s="12" t="e">
        <f ca="1">IF($B16&lt;='Visualization - Projection'!$C$18,OFFSET(Projection!#REF!,$A$2,0),NA())</f>
        <v>#REF!</v>
      </c>
      <c r="G16" s="10">
        <f ca="1">IF($B16&lt;='Visualization - Projection'!$C$18,OFFSET(Projection!E16,$A$2,0),NA())</f>
        <v>689</v>
      </c>
      <c r="H16" s="12">
        <f ca="1">IF($B16&lt;='Visualization - Projection'!$C$18,OFFSET(Projection!F16,$A$2,0),NA())</f>
        <v>504.740386691938</v>
      </c>
      <c r="I16" s="12" t="e">
        <f ca="1">IF($B16&lt;='Visualization - Projection'!$C$18,OFFSET(Projection!#REF!,$A$2,0),NA())</f>
        <v>#REF!</v>
      </c>
      <c r="J16" s="10">
        <f ca="1">IF($B16&lt;='Visualization - Projection'!$C$18,OFFSET(Projection!O16,$A$2,0),NA())</f>
        <v>70</v>
      </c>
      <c r="K16" s="10">
        <f ca="1">IF($B16&lt;='Visualization - Projection'!$C$18,OFFSET(Projection!P16,$A$2,0),NA())</f>
        <v>97</v>
      </c>
      <c r="L16" s="12">
        <f ca="1">IF($B16&lt;='Visualization - Projection'!$C$18,OFFSET(Projection!Q16,$A$2,0),NA())</f>
        <v>110</v>
      </c>
      <c r="M16" s="12" t="e">
        <f ca="1">IF($B16&lt;='Visualization - Projection'!$C$18,OFFSET(Projection!#REF!,$A$2,0),NA())</f>
        <v>#REF!</v>
      </c>
      <c r="N16" s="10">
        <f ca="1">IF($B16&lt;='Visualization - Projection'!$C$18,OFFSET(Projection!T16,$A$2,0),NA())</f>
        <v>24</v>
      </c>
      <c r="O16" s="11">
        <f ca="1">IF($B16&lt;='Visualization - Projection'!$C$18,OFFSET(Projection!U16,$A$2,0),NA())</f>
        <v>0.247422680412371</v>
      </c>
      <c r="P16" s="12">
        <f ca="1">IF($B16&lt;='Visualization - Projection'!$C$18,OFFSET(Projection!V16,$A$2,0),NA())</f>
        <v>24.2</v>
      </c>
      <c r="Q16" s="10">
        <f ca="1">IF($B16&lt;='Visualization - Projection'!$C$18,OFFSET(Projection!W16,$A$2,0),NA())</f>
        <v>0</v>
      </c>
      <c r="R16" s="11">
        <f ca="1">IF($B16&lt;='Visualization - Projection'!$C$18,OFFSET(Projection!X16,$A$2,0),NA())</f>
        <v>0</v>
      </c>
      <c r="S16" s="12">
        <f ca="1">IF($B16&lt;='Visualization - Projection'!$C$18,OFFSET(Projection!Y16,$A$2,0),NA())</f>
        <v>17.6</v>
      </c>
      <c r="T16" s="10">
        <f ca="1">IF($B16&lt;='Visualization - Projection'!$C$18,OFFSET(Projection!Z16,$A$2,0),NA())</f>
        <v>0</v>
      </c>
      <c r="U16" s="10">
        <f ca="1">IF($B16&lt;='Visualization - Projection'!$C$18,OFFSET(Projection!AA16,$A$2,0),NA())</f>
        <v>1</v>
      </c>
      <c r="V16" s="12">
        <f ca="1">IF($B16&lt;='Visualization - Projection'!$C$18,OFFSET(Projection!AB16,$A$2,0),NA())</f>
        <v>2.453</v>
      </c>
      <c r="W16" s="10">
        <f ca="1">IF($B16&lt;='Visualization - Projection'!$C$18,OFFSET(Projection!AC16,$A$2,0),NA())</f>
        <v>4</v>
      </c>
      <c r="X16" s="12">
        <f ca="1">IF($B16&lt;='Visualization - Projection'!$C$18,OFFSET(Projection!AD16,$A$2,0),NA())</f>
        <v>2.453</v>
      </c>
      <c r="Y16" s="11">
        <f ca="1">IF($B16&lt;='Visualization - Projection'!$C$18,OFFSET(Projection!AE16,$A$2,0),NA())</f>
        <v>0.00145137880986938</v>
      </c>
      <c r="Z16" s="10">
        <f ca="1">IF($B16&lt;='Visualization - Projection'!$C$18,OFFSET(Projection!AI16,$A$2,0),NA())</f>
        <v>0</v>
      </c>
      <c r="AA16" s="11">
        <f ca="1">IF($B16&lt;='Visualization - Projection'!$C$18,OFFSET(Projection!AJ16,$A$2,0),NA())</f>
        <v>1.29411764705882</v>
      </c>
      <c r="AB16" s="11" t="e">
        <f ca="1">IF($B16&lt;='Visualization - Projection'!$C$18,OFFSET(Projection!#REF!,$A$2,0),NA())</f>
        <v>#REF!</v>
      </c>
      <c r="AC16" s="11">
        <f ca="1">IF($B16&lt;='Visualization - Projection'!$C$18,OFFSET(Projection!AK16,$A$2,0),NA())</f>
        <v>0.732569501729954</v>
      </c>
      <c r="AD16" s="10">
        <f ca="1">IF($B16&lt;='Visualization - Projection'!$C$18,OFFSET(Projection!AL16,$A$2,0),NA())</f>
        <v>2200</v>
      </c>
      <c r="AE16" s="10">
        <f ca="1">IF($B16&lt;='Visualization - Projection'!$C$18,OFFSET(Projection!AM16,$A$2,0),NA())</f>
        <v>2000</v>
      </c>
      <c r="AF16" s="3">
        <f ca="1">IF($B16&lt;='Visualization - Projection'!$C$18,OFFSET(Projection!K16,$A$2,0),NA())</f>
        <v>0.00621429132606748</v>
      </c>
      <c r="AG16" s="3">
        <f ca="1">IF($B16&lt;='Visualization - Projection'!$C$18,OFFSET(Projection!M16,$A$2,0),NA())</f>
        <v>0.0135424866255341</v>
      </c>
      <c r="AH16" s="3">
        <f ca="1">IF($B16&lt;='Visualization - Projection'!$C$18,OFFSET(Projection!N16,$A$2,0),NA())</f>
        <v>0.986457513374466</v>
      </c>
    </row>
    <row r="17" spans="2:34">
      <c r="B17" s="9">
        <f ca="1">IF(B16&lt;'Visualization - Projection'!$C$18,OFFSET(Projection!A17,$A$2,0),NA())</f>
        <v>43905</v>
      </c>
      <c r="C17" s="10">
        <f ca="1">IF($B17&lt;='Visualization - Projection'!$C$18,OFFSET(Projection!B17,$A$2,0),NA())</f>
        <v>197</v>
      </c>
      <c r="D17" s="11">
        <f ca="1">IF($B17&lt;='Visualization - Projection'!$C$18,OFFSET(Projection!C17,$A$2,0),NA())</f>
        <v>0.3195</v>
      </c>
      <c r="E17" s="12">
        <f ca="1">IF($B17&lt;='Visualization - Projection'!$C$18,OFFSET(Projection!D17,$A$2,0),NA())</f>
        <v>102.199919663894</v>
      </c>
      <c r="F17" s="12" t="e">
        <f ca="1">IF($B17&lt;='Visualization - Projection'!$C$18,OFFSET(Projection!#REF!,$A$2,0),NA())</f>
        <v>#REF!</v>
      </c>
      <c r="G17" s="10">
        <f ca="1">IF($B17&lt;='Visualization - Projection'!$C$18,OFFSET(Projection!E17,$A$2,0),NA())</f>
        <v>886</v>
      </c>
      <c r="H17" s="12">
        <f ca="1">IF($B17&lt;='Visualization - Projection'!$C$18,OFFSET(Projection!F17,$A$2,0),NA())</f>
        <v>606.940306355832</v>
      </c>
      <c r="I17" s="12" t="e">
        <f ca="1">IF($B17&lt;='Visualization - Projection'!$C$18,OFFSET(Projection!#REF!,$A$2,0),NA())</f>
        <v>#REF!</v>
      </c>
      <c r="J17" s="10">
        <f ca="1">IF($B17&lt;='Visualization - Projection'!$C$18,OFFSET(Projection!O17,$A$2,0),NA())</f>
        <v>66</v>
      </c>
      <c r="K17" s="10">
        <f ca="1">IF($B17&lt;='Visualization - Projection'!$C$18,OFFSET(Projection!P17,$A$2,0),NA())</f>
        <v>163</v>
      </c>
      <c r="L17" s="12">
        <f ca="1">IF($B17&lt;='Visualization - Projection'!$C$18,OFFSET(Projection!Q17,$A$2,0),NA())</f>
        <v>145</v>
      </c>
      <c r="M17" s="12" t="e">
        <f ca="1">IF($B17&lt;='Visualization - Projection'!$C$18,OFFSET(Projection!#REF!,$A$2,0),NA())</f>
        <v>#REF!</v>
      </c>
      <c r="N17" s="10">
        <f ca="1">IF($B17&lt;='Visualization - Projection'!$C$18,OFFSET(Projection!T17,$A$2,0),NA())</f>
        <v>33</v>
      </c>
      <c r="O17" s="11">
        <f ca="1">IF($B17&lt;='Visualization - Projection'!$C$18,OFFSET(Projection!U17,$A$2,0),NA())</f>
        <v>0.202453987730061</v>
      </c>
      <c r="P17" s="12">
        <f ca="1">IF($B17&lt;='Visualization - Projection'!$C$18,OFFSET(Projection!V17,$A$2,0),NA())</f>
        <v>31.9</v>
      </c>
      <c r="Q17" s="10">
        <f ca="1">IF($B17&lt;='Visualization - Projection'!$C$18,OFFSET(Projection!W17,$A$2,0),NA())</f>
        <v>23</v>
      </c>
      <c r="R17" s="11">
        <f ca="1">IF($B17&lt;='Visualization - Projection'!$C$18,OFFSET(Projection!X17,$A$2,0),NA())</f>
        <v>0.141104294478528</v>
      </c>
      <c r="S17" s="12">
        <f ca="1">IF($B17&lt;='Visualization - Projection'!$C$18,OFFSET(Projection!Y17,$A$2,0),NA())</f>
        <v>23.2</v>
      </c>
      <c r="T17" s="10">
        <f ca="1">IF($B17&lt;='Visualization - Projection'!$C$18,OFFSET(Projection!Z17,$A$2,0),NA())</f>
        <v>0</v>
      </c>
      <c r="U17" s="10">
        <f ca="1">IF($B17&lt;='Visualization - Projection'!$C$18,OFFSET(Projection!AA17,$A$2,0),NA())</f>
        <v>0</v>
      </c>
      <c r="V17" s="12">
        <f ca="1">IF($B17&lt;='Visualization - Projection'!$C$18,OFFSET(Projection!AB17,$A$2,0),NA())</f>
        <v>3.2335</v>
      </c>
      <c r="W17" s="10">
        <f ca="1">IF($B17&lt;='Visualization - Projection'!$C$18,OFFSET(Projection!AC17,$A$2,0),NA())</f>
        <v>4</v>
      </c>
      <c r="X17" s="12">
        <f ca="1">IF($B17&lt;='Visualization - Projection'!$C$18,OFFSET(Projection!AD17,$A$2,0),NA())</f>
        <v>5.6865</v>
      </c>
      <c r="Y17" s="11">
        <f ca="1">IF($B17&lt;='Visualization - Projection'!$C$18,OFFSET(Projection!AE17,$A$2,0),NA())</f>
        <v>0</v>
      </c>
      <c r="Z17" s="10">
        <f ca="1">IF($B17&lt;='Visualization - Projection'!$C$18,OFFSET(Projection!AI17,$A$2,0),NA())</f>
        <v>0</v>
      </c>
      <c r="AA17" s="11">
        <f ca="1">IF($B17&lt;='Visualization - Projection'!$C$18,OFFSET(Projection!AJ17,$A$2,0),NA())</f>
        <v>1.31818181818182</v>
      </c>
      <c r="AB17" s="11" t="e">
        <f ca="1">IF($B17&lt;='Visualization - Projection'!$C$18,OFFSET(Projection!#REF!,$A$2,0),NA())</f>
        <v>#REF!</v>
      </c>
      <c r="AC17" s="11">
        <f ca="1">IF($B17&lt;='Visualization - Projection'!$C$18,OFFSET(Projection!AK17,$A$2,0),NA())</f>
        <v>0.685034205819224</v>
      </c>
      <c r="AD17" s="10">
        <f ca="1">IF($B17&lt;='Visualization - Projection'!$C$18,OFFSET(Projection!AL17,$A$2,0),NA())</f>
        <v>2200</v>
      </c>
      <c r="AE17" s="10">
        <f ca="1">IF($B17&lt;='Visualization - Projection'!$C$18,OFFSET(Projection!AM17,$A$2,0),NA())</f>
        <v>2000</v>
      </c>
      <c r="AF17" s="3">
        <f ca="1">IF($B17&lt;='Visualization - Projection'!$C$18,OFFSET(Projection!K17,$A$2,0),NA())</f>
        <v>0.00662295012782832</v>
      </c>
      <c r="AG17" s="3">
        <f ca="1">IF($B17&lt;='Visualization - Projection'!$C$18,OFFSET(Projection!M17,$A$2,0),NA())</f>
        <v>0.0155010645563967</v>
      </c>
      <c r="AH17" s="3">
        <f ca="1">IF($B17&lt;='Visualization - Projection'!$C$18,OFFSET(Projection!N17,$A$2,0),NA())</f>
        <v>0.984498935443603</v>
      </c>
    </row>
    <row r="18" spans="2:34">
      <c r="B18" s="9">
        <f ca="1">IF(B17&lt;'Visualization - Projection'!$C$18,OFFSET(Projection!A18,$A$2,0),NA())</f>
        <v>43906</v>
      </c>
      <c r="C18" s="10">
        <f ca="1">IF($B18&lt;='Visualization - Projection'!$C$18,OFFSET(Projection!B18,$A$2,0),NA())</f>
        <v>172</v>
      </c>
      <c r="D18" s="11">
        <f ca="1">IF($B18&lt;='Visualization - Projection'!$C$18,OFFSET(Projection!C18,$A$2,0),NA())</f>
        <v>0.3195</v>
      </c>
      <c r="E18" s="12">
        <f ca="1">IF($B18&lt;='Visualization - Projection'!$C$18,OFFSET(Projection!D18,$A$2,0),NA())</f>
        <v>144.01802042399</v>
      </c>
      <c r="F18" s="12" t="e">
        <f ca="1">IF($B18&lt;='Visualization - Projection'!$C$18,OFFSET(Projection!#REF!,$A$2,0),NA())</f>
        <v>#REF!</v>
      </c>
      <c r="G18" s="10">
        <f ca="1">IF($B18&lt;='Visualization - Projection'!$C$18,OFFSET(Projection!E18,$A$2,0),NA())</f>
        <v>1058</v>
      </c>
      <c r="H18" s="12">
        <f ca="1">IF($B18&lt;='Visualization - Projection'!$C$18,OFFSET(Projection!F18,$A$2,0),NA())</f>
        <v>750.958326779822</v>
      </c>
      <c r="I18" s="12" t="e">
        <f ca="1">IF($B18&lt;='Visualization - Projection'!$C$18,OFFSET(Projection!#REF!,$A$2,0),NA())</f>
        <v>#REF!</v>
      </c>
      <c r="J18" s="10">
        <f ca="1">IF($B18&lt;='Visualization - Projection'!$C$18,OFFSET(Projection!O18,$A$2,0),NA())</f>
        <v>89</v>
      </c>
      <c r="K18" s="10">
        <f ca="1">IF($B18&lt;='Visualization - Projection'!$C$18,OFFSET(Projection!P18,$A$2,0),NA())</f>
        <v>252</v>
      </c>
      <c r="L18" s="12">
        <f ca="1">IF($B18&lt;='Visualization - Projection'!$C$18,OFFSET(Projection!Q18,$A$2,0),NA())</f>
        <v>194</v>
      </c>
      <c r="M18" s="12" t="e">
        <f ca="1">IF($B18&lt;='Visualization - Projection'!$C$18,OFFSET(Projection!#REF!,$A$2,0),NA())</f>
        <v>#REF!</v>
      </c>
      <c r="N18" s="10">
        <f ca="1">IF($B18&lt;='Visualization - Projection'!$C$18,OFFSET(Projection!T18,$A$2,0),NA())</f>
        <v>54</v>
      </c>
      <c r="O18" s="11">
        <f ca="1">IF($B18&lt;='Visualization - Projection'!$C$18,OFFSET(Projection!U18,$A$2,0),NA())</f>
        <v>0.214285714285714</v>
      </c>
      <c r="P18" s="12">
        <f ca="1">IF($B18&lt;='Visualization - Projection'!$C$18,OFFSET(Projection!V18,$A$2,0),NA())</f>
        <v>42.68</v>
      </c>
      <c r="Q18" s="10">
        <f ca="1">IF($B18&lt;='Visualization - Projection'!$C$18,OFFSET(Projection!W18,$A$2,0),NA())</f>
        <v>0</v>
      </c>
      <c r="R18" s="11">
        <f ca="1">IF($B18&lt;='Visualization - Projection'!$C$18,OFFSET(Projection!X18,$A$2,0),NA())</f>
        <v>0</v>
      </c>
      <c r="S18" s="12">
        <f ca="1">IF($B18&lt;='Visualization - Projection'!$C$18,OFFSET(Projection!Y18,$A$2,0),NA())</f>
        <v>31.04</v>
      </c>
      <c r="T18" s="10">
        <f ca="1">IF($B18&lt;='Visualization - Projection'!$C$18,OFFSET(Projection!Z18,$A$2,0),NA())</f>
        <v>0</v>
      </c>
      <c r="U18" s="10">
        <f ca="1">IF($B18&lt;='Visualization - Projection'!$C$18,OFFSET(Projection!AA18,$A$2,0),NA())</f>
        <v>6</v>
      </c>
      <c r="V18" s="12">
        <f ca="1">IF($B18&lt;='Visualization - Projection'!$C$18,OFFSET(Projection!AB18,$A$2,0),NA())</f>
        <v>4.3262</v>
      </c>
      <c r="W18" s="10">
        <f ca="1">IF($B18&lt;='Visualization - Projection'!$C$18,OFFSET(Projection!AC18,$A$2,0),NA())</f>
        <v>10</v>
      </c>
      <c r="X18" s="12">
        <f ca="1">IF($B18&lt;='Visualization - Projection'!$C$18,OFFSET(Projection!AD18,$A$2,0),NA())</f>
        <v>10.0127</v>
      </c>
      <c r="Y18" s="11">
        <f ca="1">IF($B18&lt;='Visualization - Projection'!$C$18,OFFSET(Projection!AE18,$A$2,0),NA())</f>
        <v>0.0056710775047259</v>
      </c>
      <c r="Z18" s="10">
        <f ca="1">IF($B18&lt;='Visualization - Projection'!$C$18,OFFSET(Projection!AI18,$A$2,0),NA())</f>
        <v>0</v>
      </c>
      <c r="AA18" s="11">
        <f ca="1">IF($B18&lt;='Visualization - Projection'!$C$18,OFFSET(Projection!AJ18,$A$2,0),NA())</f>
        <v>1.33793103448276</v>
      </c>
      <c r="AB18" s="11" t="e">
        <f ca="1">IF($B18&lt;='Visualization - Projection'!$C$18,OFFSET(Projection!#REF!,$A$2,0),NA())</f>
        <v>#REF!</v>
      </c>
      <c r="AC18" s="11">
        <f ca="1">IF($B18&lt;='Visualization - Projection'!$C$18,OFFSET(Projection!AK18,$A$2,0),NA())</f>
        <v>0.709790478997942</v>
      </c>
      <c r="AD18" s="10">
        <f ca="1">IF($B18&lt;='Visualization - Projection'!$C$18,OFFSET(Projection!AL18,$A$2,0),NA())</f>
        <v>2200</v>
      </c>
      <c r="AE18" s="10">
        <f ca="1">IF($B18&lt;='Visualization - Projection'!$C$18,OFFSET(Projection!AM18,$A$2,0),NA())</f>
        <v>2000</v>
      </c>
      <c r="AF18" s="3">
        <f ca="1">IF($B18&lt;='Visualization - Projection'!$C$18,OFFSET(Projection!K18,$A$2,0),NA())</f>
        <v>0.00705458881899029</v>
      </c>
      <c r="AG18" s="3">
        <f ca="1">IF($B18&lt;='Visualization - Projection'!$C$18,OFFSET(Projection!M18,$A$2,0),NA())</f>
        <v>0.0175842963648313</v>
      </c>
      <c r="AH18" s="3">
        <f ca="1">IF($B18&lt;='Visualization - Projection'!$C$18,OFFSET(Projection!N18,$A$2,0),NA())</f>
        <v>0.982415703635169</v>
      </c>
    </row>
    <row r="19" spans="2:34">
      <c r="B19" s="9">
        <f ca="1">IF(B18&lt;'Visualization - Projection'!$C$18,OFFSET(Projection!A19,$A$2,0),NA())</f>
        <v>43907</v>
      </c>
      <c r="C19" s="10">
        <f ca="1">IF($B19&lt;='Visualization - Projection'!$C$18,OFFSET(Projection!B19,$A$2,0),NA())</f>
        <v>185</v>
      </c>
      <c r="D19" s="11">
        <f ca="1">IF($B19&lt;='Visualization - Projection'!$C$18,OFFSET(Projection!C19,$A$2,0),NA())</f>
        <v>0.3195</v>
      </c>
      <c r="E19" s="12">
        <f ca="1">IF($B19&lt;='Visualization - Projection'!$C$18,OFFSET(Projection!D19,$A$2,0),NA())</f>
        <v>202.917811958132</v>
      </c>
      <c r="F19" s="12" t="e">
        <f ca="1">IF($B19&lt;='Visualization - Projection'!$C$18,OFFSET(Projection!#REF!,$A$2,0),NA())</f>
        <v>#REF!</v>
      </c>
      <c r="G19" s="10">
        <f ca="1">IF($B19&lt;='Visualization - Projection'!$C$18,OFFSET(Projection!E19,$A$2,0),NA())</f>
        <v>1243</v>
      </c>
      <c r="H19" s="12">
        <f ca="1">IF($B19&lt;='Visualization - Projection'!$C$18,OFFSET(Projection!F19,$A$2,0),NA())</f>
        <v>953.876138737955</v>
      </c>
      <c r="I19" s="12" t="e">
        <f ca="1">IF($B19&lt;='Visualization - Projection'!$C$18,OFFSET(Projection!#REF!,$A$2,0),NA())</f>
        <v>#REF!</v>
      </c>
      <c r="J19" s="10">
        <f ca="1">IF($B19&lt;='Visualization - Projection'!$C$18,OFFSET(Projection!O19,$A$2,0),NA())</f>
        <v>109</v>
      </c>
      <c r="K19" s="10">
        <f ca="1">IF($B19&lt;='Visualization - Projection'!$C$18,OFFSET(Projection!P19,$A$2,0),NA())</f>
        <v>361</v>
      </c>
      <c r="L19" s="12">
        <f ca="1">IF($B19&lt;='Visualization - Projection'!$C$18,OFFSET(Projection!Q19,$A$2,0),NA())</f>
        <v>263</v>
      </c>
      <c r="M19" s="12" t="e">
        <f ca="1">IF($B19&lt;='Visualization - Projection'!$C$18,OFFSET(Projection!#REF!,$A$2,0),NA())</f>
        <v>#REF!</v>
      </c>
      <c r="N19" s="10">
        <f ca="1">IF($B19&lt;='Visualization - Projection'!$C$18,OFFSET(Projection!T19,$A$2,0),NA())</f>
        <v>79</v>
      </c>
      <c r="O19" s="11">
        <f ca="1">IF($B19&lt;='Visualization - Projection'!$C$18,OFFSET(Projection!U19,$A$2,0),NA())</f>
        <v>0.218836565096953</v>
      </c>
      <c r="P19" s="12">
        <f ca="1">IF($B19&lt;='Visualization - Projection'!$C$18,OFFSET(Projection!V19,$A$2,0),NA())</f>
        <v>57.86</v>
      </c>
      <c r="Q19" s="10">
        <f ca="1">IF($B19&lt;='Visualization - Projection'!$C$18,OFFSET(Projection!W19,$A$2,0),NA())</f>
        <v>51</v>
      </c>
      <c r="R19" s="11">
        <f ca="1">IF($B19&lt;='Visualization - Projection'!$C$18,OFFSET(Projection!X19,$A$2,0),NA())</f>
        <v>0.141274238227147</v>
      </c>
      <c r="S19" s="12">
        <f ca="1">IF($B19&lt;='Visualization - Projection'!$C$18,OFFSET(Projection!Y19,$A$2,0),NA())</f>
        <v>42.08</v>
      </c>
      <c r="T19" s="10">
        <f ca="1">IF($B19&lt;='Visualization - Projection'!$C$18,OFFSET(Projection!Z19,$A$2,0),NA())</f>
        <v>0</v>
      </c>
      <c r="U19" s="10">
        <f ca="1">IF($B19&lt;='Visualization - Projection'!$C$18,OFFSET(Projection!AA19,$A$2,0),NA())</f>
        <v>0</v>
      </c>
      <c r="V19" s="12">
        <f ca="1">IF($B19&lt;='Visualization - Projection'!$C$18,OFFSET(Projection!AB19,$A$2,0),NA())</f>
        <v>5.8649</v>
      </c>
      <c r="W19" s="10">
        <f ca="1">IF($B19&lt;='Visualization - Projection'!$C$18,OFFSET(Projection!AC19,$A$2,0),NA())</f>
        <v>10</v>
      </c>
      <c r="X19" s="12">
        <f ca="1">IF($B19&lt;='Visualization - Projection'!$C$18,OFFSET(Projection!AD19,$A$2,0),NA())</f>
        <v>15.8776</v>
      </c>
      <c r="Y19" s="11">
        <f ca="1">IF($B19&lt;='Visualization - Projection'!$C$18,OFFSET(Projection!AE19,$A$2,0),NA())</f>
        <v>0</v>
      </c>
      <c r="Z19" s="10">
        <f ca="1">IF($B19&lt;='Visualization - Projection'!$C$18,OFFSET(Projection!AI19,$A$2,0),NA())</f>
        <v>0</v>
      </c>
      <c r="AA19" s="11">
        <f ca="1">IF($B19&lt;='Visualization - Projection'!$C$18,OFFSET(Projection!AJ19,$A$2,0),NA())</f>
        <v>1.35567010309278</v>
      </c>
      <c r="AB19" s="11" t="e">
        <f ca="1">IF($B19&lt;='Visualization - Projection'!$C$18,OFFSET(Projection!#REF!,$A$2,0),NA())</f>
        <v>#REF!</v>
      </c>
      <c r="AC19" s="11">
        <f ca="1">IF($B19&lt;='Visualization - Projection'!$C$18,OFFSET(Projection!AK19,$A$2,0),NA())</f>
        <v>0.767398341703906</v>
      </c>
      <c r="AD19" s="10">
        <f ca="1">IF($B19&lt;='Visualization - Projection'!$C$18,OFFSET(Projection!AL19,$A$2,0),NA())</f>
        <v>2200</v>
      </c>
      <c r="AE19" s="10">
        <f ca="1">IF($B19&lt;='Visualization - Projection'!$C$18,OFFSET(Projection!AM19,$A$2,0),NA())</f>
        <v>2000</v>
      </c>
      <c r="AF19" s="3">
        <f ca="1">IF($B19&lt;='Visualization - Projection'!$C$18,OFFSET(Projection!K19,$A$2,0),NA())</f>
        <v>0.00750994425498383</v>
      </c>
      <c r="AG19" s="3">
        <f ca="1">IF($B19&lt;='Visualization - Projection'!$C$18,OFFSET(Projection!M19,$A$2,0),NA())</f>
        <v>0.0197986035237209</v>
      </c>
      <c r="AH19" s="3">
        <f ca="1">IF($B19&lt;='Visualization - Projection'!$C$18,OFFSET(Projection!N19,$A$2,0),NA())</f>
        <v>0.980201396476279</v>
      </c>
    </row>
    <row r="20" spans="2:34">
      <c r="B20" s="9">
        <f ca="1">IF(B19&lt;'Visualization - Projection'!$C$18,OFFSET(Projection!A20,$A$2,0),NA())</f>
        <v>43908</v>
      </c>
      <c r="C20" s="10">
        <f ca="1">IF($B20&lt;='Visualization - Projection'!$C$18,OFFSET(Projection!B20,$A$2,0),NA())</f>
        <v>243</v>
      </c>
      <c r="D20" s="11">
        <f ca="1">IF($B20&lt;='Visualization - Projection'!$C$18,OFFSET(Projection!C20,$A$2,0),NA())</f>
        <v>0.243</v>
      </c>
      <c r="E20" s="12">
        <f ca="1">IF($B20&lt;='Visualization - Projection'!$C$18,OFFSET(Projection!D20,$A$2,0),NA())</f>
        <v>285.847756027193</v>
      </c>
      <c r="F20" s="12" t="e">
        <f ca="1">IF($B20&lt;='Visualization - Projection'!$C$18,OFFSET(Projection!#REF!,$A$2,0),NA())</f>
        <v>#REF!</v>
      </c>
      <c r="G20" s="10">
        <f ca="1">IF($B20&lt;='Visualization - Projection'!$C$18,OFFSET(Projection!E20,$A$2,0),NA())</f>
        <v>1486</v>
      </c>
      <c r="H20" s="12">
        <f ca="1">IF($B20&lt;='Visualization - Projection'!$C$18,OFFSET(Projection!F20,$A$2,0),NA())</f>
        <v>1239.72389476515</v>
      </c>
      <c r="I20" s="12" t="e">
        <f ca="1">IF($B20&lt;='Visualization - Projection'!$C$18,OFFSET(Projection!#REF!,$A$2,0),NA())</f>
        <v>#REF!</v>
      </c>
      <c r="J20" s="10">
        <f ca="1">IF($B20&lt;='Visualization - Projection'!$C$18,OFFSET(Projection!O20,$A$2,0),NA())</f>
        <v>135</v>
      </c>
      <c r="K20" s="10">
        <f ca="1">IF($B20&lt;='Visualization - Projection'!$C$18,OFFSET(Projection!P20,$A$2,0),NA())</f>
        <v>496</v>
      </c>
      <c r="L20" s="12">
        <f ca="1">IF($B20&lt;='Visualization - Projection'!$C$18,OFFSET(Projection!Q20,$A$2,0),NA())</f>
        <v>360</v>
      </c>
      <c r="M20" s="12" t="e">
        <f ca="1">IF($B20&lt;='Visualization - Projection'!$C$18,OFFSET(Projection!#REF!,$A$2,0),NA())</f>
        <v>#REF!</v>
      </c>
      <c r="N20" s="10">
        <f ca="1">IF($B20&lt;='Visualization - Projection'!$C$18,OFFSET(Projection!T20,$A$2,0),NA())</f>
        <v>100</v>
      </c>
      <c r="O20" s="11">
        <f ca="1">IF($B20&lt;='Visualization - Projection'!$C$18,OFFSET(Projection!U20,$A$2,0),NA())</f>
        <v>0.201612903225806</v>
      </c>
      <c r="P20" s="12">
        <f ca="1">IF($B20&lt;='Visualization - Projection'!$C$18,OFFSET(Projection!V20,$A$2,0),NA())</f>
        <v>79.2</v>
      </c>
      <c r="Q20" s="10">
        <f ca="1">IF($B20&lt;='Visualization - Projection'!$C$18,OFFSET(Projection!W20,$A$2,0),NA())</f>
        <v>66</v>
      </c>
      <c r="R20" s="11">
        <f ca="1">IF($B20&lt;='Visualization - Projection'!$C$18,OFFSET(Projection!X20,$A$2,0),NA())</f>
        <v>0.133064516129032</v>
      </c>
      <c r="S20" s="12">
        <f ca="1">IF($B20&lt;='Visualization - Projection'!$C$18,OFFSET(Projection!Y20,$A$2,0),NA())</f>
        <v>57.6</v>
      </c>
      <c r="T20" s="10">
        <f ca="1">IF($B20&lt;='Visualization - Projection'!$C$18,OFFSET(Projection!Z20,$A$2,0),NA())</f>
        <v>0</v>
      </c>
      <c r="U20" s="10">
        <f ca="1">IF($B20&lt;='Visualization - Projection'!$C$18,OFFSET(Projection!AA20,$A$2,0),NA())</f>
        <v>4</v>
      </c>
      <c r="V20" s="12">
        <f ca="1">IF($B20&lt;='Visualization - Projection'!$C$18,OFFSET(Projection!AB20,$A$2,0),NA())</f>
        <v>8.028</v>
      </c>
      <c r="W20" s="10">
        <f ca="1">IF($B20&lt;='Visualization - Projection'!$C$18,OFFSET(Projection!AC20,$A$2,0),NA())</f>
        <v>14</v>
      </c>
      <c r="X20" s="12">
        <f ca="1">IF($B20&lt;='Visualization - Projection'!$C$18,OFFSET(Projection!AD20,$A$2,0),NA())</f>
        <v>23.9056</v>
      </c>
      <c r="Y20" s="11">
        <f ca="1">IF($B20&lt;='Visualization - Projection'!$C$18,OFFSET(Projection!AE20,$A$2,0),NA())</f>
        <v>0.00269179004037685</v>
      </c>
      <c r="Z20" s="10">
        <f ca="1">IF($B20&lt;='Visualization - Projection'!$C$18,OFFSET(Projection!AI20,$A$2,0),NA())</f>
        <v>0</v>
      </c>
      <c r="AA20" s="11">
        <f ca="1">IF($B20&lt;='Visualization - Projection'!$C$18,OFFSET(Projection!AJ20,$A$2,0),NA())</f>
        <v>1.36882129277567</v>
      </c>
      <c r="AB20" s="11" t="e">
        <f ca="1">IF($B20&lt;='Visualization - Projection'!$C$18,OFFSET(Projection!#REF!,$A$2,0),NA())</f>
        <v>#REF!</v>
      </c>
      <c r="AC20" s="11">
        <f ca="1">IF($B20&lt;='Visualization - Projection'!$C$18,OFFSET(Projection!AK20,$A$2,0),NA())</f>
        <v>0.834269108186506</v>
      </c>
      <c r="AD20" s="10">
        <f ca="1">IF($B20&lt;='Visualization - Projection'!$C$18,OFFSET(Projection!AL20,$A$2,0),NA())</f>
        <v>2200</v>
      </c>
      <c r="AE20" s="10">
        <f ca="1">IF($B20&lt;='Visualization - Projection'!$C$18,OFFSET(Projection!AM20,$A$2,0),NA())</f>
        <v>2000</v>
      </c>
      <c r="AF20" s="3">
        <f ca="1">IF($B20&lt;='Visualization - Projection'!$C$18,OFFSET(Projection!K20,$A$2,0),NA())</f>
        <v>0.00798969314189978</v>
      </c>
      <c r="AG20" s="3">
        <f ca="1">IF($B20&lt;='Visualization - Projection'!$C$18,OFFSET(Projection!M20,$A$2,0),NA())</f>
        <v>0.0215873891803461</v>
      </c>
      <c r="AH20" s="3">
        <f ca="1">IF($B20&lt;='Visualization - Projection'!$C$18,OFFSET(Projection!N20,$A$2,0),NA())</f>
        <v>0.978412610819654</v>
      </c>
    </row>
    <row r="21" spans="2:34">
      <c r="B21" s="9">
        <f ca="1">IF(B20&lt;'Visualization - Projection'!$C$18,OFFSET(Projection!A21,$A$2,0),NA())</f>
        <v>43909</v>
      </c>
      <c r="C21" s="10">
        <f ca="1">IF($B21&lt;='Visualization - Projection'!$C$18,OFFSET(Projection!B21,$A$2,0),NA())</f>
        <v>309</v>
      </c>
      <c r="D21" s="11">
        <f ca="1">IF($B21&lt;='Visualization - Projection'!$C$18,OFFSET(Projection!C21,$A$2,0),NA())</f>
        <v>0.243</v>
      </c>
      <c r="E21" s="12">
        <f ca="1">IF($B21&lt;='Visualization - Projection'!$C$18,OFFSET(Projection!D21,$A$2,0),NA())</f>
        <v>402.554219008158</v>
      </c>
      <c r="F21" s="12" t="e">
        <f ca="1">IF($B21&lt;='Visualization - Projection'!$C$18,OFFSET(Projection!#REF!,$A$2,0),NA())</f>
        <v>#REF!</v>
      </c>
      <c r="G21" s="10">
        <f ca="1">IF($B21&lt;='Visualization - Projection'!$C$18,OFFSET(Projection!E21,$A$2,0),NA())</f>
        <v>1795</v>
      </c>
      <c r="H21" s="12">
        <f ca="1">IF($B21&lt;='Visualization - Projection'!$C$18,OFFSET(Projection!F21,$A$2,0),NA())</f>
        <v>1642.27811377331</v>
      </c>
      <c r="I21" s="12" t="e">
        <f ca="1">IF($B21&lt;='Visualization - Projection'!$C$18,OFFSET(Projection!#REF!,$A$2,0),NA())</f>
        <v>#REF!</v>
      </c>
      <c r="J21" s="10">
        <f ca="1">IF($B21&lt;='Visualization - Projection'!$C$18,OFFSET(Projection!O21,$A$2,0),NA())</f>
        <v>187</v>
      </c>
      <c r="K21" s="10">
        <f ca="1">IF($B21&lt;='Visualization - Projection'!$C$18,OFFSET(Projection!P21,$A$2,0),NA())</f>
        <v>634</v>
      </c>
      <c r="L21" s="12">
        <f ca="1">IF($B21&lt;='Visualization - Projection'!$C$18,OFFSET(Projection!Q21,$A$2,0),NA())</f>
        <v>496</v>
      </c>
      <c r="M21" s="12" t="e">
        <f ca="1">IF($B21&lt;='Visualization - Projection'!$C$18,OFFSET(Projection!#REF!,$A$2,0),NA())</f>
        <v>#REF!</v>
      </c>
      <c r="N21" s="10">
        <f ca="1">IF($B21&lt;='Visualization - Projection'!$C$18,OFFSET(Projection!T21,$A$2,0),NA())</f>
        <v>130</v>
      </c>
      <c r="O21" s="11">
        <f ca="1">IF($B21&lt;='Visualization - Projection'!$C$18,OFFSET(Projection!U21,$A$2,0),NA())</f>
        <v>0.205047318611987</v>
      </c>
      <c r="P21" s="12">
        <f ca="1">IF($B21&lt;='Visualization - Projection'!$C$18,OFFSET(Projection!V21,$A$2,0),NA())</f>
        <v>109.12</v>
      </c>
      <c r="Q21" s="10">
        <f ca="1">IF($B21&lt;='Visualization - Projection'!$C$18,OFFSET(Projection!W21,$A$2,0),NA())</f>
        <v>88</v>
      </c>
      <c r="R21" s="11">
        <f ca="1">IF($B21&lt;='Visualization - Projection'!$C$18,OFFSET(Projection!X21,$A$2,0),NA())</f>
        <v>0.138801261829653</v>
      </c>
      <c r="S21" s="12">
        <f ca="1">IF($B21&lt;='Visualization - Projection'!$C$18,OFFSET(Projection!Y21,$A$2,0),NA())</f>
        <v>79.36</v>
      </c>
      <c r="T21" s="10">
        <f ca="1">IF($B21&lt;='Visualization - Projection'!$C$18,OFFSET(Projection!Z21,$A$2,0),NA())</f>
        <v>0</v>
      </c>
      <c r="U21" s="10">
        <f ca="1">IF($B21&lt;='Visualization - Projection'!$C$18,OFFSET(Projection!AA21,$A$2,0),NA())</f>
        <v>7</v>
      </c>
      <c r="V21" s="12">
        <f ca="1">IF($B21&lt;='Visualization - Projection'!$C$18,OFFSET(Projection!AB21,$A$2,0),NA())</f>
        <v>11.0608</v>
      </c>
      <c r="W21" s="10">
        <f ca="1">IF($B21&lt;='Visualization - Projection'!$C$18,OFFSET(Projection!AC21,$A$2,0),NA())</f>
        <v>21</v>
      </c>
      <c r="X21" s="12">
        <f ca="1">IF($B21&lt;='Visualization - Projection'!$C$18,OFFSET(Projection!AD21,$A$2,0),NA())</f>
        <v>34.9664</v>
      </c>
      <c r="Y21" s="11">
        <f ca="1">IF($B21&lt;='Visualization - Projection'!$C$18,OFFSET(Projection!AE21,$A$2,0),NA())</f>
        <v>0.00389972144846797</v>
      </c>
      <c r="Z21" s="10">
        <f ca="1">IF($B21&lt;='Visualization - Projection'!$C$18,OFFSET(Projection!AI21,$A$2,0),NA())</f>
        <v>0</v>
      </c>
      <c r="AA21" s="11">
        <f ca="1">IF($B21&lt;='Visualization - Projection'!$C$18,OFFSET(Projection!AJ21,$A$2,0),NA())</f>
        <v>1.37777777777778</v>
      </c>
      <c r="AB21" s="11" t="e">
        <f ca="1">IF($B21&lt;='Visualization - Projection'!$C$18,OFFSET(Projection!#REF!,$A$2,0),NA())</f>
        <v>#REF!</v>
      </c>
      <c r="AC21" s="11">
        <f ca="1">IF($B21&lt;='Visualization - Projection'!$C$18,OFFSET(Projection!AK21,$A$2,0),NA())</f>
        <v>0.914918169233039</v>
      </c>
      <c r="AD21" s="10">
        <f ca="1">IF($B21&lt;='Visualization - Projection'!$C$18,OFFSET(Projection!AL21,$A$2,0),NA())</f>
        <v>2200</v>
      </c>
      <c r="AE21" s="10">
        <f ca="1">IF($B21&lt;='Visualization - Projection'!$C$18,OFFSET(Projection!AM21,$A$2,0),NA())</f>
        <v>2000</v>
      </c>
      <c r="AF21" s="3">
        <f ca="1">IF($B21&lt;='Visualization - Projection'!$C$18,OFFSET(Projection!K21,$A$2,0),NA())</f>
        <v>0.00789532639157586</v>
      </c>
      <c r="AG21" s="3">
        <f ca="1">IF($B21&lt;='Visualization - Projection'!$C$18,OFFSET(Projection!M21,$A$2,0),NA())</f>
        <v>0.0234869727963133</v>
      </c>
      <c r="AH21" s="3">
        <f ca="1">IF($B21&lt;='Visualization - Projection'!$C$18,OFFSET(Projection!N21,$A$2,0),NA())</f>
        <v>0.976513027203687</v>
      </c>
    </row>
    <row r="22" spans="2:34">
      <c r="B22" s="9">
        <f ca="1">IF(B21&lt;'Visualization - Projection'!$C$18,OFFSET(Projection!A22,$A$2,0),NA())</f>
        <v>43910</v>
      </c>
      <c r="C22" s="10">
        <f ca="1">IF($B22&lt;='Visualization - Projection'!$C$18,OFFSET(Projection!B22,$A$2,0),NA())</f>
        <v>462</v>
      </c>
      <c r="D22" s="11">
        <f ca="1">IF($B22&lt;='Visualization - Projection'!$C$18,OFFSET(Projection!C22,$A$2,0),NA())</f>
        <v>0.243</v>
      </c>
      <c r="E22" s="12">
        <f ca="1">IF($B22&lt;='Visualization - Projection'!$C$18,OFFSET(Projection!D22,$A$2,0),NA())</f>
        <v>566.679915988507</v>
      </c>
      <c r="F22" s="12" t="e">
        <f ca="1">IF($B22&lt;='Visualization - Projection'!$C$18,OFFSET(Projection!#REF!,$A$2,0),NA())</f>
        <v>#REF!</v>
      </c>
      <c r="G22" s="10">
        <f ca="1">IF($B22&lt;='Visualization - Projection'!$C$18,OFFSET(Projection!E22,$A$2,0),NA())</f>
        <v>2257</v>
      </c>
      <c r="H22" s="12">
        <f ca="1">IF($B22&lt;='Visualization - Projection'!$C$18,OFFSET(Projection!F22,$A$2,0),NA())</f>
        <v>2208.95802976181</v>
      </c>
      <c r="I22" s="12" t="e">
        <f ca="1">IF($B22&lt;='Visualization - Projection'!$C$18,OFFSET(Projection!#REF!,$A$2,0),NA())</f>
        <v>#REF!</v>
      </c>
      <c r="J22" s="10">
        <f ca="1">IF($B22&lt;='Visualization - Projection'!$C$18,OFFSET(Projection!O22,$A$2,0),NA())</f>
        <v>203</v>
      </c>
      <c r="K22" s="10">
        <f ca="1">IF($B22&lt;='Visualization - Projection'!$C$18,OFFSET(Projection!P22,$A$2,0),NA())</f>
        <v>837</v>
      </c>
      <c r="L22" s="12">
        <f ca="1">IF($B22&lt;='Visualization - Projection'!$C$18,OFFSET(Projection!Q22,$A$2,0),NA())</f>
        <v>687</v>
      </c>
      <c r="M22" s="12" t="e">
        <f ca="1">IF($B22&lt;='Visualization - Projection'!$C$18,OFFSET(Projection!#REF!,$A$2,0),NA())</f>
        <v>#REF!</v>
      </c>
      <c r="N22" s="10">
        <f ca="1">IF($B22&lt;='Visualization - Projection'!$C$18,OFFSET(Projection!T22,$A$2,0),NA())</f>
        <v>164</v>
      </c>
      <c r="O22" s="11">
        <f ca="1">IF($B22&lt;='Visualization - Projection'!$C$18,OFFSET(Projection!U22,$A$2,0),NA())</f>
        <v>0.195937873357228</v>
      </c>
      <c r="P22" s="12">
        <f ca="1">IF($B22&lt;='Visualization - Projection'!$C$18,OFFSET(Projection!V22,$A$2,0),NA())</f>
        <v>151.14</v>
      </c>
      <c r="Q22" s="10">
        <f ca="1">IF($B22&lt;='Visualization - Projection'!$C$18,OFFSET(Projection!W22,$A$2,0),NA())</f>
        <v>114</v>
      </c>
      <c r="R22" s="11">
        <f ca="1">IF($B22&lt;='Visualization - Projection'!$C$18,OFFSET(Projection!X22,$A$2,0),NA())</f>
        <v>0.136200716845878</v>
      </c>
      <c r="S22" s="12">
        <f ca="1">IF($B22&lt;='Visualization - Projection'!$C$18,OFFSET(Projection!Y22,$A$2,0),NA())</f>
        <v>109.92</v>
      </c>
      <c r="T22" s="10">
        <f ca="1">IF($B22&lt;='Visualization - Projection'!$C$18,OFFSET(Projection!Z22,$A$2,0),NA())</f>
        <v>48</v>
      </c>
      <c r="U22" s="10">
        <f ca="1">IF($B22&lt;='Visualization - Projection'!$C$18,OFFSET(Projection!AA22,$A$2,0),NA())</f>
        <v>16</v>
      </c>
      <c r="V22" s="12">
        <f ca="1">IF($B22&lt;='Visualization - Projection'!$C$18,OFFSET(Projection!AB22,$A$2,0),NA())</f>
        <v>15.3201</v>
      </c>
      <c r="W22" s="10">
        <f ca="1">IF($B22&lt;='Visualization - Projection'!$C$18,OFFSET(Projection!AC22,$A$2,0),NA())</f>
        <v>37</v>
      </c>
      <c r="X22" s="12">
        <f ca="1">IF($B22&lt;='Visualization - Projection'!$C$18,OFFSET(Projection!AD22,$A$2,0),NA())</f>
        <v>50.2865</v>
      </c>
      <c r="Y22" s="11">
        <f ca="1">IF($B22&lt;='Visualization - Projection'!$C$18,OFFSET(Projection!AE22,$A$2,0),NA())</f>
        <v>0.00708905626938414</v>
      </c>
      <c r="Z22" s="10">
        <f ca="1">IF($B22&lt;='Visualization - Projection'!$C$18,OFFSET(Projection!AI22,$A$2,0),NA())</f>
        <v>0</v>
      </c>
      <c r="AA22" s="11">
        <f ca="1">IF($B22&lt;='Visualization - Projection'!$C$18,OFFSET(Projection!AJ22,$A$2,0),NA())</f>
        <v>1.38508064516129</v>
      </c>
      <c r="AB22" s="11" t="e">
        <f ca="1">IF($B22&lt;='Visualization - Projection'!$C$18,OFFSET(Projection!#REF!,$A$2,0),NA())</f>
        <v>#REF!</v>
      </c>
      <c r="AC22" s="11">
        <f ca="1">IF($B22&lt;='Visualization - Projection'!$C$18,OFFSET(Projection!AK22,$A$2,0),NA())</f>
        <v>0.978714235605588</v>
      </c>
      <c r="AD22" s="10">
        <f ca="1">IF($B22&lt;='Visualization - Projection'!$C$18,OFFSET(Projection!AL22,$A$2,0),NA())</f>
        <v>2200</v>
      </c>
      <c r="AE22" s="10">
        <f ca="1">IF($B22&lt;='Visualization - Projection'!$C$18,OFFSET(Projection!AM22,$A$2,0),NA())</f>
        <v>2000</v>
      </c>
      <c r="AF22" s="3">
        <f ca="1">IF($B22&lt;='Visualization - Projection'!$C$18,OFFSET(Projection!K22,$A$2,0),NA())</f>
        <v>0.00779864231233927</v>
      </c>
      <c r="AG22" s="3">
        <f ca="1">IF($B22&lt;='Visualization - Projection'!$C$18,OFFSET(Projection!M22,$A$2,0),NA())</f>
        <v>0.0253604758416352</v>
      </c>
      <c r="AH22" s="3">
        <f ca="1">IF($B22&lt;='Visualization - Projection'!$C$18,OFFSET(Projection!N22,$A$2,0),NA())</f>
        <v>0.974639524158365</v>
      </c>
    </row>
    <row r="23" spans="2:34">
      <c r="B23" s="9">
        <f ca="1">IF(B22&lt;'Visualization - Projection'!$C$18,OFFSET(Projection!A23,$A$2,0),NA())</f>
        <v>43911</v>
      </c>
      <c r="C23" s="10">
        <f ca="1">IF($B23&lt;='Visualization - Projection'!$C$18,OFFSET(Projection!B23,$A$2,0),NA())</f>
        <v>558</v>
      </c>
      <c r="D23" s="11">
        <f ca="1">IF($B23&lt;='Visualization - Projection'!$C$18,OFFSET(Projection!C23,$A$2,0),NA())</f>
        <v>0.243</v>
      </c>
      <c r="E23" s="12">
        <f ca="1">IF($B23&lt;='Visualization - Projection'!$C$18,OFFSET(Projection!D23,$A$2,0),NA())</f>
        <v>797.265731603146</v>
      </c>
      <c r="F23" s="12" t="e">
        <f ca="1">IF($B23&lt;='Visualization - Projection'!$C$18,OFFSET(Projection!#REF!,$A$2,0),NA())</f>
        <v>#REF!</v>
      </c>
      <c r="G23" s="10">
        <f ca="1">IF($B23&lt;='Visualization - Projection'!$C$18,OFFSET(Projection!E23,$A$2,0),NA())</f>
        <v>2815</v>
      </c>
      <c r="H23" s="12">
        <f ca="1">IF($B23&lt;='Visualization - Projection'!$C$18,OFFSET(Projection!F23,$A$2,0),NA())</f>
        <v>3006.22376136496</v>
      </c>
      <c r="I23" s="12" t="e">
        <f ca="1">IF($B23&lt;='Visualization - Projection'!$C$18,OFFSET(Projection!#REF!,$A$2,0),NA())</f>
        <v>#REF!</v>
      </c>
      <c r="J23" s="10">
        <f ca="1">IF($B23&lt;='Visualization - Projection'!$C$18,OFFSET(Projection!O23,$A$2,0),NA())</f>
        <v>299</v>
      </c>
      <c r="K23" s="10">
        <f ca="1">IF($B23&lt;='Visualization - Projection'!$C$18,OFFSET(Projection!P23,$A$2,0),NA())</f>
        <v>1089</v>
      </c>
      <c r="L23" s="12">
        <f ca="1">IF($B23&lt;='Visualization - Projection'!$C$18,OFFSET(Projection!Q23,$A$2,0),NA())</f>
        <v>954</v>
      </c>
      <c r="M23" s="12" t="e">
        <f ca="1">IF($B23&lt;='Visualization - Projection'!$C$18,OFFSET(Projection!#REF!,$A$2,0),NA())</f>
        <v>#REF!</v>
      </c>
      <c r="N23" s="10">
        <f ca="1">IF($B23&lt;='Visualization - Projection'!$C$18,OFFSET(Projection!T23,$A$2,0),NA())</f>
        <v>238</v>
      </c>
      <c r="O23" s="11">
        <f ca="1">IF($B23&lt;='Visualization - Projection'!$C$18,OFFSET(Projection!U23,$A$2,0),NA())</f>
        <v>0.218549127640037</v>
      </c>
      <c r="P23" s="12">
        <f ca="1">IF($B23&lt;='Visualization - Projection'!$C$18,OFFSET(Projection!V23,$A$2,0),NA())</f>
        <v>209.88</v>
      </c>
      <c r="Q23" s="10">
        <f ca="1">IF($B23&lt;='Visualization - Projection'!$C$18,OFFSET(Projection!W23,$A$2,0),NA())</f>
        <v>167</v>
      </c>
      <c r="R23" s="11">
        <f ca="1">IF($B23&lt;='Visualization - Projection'!$C$18,OFFSET(Projection!X23,$A$2,0),NA())</f>
        <v>0.153351698806244</v>
      </c>
      <c r="S23" s="12">
        <f ca="1">IF($B23&lt;='Visualization - Projection'!$C$18,OFFSET(Projection!Y23,$A$2,0),NA())</f>
        <v>152.64</v>
      </c>
      <c r="T23" s="10">
        <f ca="1">IF($B23&lt;='Visualization - Projection'!$C$18,OFFSET(Projection!Z23,$A$2,0),NA())</f>
        <v>58</v>
      </c>
      <c r="U23" s="10">
        <f ca="1">IF($B23&lt;='Visualization - Projection'!$C$18,OFFSET(Projection!AA23,$A$2,0),NA())</f>
        <v>30</v>
      </c>
      <c r="V23" s="12">
        <f ca="1">IF($B23&lt;='Visualization - Projection'!$C$18,OFFSET(Projection!AB23,$A$2,0),NA())</f>
        <v>21.2742</v>
      </c>
      <c r="W23" s="10">
        <f ca="1">IF($B23&lt;='Visualization - Projection'!$C$18,OFFSET(Projection!AC23,$A$2,0),NA())</f>
        <v>67</v>
      </c>
      <c r="X23" s="12">
        <f ca="1">IF($B23&lt;='Visualization - Projection'!$C$18,OFFSET(Projection!AD23,$A$2,0),NA())</f>
        <v>71.5607</v>
      </c>
      <c r="Y23" s="11">
        <f ca="1">IF($B23&lt;='Visualization - Projection'!$C$18,OFFSET(Projection!AE23,$A$2,0),NA())</f>
        <v>0.0106571936056838</v>
      </c>
      <c r="Z23" s="10">
        <f ca="1">IF($B23&lt;='Visualization - Projection'!$C$18,OFFSET(Projection!AI23,$A$2,0),NA())</f>
        <v>0</v>
      </c>
      <c r="AA23" s="11">
        <f ca="1">IF($B23&lt;='Visualization - Projection'!$C$18,OFFSET(Projection!AJ23,$A$2,0),NA())</f>
        <v>1.38864628820961</v>
      </c>
      <c r="AB23" s="11" t="e">
        <f ca="1">IF($B23&lt;='Visualization - Projection'!$C$18,OFFSET(Projection!#REF!,$A$2,0),NA())</f>
        <v>#REF!</v>
      </c>
      <c r="AC23" s="11">
        <f ca="1">IF($B23&lt;='Visualization - Projection'!$C$18,OFFSET(Projection!AK23,$A$2,0),NA())</f>
        <v>1.06793028822911</v>
      </c>
      <c r="AD23" s="10">
        <f ca="1">IF($B23&lt;='Visualization - Projection'!$C$18,OFFSET(Projection!AL23,$A$2,0),NA())</f>
        <v>2200</v>
      </c>
      <c r="AE23" s="10">
        <f ca="1">IF($B23&lt;='Visualization - Projection'!$C$18,OFFSET(Projection!AM23,$A$2,0),NA())</f>
        <v>2000</v>
      </c>
      <c r="AF23" s="3">
        <f ca="1">IF($B23&lt;='Visualization - Projection'!$C$18,OFFSET(Projection!K23,$A$2,0),NA())</f>
        <v>0.00769954235669224</v>
      </c>
      <c r="AG23" s="3">
        <f ca="1">IF($B23&lt;='Visualization - Projection'!$C$18,OFFSET(Projection!M23,$A$2,0),NA())</f>
        <v>0.0272074860445035</v>
      </c>
      <c r="AH23" s="3">
        <f ca="1">IF($B23&lt;='Visualization - Projection'!$C$18,OFFSET(Projection!N23,$A$2,0),NA())</f>
        <v>0.972792513955496</v>
      </c>
    </row>
    <row r="24" spans="2:34">
      <c r="B24" s="9">
        <f ca="1">IF(B23&lt;'Visualization - Projection'!$C$18,OFFSET(Projection!A24,$A$2,0),NA())</f>
        <v>43912</v>
      </c>
      <c r="C24" s="10">
        <f ca="1">IF($B24&lt;='Visualization - Projection'!$C$18,OFFSET(Projection!B24,$A$2,0),NA())</f>
        <v>586</v>
      </c>
      <c r="D24" s="11">
        <f ca="1">IF($B24&lt;='Visualization - Projection'!$C$18,OFFSET(Projection!C24,$A$2,0),NA())</f>
        <v>0.243</v>
      </c>
      <c r="E24" s="12">
        <f ca="1">IF($B24&lt;='Visualization - Projection'!$C$18,OFFSET(Projection!D24,$A$2,0),NA())</f>
        <v>560.388062304363</v>
      </c>
      <c r="F24" s="12" t="e">
        <f ca="1">IF($B24&lt;='Visualization - Projection'!$C$18,OFFSET(Projection!#REF!,$A$2,0),NA())</f>
        <v>#REF!</v>
      </c>
      <c r="G24" s="10">
        <f ca="1">IF($B24&lt;='Visualization - Projection'!$C$18,OFFSET(Projection!E24,$A$2,0),NA())</f>
        <v>3401</v>
      </c>
      <c r="H24" s="12">
        <f ca="1">IF($B24&lt;='Visualization - Projection'!$C$18,OFFSET(Projection!F24,$A$2,0),NA())</f>
        <v>3566.61182366932</v>
      </c>
      <c r="I24" s="12" t="e">
        <f ca="1">IF($B24&lt;='Visualization - Projection'!$C$18,OFFSET(Projection!#REF!,$A$2,0),NA())</f>
        <v>#REF!</v>
      </c>
      <c r="J24" s="10">
        <f ca="1">IF($B24&lt;='Visualization - Projection'!$C$18,OFFSET(Projection!O24,$A$2,0),NA())</f>
        <v>335</v>
      </c>
      <c r="K24" s="10">
        <f ca="1">IF($B24&lt;='Visualization - Projection'!$C$18,OFFSET(Projection!P24,$A$2,0),NA())</f>
        <v>1380</v>
      </c>
      <c r="L24" s="12">
        <f ca="1">IF($B24&lt;='Visualization - Projection'!$C$18,OFFSET(Projection!Q24,$A$2,0),NA())</f>
        <v>1326</v>
      </c>
      <c r="M24" s="12" t="e">
        <f ca="1">IF($B24&lt;='Visualization - Projection'!$C$18,OFFSET(Projection!#REF!,$A$2,0),NA())</f>
        <v>#REF!</v>
      </c>
      <c r="N24" s="10">
        <f ca="1">IF($B24&lt;='Visualization - Projection'!$C$18,OFFSET(Projection!T24,$A$2,0),NA())</f>
        <v>290</v>
      </c>
      <c r="O24" s="11">
        <f ca="1">IF($B24&lt;='Visualization - Projection'!$C$18,OFFSET(Projection!U24,$A$2,0),NA())</f>
        <v>0.210144927536232</v>
      </c>
      <c r="P24" s="12">
        <f ca="1">IF($B24&lt;='Visualization - Projection'!$C$18,OFFSET(Projection!V24,$A$2,0),NA())</f>
        <v>291.72</v>
      </c>
      <c r="Q24" s="10">
        <f ca="1">IF($B24&lt;='Visualization - Projection'!$C$18,OFFSET(Projection!W24,$A$2,0),NA())</f>
        <v>200</v>
      </c>
      <c r="R24" s="11">
        <f ca="1">IF($B24&lt;='Visualization - Projection'!$C$18,OFFSET(Projection!X24,$A$2,0),NA())</f>
        <v>0.144927536231884</v>
      </c>
      <c r="S24" s="12">
        <f ca="1">IF($B24&lt;='Visualization - Projection'!$C$18,OFFSET(Projection!Y24,$A$2,0),NA())</f>
        <v>212.16</v>
      </c>
      <c r="T24" s="10">
        <f ca="1">IF($B24&lt;='Visualization - Projection'!$C$18,OFFSET(Projection!Z24,$A$2,0),NA())</f>
        <v>0</v>
      </c>
      <c r="U24" s="10">
        <f ca="1">IF($B24&lt;='Visualization - Projection'!$C$18,OFFSET(Projection!AA24,$A$2,0),NA())</f>
        <v>8</v>
      </c>
      <c r="V24" s="12">
        <f ca="1">IF($B24&lt;='Visualization - Projection'!$C$18,OFFSET(Projection!AB24,$A$2,0),NA())</f>
        <v>29.5698</v>
      </c>
      <c r="W24" s="10">
        <f ca="1">IF($B24&lt;='Visualization - Projection'!$C$18,OFFSET(Projection!AC24,$A$2,0),NA())</f>
        <v>75</v>
      </c>
      <c r="X24" s="12">
        <f ca="1">IF($B24&lt;='Visualization - Projection'!$C$18,OFFSET(Projection!AD24,$A$2,0),NA())</f>
        <v>101.1305</v>
      </c>
      <c r="Y24" s="11">
        <f ca="1">IF($B24&lt;='Visualization - Projection'!$C$18,OFFSET(Projection!AE24,$A$2,0),NA())</f>
        <v>0.00235224933842987</v>
      </c>
      <c r="Z24" s="10">
        <f ca="1">IF($B24&lt;='Visualization - Projection'!$C$18,OFFSET(Projection!AI24,$A$2,0),NA())</f>
        <v>0</v>
      </c>
      <c r="AA24" s="11">
        <f ca="1">IF($B24&lt;='Visualization - Projection'!$C$18,OFFSET(Projection!AJ24,$A$2,0),NA())</f>
        <v>1.38993710691824</v>
      </c>
      <c r="AB24" s="11" t="e">
        <f ca="1">IF($B24&lt;='Visualization - Projection'!$C$18,OFFSET(Projection!#REF!,$A$2,0),NA())</f>
        <v>#REF!</v>
      </c>
      <c r="AC24" s="11">
        <f ca="1">IF($B24&lt;='Visualization - Projection'!$C$18,OFFSET(Projection!AK24,$A$2,0),NA())</f>
        <v>1.04869503783279</v>
      </c>
      <c r="AD24" s="10">
        <f ca="1">IF($B24&lt;='Visualization - Projection'!$C$18,OFFSET(Projection!AL24,$A$2,0),NA())</f>
        <v>2200</v>
      </c>
      <c r="AE24" s="10">
        <f ca="1">IF($B24&lt;='Visualization - Projection'!$C$18,OFFSET(Projection!AM24,$A$2,0),NA())</f>
        <v>2000</v>
      </c>
      <c r="AF24" s="3">
        <f ca="1">IF($B24&lt;='Visualization - Projection'!$C$18,OFFSET(Projection!K24,$A$2,0),NA())</f>
        <v>0.00759819639411876</v>
      </c>
      <c r="AG24" s="3">
        <f ca="1">IF($B24&lt;='Visualization - Projection'!$C$18,OFFSET(Projection!M24,$A$2,0),NA())</f>
        <v>0.0290275699357135</v>
      </c>
      <c r="AH24" s="3">
        <f ca="1">IF($B24&lt;='Visualization - Projection'!$C$18,OFFSET(Projection!N24,$A$2,0),NA())</f>
        <v>0.970972430064286</v>
      </c>
    </row>
    <row r="25" spans="2:34">
      <c r="B25" s="9">
        <f ca="1">IF(B24&lt;'Visualization - Projection'!$C$18,OFFSET(Projection!A25,$A$2,0),NA())</f>
        <v>43913</v>
      </c>
      <c r="C25" s="10">
        <f ca="1">IF($B25&lt;='Visualization - Projection'!$C$18,OFFSET(Projection!B25,$A$2,0),NA())</f>
        <v>342</v>
      </c>
      <c r="D25" s="11">
        <f ca="1">IF($B25&lt;='Visualization - Projection'!$C$18,OFFSET(Projection!C25,$A$2,0),NA())</f>
        <v>0.243</v>
      </c>
      <c r="E25" s="12">
        <f ca="1">IF($B25&lt;='Visualization - Projection'!$C$18,OFFSET(Projection!D25,$A$2,0),NA())</f>
        <v>787.736727022321</v>
      </c>
      <c r="F25" s="12" t="e">
        <f ca="1">IF($B25&lt;='Visualization - Projection'!$C$18,OFFSET(Projection!#REF!,$A$2,0),NA())</f>
        <v>#REF!</v>
      </c>
      <c r="G25" s="10">
        <f ca="1">IF($B25&lt;='Visualization - Projection'!$C$18,OFFSET(Projection!E25,$A$2,0),NA())</f>
        <v>3743</v>
      </c>
      <c r="H25" s="12">
        <f ca="1">IF($B25&lt;='Visualization - Projection'!$C$18,OFFSET(Projection!F25,$A$2,0),NA())</f>
        <v>4354.34855069164</v>
      </c>
      <c r="I25" s="12" t="e">
        <f ca="1">IF($B25&lt;='Visualization - Projection'!$C$18,OFFSET(Projection!#REF!,$A$2,0),NA())</f>
        <v>#REF!</v>
      </c>
      <c r="J25" s="10">
        <f ca="1">IF($B25&lt;='Visualization - Projection'!$C$18,OFFSET(Projection!O25,$A$2,0),NA())</f>
        <v>290</v>
      </c>
      <c r="K25" s="10">
        <f ca="1">IF($B25&lt;='Visualization - Projection'!$C$18,OFFSET(Projection!P25,$A$2,0),NA())</f>
        <v>1643</v>
      </c>
      <c r="L25" s="12">
        <f ca="1">IF($B25&lt;='Visualization - Projection'!$C$18,OFFSET(Projection!Q25,$A$2,0),NA())</f>
        <v>1592</v>
      </c>
      <c r="M25" s="12" t="e">
        <f ca="1">IF($B25&lt;='Visualization - Projection'!$C$18,OFFSET(Projection!#REF!,$A$2,0),NA())</f>
        <v>#REF!</v>
      </c>
      <c r="N25" s="10">
        <f ca="1">IF($B25&lt;='Visualization - Projection'!$C$18,OFFSET(Projection!T25,$A$2,0),NA())</f>
        <v>322</v>
      </c>
      <c r="O25" s="11">
        <f ca="1">IF($B25&lt;='Visualization - Projection'!$C$18,OFFSET(Projection!U25,$A$2,0),NA())</f>
        <v>0.195982958003652</v>
      </c>
      <c r="P25" s="12">
        <f ca="1">IF($B25&lt;='Visualization - Projection'!$C$18,OFFSET(Projection!V25,$A$2,0),NA())</f>
        <v>350.24</v>
      </c>
      <c r="Q25" s="10">
        <f ca="1">IF($B25&lt;='Visualization - Projection'!$C$18,OFFSET(Projection!W25,$A$2,0),NA())</f>
        <v>239</v>
      </c>
      <c r="R25" s="11">
        <f ca="1">IF($B25&lt;='Visualization - Projection'!$C$18,OFFSET(Projection!X25,$A$2,0),NA())</f>
        <v>0.14546561168594</v>
      </c>
      <c r="S25" s="12">
        <f ca="1">IF($B25&lt;='Visualization - Projection'!$C$18,OFFSET(Projection!Y25,$A$2,0),NA())</f>
        <v>254.72</v>
      </c>
      <c r="T25" s="10">
        <f ca="1">IF($B25&lt;='Visualization - Projection'!$C$18,OFFSET(Projection!Z25,$A$2,0),NA())</f>
        <v>0</v>
      </c>
      <c r="U25" s="10">
        <f ca="1">IF($B25&lt;='Visualization - Projection'!$C$18,OFFSET(Projection!AA25,$A$2,0),NA())</f>
        <v>13</v>
      </c>
      <c r="V25" s="12">
        <f ca="1">IF($B25&lt;='Visualization - Projection'!$C$18,OFFSET(Projection!AB25,$A$2,0),NA())</f>
        <v>35.5016</v>
      </c>
      <c r="W25" s="10">
        <f ca="1">IF($B25&lt;='Visualization - Projection'!$C$18,OFFSET(Projection!AC25,$A$2,0),NA())</f>
        <v>88</v>
      </c>
      <c r="X25" s="12">
        <f ca="1">IF($B25&lt;='Visualization - Projection'!$C$18,OFFSET(Projection!AD25,$A$2,0),NA())</f>
        <v>136.6321</v>
      </c>
      <c r="Y25" s="11">
        <f ca="1">IF($B25&lt;='Visualization - Projection'!$C$18,OFFSET(Projection!AE25,$A$2,0),NA())</f>
        <v>0.00347314987977558</v>
      </c>
      <c r="Z25" s="10">
        <f ca="1">IF($B25&lt;='Visualization - Projection'!$C$18,OFFSET(Projection!AI25,$A$2,0),NA())</f>
        <v>0</v>
      </c>
      <c r="AA25" s="11">
        <f ca="1">IF($B25&lt;='Visualization - Projection'!$C$18,OFFSET(Projection!AJ25,$A$2,0),NA())</f>
        <v>1.20060331825038</v>
      </c>
      <c r="AB25" s="11" t="e">
        <f ca="1">IF($B25&lt;='Visualization - Projection'!$C$18,OFFSET(Projection!#REF!,$A$2,0),NA())</f>
        <v>#REF!</v>
      </c>
      <c r="AC25" s="11">
        <f ca="1">IF($B25&lt;='Visualization - Projection'!$C$18,OFFSET(Projection!AK25,$A$2,0),NA())</f>
        <v>1.16333116502582</v>
      </c>
      <c r="AD25" s="10">
        <f ca="1">IF($B25&lt;='Visualization - Projection'!$C$18,OFFSET(Projection!AL25,$A$2,0),NA())</f>
        <v>2200</v>
      </c>
      <c r="AE25" s="10">
        <f ca="1">IF($B25&lt;='Visualization - Projection'!$C$18,OFFSET(Projection!AM25,$A$2,0),NA())</f>
        <v>2000</v>
      </c>
      <c r="AF25" s="3">
        <f ca="1">IF($B25&lt;='Visualization - Projection'!$C$18,OFFSET(Projection!K25,$A$2,0),NA())</f>
        <v>0.00749477415852733</v>
      </c>
      <c r="AG25" s="3">
        <f ca="1">IF($B25&lt;='Visualization - Projection'!$C$18,OFFSET(Projection!M25,$A$2,0),NA())</f>
        <v>0.030820336265421</v>
      </c>
      <c r="AH25" s="3">
        <f ca="1">IF($B25&lt;='Visualization - Projection'!$C$18,OFFSET(Projection!N25,$A$2,0),NA())</f>
        <v>0.969179663734579</v>
      </c>
    </row>
    <row r="26" spans="2:34">
      <c r="B26" s="9">
        <f ca="1">IF(B25&lt;'Visualization - Projection'!$C$18,OFFSET(Projection!A26,$A$2,0),NA())</f>
        <v>43914</v>
      </c>
      <c r="C26" s="10">
        <f ca="1">IF($B26&lt;='Visualization - Projection'!$C$18,OFFSET(Projection!B26,$A$2,0),NA())</f>
        <v>526</v>
      </c>
      <c r="D26" s="11">
        <f ca="1">IF($B26&lt;='Visualization - Projection'!$C$18,OFFSET(Projection!C26,$A$2,0),NA())</f>
        <v>0.243</v>
      </c>
      <c r="E26" s="12">
        <f ca="1">IF($B26&lt;='Visualization - Projection'!$C$18,OFFSET(Projection!D26,$A$2,0),NA())</f>
        <v>886.519621317272</v>
      </c>
      <c r="F26" s="12" t="e">
        <f ca="1">IF($B26&lt;='Visualization - Projection'!$C$18,OFFSET(Projection!#REF!,$A$2,0),NA())</f>
        <v>#REF!</v>
      </c>
      <c r="G26" s="10">
        <f ca="1">IF($B26&lt;='Visualization - Projection'!$C$18,OFFSET(Projection!E26,$A$2,0),NA())</f>
        <v>4269</v>
      </c>
      <c r="H26" s="12">
        <f ca="1">IF($B26&lt;='Visualization - Projection'!$C$18,OFFSET(Projection!F26,$A$2,0),NA())</f>
        <v>5240.86817200891</v>
      </c>
      <c r="I26" s="12" t="e">
        <f ca="1">IF($B26&lt;='Visualization - Projection'!$C$18,OFFSET(Projection!#REF!,$A$2,0),NA())</f>
        <v>#REF!</v>
      </c>
      <c r="J26" s="10">
        <f ca="1">IF($B26&lt;='Visualization - Projection'!$C$18,OFFSET(Projection!O26,$A$2,0),NA())</f>
        <v>256</v>
      </c>
      <c r="K26" s="10">
        <f ca="1">IF($B26&lt;='Visualization - Projection'!$C$18,OFFSET(Projection!P26,$A$2,0),NA())</f>
        <v>1859</v>
      </c>
      <c r="L26" s="12">
        <f ca="1">IF($B26&lt;='Visualization - Projection'!$C$18,OFFSET(Projection!Q26,$A$2,0),NA())</f>
        <v>1965</v>
      </c>
      <c r="M26" s="12" t="e">
        <f ca="1">IF($B26&lt;='Visualization - Projection'!$C$18,OFFSET(Projection!#REF!,$A$2,0),NA())</f>
        <v>#REF!</v>
      </c>
      <c r="N26" s="10">
        <f ca="1">IF($B26&lt;='Visualization - Projection'!$C$18,OFFSET(Projection!T26,$A$2,0),NA())</f>
        <v>385</v>
      </c>
      <c r="O26" s="11">
        <f ca="1">IF($B26&lt;='Visualization - Projection'!$C$18,OFFSET(Projection!U26,$A$2,0),NA())</f>
        <v>0.207100591715976</v>
      </c>
      <c r="P26" s="12">
        <f ca="1">IF($B26&lt;='Visualization - Projection'!$C$18,OFFSET(Projection!V26,$A$2,0),NA())</f>
        <v>432.3</v>
      </c>
      <c r="Q26" s="10">
        <f ca="1">IF($B26&lt;='Visualization - Projection'!$C$18,OFFSET(Projection!W26,$A$2,0),NA())</f>
        <v>286</v>
      </c>
      <c r="R26" s="11">
        <f ca="1">IF($B26&lt;='Visualization - Projection'!$C$18,OFFSET(Projection!X26,$A$2,0),NA())</f>
        <v>0.153846153846154</v>
      </c>
      <c r="S26" s="12">
        <f ca="1">IF($B26&lt;='Visualization - Projection'!$C$18,OFFSET(Projection!Y26,$A$2,0),NA())</f>
        <v>314.4</v>
      </c>
      <c r="T26" s="10">
        <f ca="1">IF($B26&lt;='Visualization - Projection'!$C$18,OFFSET(Projection!Z26,$A$2,0),NA())</f>
        <v>0</v>
      </c>
      <c r="U26" s="10">
        <f ca="1">IF($B26&lt;='Visualization - Projection'!$C$18,OFFSET(Projection!AA26,$A$2,0),NA())</f>
        <v>34</v>
      </c>
      <c r="V26" s="12">
        <f ca="1">IF($B26&lt;='Visualization - Projection'!$C$18,OFFSET(Projection!AB26,$A$2,0),NA())</f>
        <v>43.8195</v>
      </c>
      <c r="W26" s="10">
        <f ca="1">IF($B26&lt;='Visualization - Projection'!$C$18,OFFSET(Projection!AC26,$A$2,0),NA())</f>
        <v>122</v>
      </c>
      <c r="X26" s="12">
        <f ca="1">IF($B26&lt;='Visualization - Projection'!$C$18,OFFSET(Projection!AD26,$A$2,0),NA())</f>
        <v>180.4516</v>
      </c>
      <c r="Y26" s="11">
        <f ca="1">IF($B26&lt;='Visualization - Projection'!$C$18,OFFSET(Projection!AE26,$A$2,0),NA())</f>
        <v>0.00796439447177325</v>
      </c>
      <c r="Z26" s="10">
        <f ca="1">IF($B26&lt;='Visualization - Projection'!$C$18,OFFSET(Projection!AI26,$A$2,0),NA())</f>
        <v>0</v>
      </c>
      <c r="AA26" s="11">
        <f ca="1">IF($B26&lt;='Visualization - Projection'!$C$18,OFFSET(Projection!AJ26,$A$2,0),NA())</f>
        <v>1.23429648241206</v>
      </c>
      <c r="AB26" s="11" t="e">
        <f ca="1">IF($B26&lt;='Visualization - Projection'!$C$18,OFFSET(Projection!#REF!,$A$2,0),NA())</f>
        <v>#REF!</v>
      </c>
      <c r="AC26" s="11">
        <f ca="1">IF($B26&lt;='Visualization - Projection'!$C$18,OFFSET(Projection!AK26,$A$2,0),NA())</f>
        <v>1.22765710283648</v>
      </c>
      <c r="AD26" s="10">
        <f ca="1">IF($B26&lt;='Visualization - Projection'!$C$18,OFFSET(Projection!AL26,$A$2,0),NA())</f>
        <v>2200</v>
      </c>
      <c r="AE26" s="10">
        <f ca="1">IF($B26&lt;='Visualization - Projection'!$C$18,OFFSET(Projection!AM26,$A$2,0),NA())</f>
        <v>2000</v>
      </c>
      <c r="AF26" s="3">
        <f ca="1">IF($B26&lt;='Visualization - Projection'!$C$18,OFFSET(Projection!K26,$A$2,0),NA())</f>
        <v>0.00738944485472515</v>
      </c>
      <c r="AG26" s="3">
        <f ca="1">IF($B26&lt;='Visualization - Projection'!$C$18,OFFSET(Projection!M26,$A$2,0),NA())</f>
        <v>0.0325854354612119</v>
      </c>
      <c r="AH26" s="3">
        <f ca="1">IF($B26&lt;='Visualization - Projection'!$C$18,OFFSET(Projection!N26,$A$2,0),NA())</f>
        <v>0.967414564538788</v>
      </c>
    </row>
    <row r="27" spans="2:34">
      <c r="B27" s="9">
        <f ca="1">IF(B26&lt;'Visualization - Projection'!$C$18,OFFSET(Projection!A27,$A$2,0),NA())</f>
        <v>43915</v>
      </c>
      <c r="C27" s="10">
        <f ca="1">IF($B27&lt;='Visualization - Projection'!$C$18,OFFSET(Projection!B27,$A$2,0),NA())</f>
        <v>668</v>
      </c>
      <c r="D27" s="11">
        <f ca="1">IF($B27&lt;='Visualization - Projection'!$C$18,OFFSET(Projection!C27,$A$2,0),NA())</f>
        <v>0.243</v>
      </c>
      <c r="E27" s="12">
        <f ca="1">IF($B27&lt;='Visualization - Projection'!$C$18,OFFSET(Projection!D27,$A$2,0),NA())</f>
        <v>883.31591270105</v>
      </c>
      <c r="F27" s="12" t="e">
        <f ca="1">IF($B27&lt;='Visualization - Projection'!$C$18,OFFSET(Projection!#REF!,$A$2,0),NA())</f>
        <v>#REF!</v>
      </c>
      <c r="G27" s="10">
        <f ca="1">IF($B27&lt;='Visualization - Projection'!$C$18,OFFSET(Projection!E27,$A$2,0),NA())</f>
        <v>4937</v>
      </c>
      <c r="H27" s="12">
        <f ca="1">IF($B27&lt;='Visualization - Projection'!$C$18,OFFSET(Projection!F27,$A$2,0),NA())</f>
        <v>6124.18408470996</v>
      </c>
      <c r="I27" s="12" t="e">
        <f ca="1">IF($B27&lt;='Visualization - Projection'!$C$18,OFFSET(Projection!#REF!,$A$2,0),NA())</f>
        <v>#REF!</v>
      </c>
      <c r="J27" s="10">
        <f ca="1">IF($B27&lt;='Visualization - Projection'!$C$18,OFFSET(Projection!O27,$A$2,0),NA())</f>
        <v>443</v>
      </c>
      <c r="K27" s="10">
        <f ca="1">IF($B27&lt;='Visualization - Projection'!$C$18,OFFSET(Projection!P27,$A$2,0),NA())</f>
        <v>2152</v>
      </c>
      <c r="L27" s="12">
        <f ca="1">IF($B27&lt;='Visualization - Projection'!$C$18,OFFSET(Projection!Q27,$A$2,0),NA())</f>
        <v>2381</v>
      </c>
      <c r="M27" s="12" t="e">
        <f ca="1">IF($B27&lt;='Visualization - Projection'!$C$18,OFFSET(Projection!#REF!,$A$2,0),NA())</f>
        <v>#REF!</v>
      </c>
      <c r="N27" s="10">
        <f ca="1">IF($B27&lt;='Visualization - Projection'!$C$18,OFFSET(Projection!T27,$A$2,0),NA())</f>
        <v>474</v>
      </c>
      <c r="O27" s="11">
        <f ca="1">IF($B27&lt;='Visualization - Projection'!$C$18,OFFSET(Projection!U27,$A$2,0),NA())</f>
        <v>0.220260223048327</v>
      </c>
      <c r="P27" s="12">
        <f ca="1">IF($B27&lt;='Visualization - Projection'!$C$18,OFFSET(Projection!V27,$A$2,0),NA())</f>
        <v>523.82</v>
      </c>
      <c r="Q27" s="10">
        <f ca="1">IF($B27&lt;='Visualization - Projection'!$C$18,OFFSET(Projection!W27,$A$2,0),NA())</f>
        <v>322</v>
      </c>
      <c r="R27" s="11">
        <f ca="1">IF($B27&lt;='Visualization - Projection'!$C$18,OFFSET(Projection!X27,$A$2,0),NA())</f>
        <v>0.149628252788104</v>
      </c>
      <c r="S27" s="12">
        <f ca="1">IF($B27&lt;='Visualization - Projection'!$C$18,OFFSET(Projection!Y27,$A$2,0),NA())</f>
        <v>380.96</v>
      </c>
      <c r="T27" s="10">
        <f ca="1">IF($B27&lt;='Visualization - Projection'!$C$18,OFFSET(Projection!Z27,$A$2,0),NA())</f>
        <v>115</v>
      </c>
      <c r="U27" s="10">
        <f ca="1">IF($B27&lt;='Visualization - Projection'!$C$18,OFFSET(Projection!AA27,$A$2,0),NA())</f>
        <v>56</v>
      </c>
      <c r="V27" s="12">
        <f ca="1">IF($B27&lt;='Visualization - Projection'!$C$18,OFFSET(Projection!AB27,$A$2,0),NA())</f>
        <v>53.0963</v>
      </c>
      <c r="W27" s="10">
        <f ca="1">IF($B27&lt;='Visualization - Projection'!$C$18,OFFSET(Projection!AC27,$A$2,0),NA())</f>
        <v>178</v>
      </c>
      <c r="X27" s="12">
        <f ca="1">IF($B27&lt;='Visualization - Projection'!$C$18,OFFSET(Projection!AD27,$A$2,0),NA())</f>
        <v>233.5479</v>
      </c>
      <c r="Y27" s="11">
        <f ca="1">IF($B27&lt;='Visualization - Projection'!$C$18,OFFSET(Projection!AE27,$A$2,0),NA())</f>
        <v>0.0113429208021065</v>
      </c>
      <c r="Z27" s="10">
        <f ca="1">IF($B27&lt;='Visualization - Projection'!$C$18,OFFSET(Projection!AI27,$A$2,0),NA())</f>
        <v>0</v>
      </c>
      <c r="AA27" s="11">
        <f ca="1">IF($B27&lt;='Visualization - Projection'!$C$18,OFFSET(Projection!AJ27,$A$2,0),NA())</f>
        <v>1.2117048346056</v>
      </c>
      <c r="AB27" s="11" t="e">
        <f ca="1">IF($B27&lt;='Visualization - Projection'!$C$18,OFFSET(Projection!#REF!,$A$2,0),NA())</f>
        <v>#REF!</v>
      </c>
      <c r="AC27" s="11">
        <f ca="1">IF($B27&lt;='Visualization - Projection'!$C$18,OFFSET(Projection!AK27,$A$2,0),NA())</f>
        <v>1.24046669732833</v>
      </c>
      <c r="AD27" s="10">
        <f ca="1">IF($B27&lt;='Visualization - Projection'!$C$18,OFFSET(Projection!AL27,$A$2,0),NA())</f>
        <v>2200</v>
      </c>
      <c r="AE27" s="10">
        <f ca="1">IF($B27&lt;='Visualization - Projection'!$C$18,OFFSET(Projection!AM27,$A$2,0),NA())</f>
        <v>2000</v>
      </c>
      <c r="AF27" s="3">
        <f ca="1">IF($B27&lt;='Visualization - Projection'!$C$18,OFFSET(Projection!K27,$A$2,0),NA())</f>
        <v>0.00728237666315939</v>
      </c>
      <c r="AG27" s="3">
        <f ca="1">IF($B27&lt;='Visualization - Projection'!$C$18,OFFSET(Projection!M27,$A$2,0),NA())</f>
        <v>0.034322559009257</v>
      </c>
      <c r="AH27" s="3">
        <f ca="1">IF($B27&lt;='Visualization - Projection'!$C$18,OFFSET(Projection!N27,$A$2,0),NA())</f>
        <v>0.965677440990743</v>
      </c>
    </row>
    <row r="28" spans="2:34">
      <c r="B28" s="9">
        <f ca="1">IF(B27&lt;'Visualization - Projection'!$C$18,OFFSET(Projection!A28,$A$2,0),NA())</f>
        <v>43916</v>
      </c>
      <c r="C28" s="10">
        <f ca="1">IF($B28&lt;='Visualization - Projection'!$C$18,OFFSET(Projection!B28,$A$2,0),NA())</f>
        <v>1298</v>
      </c>
      <c r="D28" s="11">
        <f ca="1">IF($B28&lt;='Visualization - Projection'!$C$18,OFFSET(Projection!C28,$A$2,0),NA())</f>
        <v>0.243</v>
      </c>
      <c r="E28" s="12">
        <f ca="1">IF($B28&lt;='Visualization - Projection'!$C$18,OFFSET(Projection!D28,$A$2,0),NA())</f>
        <v>963.050582652857</v>
      </c>
      <c r="F28" s="12" t="e">
        <f ca="1">IF($B28&lt;='Visualization - Projection'!$C$18,OFFSET(Projection!#REF!,$A$2,0),NA())</f>
        <v>#REF!</v>
      </c>
      <c r="G28" s="10">
        <f ca="1">IF($B28&lt;='Visualization - Projection'!$C$18,OFFSET(Projection!E28,$A$2,0),NA())</f>
        <v>6235</v>
      </c>
      <c r="H28" s="12">
        <f ca="1">IF($B28&lt;='Visualization - Projection'!$C$18,OFFSET(Projection!F28,$A$2,0),NA())</f>
        <v>7087.23466736282</v>
      </c>
      <c r="I28" s="12" t="e">
        <f ca="1">IF($B28&lt;='Visualization - Projection'!$C$18,OFFSET(Projection!#REF!,$A$2,0),NA())</f>
        <v>#REF!</v>
      </c>
      <c r="J28" s="10">
        <f ca="1">IF($B28&lt;='Visualization - Projection'!$C$18,OFFSET(Projection!O28,$A$2,0),NA())</f>
        <v>536</v>
      </c>
      <c r="K28" s="10">
        <f ca="1">IF($B28&lt;='Visualization - Projection'!$C$18,OFFSET(Projection!P28,$A$2,0),NA())</f>
        <v>2652</v>
      </c>
      <c r="L28" s="12">
        <f ca="1">IF($B28&lt;='Visualization - Projection'!$C$18,OFFSET(Projection!Q28,$A$2,0),NA())</f>
        <v>2789</v>
      </c>
      <c r="M28" s="12" t="e">
        <f ca="1">IF($B28&lt;='Visualization - Projection'!$C$18,OFFSET(Projection!#REF!,$A$2,0),NA())</f>
        <v>#REF!</v>
      </c>
      <c r="N28" s="10">
        <f ca="1">IF($B28&lt;='Visualization - Projection'!$C$18,OFFSET(Projection!T28,$A$2,0),NA())</f>
        <v>605</v>
      </c>
      <c r="O28" s="11">
        <f ca="1">IF($B28&lt;='Visualization - Projection'!$C$18,OFFSET(Projection!U28,$A$2,0),NA())</f>
        <v>0.228129713423831</v>
      </c>
      <c r="P28" s="12">
        <f ca="1">IF($B28&lt;='Visualization - Projection'!$C$18,OFFSET(Projection!V28,$A$2,0),NA())</f>
        <v>613.58</v>
      </c>
      <c r="Q28" s="10">
        <f ca="1">IF($B28&lt;='Visualization - Projection'!$C$18,OFFSET(Projection!W28,$A$2,0),NA())</f>
        <v>420</v>
      </c>
      <c r="R28" s="11">
        <f ca="1">IF($B28&lt;='Visualization - Projection'!$C$18,OFFSET(Projection!X28,$A$2,0),NA())</f>
        <v>0.158371040723982</v>
      </c>
      <c r="S28" s="12">
        <f ca="1">IF($B28&lt;='Visualization - Projection'!$C$18,OFFSET(Projection!Y28,$A$2,0),NA())</f>
        <v>446.24</v>
      </c>
      <c r="T28" s="10">
        <f ca="1">IF($B28&lt;='Visualization - Projection'!$C$18,OFFSET(Projection!Z28,$A$2,0),NA())</f>
        <v>0</v>
      </c>
      <c r="U28" s="10">
        <f ca="1">IF($B28&lt;='Visualization - Projection'!$C$18,OFFSET(Projection!AA28,$A$2,0),NA())</f>
        <v>42</v>
      </c>
      <c r="V28" s="12">
        <f ca="1">IF($B28&lt;='Visualization - Projection'!$C$18,OFFSET(Projection!AB28,$A$2,0),NA())</f>
        <v>62.1947</v>
      </c>
      <c r="W28" s="10">
        <f ca="1">IF($B28&lt;='Visualization - Projection'!$C$18,OFFSET(Projection!AC28,$A$2,0),NA())</f>
        <v>220</v>
      </c>
      <c r="X28" s="12">
        <f ca="1">IF($B28&lt;='Visualization - Projection'!$C$18,OFFSET(Projection!AD28,$A$2,0),NA())</f>
        <v>295.7426</v>
      </c>
      <c r="Y28" s="11">
        <f ca="1">IF($B28&lt;='Visualization - Projection'!$C$18,OFFSET(Projection!AE28,$A$2,0),NA())</f>
        <v>0.00673616680032077</v>
      </c>
      <c r="Z28" s="10">
        <f ca="1">IF($B28&lt;='Visualization - Projection'!$C$18,OFFSET(Projection!AI28,$A$2,0),NA())</f>
        <v>0</v>
      </c>
      <c r="AA28" s="11">
        <f ca="1">IF($B28&lt;='Visualization - Projection'!$C$18,OFFSET(Projection!AJ28,$A$2,0),NA())</f>
        <v>1.17135657286854</v>
      </c>
      <c r="AB28" s="11" t="e">
        <f ca="1">IF($B28&lt;='Visualization - Projection'!$C$18,OFFSET(Projection!#REF!,$A$2,0),NA())</f>
        <v>#REF!</v>
      </c>
      <c r="AC28" s="11">
        <f ca="1">IF($B28&lt;='Visualization - Projection'!$C$18,OFFSET(Projection!AK28,$A$2,0),NA())</f>
        <v>1.13668559219933</v>
      </c>
      <c r="AD28" s="10">
        <f ca="1">IF($B28&lt;='Visualization - Projection'!$C$18,OFFSET(Projection!AL28,$A$2,0),NA())</f>
        <v>2200</v>
      </c>
      <c r="AE28" s="10">
        <f ca="1">IF($B28&lt;='Visualization - Projection'!$C$18,OFFSET(Projection!AM28,$A$2,0),NA())</f>
        <v>2000</v>
      </c>
      <c r="AF28" s="3">
        <f ca="1">IF($B28&lt;='Visualization - Projection'!$C$18,OFFSET(Projection!K28,$A$2,0),NA())</f>
        <v>0.0071737362687302</v>
      </c>
      <c r="AG28" s="3">
        <f ca="1">IF($B28&lt;='Visualization - Projection'!$C$18,OFFSET(Projection!M28,$A$2,0),NA())</f>
        <v>0.0360314387363368</v>
      </c>
      <c r="AH28" s="3">
        <f ca="1">IF($B28&lt;='Visualization - Projection'!$C$18,OFFSET(Projection!N28,$A$2,0),NA())</f>
        <v>0.963968561263663</v>
      </c>
    </row>
    <row r="29" spans="2:34">
      <c r="B29" s="9">
        <f ca="1">IF(B28&lt;'Visualization - Projection'!$C$18,OFFSET(Projection!A29,$A$2,0),NA())</f>
        <v>43917</v>
      </c>
      <c r="C29" s="10">
        <f ca="1">IF($B29&lt;='Visualization - Projection'!$C$18,OFFSET(Projection!B29,$A$2,0),NA())</f>
        <v>1049</v>
      </c>
      <c r="D29" s="11">
        <f ca="1">IF($B29&lt;='Visualization - Projection'!$C$18,OFFSET(Projection!C29,$A$2,0),NA())</f>
        <v>0.243</v>
      </c>
      <c r="E29" s="12">
        <f ca="1">IF($B29&lt;='Visualization - Projection'!$C$18,OFFSET(Projection!D29,$A$2,0),NA())</f>
        <v>1024.98911715143</v>
      </c>
      <c r="F29" s="12" t="e">
        <f ca="1">IF($B29&lt;='Visualization - Projection'!$C$18,OFFSET(Projection!#REF!,$A$2,0),NA())</f>
        <v>#REF!</v>
      </c>
      <c r="G29" s="10">
        <f ca="1">IF($B29&lt;='Visualization - Projection'!$C$18,OFFSET(Projection!E29,$A$2,0),NA())</f>
        <v>7284</v>
      </c>
      <c r="H29" s="12">
        <f ca="1">IF($B29&lt;='Visualization - Projection'!$C$18,OFFSET(Projection!F29,$A$2,0),NA())</f>
        <v>8112.22378451425</v>
      </c>
      <c r="I29" s="12" t="e">
        <f ca="1">IF($B29&lt;='Visualization - Projection'!$C$18,OFFSET(Projection!#REF!,$A$2,0),NA())</f>
        <v>#REF!</v>
      </c>
      <c r="J29" s="10">
        <f ca="1">IF($B29&lt;='Visualization - Projection'!$C$18,OFFSET(Projection!O29,$A$2,0),NA())</f>
        <v>490</v>
      </c>
      <c r="K29" s="10">
        <f ca="1">IF($B29&lt;='Visualization - Projection'!$C$18,OFFSET(Projection!P29,$A$2,0),NA())</f>
        <v>3042</v>
      </c>
      <c r="L29" s="12">
        <f ca="1">IF($B29&lt;='Visualization - Projection'!$C$18,OFFSET(Projection!Q29,$A$2,0),NA())</f>
        <v>3225</v>
      </c>
      <c r="M29" s="12" t="e">
        <f ca="1">IF($B29&lt;='Visualization - Projection'!$C$18,OFFSET(Projection!#REF!,$A$2,0),NA())</f>
        <v>#REF!</v>
      </c>
      <c r="N29" s="10">
        <f ca="1">IF($B29&lt;='Visualization - Projection'!$C$18,OFFSET(Projection!T29,$A$2,0),NA())</f>
        <v>690</v>
      </c>
      <c r="O29" s="11">
        <f ca="1">IF($B29&lt;='Visualization - Projection'!$C$18,OFFSET(Projection!U29,$A$2,0),NA())</f>
        <v>0.226824457593688</v>
      </c>
      <c r="P29" s="12">
        <f ca="1">IF($B29&lt;='Visualization - Projection'!$C$18,OFFSET(Projection!V29,$A$2,0),NA())</f>
        <v>709.5</v>
      </c>
      <c r="Q29" s="10">
        <f ca="1">IF($B29&lt;='Visualization - Projection'!$C$18,OFFSET(Projection!W29,$A$2,0),NA())</f>
        <v>489</v>
      </c>
      <c r="R29" s="11">
        <f ca="1">IF($B29&lt;='Visualization - Projection'!$C$18,OFFSET(Projection!X29,$A$2,0),NA())</f>
        <v>0.160749506903353</v>
      </c>
      <c r="S29" s="12">
        <f ca="1">IF($B29&lt;='Visualization - Projection'!$C$18,OFFSET(Projection!Y29,$A$2,0),NA())</f>
        <v>516</v>
      </c>
      <c r="T29" s="10">
        <f ca="1">IF($B29&lt;='Visualization - Projection'!$C$18,OFFSET(Projection!Z29,$A$2,0),NA())</f>
        <v>183</v>
      </c>
      <c r="U29" s="10">
        <f ca="1">IF($B29&lt;='Visualization - Projection'!$C$18,OFFSET(Projection!AA29,$A$2,0),NA())</f>
        <v>69</v>
      </c>
      <c r="V29" s="12">
        <f ca="1">IF($B29&lt;='Visualization - Projection'!$C$18,OFFSET(Projection!AB29,$A$2,0),NA())</f>
        <v>71.9175</v>
      </c>
      <c r="W29" s="10">
        <f ca="1">IF($B29&lt;='Visualization - Projection'!$C$18,OFFSET(Projection!AC29,$A$2,0),NA())</f>
        <v>289</v>
      </c>
      <c r="X29" s="12">
        <f ca="1">IF($B29&lt;='Visualization - Projection'!$C$18,OFFSET(Projection!AD29,$A$2,0),NA())</f>
        <v>367.6601</v>
      </c>
      <c r="Y29" s="11">
        <f ca="1">IF($B29&lt;='Visualization - Projection'!$C$18,OFFSET(Projection!AE29,$A$2,0),NA())</f>
        <v>0.00947281713344316</v>
      </c>
      <c r="Z29" s="10">
        <f ca="1">IF($B29&lt;='Visualization - Projection'!$C$18,OFFSET(Projection!AI29,$A$2,0),NA())</f>
        <v>0</v>
      </c>
      <c r="AA29" s="11">
        <f ca="1">IF($B29&lt;='Visualization - Projection'!$C$18,OFFSET(Projection!AJ29,$A$2,0),NA())</f>
        <v>1.15632843313015</v>
      </c>
      <c r="AB29" s="11" t="e">
        <f ca="1">IF($B29&lt;='Visualization - Projection'!$C$18,OFFSET(Projection!#REF!,$A$2,0),NA())</f>
        <v>#REF!</v>
      </c>
      <c r="AC29" s="11">
        <f ca="1">IF($B29&lt;='Visualization - Projection'!$C$18,OFFSET(Projection!AK29,$A$2,0),NA())</f>
        <v>1.11370452835176</v>
      </c>
      <c r="AD29" s="10">
        <f ca="1">IF($B29&lt;='Visualization - Projection'!$C$18,OFFSET(Projection!AL29,$A$2,0),NA())</f>
        <v>2200</v>
      </c>
      <c r="AE29" s="10">
        <f ca="1">IF($B29&lt;='Visualization - Projection'!$C$18,OFFSET(Projection!AM29,$A$2,0),NA())</f>
        <v>2000</v>
      </c>
      <c r="AF29" s="3">
        <f ca="1">IF($B29&lt;='Visualization - Projection'!$C$18,OFFSET(Projection!K29,$A$2,0),NA())</f>
        <v>0.0070636884151538</v>
      </c>
      <c r="AG29" s="3">
        <f ca="1">IF($B29&lt;='Visualization - Projection'!$C$18,OFFSET(Projection!M29,$A$2,0),NA())</f>
        <v>0.037711846000191</v>
      </c>
      <c r="AH29" s="3">
        <f ca="1">IF($B29&lt;='Visualization - Projection'!$C$18,OFFSET(Projection!N29,$A$2,0),NA())</f>
        <v>0.962288153999809</v>
      </c>
    </row>
    <row r="30" spans="2:34">
      <c r="B30" s="9">
        <f ca="1">IF(B29&lt;'Visualization - Projection'!$C$18,OFFSET(Projection!A30,$A$2,0),NA())</f>
        <v>43918</v>
      </c>
      <c r="C30" s="10">
        <f ca="1">IF($B30&lt;='Visualization - Projection'!$C$18,OFFSET(Projection!B30,$A$2,0),NA())</f>
        <v>1850</v>
      </c>
      <c r="D30" s="11">
        <f ca="1">IF($B30&lt;='Visualization - Projection'!$C$18,OFFSET(Projection!C30,$A$2,0),NA())</f>
        <v>0.243</v>
      </c>
      <c r="E30" s="12">
        <f ca="1">IF($B30&lt;='Visualization - Projection'!$C$18,OFFSET(Projection!D30,$A$2,0),NA())</f>
        <v>1090.22464641411</v>
      </c>
      <c r="F30" s="12" t="e">
        <f ca="1">IF($B30&lt;='Visualization - Projection'!$C$18,OFFSET(Projection!#REF!,$A$2,0),NA())</f>
        <v>#REF!</v>
      </c>
      <c r="G30" s="10">
        <f ca="1">IF($B30&lt;='Visualization - Projection'!$C$18,OFFSET(Projection!E30,$A$2,0),NA())</f>
        <v>9134</v>
      </c>
      <c r="H30" s="12">
        <f ca="1">IF($B30&lt;='Visualization - Projection'!$C$18,OFFSET(Projection!F30,$A$2,0),NA())</f>
        <v>9202.44843092836</v>
      </c>
      <c r="I30" s="12" t="e">
        <f ca="1">IF($B30&lt;='Visualization - Projection'!$C$18,OFFSET(Projection!#REF!,$A$2,0),NA())</f>
        <v>#REF!</v>
      </c>
      <c r="J30" s="10">
        <f ca="1">IF($B30&lt;='Visualization - Projection'!$C$18,OFFSET(Projection!O30,$A$2,0),NA())</f>
        <v>575</v>
      </c>
      <c r="K30" s="10">
        <f ca="1">IF($B30&lt;='Visualization - Projection'!$C$18,OFFSET(Projection!P30,$A$2,0),NA())</f>
        <v>3717</v>
      </c>
      <c r="L30" s="12">
        <f ca="1">IF($B30&lt;='Visualization - Projection'!$C$18,OFFSET(Projection!Q30,$A$2,0),NA())</f>
        <v>3678</v>
      </c>
      <c r="M30" s="12" t="e">
        <f ca="1">IF($B30&lt;='Visualization - Projection'!$C$18,OFFSET(Projection!#REF!,$A$2,0),NA())</f>
        <v>#REF!</v>
      </c>
      <c r="N30" s="10">
        <f ca="1">IF($B30&lt;='Visualization - Projection'!$C$18,OFFSET(Projection!T30,$A$2,0),NA())</f>
        <v>789</v>
      </c>
      <c r="O30" s="11">
        <f ca="1">IF($B30&lt;='Visualization - Projection'!$C$18,OFFSET(Projection!U30,$A$2,0),NA())</f>
        <v>0.21226795803067</v>
      </c>
      <c r="P30" s="12">
        <f ca="1">IF($B30&lt;='Visualization - Projection'!$C$18,OFFSET(Projection!V30,$A$2,0),NA())</f>
        <v>809.16</v>
      </c>
      <c r="Q30" s="10">
        <f ca="1">IF($B30&lt;='Visualization - Projection'!$C$18,OFFSET(Projection!W30,$A$2,0),NA())</f>
        <v>579</v>
      </c>
      <c r="R30" s="11">
        <f ca="1">IF($B30&lt;='Visualization - Projection'!$C$18,OFFSET(Projection!X30,$A$2,0),NA())</f>
        <v>0.155770782889427</v>
      </c>
      <c r="S30" s="12">
        <f ca="1">IF($B30&lt;='Visualization - Projection'!$C$18,OFFSET(Projection!Y30,$A$2,0),NA())</f>
        <v>588.48</v>
      </c>
      <c r="T30" s="10">
        <f ca="1">IF($B30&lt;='Visualization - Projection'!$C$18,OFFSET(Projection!Z30,$A$2,0),NA())</f>
        <v>255</v>
      </c>
      <c r="U30" s="10">
        <f ca="1">IF($B30&lt;='Visualization - Projection'!$C$18,OFFSET(Projection!AA30,$A$2,0),NA())</f>
        <v>64</v>
      </c>
      <c r="V30" s="12">
        <f ca="1">IF($B30&lt;='Visualization - Projection'!$C$18,OFFSET(Projection!AB30,$A$2,0),NA())</f>
        <v>82.0194</v>
      </c>
      <c r="W30" s="10">
        <f ca="1">IF($B30&lt;='Visualization - Projection'!$C$18,OFFSET(Projection!AC30,$A$2,0),NA())</f>
        <v>353</v>
      </c>
      <c r="X30" s="12">
        <f ca="1">IF($B30&lt;='Visualization - Projection'!$C$18,OFFSET(Projection!AD30,$A$2,0),NA())</f>
        <v>449.6795</v>
      </c>
      <c r="Y30" s="11">
        <f ca="1">IF($B30&lt;='Visualization - Projection'!$C$18,OFFSET(Projection!AE30,$A$2,0),NA())</f>
        <v>0.00700678782570615</v>
      </c>
      <c r="Z30" s="10">
        <f ca="1">IF($B30&lt;='Visualization - Projection'!$C$18,OFFSET(Projection!AI30,$A$2,0),NA())</f>
        <v>0</v>
      </c>
      <c r="AA30" s="11">
        <f ca="1">IF($B30&lt;='Visualization - Projection'!$C$18,OFFSET(Projection!AJ30,$A$2,0),NA())</f>
        <v>1.14046511627907</v>
      </c>
      <c r="AB30" s="11" t="e">
        <f ca="1">IF($B30&lt;='Visualization - Projection'!$C$18,OFFSET(Projection!#REF!,$A$2,0),NA())</f>
        <v>#REF!</v>
      </c>
      <c r="AC30" s="11">
        <f ca="1">IF($B30&lt;='Visualization - Projection'!$C$18,OFFSET(Projection!AK30,$A$2,0),NA())</f>
        <v>1.00749380675809</v>
      </c>
      <c r="AD30" s="10">
        <f ca="1">IF($B30&lt;='Visualization - Projection'!$C$18,OFFSET(Projection!AL30,$A$2,0),NA())</f>
        <v>2200</v>
      </c>
      <c r="AE30" s="10">
        <f ca="1">IF($B30&lt;='Visualization - Projection'!$C$18,OFFSET(Projection!AM30,$A$2,0),NA())</f>
        <v>2000</v>
      </c>
      <c r="AF30" s="3">
        <f ca="1">IF($B30&lt;='Visualization - Projection'!$C$18,OFFSET(Projection!K30,$A$2,0),NA())</f>
        <v>0.00695239548614661</v>
      </c>
      <c r="AG30" s="3">
        <f ca="1">IF($B30&lt;='Visualization - Projection'!$C$18,OFFSET(Projection!M30,$A$2,0),NA())</f>
        <v>0.0393635907957549</v>
      </c>
      <c r="AH30" s="3">
        <f ca="1">IF($B30&lt;='Visualization - Projection'!$C$18,OFFSET(Projection!N30,$A$2,0),NA())</f>
        <v>0.960636409204245</v>
      </c>
    </row>
    <row r="31" spans="2:34">
      <c r="B31" s="9">
        <f ca="1">IF(B30&lt;'Visualization - Projection'!$C$18,OFFSET(Projection!A31,$A$2,0),NA())</f>
        <v>43919</v>
      </c>
      <c r="C31" s="10">
        <f ca="1">IF($B31&lt;='Visualization - Projection'!$C$18,OFFSET(Projection!B31,$A$2,0),NA())</f>
        <v>1702</v>
      </c>
      <c r="D31" s="11">
        <f ca="1">IF($B31&lt;='Visualization - Projection'!$C$18,OFFSET(Projection!C31,$A$2,0),NA())</f>
        <v>0.243</v>
      </c>
      <c r="E31" s="12">
        <f ca="1">IF($B31&lt;='Visualization - Projection'!$C$18,OFFSET(Projection!D31,$A$2,0),NA())</f>
        <v>1158.82074648556</v>
      </c>
      <c r="F31" s="12" t="e">
        <f ca="1">IF($B31&lt;='Visualization - Projection'!$C$18,OFFSET(Projection!#REF!,$A$2,0),NA())</f>
        <v>#REF!</v>
      </c>
      <c r="G31" s="10">
        <f ca="1">IF($B31&lt;='Visualization - Projection'!$C$18,OFFSET(Projection!E31,$A$2,0),NA())</f>
        <v>10836</v>
      </c>
      <c r="H31" s="12">
        <f ca="1">IF($B31&lt;='Visualization - Projection'!$C$18,OFFSET(Projection!F31,$A$2,0),NA())</f>
        <v>10361.2691774139</v>
      </c>
      <c r="I31" s="12" t="e">
        <f ca="1">IF($B31&lt;='Visualization - Projection'!$C$18,OFFSET(Projection!#REF!,$A$2,0),NA())</f>
        <v>#REF!</v>
      </c>
      <c r="J31" s="10">
        <f ca="1">IF($B31&lt;='Visualization - Projection'!$C$18,OFFSET(Projection!O31,$A$2,0),NA())</f>
        <v>629</v>
      </c>
      <c r="K31" s="10">
        <f ca="1">IF($B31&lt;='Visualization - Projection'!$C$18,OFFSET(Projection!P31,$A$2,0),NA())</f>
        <v>4138</v>
      </c>
      <c r="L31" s="12">
        <f ca="1">IF($B31&lt;='Visualization - Projection'!$C$18,OFFSET(Projection!Q31,$A$2,0),NA())</f>
        <v>4141</v>
      </c>
      <c r="M31" s="12" t="e">
        <f ca="1">IF($B31&lt;='Visualization - Projection'!$C$18,OFFSET(Projection!#REF!,$A$2,0),NA())</f>
        <v>#REF!</v>
      </c>
      <c r="N31" s="10">
        <f ca="1">IF($B31&lt;='Visualization - Projection'!$C$18,OFFSET(Projection!T31,$A$2,0),NA())</f>
        <v>876</v>
      </c>
      <c r="O31" s="11">
        <f ca="1">IF($B31&lt;='Visualization - Projection'!$C$18,OFFSET(Projection!U31,$A$2,0),NA())</f>
        <v>0.211696471725471</v>
      </c>
      <c r="P31" s="12">
        <f ca="1">IF($B31&lt;='Visualization - Projection'!$C$18,OFFSET(Projection!V31,$A$2,0),NA())</f>
        <v>911.02</v>
      </c>
      <c r="Q31" s="10">
        <f ca="1">IF($B31&lt;='Visualization - Projection'!$C$18,OFFSET(Projection!W31,$A$2,0),NA())</f>
        <v>0</v>
      </c>
      <c r="R31" s="11">
        <f ca="1">IF($B31&lt;='Visualization - Projection'!$C$18,OFFSET(Projection!X31,$A$2,0),NA())</f>
        <v>0</v>
      </c>
      <c r="S31" s="12">
        <f ca="1">IF($B31&lt;='Visualization - Projection'!$C$18,OFFSET(Projection!Y31,$A$2,0),NA())</f>
        <v>662.56</v>
      </c>
      <c r="T31" s="10">
        <f ca="1">IF($B31&lt;='Visualization - Projection'!$C$18,OFFSET(Projection!Z31,$A$2,0),NA())</f>
        <v>296</v>
      </c>
      <c r="U31" s="10">
        <f ca="1">IF($B31&lt;='Visualization - Projection'!$C$18,OFFSET(Projection!AA31,$A$2,0),NA())</f>
        <v>78</v>
      </c>
      <c r="V31" s="12">
        <f ca="1">IF($B31&lt;='Visualization - Projection'!$C$18,OFFSET(Projection!AB31,$A$2,0),NA())</f>
        <v>92.3443</v>
      </c>
      <c r="W31" s="10">
        <f ca="1">IF($B31&lt;='Visualization - Projection'!$C$18,OFFSET(Projection!AC31,$A$2,0),NA())</f>
        <v>431</v>
      </c>
      <c r="X31" s="12">
        <f ca="1">IF($B31&lt;='Visualization - Projection'!$C$18,OFFSET(Projection!AD31,$A$2,0),NA())</f>
        <v>542.0238</v>
      </c>
      <c r="Y31" s="11">
        <f ca="1">IF($B31&lt;='Visualization - Projection'!$C$18,OFFSET(Projection!AE31,$A$2,0),NA())</f>
        <v>0.00719822812846069</v>
      </c>
      <c r="Z31" s="10">
        <f ca="1">IF($B31&lt;='Visualization - Projection'!$C$18,OFFSET(Projection!AI31,$A$2,0),NA())</f>
        <v>0</v>
      </c>
      <c r="AA31" s="11">
        <f ca="1">IF($B31&lt;='Visualization - Projection'!$C$18,OFFSET(Projection!AJ31,$A$2,0),NA())</f>
        <v>1.12588363240892</v>
      </c>
      <c r="AB31" s="11" t="e">
        <f ca="1">IF($B31&lt;='Visualization - Projection'!$C$18,OFFSET(Projection!#REF!,$A$2,0),NA())</f>
        <v>#REF!</v>
      </c>
      <c r="AC31" s="11">
        <f ca="1">IF($B31&lt;='Visualization - Projection'!$C$18,OFFSET(Projection!AK31,$A$2,0),NA())</f>
        <v>0.956189477428379</v>
      </c>
      <c r="AD31" s="10">
        <f ca="1">IF($B31&lt;='Visualization - Projection'!$C$18,OFFSET(Projection!AL31,$A$2,0),NA())</f>
        <v>2200</v>
      </c>
      <c r="AE31" s="10">
        <f ca="1">IF($B31&lt;='Visualization - Projection'!$C$18,OFFSET(Projection!AM31,$A$2,0),NA())</f>
        <v>2000</v>
      </c>
      <c r="AF31" s="3">
        <f ca="1">IF($B31&lt;='Visualization - Projection'!$C$18,OFFSET(Projection!K31,$A$2,0),NA())</f>
        <v>0.00684001711444243</v>
      </c>
      <c r="AG31" s="3">
        <f ca="1">IF($B31&lt;='Visualization - Projection'!$C$18,OFFSET(Projection!M31,$A$2,0),NA())</f>
        <v>0.0409865207849036</v>
      </c>
      <c r="AH31" s="3">
        <f ca="1">IF($B31&lt;='Visualization - Projection'!$C$18,OFFSET(Projection!N31,$A$2,0),NA())</f>
        <v>0.959013479215096</v>
      </c>
    </row>
    <row r="32" spans="2:34">
      <c r="B32" s="9">
        <f ca="1">IF(B31&lt;'Visualization - Projection'!$C$18,OFFSET(Projection!A32,$A$2,0),NA())</f>
        <v>43920</v>
      </c>
      <c r="C32" s="10">
        <f ca="1">IF($B32&lt;='Visualization - Projection'!$C$18,OFFSET(Projection!B32,$A$2,0),NA())</f>
        <v>1063</v>
      </c>
      <c r="D32" s="11">
        <f ca="1">IF($B32&lt;='Visualization - Projection'!$C$18,OFFSET(Projection!C32,$A$2,0),NA())</f>
        <v>0.243</v>
      </c>
      <c r="E32" s="12">
        <f ca="1">IF($B32&lt;='Visualization - Projection'!$C$18,OFFSET(Projection!D32,$A$2,0),NA())</f>
        <v>936.131160300509</v>
      </c>
      <c r="F32" s="12" t="e">
        <f ca="1">IF($B32&lt;='Visualization - Projection'!$C$18,OFFSET(Projection!#REF!,$A$2,0),NA())</f>
        <v>#REF!</v>
      </c>
      <c r="G32" s="10">
        <f ca="1">IF($B32&lt;='Visualization - Projection'!$C$18,OFFSET(Projection!E32,$A$2,0),NA())</f>
        <v>11899</v>
      </c>
      <c r="H32" s="12">
        <f ca="1">IF($B32&lt;='Visualization - Projection'!$C$18,OFFSET(Projection!F32,$A$2,0),NA())</f>
        <v>11297.4003377144</v>
      </c>
      <c r="I32" s="12" t="e">
        <f ca="1">IF($B32&lt;='Visualization - Projection'!$C$18,OFFSET(Projection!#REF!,$A$2,0),NA())</f>
        <v>#REF!</v>
      </c>
      <c r="J32" s="10">
        <f ca="1">IF($B32&lt;='Visualization - Projection'!$C$18,OFFSET(Projection!O32,$A$2,0),NA())</f>
        <v>536</v>
      </c>
      <c r="K32" s="10">
        <f ca="1">IF($B32&lt;='Visualization - Projection'!$C$18,OFFSET(Projection!P32,$A$2,0),NA())</f>
        <v>4524</v>
      </c>
      <c r="L32" s="12">
        <f ca="1">IF($B32&lt;='Visualization - Projection'!$C$18,OFFSET(Projection!Q32,$A$2,0),NA())</f>
        <v>4610</v>
      </c>
      <c r="M32" s="12" t="e">
        <f ca="1">IF($B32&lt;='Visualization - Projection'!$C$18,OFFSET(Projection!#REF!,$A$2,0),NA())</f>
        <v>#REF!</v>
      </c>
      <c r="N32" s="10">
        <f ca="1">IF($B32&lt;='Visualization - Projection'!$C$18,OFFSET(Projection!T32,$A$2,0),NA())</f>
        <v>927</v>
      </c>
      <c r="O32" s="11">
        <f ca="1">IF($B32&lt;='Visualization - Projection'!$C$18,OFFSET(Projection!U32,$A$2,0),NA())</f>
        <v>0.204907161803714</v>
      </c>
      <c r="P32" s="12">
        <f ca="1">IF($B32&lt;='Visualization - Projection'!$C$18,OFFSET(Projection!V32,$A$2,0),NA())</f>
        <v>1014.2</v>
      </c>
      <c r="Q32" s="10">
        <f ca="1">IF($B32&lt;='Visualization - Projection'!$C$18,OFFSET(Projection!W32,$A$2,0),NA())</f>
        <v>696</v>
      </c>
      <c r="R32" s="11">
        <f ca="1">IF($B32&lt;='Visualization - Projection'!$C$18,OFFSET(Projection!X32,$A$2,0),NA())</f>
        <v>0.153846153846154</v>
      </c>
      <c r="S32" s="12">
        <f ca="1">IF($B32&lt;='Visualization - Projection'!$C$18,OFFSET(Projection!Y32,$A$2,0),NA())</f>
        <v>737.6</v>
      </c>
      <c r="T32" s="10">
        <f ca="1">IF($B32&lt;='Visualization - Projection'!$C$18,OFFSET(Projection!Z32,$A$2,0),NA())</f>
        <v>168</v>
      </c>
      <c r="U32" s="10">
        <f ca="1">IF($B32&lt;='Visualization - Projection'!$C$18,OFFSET(Projection!AA32,$A$2,0),NA())</f>
        <v>82</v>
      </c>
      <c r="V32" s="12">
        <f ca="1">IF($B32&lt;='Visualization - Projection'!$C$18,OFFSET(Projection!AB32,$A$2,0),NA())</f>
        <v>102.803</v>
      </c>
      <c r="W32" s="10">
        <f ca="1">IF($B32&lt;='Visualization - Projection'!$C$18,OFFSET(Projection!AC32,$A$2,0),NA())</f>
        <v>513</v>
      </c>
      <c r="X32" s="12">
        <f ca="1">IF($B32&lt;='Visualization - Projection'!$C$18,OFFSET(Projection!AD32,$A$2,0),NA())</f>
        <v>644.8268</v>
      </c>
      <c r="Y32" s="11">
        <f ca="1">IF($B32&lt;='Visualization - Projection'!$C$18,OFFSET(Projection!AE32,$A$2,0),NA())</f>
        <v>0.00689133540633667</v>
      </c>
      <c r="Z32" s="10">
        <f ca="1">IF($B32&lt;='Visualization - Projection'!$C$18,OFFSET(Projection!AI32,$A$2,0),NA())</f>
        <v>0</v>
      </c>
      <c r="AA32" s="11">
        <f ca="1">IF($B32&lt;='Visualization - Projection'!$C$18,OFFSET(Projection!AJ32,$A$2,0),NA())</f>
        <v>1.11325766723014</v>
      </c>
      <c r="AB32" s="11" t="e">
        <f ca="1">IF($B32&lt;='Visualization - Projection'!$C$18,OFFSET(Projection!#REF!,$A$2,0),NA())</f>
        <v>#REF!</v>
      </c>
      <c r="AC32" s="11">
        <f ca="1">IF($B32&lt;='Visualization - Projection'!$C$18,OFFSET(Projection!AK32,$A$2,0),NA())</f>
        <v>0.94944115788843</v>
      </c>
      <c r="AD32" s="10">
        <f ca="1">IF($B32&lt;='Visualization - Projection'!$C$18,OFFSET(Projection!AL32,$A$2,0),NA())</f>
        <v>2200</v>
      </c>
      <c r="AE32" s="10">
        <f ca="1">IF($B32&lt;='Visualization - Projection'!$C$18,OFFSET(Projection!AM32,$A$2,0),NA())</f>
        <v>2000</v>
      </c>
      <c r="AF32" s="3">
        <f ca="1">IF($B32&lt;='Visualization - Projection'!$C$18,OFFSET(Projection!K32,$A$2,0),NA())</f>
        <v>0.00672670981940222</v>
      </c>
      <c r="AG32" s="3">
        <f ca="1">IF($B32&lt;='Visualization - Projection'!$C$18,OFFSET(Projection!M32,$A$2,0),NA())</f>
        <v>0.042580520257331</v>
      </c>
      <c r="AH32" s="3">
        <f ca="1">IF($B32&lt;='Visualization - Projection'!$C$18,OFFSET(Projection!N32,$A$2,0),NA())</f>
        <v>0.957419479742669</v>
      </c>
    </row>
    <row r="33" spans="2:34">
      <c r="B33" s="9">
        <f ca="1">IF(B32&lt;'Visualization - Projection'!$C$18,OFFSET(Projection!A33,$A$2,0),NA())</f>
        <v>43921</v>
      </c>
      <c r="C33" s="10">
        <f ca="1">IF($B33&lt;='Visualization - Projection'!$C$18,OFFSET(Projection!B33,$A$2,0),NA())</f>
        <v>876</v>
      </c>
      <c r="D33" s="11">
        <f ca="1">IF($B33&lt;='Visualization - Projection'!$C$18,OFFSET(Projection!C33,$A$2,0),NA())</f>
        <v>0.243</v>
      </c>
      <c r="E33" s="12">
        <f ca="1">IF($B33&lt;='Visualization - Projection'!$C$18,OFFSET(Projection!D33,$A$2,0),NA())</f>
        <v>994.115425689506</v>
      </c>
      <c r="F33" s="12" t="e">
        <f ca="1">IF($B33&lt;='Visualization - Projection'!$C$18,OFFSET(Projection!#REF!,$A$2,0),NA())</f>
        <v>#REF!</v>
      </c>
      <c r="G33" s="10">
        <f ca="1">IF($B33&lt;='Visualization - Projection'!$C$18,OFFSET(Projection!E33,$A$2,0),NA())</f>
        <v>12775</v>
      </c>
      <c r="H33" s="12">
        <f ca="1">IF($B33&lt;='Visualization - Projection'!$C$18,OFFSET(Projection!F33,$A$2,0),NA())</f>
        <v>12291.5157634039</v>
      </c>
      <c r="I33" s="12" t="e">
        <f ca="1">IF($B33&lt;='Visualization - Projection'!$C$18,OFFSET(Projection!#REF!,$A$2,0),NA())</f>
        <v>#REF!</v>
      </c>
      <c r="J33" s="10">
        <f ca="1">IF($B33&lt;='Visualization - Projection'!$C$18,OFFSET(Projection!O33,$A$2,0),NA())</f>
        <v>485</v>
      </c>
      <c r="K33" s="10">
        <f ca="1">IF($B33&lt;='Visualization - Projection'!$C$18,OFFSET(Projection!P33,$A$2,0),NA())</f>
        <v>4920</v>
      </c>
      <c r="L33" s="12">
        <f ca="1">IF($B33&lt;='Visualization - Projection'!$C$18,OFFSET(Projection!Q33,$A$2,0),NA())</f>
        <v>4928</v>
      </c>
      <c r="M33" s="12" t="e">
        <f ca="1">IF($B33&lt;='Visualization - Projection'!$C$18,OFFSET(Projection!#REF!,$A$2,0),NA())</f>
        <v>#REF!</v>
      </c>
      <c r="N33" s="10">
        <f ca="1">IF($B33&lt;='Visualization - Projection'!$C$18,OFFSET(Projection!T33,$A$2,0),NA())</f>
        <v>1021</v>
      </c>
      <c r="O33" s="11">
        <f ca="1">IF($B33&lt;='Visualization - Projection'!$C$18,OFFSET(Projection!U33,$A$2,0),NA())</f>
        <v>0.207520325203252</v>
      </c>
      <c r="P33" s="12">
        <f ca="1">IF($B33&lt;='Visualization - Projection'!$C$18,OFFSET(Projection!V33,$A$2,0),NA())</f>
        <v>1084.16</v>
      </c>
      <c r="Q33" s="10">
        <f ca="1">IF($B33&lt;='Visualization - Projection'!$C$18,OFFSET(Projection!W33,$A$2,0),NA())</f>
        <v>786</v>
      </c>
      <c r="R33" s="11">
        <f ca="1">IF($B33&lt;='Visualization - Projection'!$C$18,OFFSET(Projection!X33,$A$2,0),NA())</f>
        <v>0.159756097560976</v>
      </c>
      <c r="S33" s="12">
        <f ca="1">IF($B33&lt;='Visualization - Projection'!$C$18,OFFSET(Projection!Y33,$A$2,0),NA())</f>
        <v>788.48</v>
      </c>
      <c r="T33" s="10">
        <f ca="1">IF($B33&lt;='Visualization - Projection'!$C$18,OFFSET(Projection!Z33,$A$2,0),NA())</f>
        <v>0</v>
      </c>
      <c r="U33" s="10">
        <f ca="1">IF($B33&lt;='Visualization - Projection'!$C$18,OFFSET(Projection!AA33,$A$2,0),NA())</f>
        <v>192</v>
      </c>
      <c r="V33" s="12">
        <f ca="1">IF($B33&lt;='Visualization - Projection'!$C$18,OFFSET(Projection!AB33,$A$2,0),NA())</f>
        <v>109.8944</v>
      </c>
      <c r="W33" s="10">
        <f ca="1">IF($B33&lt;='Visualization - Projection'!$C$18,OFFSET(Projection!AC33,$A$2,0),NA())</f>
        <v>705</v>
      </c>
      <c r="X33" s="12">
        <f ca="1">IF($B33&lt;='Visualization - Projection'!$C$18,OFFSET(Projection!AD33,$A$2,0),NA())</f>
        <v>754.7212</v>
      </c>
      <c r="Y33" s="11">
        <f ca="1">IF($B33&lt;='Visualization - Projection'!$C$18,OFFSET(Projection!AE33,$A$2,0),NA())</f>
        <v>0.0150293542074364</v>
      </c>
      <c r="Z33" s="10">
        <f ca="1">IF($B33&lt;='Visualization - Projection'!$C$18,OFFSET(Projection!AI33,$A$2,0),NA())</f>
        <v>0</v>
      </c>
      <c r="AA33" s="11">
        <f ca="1">IF($B33&lt;='Visualization - Projection'!$C$18,OFFSET(Projection!AJ33,$A$2,0),NA())</f>
        <v>1.06898047722343</v>
      </c>
      <c r="AB33" s="11" t="e">
        <f ca="1">IF($B33&lt;='Visualization - Projection'!$C$18,OFFSET(Projection!#REF!,$A$2,0),NA())</f>
        <v>#REF!</v>
      </c>
      <c r="AC33" s="11">
        <f ca="1">IF($B33&lt;='Visualization - Projection'!$C$18,OFFSET(Projection!AK33,$A$2,0),NA())</f>
        <v>0.962153875804613</v>
      </c>
      <c r="AD33" s="10">
        <f ca="1">IF($B33&lt;='Visualization - Projection'!$C$18,OFFSET(Projection!AL33,$A$2,0),NA())</f>
        <v>2200</v>
      </c>
      <c r="AE33" s="10">
        <f ca="1">IF($B33&lt;='Visualization - Projection'!$C$18,OFFSET(Projection!AM33,$A$2,0),NA())</f>
        <v>2000</v>
      </c>
      <c r="AF33" s="3">
        <f ca="1">IF($B33&lt;='Visualization - Projection'!$C$18,OFFSET(Projection!K33,$A$2,0),NA())</f>
        <v>0.00661262667373246</v>
      </c>
      <c r="AG33" s="3">
        <f ca="1">IF($B33&lt;='Visualization - Projection'!$C$18,OFFSET(Projection!M33,$A$2,0),NA())</f>
        <v>0.0441455090301393</v>
      </c>
      <c r="AH33" s="3">
        <f ca="1">IF($B33&lt;='Visualization - Projection'!$C$18,OFFSET(Projection!N33,$A$2,0),NA())</f>
        <v>0.955854490969861</v>
      </c>
    </row>
    <row r="34" spans="2:34">
      <c r="B34" s="9">
        <f ca="1">IF(B33&lt;'Visualization - Projection'!$C$18,OFFSET(Projection!A34,$A$2,0),NA())</f>
        <v>43922</v>
      </c>
      <c r="C34" s="10">
        <f ca="1">IF($B34&lt;='Visualization - Projection'!$C$18,OFFSET(Projection!B34,$A$2,0),NA())</f>
        <v>1189</v>
      </c>
      <c r="D34" s="11">
        <f ca="1">IF($B34&lt;='Visualization - Projection'!$C$18,OFFSET(Projection!C34,$A$2,0),NA())</f>
        <v>0.243</v>
      </c>
      <c r="E34" s="12">
        <f ca="1">IF($B34&lt;='Visualization - Projection'!$C$18,OFFSET(Projection!D34,$A$2,0),NA())</f>
        <v>980.466593718477</v>
      </c>
      <c r="F34" s="12" t="e">
        <f ca="1">IF($B34&lt;='Visualization - Projection'!$C$18,OFFSET(Projection!#REF!,$A$2,0),NA())</f>
        <v>#REF!</v>
      </c>
      <c r="G34" s="10">
        <f ca="1">IF($B34&lt;='Visualization - Projection'!$C$18,OFFSET(Projection!E34,$A$2,0),NA())</f>
        <v>13964</v>
      </c>
      <c r="H34" s="12">
        <f ca="1">IF($B34&lt;='Visualization - Projection'!$C$18,OFFSET(Projection!F34,$A$2,0),NA())</f>
        <v>13271.9823571224</v>
      </c>
      <c r="I34" s="12" t="e">
        <f ca="1">IF($B34&lt;='Visualization - Projection'!$C$18,OFFSET(Projection!#REF!,$A$2,0),NA())</f>
        <v>#REF!</v>
      </c>
      <c r="J34" s="10">
        <f ca="1">IF($B34&lt;='Visualization - Projection'!$C$18,OFFSET(Projection!O34,$A$2,0),NA())</f>
        <v>578</v>
      </c>
      <c r="K34" s="10">
        <f ca="1">IF($B34&lt;='Visualization - Projection'!$C$18,OFFSET(Projection!P34,$A$2,0),NA())</f>
        <v>4995</v>
      </c>
      <c r="L34" s="12">
        <f ca="1">IF($B34&lt;='Visualization - Projection'!$C$18,OFFSET(Projection!Q34,$A$2,0),NA())</f>
        <v>5218</v>
      </c>
      <c r="M34" s="12" t="e">
        <f ca="1">IF($B34&lt;='Visualization - Projection'!$C$18,OFFSET(Projection!#REF!,$A$2,0),NA())</f>
        <v>#REF!</v>
      </c>
      <c r="N34" s="10">
        <f ca="1">IF($B34&lt;='Visualization - Projection'!$C$18,OFFSET(Projection!T34,$A$2,0),NA())</f>
        <v>1088</v>
      </c>
      <c r="O34" s="11">
        <f ca="1">IF($B34&lt;='Visualization - Projection'!$C$18,OFFSET(Projection!U34,$A$2,0),NA())</f>
        <v>0.217817817817818</v>
      </c>
      <c r="P34" s="12">
        <f ca="1">IF($B34&lt;='Visualization - Projection'!$C$18,OFFSET(Projection!V34,$A$2,0),NA())</f>
        <v>1147.96</v>
      </c>
      <c r="Q34" s="10">
        <f ca="1">IF($B34&lt;='Visualization - Projection'!$C$18,OFFSET(Projection!W34,$A$2,0),NA())</f>
        <v>834</v>
      </c>
      <c r="R34" s="11">
        <f ca="1">IF($B34&lt;='Visualization - Projection'!$C$18,OFFSET(Projection!X34,$A$2,0),NA())</f>
        <v>0.166966966966967</v>
      </c>
      <c r="S34" s="12">
        <f ca="1">IF($B34&lt;='Visualization - Projection'!$C$18,OFFSET(Projection!Y34,$A$2,0),NA())</f>
        <v>834.88</v>
      </c>
      <c r="T34" s="10">
        <f ca="1">IF($B34&lt;='Visualization - Projection'!$C$18,OFFSET(Projection!Z34,$A$2,0),NA())</f>
        <v>0</v>
      </c>
      <c r="U34" s="10">
        <f ca="1">IF($B34&lt;='Visualization - Projection'!$C$18,OFFSET(Projection!AA34,$A$2,0),NA())</f>
        <v>123</v>
      </c>
      <c r="V34" s="12">
        <f ca="1">IF($B34&lt;='Visualization - Projection'!$C$18,OFFSET(Projection!AB34,$A$2,0),NA())</f>
        <v>116.3614</v>
      </c>
      <c r="W34" s="10">
        <f ca="1">IF($B34&lt;='Visualization - Projection'!$C$18,OFFSET(Projection!AC34,$A$2,0),NA())</f>
        <v>828</v>
      </c>
      <c r="X34" s="12">
        <f ca="1">IF($B34&lt;='Visualization - Projection'!$C$18,OFFSET(Projection!AD34,$A$2,0),NA())</f>
        <v>871.0826</v>
      </c>
      <c r="Y34" s="11">
        <f ca="1">IF($B34&lt;='Visualization - Projection'!$C$18,OFFSET(Projection!AE34,$A$2,0),NA())</f>
        <v>0.00880836436551131</v>
      </c>
      <c r="Z34" s="10">
        <f ca="1">IF($B34&lt;='Visualization - Projection'!$C$18,OFFSET(Projection!AI34,$A$2,0),NA())</f>
        <v>0</v>
      </c>
      <c r="AA34" s="11">
        <f ca="1">IF($B34&lt;='Visualization - Projection'!$C$18,OFFSET(Projection!AJ34,$A$2,0),NA())</f>
        <v>1.0588474025974</v>
      </c>
      <c r="AB34" s="11" t="e">
        <f ca="1">IF($B34&lt;='Visualization - Projection'!$C$18,OFFSET(Projection!#REF!,$A$2,0),NA())</f>
        <v>#REF!</v>
      </c>
      <c r="AC34" s="11">
        <f ca="1">IF($B34&lt;='Visualization - Projection'!$C$18,OFFSET(Projection!AK34,$A$2,0),NA())</f>
        <v>0.950442735399772</v>
      </c>
      <c r="AD34" s="10">
        <f ca="1">IF($B34&lt;='Visualization - Projection'!$C$18,OFFSET(Projection!AL34,$A$2,0),NA())</f>
        <v>2200</v>
      </c>
      <c r="AE34" s="10">
        <f ca="1">IF($B34&lt;='Visualization - Projection'!$C$18,OFFSET(Projection!AM34,$A$2,0),NA())</f>
        <v>2000</v>
      </c>
      <c r="AF34" s="3">
        <f ca="1">IF($B34&lt;='Visualization - Projection'!$C$18,OFFSET(Projection!K34,$A$2,0),NA())</f>
        <v>0.00649791699959582</v>
      </c>
      <c r="AG34" s="3">
        <f ca="1">IF($B34&lt;='Visualization - Projection'!$C$18,OFFSET(Projection!M34,$A$2,0),NA())</f>
        <v>0.0456814412936155</v>
      </c>
      <c r="AH34" s="3">
        <f ca="1">IF($B34&lt;='Visualization - Projection'!$C$18,OFFSET(Projection!N34,$A$2,0),NA())</f>
        <v>0.954318558706384</v>
      </c>
    </row>
    <row r="35" spans="2:34">
      <c r="B35" s="9">
        <f ca="1">IF(B34&lt;'Visualization - Projection'!$C$18,OFFSET(Projection!A35,$A$2,0),NA())</f>
        <v>43923</v>
      </c>
      <c r="C35" s="10">
        <f ca="1">IF($B35&lt;='Visualization - Projection'!$C$18,OFFSET(Projection!B35,$A$2,0),NA())</f>
        <v>1384</v>
      </c>
      <c r="D35" s="11">
        <f ca="1">IF($B35&lt;='Visualization - Projection'!$C$18,OFFSET(Projection!C35,$A$2,0),NA())</f>
        <v>0.243</v>
      </c>
      <c r="E35" s="12">
        <f ca="1">IF($B35&lt;='Visualization - Projection'!$C$18,OFFSET(Projection!D35,$A$2,0),NA())</f>
        <v>966.602006167717</v>
      </c>
      <c r="F35" s="12" t="e">
        <f ca="1">IF($B35&lt;='Visualization - Projection'!$C$18,OFFSET(Projection!#REF!,$A$2,0),NA())</f>
        <v>#REF!</v>
      </c>
      <c r="G35" s="10">
        <f ca="1">IF($B35&lt;='Visualization - Projection'!$C$18,OFFSET(Projection!E35,$A$2,0),NA())</f>
        <v>15348</v>
      </c>
      <c r="H35" s="12">
        <f ca="1">IF($B35&lt;='Visualization - Projection'!$C$18,OFFSET(Projection!F35,$A$2,0),NA())</f>
        <v>14238.5843632901</v>
      </c>
      <c r="I35" s="12" t="e">
        <f ca="1">IF($B35&lt;='Visualization - Projection'!$C$18,OFFSET(Projection!#REF!,$A$2,0),NA())</f>
        <v>#REF!</v>
      </c>
      <c r="J35" s="10">
        <f ca="1">IF($B35&lt;='Visualization - Projection'!$C$18,OFFSET(Projection!O35,$A$2,0),NA())</f>
        <v>503</v>
      </c>
      <c r="K35" s="10">
        <f ca="1">IF($B35&lt;='Visualization - Projection'!$C$18,OFFSET(Projection!P35,$A$2,0),NA())</f>
        <v>5367</v>
      </c>
      <c r="L35" s="12">
        <f ca="1">IF($B35&lt;='Visualization - Projection'!$C$18,OFFSET(Projection!Q35,$A$2,0),NA())</f>
        <v>5421</v>
      </c>
      <c r="M35" s="12" t="e">
        <f ca="1">IF($B35&lt;='Visualization - Projection'!$C$18,OFFSET(Projection!#REF!,$A$2,0),NA())</f>
        <v>#REF!</v>
      </c>
      <c r="N35" s="10">
        <f ca="1">IF($B35&lt;='Visualization - Projection'!$C$18,OFFSET(Projection!T35,$A$2,0),NA())</f>
        <v>1144</v>
      </c>
      <c r="O35" s="11">
        <f ca="1">IF($B35&lt;='Visualization - Projection'!$C$18,OFFSET(Projection!U35,$A$2,0),NA())</f>
        <v>0.213154462455748</v>
      </c>
      <c r="P35" s="12">
        <f ca="1">IF($B35&lt;='Visualization - Projection'!$C$18,OFFSET(Projection!V35,$A$2,0),NA())</f>
        <v>1192.62</v>
      </c>
      <c r="Q35" s="10">
        <f ca="1">IF($B35&lt;='Visualization - Projection'!$C$18,OFFSET(Projection!W35,$A$2,0),NA())</f>
        <v>906</v>
      </c>
      <c r="R35" s="11">
        <f ca="1">IF($B35&lt;='Visualization - Projection'!$C$18,OFFSET(Projection!X35,$A$2,0),NA())</f>
        <v>0.168809390721073</v>
      </c>
      <c r="S35" s="12">
        <f ca="1">IF($B35&lt;='Visualization - Projection'!$C$18,OFFSET(Projection!Y35,$A$2,0),NA())</f>
        <v>867.36</v>
      </c>
      <c r="T35" s="10">
        <f ca="1">IF($B35&lt;='Visualization - Projection'!$C$18,OFFSET(Projection!Z35,$A$2,0),NA())</f>
        <v>0</v>
      </c>
      <c r="U35" s="10">
        <f ca="1">IF($B35&lt;='Visualization - Projection'!$C$18,OFFSET(Projection!AA35,$A$2,0),NA())</f>
        <v>183</v>
      </c>
      <c r="V35" s="12">
        <f ca="1">IF($B35&lt;='Visualization - Projection'!$C$18,OFFSET(Projection!AB35,$A$2,0),NA())</f>
        <v>120.8883</v>
      </c>
      <c r="W35" s="10">
        <f ca="1">IF($B35&lt;='Visualization - Projection'!$C$18,OFFSET(Projection!AC35,$A$2,0),NA())</f>
        <v>1011</v>
      </c>
      <c r="X35" s="12">
        <f ca="1">IF($B35&lt;='Visualization - Projection'!$C$18,OFFSET(Projection!AD35,$A$2,0),NA())</f>
        <v>991.9709</v>
      </c>
      <c r="Y35" s="11">
        <f ca="1">IF($B35&lt;='Visualization - Projection'!$C$18,OFFSET(Projection!AE35,$A$2,0),NA())</f>
        <v>0.0119233776387803</v>
      </c>
      <c r="Z35" s="10">
        <f ca="1">IF($B35&lt;='Visualization - Projection'!$C$18,OFFSET(Projection!AI35,$A$2,0),NA())</f>
        <v>0</v>
      </c>
      <c r="AA35" s="11">
        <f ca="1">IF($B35&lt;='Visualization - Projection'!$C$18,OFFSET(Projection!AJ35,$A$2,0),NA())</f>
        <v>1.0389037945573</v>
      </c>
      <c r="AB35" s="11" t="e">
        <f ca="1">IF($B35&lt;='Visualization - Projection'!$C$18,OFFSET(Projection!#REF!,$A$2,0),NA())</f>
        <v>#REF!</v>
      </c>
      <c r="AC35" s="11">
        <f ca="1">IF($B35&lt;='Visualization - Projection'!$C$18,OFFSET(Projection!AK35,$A$2,0),NA())</f>
        <v>0.927715947569073</v>
      </c>
      <c r="AD35" s="10">
        <f ca="1">IF($B35&lt;='Visualization - Projection'!$C$18,OFFSET(Projection!AL35,$A$2,0),NA())</f>
        <v>2200</v>
      </c>
      <c r="AE35" s="10">
        <f ca="1">IF($B35&lt;='Visualization - Projection'!$C$18,OFFSET(Projection!AM35,$A$2,0),NA())</f>
        <v>2000</v>
      </c>
      <c r="AF35" s="3">
        <f ca="1">IF($B35&lt;='Visualization - Projection'!$C$18,OFFSET(Projection!K35,$A$2,0),NA())</f>
        <v>0.00638272609417804</v>
      </c>
      <c r="AG35" s="3">
        <f ca="1">IF($B35&lt;='Visualization - Projection'!$C$18,OFFSET(Projection!M35,$A$2,0),NA())</f>
        <v>0.0471883044105279</v>
      </c>
      <c r="AH35" s="3">
        <f ca="1">IF($B35&lt;='Visualization - Projection'!$C$18,OFFSET(Projection!N35,$A$2,0),NA())</f>
        <v>0.952811695589472</v>
      </c>
    </row>
    <row r="36" spans="2:34">
      <c r="B36" s="9">
        <f ca="1">IF(B35&lt;'Visualization - Projection'!$C$18,OFFSET(Projection!A36,$A$2,0),NA())</f>
        <v>43924</v>
      </c>
      <c r="C36" s="10">
        <f ca="1">IF($B36&lt;='Visualization - Projection'!$C$18,OFFSET(Projection!B36,$A$2,0),NA())</f>
        <v>1422</v>
      </c>
      <c r="D36" s="11">
        <f ca="1">IF($B36&lt;='Visualization - Projection'!$C$18,OFFSET(Projection!C36,$A$2,0),NA())</f>
        <v>0.243</v>
      </c>
      <c r="E36" s="12">
        <f ca="1">IF($B36&lt;='Visualization - Projection'!$C$18,OFFSET(Projection!D36,$A$2,0),NA())</f>
        <v>952.51056973326</v>
      </c>
      <c r="F36" s="12" t="e">
        <f ca="1">IF($B36&lt;='Visualization - Projection'!$C$18,OFFSET(Projection!#REF!,$A$2,0),NA())</f>
        <v>#REF!</v>
      </c>
      <c r="G36" s="10">
        <f ca="1">IF($B36&lt;='Visualization - Projection'!$C$18,OFFSET(Projection!E36,$A$2,0),NA())</f>
        <v>16770</v>
      </c>
      <c r="H36" s="12">
        <f ca="1">IF($B36&lt;='Visualization - Projection'!$C$18,OFFSET(Projection!F36,$A$2,0),NA())</f>
        <v>15191.0949330234</v>
      </c>
      <c r="I36" s="12" t="e">
        <f ca="1">IF($B36&lt;='Visualization - Projection'!$C$18,OFFSET(Projection!#REF!,$A$2,0),NA())</f>
        <v>#REF!</v>
      </c>
      <c r="J36" s="10">
        <f ca="1">IF($B36&lt;='Visualization - Projection'!$C$18,OFFSET(Projection!O36,$A$2,0),NA())</f>
        <v>499</v>
      </c>
      <c r="K36" s="10">
        <f ca="1">IF($B36&lt;='Visualization - Projection'!$C$18,OFFSET(Projection!P36,$A$2,0),NA())</f>
        <v>5552</v>
      </c>
      <c r="L36" s="12">
        <f ca="1">IF($B36&lt;='Visualization - Projection'!$C$18,OFFSET(Projection!Q36,$A$2,0),NA())</f>
        <v>5504</v>
      </c>
      <c r="M36" s="12" t="e">
        <f ca="1">IF($B36&lt;='Visualization - Projection'!$C$18,OFFSET(Projection!#REF!,$A$2,0),NA())</f>
        <v>#REF!</v>
      </c>
      <c r="N36" s="10">
        <f ca="1">IF($B36&lt;='Visualization - Projection'!$C$18,OFFSET(Projection!T36,$A$2,0),NA())</f>
        <v>1205</v>
      </c>
      <c r="O36" s="11">
        <f ca="1">IF($B36&lt;='Visualization - Projection'!$C$18,OFFSET(Projection!U36,$A$2,0),NA())</f>
        <v>0.217038904899135</v>
      </c>
      <c r="P36" s="12">
        <f ca="1">IF($B36&lt;='Visualization - Projection'!$C$18,OFFSET(Projection!V36,$A$2,0),NA())</f>
        <v>1210.88</v>
      </c>
      <c r="Q36" s="10">
        <f ca="1">IF($B36&lt;='Visualization - Projection'!$C$18,OFFSET(Projection!W36,$A$2,0),NA())</f>
        <v>916</v>
      </c>
      <c r="R36" s="11">
        <f ca="1">IF($B36&lt;='Visualization - Projection'!$C$18,OFFSET(Projection!X36,$A$2,0),NA())</f>
        <v>0.164985590778098</v>
      </c>
      <c r="S36" s="12">
        <f ca="1">IF($B36&lt;='Visualization - Projection'!$C$18,OFFSET(Projection!Y36,$A$2,0),NA())</f>
        <v>880.64</v>
      </c>
      <c r="T36" s="10">
        <f ca="1">IF($B36&lt;='Visualization - Projection'!$C$18,OFFSET(Projection!Z36,$A$2,0),NA())</f>
        <v>0</v>
      </c>
      <c r="U36" s="10">
        <f ca="1">IF($B36&lt;='Visualization - Projection'!$C$18,OFFSET(Projection!AA36,$A$2,0),NA())</f>
        <v>132</v>
      </c>
      <c r="V36" s="12">
        <f ca="1">IF($B36&lt;='Visualization - Projection'!$C$18,OFFSET(Projection!AB36,$A$2,0),NA())</f>
        <v>122.7392</v>
      </c>
      <c r="W36" s="10">
        <f ca="1">IF($B36&lt;='Visualization - Projection'!$C$18,OFFSET(Projection!AC36,$A$2,0),NA())</f>
        <v>1143</v>
      </c>
      <c r="X36" s="12">
        <f ca="1">IF($B36&lt;='Visualization - Projection'!$C$18,OFFSET(Projection!AD36,$A$2,0),NA())</f>
        <v>1114.7101</v>
      </c>
      <c r="Y36" s="11">
        <f ca="1">IF($B36&lt;='Visualization - Projection'!$C$18,OFFSET(Projection!AE36,$A$2,0),NA())</f>
        <v>0.00787119856887299</v>
      </c>
      <c r="Z36" s="10">
        <f ca="1">IF($B36&lt;='Visualization - Projection'!$C$18,OFFSET(Projection!AI36,$A$2,0),NA())</f>
        <v>0</v>
      </c>
      <c r="AA36" s="11">
        <f ca="1">IF($B36&lt;='Visualization - Projection'!$C$18,OFFSET(Projection!AJ36,$A$2,0),NA())</f>
        <v>1.01531082826047</v>
      </c>
      <c r="AB36" s="11" t="e">
        <f ca="1">IF($B36&lt;='Visualization - Projection'!$C$18,OFFSET(Projection!#REF!,$A$2,0),NA())</f>
        <v>#REF!</v>
      </c>
      <c r="AC36" s="11">
        <f ca="1">IF($B36&lt;='Visualization - Projection'!$C$18,OFFSET(Projection!AK36,$A$2,0),NA())</f>
        <v>0.905849429518389</v>
      </c>
      <c r="AD36" s="10">
        <f ca="1">IF($B36&lt;='Visualization - Projection'!$C$18,OFFSET(Projection!AL36,$A$2,0),NA())</f>
        <v>2200</v>
      </c>
      <c r="AE36" s="10">
        <f ca="1">IF($B36&lt;='Visualization - Projection'!$C$18,OFFSET(Projection!AM36,$A$2,0),NA())</f>
        <v>2000</v>
      </c>
      <c r="AF36" s="3">
        <f ca="1">IF($B36&lt;='Visualization - Projection'!$C$18,OFFSET(Projection!K36,$A$2,0),NA())</f>
        <v>0.00626719498456924</v>
      </c>
      <c r="AG36" s="3">
        <f ca="1">IF($B36&lt;='Visualization - Projection'!$C$18,OFFSET(Projection!M36,$A$2,0),NA())</f>
        <v>0.0486661176760912</v>
      </c>
      <c r="AH36" s="3">
        <f ca="1">IF($B36&lt;='Visualization - Projection'!$C$18,OFFSET(Projection!N36,$A$2,0),NA())</f>
        <v>0.951333882323909</v>
      </c>
    </row>
    <row r="37" spans="2:34">
      <c r="B37" s="9">
        <f ca="1">IF(B36&lt;'Visualization - Projection'!$C$18,OFFSET(Projection!A37,$A$2,0),NA())</f>
        <v>43925</v>
      </c>
      <c r="C37" s="10">
        <f ca="1">IF($B37&lt;='Visualization - Projection'!$C$18,OFFSET(Projection!B37,$A$2,0),NA())</f>
        <v>1661</v>
      </c>
      <c r="D37" s="11">
        <f ca="1">IF($B37&lt;='Visualization - Projection'!$C$18,OFFSET(Projection!C37,$A$2,0),NA())</f>
        <v>0.243</v>
      </c>
      <c r="E37" s="12">
        <f ca="1">IF($B37&lt;='Visualization - Projection'!$C$18,OFFSET(Projection!D37,$A$2,0),NA())</f>
        <v>938.214379213577</v>
      </c>
      <c r="F37" s="12" t="e">
        <f ca="1">IF($B37&lt;='Visualization - Projection'!$C$18,OFFSET(Projection!#REF!,$A$2,0),NA())</f>
        <v>#REF!</v>
      </c>
      <c r="G37" s="10">
        <f ca="1">IF($B37&lt;='Visualization - Projection'!$C$18,OFFSET(Projection!E37,$A$2,0),NA())</f>
        <v>18431</v>
      </c>
      <c r="H37" s="12">
        <f ca="1">IF($B37&lt;='Visualization - Projection'!$C$18,OFFSET(Projection!F37,$A$2,0),NA())</f>
        <v>16129.309312237</v>
      </c>
      <c r="I37" s="12" t="e">
        <f ca="1">IF($B37&lt;='Visualization - Projection'!$C$18,OFFSET(Projection!#REF!,$A$2,0),NA())</f>
        <v>#REF!</v>
      </c>
      <c r="J37" s="10">
        <f ca="1">IF($B37&lt;='Visualization - Projection'!$C$18,OFFSET(Projection!O37,$A$2,0),NA())</f>
        <v>0</v>
      </c>
      <c r="K37" s="10">
        <f ca="1">IF($B37&lt;='Visualization - Projection'!$C$18,OFFSET(Projection!P37,$A$2,0),NA())</f>
        <v>5678</v>
      </c>
      <c r="L37" s="12">
        <f ca="1">IF($B37&lt;='Visualization - Projection'!$C$18,OFFSET(Projection!Q37,$A$2,0),NA())</f>
        <v>5696</v>
      </c>
      <c r="M37" s="12" t="e">
        <f ca="1">IF($B37&lt;='Visualization - Projection'!$C$18,OFFSET(Projection!#REF!,$A$2,0),NA())</f>
        <v>#REF!</v>
      </c>
      <c r="N37" s="10">
        <f ca="1">IF($B37&lt;='Visualization - Projection'!$C$18,OFFSET(Projection!T37,$A$2,0),NA())</f>
        <v>1245</v>
      </c>
      <c r="O37" s="11">
        <f ca="1">IF($B37&lt;='Visualization - Projection'!$C$18,OFFSET(Projection!U37,$A$2,0),NA())</f>
        <v>0.219267347657626</v>
      </c>
      <c r="P37" s="12">
        <f ca="1">IF($B37&lt;='Visualization - Projection'!$C$18,OFFSET(Projection!V37,$A$2,0),NA())</f>
        <v>1253.12</v>
      </c>
      <c r="Q37" s="10">
        <f ca="1">IF($B37&lt;='Visualization - Projection'!$C$18,OFFSET(Projection!W37,$A$2,0),NA())</f>
        <v>0</v>
      </c>
      <c r="R37" s="11">
        <f ca="1">IF($B37&lt;='Visualization - Projection'!$C$18,OFFSET(Projection!X37,$A$2,0),NA())</f>
        <v>0</v>
      </c>
      <c r="S37" s="12">
        <f ca="1">IF($B37&lt;='Visualization - Projection'!$C$18,OFFSET(Projection!Y37,$A$2,0),NA())</f>
        <v>911.36</v>
      </c>
      <c r="T37" s="10">
        <f ca="1">IF($B37&lt;='Visualization - Projection'!$C$18,OFFSET(Projection!Z37,$A$2,0),NA())</f>
        <v>0</v>
      </c>
      <c r="U37" s="10">
        <f ca="1">IF($B37&lt;='Visualization - Projection'!$C$18,OFFSET(Projection!AA37,$A$2,0),NA())</f>
        <v>140</v>
      </c>
      <c r="V37" s="12">
        <f ca="1">IF($B37&lt;='Visualization - Projection'!$C$18,OFFSET(Projection!AB37,$A$2,0),NA())</f>
        <v>127.0208</v>
      </c>
      <c r="W37" s="10">
        <f ca="1">IF($B37&lt;='Visualization - Projection'!$C$18,OFFSET(Projection!AC37,$A$2,0),NA())</f>
        <v>1283</v>
      </c>
      <c r="X37" s="12">
        <f ca="1">IF($B37&lt;='Visualization - Projection'!$C$18,OFFSET(Projection!AD37,$A$2,0),NA())</f>
        <v>1241.7309</v>
      </c>
      <c r="Y37" s="11">
        <f ca="1">IF($B37&lt;='Visualization - Projection'!$C$18,OFFSET(Projection!AE37,$A$2,0),NA())</f>
        <v>0.00759589821496392</v>
      </c>
      <c r="Z37" s="10">
        <f ca="1">IF($B37&lt;='Visualization - Projection'!$C$18,OFFSET(Projection!AI37,$A$2,0),NA())</f>
        <v>0</v>
      </c>
      <c r="AA37" s="11">
        <f ca="1">IF($B37&lt;='Visualization - Projection'!$C$18,OFFSET(Projection!AJ37,$A$2,0),NA())</f>
        <v>1.03488372093023</v>
      </c>
      <c r="AB37" s="11" t="e">
        <f ca="1">IF($B37&lt;='Visualization - Projection'!$C$18,OFFSET(Projection!#REF!,$A$2,0),NA())</f>
        <v>#REF!</v>
      </c>
      <c r="AC37" s="11">
        <f ca="1">IF($B37&lt;='Visualization - Projection'!$C$18,OFFSET(Projection!AK37,$A$2,0),NA())</f>
        <v>0.875118512953012</v>
      </c>
      <c r="AD37" s="10">
        <f ca="1">IF($B37&lt;='Visualization - Projection'!$C$18,OFFSET(Projection!AL37,$A$2,0),NA())</f>
        <v>2200</v>
      </c>
      <c r="AE37" s="10">
        <f ca="1">IF($B37&lt;='Visualization - Projection'!$C$18,OFFSET(Projection!AM37,$A$2,0),NA())</f>
        <v>2000</v>
      </c>
      <c r="AF37" s="3">
        <f ca="1">IF($B37&lt;='Visualization - Projection'!$C$18,OFFSET(Projection!K37,$A$2,0),NA())</f>
        <v>0.00615146021162738</v>
      </c>
      <c r="AG37" s="3">
        <f ca="1">IF($B37&lt;='Visualization - Projection'!$C$18,OFFSET(Projection!M37,$A$2,0),NA())</f>
        <v>0.0501149310455274</v>
      </c>
      <c r="AH37" s="3">
        <f ca="1">IF($B37&lt;='Visualization - Projection'!$C$18,OFFSET(Projection!N37,$A$2,0),NA())</f>
        <v>0.949885068954473</v>
      </c>
    </row>
    <row r="38" spans="2:34">
      <c r="B38" s="9">
        <f ca="1">IF(B37&lt;'Visualization - Projection'!$C$18,OFFSET(Projection!A38,$A$2,0),NA())</f>
        <v>43926</v>
      </c>
      <c r="C38" s="10">
        <f ca="1">IF($B38&lt;='Visualization - Projection'!$C$18,OFFSET(Projection!B38,$A$2,0),NA())</f>
        <v>1260</v>
      </c>
      <c r="D38" s="11">
        <f ca="1">IF($B38&lt;='Visualization - Projection'!$C$18,OFFSET(Projection!C38,$A$2,0),NA())</f>
        <v>0.243</v>
      </c>
      <c r="E38" s="12">
        <f ca="1">IF($B38&lt;='Visualization - Projection'!$C$18,OFFSET(Projection!D38,$A$2,0),NA())</f>
        <v>923.735245797254</v>
      </c>
      <c r="F38" s="12" t="e">
        <f ca="1">IF($B38&lt;='Visualization - Projection'!$C$18,OFFSET(Projection!#REF!,$A$2,0),NA())</f>
        <v>#REF!</v>
      </c>
      <c r="G38" s="10">
        <f ca="1">IF($B38&lt;='Visualization - Projection'!$C$18,OFFSET(Projection!E38,$A$2,0),NA())</f>
        <v>19691</v>
      </c>
      <c r="H38" s="12">
        <f ca="1">IF($B38&lt;='Visualization - Projection'!$C$18,OFFSET(Projection!F38,$A$2,0),NA())</f>
        <v>17053.0445580342</v>
      </c>
      <c r="I38" s="12" t="e">
        <f ca="1">IF($B38&lt;='Visualization - Projection'!$C$18,OFFSET(Projection!#REF!,$A$2,0),NA())</f>
        <v>#REF!</v>
      </c>
      <c r="J38" s="10">
        <f ca="1">IF($B38&lt;='Visualization - Projection'!$C$18,OFFSET(Projection!O38,$A$2,0),NA())</f>
        <v>0</v>
      </c>
      <c r="K38" s="10">
        <f ca="1">IF($B38&lt;='Visualization - Projection'!$C$18,OFFSET(Projection!P38,$A$2,0),NA())</f>
        <v>5735</v>
      </c>
      <c r="L38" s="12">
        <f ca="1">IF($B38&lt;='Visualization - Projection'!$C$18,OFFSET(Projection!Q38,$A$2,0),NA())</f>
        <v>5770</v>
      </c>
      <c r="M38" s="12" t="e">
        <f ca="1">IF($B38&lt;='Visualization - Projection'!$C$18,OFFSET(Projection!#REF!,$A$2,0),NA())</f>
        <v>#REF!</v>
      </c>
      <c r="N38" s="10">
        <f ca="1">IF($B38&lt;='Visualization - Projection'!$C$18,OFFSET(Projection!T38,$A$2,0),NA())</f>
        <v>1261</v>
      </c>
      <c r="O38" s="11">
        <f ca="1">IF($B38&lt;='Visualization - Projection'!$C$18,OFFSET(Projection!U38,$A$2,0),NA())</f>
        <v>0.219877942458588</v>
      </c>
      <c r="P38" s="12">
        <f ca="1">IF($B38&lt;='Visualization - Projection'!$C$18,OFFSET(Projection!V38,$A$2,0),NA())</f>
        <v>1269.4</v>
      </c>
      <c r="Q38" s="10">
        <f ca="1">IF($B38&lt;='Visualization - Projection'!$C$18,OFFSET(Projection!W38,$A$2,0),NA())</f>
        <v>995</v>
      </c>
      <c r="R38" s="11">
        <f ca="1">IF($B38&lt;='Visualization - Projection'!$C$18,OFFSET(Projection!X38,$A$2,0),NA())</f>
        <v>0.173496076721883</v>
      </c>
      <c r="S38" s="12">
        <f ca="1">IF($B38&lt;='Visualization - Projection'!$C$18,OFFSET(Projection!Y38,$A$2,0),NA())</f>
        <v>923.2</v>
      </c>
      <c r="T38" s="10">
        <f ca="1">IF($B38&lt;='Visualization - Projection'!$C$18,OFFSET(Projection!Z38,$A$2,0),NA())</f>
        <v>0</v>
      </c>
      <c r="U38" s="10">
        <f ca="1">IF($B38&lt;='Visualization - Projection'!$C$18,OFFSET(Projection!AA38,$A$2,0),NA())</f>
        <v>164</v>
      </c>
      <c r="V38" s="12">
        <f ca="1">IF($B38&lt;='Visualization - Projection'!$C$18,OFFSET(Projection!AB38,$A$2,0),NA())</f>
        <v>128.671</v>
      </c>
      <c r="W38" s="10">
        <f ca="1">IF($B38&lt;='Visualization - Projection'!$C$18,OFFSET(Projection!AC38,$A$2,0),NA())</f>
        <v>1447</v>
      </c>
      <c r="X38" s="12">
        <f ca="1">IF($B38&lt;='Visualization - Projection'!$C$18,OFFSET(Projection!AD38,$A$2,0),NA())</f>
        <v>1370.4019</v>
      </c>
      <c r="Y38" s="11">
        <f ca="1">IF($B38&lt;='Visualization - Projection'!$C$18,OFFSET(Projection!AE38,$A$2,0),NA())</f>
        <v>0.0083286780762785</v>
      </c>
      <c r="Z38" s="10">
        <f ca="1">IF($B38&lt;='Visualization - Projection'!$C$18,OFFSET(Projection!AI38,$A$2,0),NA())</f>
        <v>0</v>
      </c>
      <c r="AA38" s="11">
        <f ca="1">IF($B38&lt;='Visualization - Projection'!$C$18,OFFSET(Projection!AJ38,$A$2,0),NA())</f>
        <v>1.01299157303371</v>
      </c>
      <c r="AB38" s="11" t="e">
        <f ca="1">IF($B38&lt;='Visualization - Projection'!$C$18,OFFSET(Projection!#REF!,$A$2,0),NA())</f>
        <v>#REF!</v>
      </c>
      <c r="AC38" s="11">
        <f ca="1">IF($B38&lt;='Visualization - Projection'!$C$18,OFFSET(Projection!AK38,$A$2,0),NA())</f>
        <v>0.866032428928659</v>
      </c>
      <c r="AD38" s="10">
        <f ca="1">IF($B38&lt;='Visualization - Projection'!$C$18,OFFSET(Projection!AL38,$A$2,0),NA())</f>
        <v>2200</v>
      </c>
      <c r="AE38" s="10">
        <f ca="1">IF($B38&lt;='Visualization - Projection'!$C$18,OFFSET(Projection!AM38,$A$2,0),NA())</f>
        <v>2000</v>
      </c>
      <c r="AF38" s="3">
        <f ca="1">IF($B38&lt;='Visualization - Projection'!$C$18,OFFSET(Projection!K38,$A$2,0),NA())</f>
        <v>0.00603565364231704</v>
      </c>
      <c r="AG38" s="3">
        <f ca="1">IF($B38&lt;='Visualization - Projection'!$C$18,OFFSET(Projection!M38,$A$2,0),NA())</f>
        <v>0.0515348238358994</v>
      </c>
      <c r="AH38" s="3">
        <f ca="1">IF($B38&lt;='Visualization - Projection'!$C$18,OFFSET(Projection!N38,$A$2,0),NA())</f>
        <v>0.948465176164101</v>
      </c>
    </row>
    <row r="39" spans="2:34">
      <c r="B39" s="9">
        <f ca="1">IF(B38&lt;'Visualization - Projection'!$C$18,OFFSET(Projection!A39,$A$2,0),NA())</f>
        <v>43927</v>
      </c>
      <c r="C39" s="10" t="e">
        <f ca="1">IF($B39&lt;='Visualization - Projection'!$C$18,OFFSET(Projection!B39,$A$2,0),NA())</f>
        <v>#N/A</v>
      </c>
      <c r="D39" s="11">
        <f ca="1">IF($B39&lt;='Visualization - Projection'!$C$18,OFFSET(Projection!C39,$A$2,0),NA())</f>
        <v>0.243</v>
      </c>
      <c r="E39" s="12">
        <f ca="1">IF($B39&lt;='Visualization - Projection'!$C$18,OFFSET(Projection!D39,$A$2,0),NA())</f>
        <v>909.094656810272</v>
      </c>
      <c r="F39" s="12" t="e">
        <f ca="1">IF($B39&lt;='Visualization - Projection'!$C$18,OFFSET(Projection!#REF!,$A$2,0),NA())</f>
        <v>#REF!</v>
      </c>
      <c r="G39" s="10" t="e">
        <f ca="1">IF($B39&lt;='Visualization - Projection'!$C$18,OFFSET(Projection!E39,$A$2,0),NA())</f>
        <v>#N/A</v>
      </c>
      <c r="H39" s="12">
        <f ca="1">IF($B39&lt;='Visualization - Projection'!$C$18,OFFSET(Projection!F39,$A$2,0),NA())</f>
        <v>17962.1392148445</v>
      </c>
      <c r="I39" s="12" t="e">
        <f ca="1">IF($B39&lt;='Visualization - Projection'!$C$18,OFFSET(Projection!#REF!,$A$2,0),NA())</f>
        <v>#REF!</v>
      </c>
      <c r="J39" s="10" t="e">
        <f ca="1">IF($B39&lt;='Visualization - Projection'!$C$18,OFFSET(Projection!O39,$A$2,0),NA())</f>
        <v>#N/A</v>
      </c>
      <c r="K39" s="10" t="e">
        <f ca="1">IF($B39&lt;='Visualization - Projection'!$C$18,OFFSET(Projection!P39,$A$2,0),NA())</f>
        <v>#N/A</v>
      </c>
      <c r="L39" s="12">
        <f ca="1">IF($B39&lt;='Visualization - Projection'!$C$18,OFFSET(Projection!Q39,$A$2,0),NA())</f>
        <v>5788</v>
      </c>
      <c r="M39" s="12" t="e">
        <f ca="1">IF($B39&lt;='Visualization - Projection'!$C$18,OFFSET(Projection!#REF!,$A$2,0),NA())</f>
        <v>#REF!</v>
      </c>
      <c r="N39" s="10" t="e">
        <f ca="1">IF($B39&lt;='Visualization - Projection'!$C$18,OFFSET(Projection!T39,$A$2,0),NA())</f>
        <v>#N/A</v>
      </c>
      <c r="O39" s="11" t="e">
        <f ca="1">IF($B39&lt;='Visualization - Projection'!$C$18,OFFSET(Projection!U39,$A$2,0),NA())</f>
        <v>#N/A</v>
      </c>
      <c r="P39" s="12">
        <f ca="1">IF($B39&lt;='Visualization - Projection'!$C$18,OFFSET(Projection!V39,$A$2,0),NA())</f>
        <v>1273.36</v>
      </c>
      <c r="Q39" s="10" t="e">
        <f ca="1">IF($B39&lt;='Visualization - Projection'!$C$18,OFFSET(Projection!W39,$A$2,0),NA())</f>
        <v>#N/A</v>
      </c>
      <c r="R39" s="11" t="e">
        <f ca="1">IF($B39&lt;='Visualization - Projection'!$C$18,OFFSET(Projection!X39,$A$2,0),NA())</f>
        <v>#N/A</v>
      </c>
      <c r="S39" s="12">
        <f ca="1">IF($B39&lt;='Visualization - Projection'!$C$18,OFFSET(Projection!Y39,$A$2,0),NA())</f>
        <v>926.08</v>
      </c>
      <c r="T39" s="10" t="e">
        <f ca="1">IF($B39&lt;='Visualization - Projection'!$C$18,OFFSET(Projection!Z39,$A$2,0),NA())</f>
        <v>#N/A</v>
      </c>
      <c r="U39" s="10" t="e">
        <f ca="1">IF($B39&lt;='Visualization - Projection'!$C$18,OFFSET(Projection!AA39,$A$2,0),NA())</f>
        <v>#N/A</v>
      </c>
      <c r="V39" s="12">
        <f ca="1">IF($B39&lt;='Visualization - Projection'!$C$18,OFFSET(Projection!AB39,$A$2,0),NA())</f>
        <v>129.0724</v>
      </c>
      <c r="W39" s="10" t="e">
        <f ca="1">IF($B39&lt;='Visualization - Projection'!$C$18,OFFSET(Projection!AC39,$A$2,0),NA())</f>
        <v>#N/A</v>
      </c>
      <c r="X39" s="12">
        <f ca="1">IF($B39&lt;='Visualization - Projection'!$C$18,OFFSET(Projection!AD39,$A$2,0),NA())</f>
        <v>1499.4743</v>
      </c>
      <c r="Y39" s="11" t="e">
        <f ca="1">IF($B39&lt;='Visualization - Projection'!$C$18,OFFSET(Projection!AE39,$A$2,0),NA())</f>
        <v>#N/A</v>
      </c>
      <c r="Z39" s="10">
        <f ca="1">IF($B39&lt;='Visualization - Projection'!$C$18,OFFSET(Projection!AI39,$A$2,0),NA())</f>
        <v>0</v>
      </c>
      <c r="AA39" s="11">
        <f ca="1">IF($B39&lt;='Visualization - Projection'!$C$18,OFFSET(Projection!AJ39,$A$2,0),NA())</f>
        <v>1.00311958405546</v>
      </c>
      <c r="AB39" s="11" t="e">
        <f ca="1">IF($B39&lt;='Visualization - Projection'!$C$18,OFFSET(Projection!#REF!,$A$2,0),NA())</f>
        <v>#REF!</v>
      </c>
      <c r="AC39" s="11" t="e">
        <f ca="1">IF($B39&lt;='Visualization - Projection'!$C$18,OFFSET(Projection!AK39,$A$2,0),NA())</f>
        <v>#N/A</v>
      </c>
      <c r="AD39" s="10">
        <f ca="1">IF($B39&lt;='Visualization - Projection'!$C$18,OFFSET(Projection!AL39,$A$2,0),NA())</f>
        <v>2200</v>
      </c>
      <c r="AE39" s="10">
        <f ca="1">IF($B39&lt;='Visualization - Projection'!$C$18,OFFSET(Projection!AM39,$A$2,0),NA())</f>
        <v>2000</v>
      </c>
      <c r="AF39" s="3">
        <f ca="1">IF($B39&lt;='Visualization - Projection'!$C$18,OFFSET(Projection!K39,$A$2,0),NA())</f>
        <v>0.00591990230985867</v>
      </c>
      <c r="AG39" s="3">
        <f ca="1">IF($B39&lt;='Visualization - Projection'!$C$18,OFFSET(Projection!M39,$A$2,0),NA())</f>
        <v>0.052925903408615</v>
      </c>
      <c r="AH39" s="3">
        <f ca="1">IF($B39&lt;='Visualization - Projection'!$C$18,OFFSET(Projection!N39,$A$2,0),NA())</f>
        <v>0.947074096591385</v>
      </c>
    </row>
    <row r="40" spans="2:34">
      <c r="B40" s="9">
        <f ca="1">IF(B39&lt;'Visualization - Projection'!$C$18,OFFSET(Projection!A40,$A$2,0),NA())</f>
        <v>43928</v>
      </c>
      <c r="C40" s="10" t="e">
        <f ca="1">IF($B40&lt;='Visualization - Projection'!$C$18,OFFSET(Projection!B40,$A$2,0),NA())</f>
        <v>#N/A</v>
      </c>
      <c r="D40" s="11">
        <f ca="1">IF($B40&lt;='Visualization - Projection'!$C$18,OFFSET(Projection!C40,$A$2,0),NA())</f>
        <v>0.243</v>
      </c>
      <c r="E40" s="12">
        <f ca="1">IF($B40&lt;='Visualization - Projection'!$C$18,OFFSET(Projection!D40,$A$2,0),NA())</f>
        <v>894.313723838397</v>
      </c>
      <c r="F40" s="12" t="e">
        <f ca="1">IF($B40&lt;='Visualization - Projection'!$C$18,OFFSET(Projection!#REF!,$A$2,0),NA())</f>
        <v>#REF!</v>
      </c>
      <c r="G40" s="10" t="e">
        <f ca="1">IF($B40&lt;='Visualization - Projection'!$C$18,OFFSET(Projection!E40,$A$2,0),NA())</f>
        <v>#N/A</v>
      </c>
      <c r="H40" s="12">
        <f ca="1">IF($B40&lt;='Visualization - Projection'!$C$18,OFFSET(Projection!F40,$A$2,0),NA())</f>
        <v>18856.4529386829</v>
      </c>
      <c r="I40" s="12" t="e">
        <f ca="1">IF($B40&lt;='Visualization - Projection'!$C$18,OFFSET(Projection!#REF!,$A$2,0),NA())</f>
        <v>#REF!</v>
      </c>
      <c r="J40" s="10" t="e">
        <f ca="1">IF($B40&lt;='Visualization - Projection'!$C$18,OFFSET(Projection!O40,$A$2,0),NA())</f>
        <v>#N/A</v>
      </c>
      <c r="K40" s="10" t="e">
        <f ca="1">IF($B40&lt;='Visualization - Projection'!$C$18,OFFSET(Projection!P40,$A$2,0),NA())</f>
        <v>#N/A</v>
      </c>
      <c r="L40" s="12">
        <f ca="1">IF($B40&lt;='Visualization - Projection'!$C$18,OFFSET(Projection!Q40,$A$2,0),NA())</f>
        <v>5801</v>
      </c>
      <c r="M40" s="12" t="e">
        <f ca="1">IF($B40&lt;='Visualization - Projection'!$C$18,OFFSET(Projection!#REF!,$A$2,0),NA())</f>
        <v>#REF!</v>
      </c>
      <c r="N40" s="10" t="e">
        <f ca="1">IF($B40&lt;='Visualization - Projection'!$C$18,OFFSET(Projection!T40,$A$2,0),NA())</f>
        <v>#N/A</v>
      </c>
      <c r="O40" s="11" t="e">
        <f ca="1">IF($B40&lt;='Visualization - Projection'!$C$18,OFFSET(Projection!U40,$A$2,0),NA())</f>
        <v>#N/A</v>
      </c>
      <c r="P40" s="12">
        <f ca="1">IF($B40&lt;='Visualization - Projection'!$C$18,OFFSET(Projection!V40,$A$2,0),NA())</f>
        <v>1276.22</v>
      </c>
      <c r="Q40" s="10" t="e">
        <f ca="1">IF($B40&lt;='Visualization - Projection'!$C$18,OFFSET(Projection!W40,$A$2,0),NA())</f>
        <v>#N/A</v>
      </c>
      <c r="R40" s="11" t="e">
        <f ca="1">IF($B40&lt;='Visualization - Projection'!$C$18,OFFSET(Projection!X40,$A$2,0),NA())</f>
        <v>#N/A</v>
      </c>
      <c r="S40" s="12">
        <f ca="1">IF($B40&lt;='Visualization - Projection'!$C$18,OFFSET(Projection!Y40,$A$2,0),NA())</f>
        <v>928.16</v>
      </c>
      <c r="T40" s="10" t="e">
        <f ca="1">IF($B40&lt;='Visualization - Projection'!$C$18,OFFSET(Projection!Z40,$A$2,0),NA())</f>
        <v>#N/A</v>
      </c>
      <c r="U40" s="10" t="e">
        <f ca="1">IF($B40&lt;='Visualization - Projection'!$C$18,OFFSET(Projection!AA40,$A$2,0),NA())</f>
        <v>#N/A</v>
      </c>
      <c r="V40" s="12">
        <f ca="1">IF($B40&lt;='Visualization - Projection'!$C$18,OFFSET(Projection!AB40,$A$2,0),NA())</f>
        <v>129.3623</v>
      </c>
      <c r="W40" s="10" t="e">
        <f ca="1">IF($B40&lt;='Visualization - Projection'!$C$18,OFFSET(Projection!AC40,$A$2,0),NA())</f>
        <v>#N/A</v>
      </c>
      <c r="X40" s="12">
        <f ca="1">IF($B40&lt;='Visualization - Projection'!$C$18,OFFSET(Projection!AD40,$A$2,0),NA())</f>
        <v>1628.8366</v>
      </c>
      <c r="Y40" s="11" t="e">
        <f ca="1">IF($B40&lt;='Visualization - Projection'!$C$18,OFFSET(Projection!AE40,$A$2,0),NA())</f>
        <v>#N/A</v>
      </c>
      <c r="Z40" s="10">
        <f ca="1">IF($B40&lt;='Visualization - Projection'!$C$18,OFFSET(Projection!AI40,$A$2,0),NA())</f>
        <v>0</v>
      </c>
      <c r="AA40" s="11">
        <f ca="1">IF($B40&lt;='Visualization - Projection'!$C$18,OFFSET(Projection!AJ40,$A$2,0),NA())</f>
        <v>1.00224602626123</v>
      </c>
      <c r="AB40" s="11" t="e">
        <f ca="1">IF($B40&lt;='Visualization - Projection'!$C$18,OFFSET(Projection!#REF!,$A$2,0),NA())</f>
        <v>#REF!</v>
      </c>
      <c r="AC40" s="11" t="e">
        <f ca="1">IF($B40&lt;='Visualization - Projection'!$C$18,OFFSET(Projection!AK40,$A$2,0),NA())</f>
        <v>#N/A</v>
      </c>
      <c r="AD40" s="10">
        <f ca="1">IF($B40&lt;='Visualization - Projection'!$C$18,OFFSET(Projection!AL40,$A$2,0),NA())</f>
        <v>2200</v>
      </c>
      <c r="AE40" s="10">
        <f ca="1">IF($B40&lt;='Visualization - Projection'!$C$18,OFFSET(Projection!AM40,$A$2,0),NA())</f>
        <v>2000</v>
      </c>
      <c r="AF40" s="3">
        <f ca="1">IF($B40&lt;='Visualization - Projection'!$C$18,OFFSET(Projection!K40,$A$2,0),NA())</f>
        <v>0.00580432828088223</v>
      </c>
      <c r="AG40" s="3">
        <f ca="1">IF($B40&lt;='Visualization - Projection'!$C$18,OFFSET(Projection!M40,$A$2,0),NA())</f>
        <v>0.0542883038386955</v>
      </c>
      <c r="AH40" s="3">
        <f ca="1">IF($B40&lt;='Visualization - Projection'!$C$18,OFFSET(Projection!N40,$A$2,0),NA())</f>
        <v>0.945711696161304</v>
      </c>
    </row>
    <row r="41" spans="2:34">
      <c r="B41" s="9">
        <f ca="1">IF(B40&lt;'Visualization - Projection'!$C$18,OFFSET(Projection!A41,$A$2,0),NA())</f>
        <v>43929</v>
      </c>
      <c r="C41" s="10" t="e">
        <f ca="1">IF($B41&lt;='Visualization - Projection'!$C$18,OFFSET(Projection!B41,$A$2,0),NA())</f>
        <v>#N/A</v>
      </c>
      <c r="D41" s="11">
        <f ca="1">IF($B41&lt;='Visualization - Projection'!$C$18,OFFSET(Projection!C41,$A$2,0),NA())</f>
        <v>0.243</v>
      </c>
      <c r="E41" s="12">
        <f ca="1">IF($B41&lt;='Visualization - Projection'!$C$18,OFFSET(Projection!D41,$A$2,0),NA())</f>
        <v>879.41313475038</v>
      </c>
      <c r="F41" s="12" t="e">
        <f ca="1">IF($B41&lt;='Visualization - Projection'!$C$18,OFFSET(Projection!#REF!,$A$2,0),NA())</f>
        <v>#REF!</v>
      </c>
      <c r="G41" s="10" t="e">
        <f ca="1">IF($B41&lt;='Visualization - Projection'!$C$18,OFFSET(Projection!E41,$A$2,0),NA())</f>
        <v>#N/A</v>
      </c>
      <c r="H41" s="12">
        <f ca="1">IF($B41&lt;='Visualization - Projection'!$C$18,OFFSET(Projection!F41,$A$2,0),NA())</f>
        <v>19735.8660734333</v>
      </c>
      <c r="I41" s="12" t="e">
        <f ca="1">IF($B41&lt;='Visualization - Projection'!$C$18,OFFSET(Projection!#REF!,$A$2,0),NA())</f>
        <v>#REF!</v>
      </c>
      <c r="J41" s="10" t="e">
        <f ca="1">IF($B41&lt;='Visualization - Projection'!$C$18,OFFSET(Projection!O41,$A$2,0),NA())</f>
        <v>#N/A</v>
      </c>
      <c r="K41" s="10" t="e">
        <f ca="1">IF($B41&lt;='Visualization - Projection'!$C$18,OFFSET(Projection!P41,$A$2,0),NA())</f>
        <v>#N/A</v>
      </c>
      <c r="L41" s="12">
        <f ca="1">IF($B41&lt;='Visualization - Projection'!$C$18,OFFSET(Projection!Q41,$A$2,0),NA())</f>
        <v>5767</v>
      </c>
      <c r="M41" s="12" t="e">
        <f ca="1">IF($B41&lt;='Visualization - Projection'!$C$18,OFFSET(Projection!#REF!,$A$2,0),NA())</f>
        <v>#REF!</v>
      </c>
      <c r="N41" s="10" t="e">
        <f ca="1">IF($B41&lt;='Visualization - Projection'!$C$18,OFFSET(Projection!T41,$A$2,0),NA())</f>
        <v>#N/A</v>
      </c>
      <c r="O41" s="11" t="e">
        <f ca="1">IF($B41&lt;='Visualization - Projection'!$C$18,OFFSET(Projection!U41,$A$2,0),NA())</f>
        <v>#N/A</v>
      </c>
      <c r="P41" s="12">
        <f ca="1">IF($B41&lt;='Visualization - Projection'!$C$18,OFFSET(Projection!V41,$A$2,0),NA())</f>
        <v>1268.74</v>
      </c>
      <c r="Q41" s="10" t="e">
        <f ca="1">IF($B41&lt;='Visualization - Projection'!$C$18,OFFSET(Projection!W41,$A$2,0),NA())</f>
        <v>#N/A</v>
      </c>
      <c r="R41" s="11" t="e">
        <f ca="1">IF($B41&lt;='Visualization - Projection'!$C$18,OFFSET(Projection!X41,$A$2,0),NA())</f>
        <v>#N/A</v>
      </c>
      <c r="S41" s="12">
        <f ca="1">IF($B41&lt;='Visualization - Projection'!$C$18,OFFSET(Projection!Y41,$A$2,0),NA())</f>
        <v>922.72</v>
      </c>
      <c r="T41" s="10" t="e">
        <f ca="1">IF($B41&lt;='Visualization - Projection'!$C$18,OFFSET(Projection!Z41,$A$2,0),NA())</f>
        <v>#N/A</v>
      </c>
      <c r="U41" s="10" t="e">
        <f ca="1">IF($B41&lt;='Visualization - Projection'!$C$18,OFFSET(Projection!AA41,$A$2,0),NA())</f>
        <v>#N/A</v>
      </c>
      <c r="V41" s="12">
        <f ca="1">IF($B41&lt;='Visualization - Projection'!$C$18,OFFSET(Projection!AB41,$A$2,0),NA())</f>
        <v>128.6041</v>
      </c>
      <c r="W41" s="10" t="e">
        <f ca="1">IF($B41&lt;='Visualization - Projection'!$C$18,OFFSET(Projection!AC41,$A$2,0),NA())</f>
        <v>#N/A</v>
      </c>
      <c r="X41" s="12">
        <f ca="1">IF($B41&lt;='Visualization - Projection'!$C$18,OFFSET(Projection!AD41,$A$2,0),NA())</f>
        <v>1757.4407</v>
      </c>
      <c r="Y41" s="11" t="e">
        <f ca="1">IF($B41&lt;='Visualization - Projection'!$C$18,OFFSET(Projection!AE41,$A$2,0),NA())</f>
        <v>#N/A</v>
      </c>
      <c r="Z41" s="10">
        <f ca="1">IF($B41&lt;='Visualization - Projection'!$C$18,OFFSET(Projection!AI41,$A$2,0),NA())</f>
        <v>0</v>
      </c>
      <c r="AA41" s="11">
        <f ca="1">IF($B41&lt;='Visualization - Projection'!$C$18,OFFSET(Projection!AJ41,$A$2,0),NA())</f>
        <v>0.9941389415618</v>
      </c>
      <c r="AB41" s="11" t="e">
        <f ca="1">IF($B41&lt;='Visualization - Projection'!$C$18,OFFSET(Projection!#REF!,$A$2,0),NA())</f>
        <v>#REF!</v>
      </c>
      <c r="AC41" s="11" t="e">
        <f ca="1">IF($B41&lt;='Visualization - Projection'!$C$18,OFFSET(Projection!AK41,$A$2,0),NA())</f>
        <v>#N/A</v>
      </c>
      <c r="AD41" s="10">
        <f ca="1">IF($B41&lt;='Visualization - Projection'!$C$18,OFFSET(Projection!AL41,$A$2,0),NA())</f>
        <v>2200</v>
      </c>
      <c r="AE41" s="10">
        <f ca="1">IF($B41&lt;='Visualization - Projection'!$C$18,OFFSET(Projection!AM41,$A$2,0),NA())</f>
        <v>2000</v>
      </c>
      <c r="AF41" s="3">
        <f ca="1">IF($B41&lt;='Visualization - Projection'!$C$18,OFFSET(Projection!K41,$A$2,0),NA())</f>
        <v>0.00568904854865521</v>
      </c>
      <c r="AG41" s="3">
        <f ca="1">IF($B41&lt;='Visualization - Projection'!$C$18,OFFSET(Projection!M41,$A$2,0),NA())</f>
        <v>0.0556221845765879</v>
      </c>
      <c r="AH41" s="3">
        <f ca="1">IF($B41&lt;='Visualization - Projection'!$C$18,OFFSET(Projection!N41,$A$2,0),NA())</f>
        <v>0.944377815423412</v>
      </c>
    </row>
    <row r="42" spans="2:34">
      <c r="B42" s="9">
        <f ca="1">IF(B41&lt;'Visualization - Projection'!$C$18,OFFSET(Projection!A42,$A$2,0),NA())</f>
        <v>43930</v>
      </c>
      <c r="C42" s="10" t="e">
        <f ca="1">IF($B42&lt;='Visualization - Projection'!$C$18,OFFSET(Projection!B42,$A$2,0),NA())</f>
        <v>#N/A</v>
      </c>
      <c r="D42" s="11">
        <f ca="1">IF($B42&lt;='Visualization - Projection'!$C$18,OFFSET(Projection!C42,$A$2,0),NA())</f>
        <v>0.243</v>
      </c>
      <c r="E42" s="12">
        <f ca="1">IF($B42&lt;='Visualization - Projection'!$C$18,OFFSET(Projection!D42,$A$2,0),NA())</f>
        <v>864.413109678445</v>
      </c>
      <c r="F42" s="12" t="e">
        <f ca="1">IF($B42&lt;='Visualization - Projection'!$C$18,OFFSET(Projection!#REF!,$A$2,0),NA())</f>
        <v>#REF!</v>
      </c>
      <c r="G42" s="10" t="e">
        <f ca="1">IF($B42&lt;='Visualization - Projection'!$C$18,OFFSET(Projection!E42,$A$2,0),NA())</f>
        <v>#N/A</v>
      </c>
      <c r="H42" s="12">
        <f ca="1">IF($B42&lt;='Visualization - Projection'!$C$18,OFFSET(Projection!F42,$A$2,0),NA())</f>
        <v>20600.2791831117</v>
      </c>
      <c r="I42" s="12" t="e">
        <f ca="1">IF($B42&lt;='Visualization - Projection'!$C$18,OFFSET(Projection!#REF!,$A$2,0),NA())</f>
        <v>#REF!</v>
      </c>
      <c r="J42" s="10" t="e">
        <f ca="1">IF($B42&lt;='Visualization - Projection'!$C$18,OFFSET(Projection!O42,$A$2,0),NA())</f>
        <v>#N/A</v>
      </c>
      <c r="K42" s="10" t="e">
        <f ca="1">IF($B42&lt;='Visualization - Projection'!$C$18,OFFSET(Projection!P42,$A$2,0),NA())</f>
        <v>#N/A</v>
      </c>
      <c r="L42" s="12">
        <f ca="1">IF($B42&lt;='Visualization - Projection'!$C$18,OFFSET(Projection!Q42,$A$2,0),NA())</f>
        <v>5696</v>
      </c>
      <c r="M42" s="12" t="e">
        <f ca="1">IF($B42&lt;='Visualization - Projection'!$C$18,OFFSET(Projection!#REF!,$A$2,0),NA())</f>
        <v>#REF!</v>
      </c>
      <c r="N42" s="10" t="e">
        <f ca="1">IF($B42&lt;='Visualization - Projection'!$C$18,OFFSET(Projection!T42,$A$2,0),NA())</f>
        <v>#N/A</v>
      </c>
      <c r="O42" s="11" t="e">
        <f ca="1">IF($B42&lt;='Visualization - Projection'!$C$18,OFFSET(Projection!U42,$A$2,0),NA())</f>
        <v>#N/A</v>
      </c>
      <c r="P42" s="12">
        <f ca="1">IF($B42&lt;='Visualization - Projection'!$C$18,OFFSET(Projection!V42,$A$2,0),NA())</f>
        <v>1253.12</v>
      </c>
      <c r="Q42" s="10" t="e">
        <f ca="1">IF($B42&lt;='Visualization - Projection'!$C$18,OFFSET(Projection!W42,$A$2,0),NA())</f>
        <v>#N/A</v>
      </c>
      <c r="R42" s="11" t="e">
        <f ca="1">IF($B42&lt;='Visualization - Projection'!$C$18,OFFSET(Projection!X42,$A$2,0),NA())</f>
        <v>#N/A</v>
      </c>
      <c r="S42" s="12">
        <f ca="1">IF($B42&lt;='Visualization - Projection'!$C$18,OFFSET(Projection!Y42,$A$2,0),NA())</f>
        <v>911.36</v>
      </c>
      <c r="T42" s="10" t="e">
        <f ca="1">IF($B42&lt;='Visualization - Projection'!$C$18,OFFSET(Projection!Z42,$A$2,0),NA())</f>
        <v>#N/A</v>
      </c>
      <c r="U42" s="10" t="e">
        <f ca="1">IF($B42&lt;='Visualization - Projection'!$C$18,OFFSET(Projection!AA42,$A$2,0),NA())</f>
        <v>#N/A</v>
      </c>
      <c r="V42" s="12">
        <f ca="1">IF($B42&lt;='Visualization - Projection'!$C$18,OFFSET(Projection!AB42,$A$2,0),NA())</f>
        <v>127.0208</v>
      </c>
      <c r="W42" s="10" t="e">
        <f ca="1">IF($B42&lt;='Visualization - Projection'!$C$18,OFFSET(Projection!AC42,$A$2,0),NA())</f>
        <v>#N/A</v>
      </c>
      <c r="X42" s="12">
        <f ca="1">IF($B42&lt;='Visualization - Projection'!$C$18,OFFSET(Projection!AD42,$A$2,0),NA())</f>
        <v>1884.4615</v>
      </c>
      <c r="Y42" s="11" t="e">
        <f ca="1">IF($B42&lt;='Visualization - Projection'!$C$18,OFFSET(Projection!AE42,$A$2,0),NA())</f>
        <v>#N/A</v>
      </c>
      <c r="Z42" s="10">
        <f ca="1">IF($B42&lt;='Visualization - Projection'!$C$18,OFFSET(Projection!AI42,$A$2,0),NA())</f>
        <v>0</v>
      </c>
      <c r="AA42" s="11">
        <f ca="1">IF($B42&lt;='Visualization - Projection'!$C$18,OFFSET(Projection!AJ42,$A$2,0),NA())</f>
        <v>0.98768857291486</v>
      </c>
      <c r="AB42" s="11" t="e">
        <f ca="1">IF($B42&lt;='Visualization - Projection'!$C$18,OFFSET(Projection!#REF!,$A$2,0),NA())</f>
        <v>#REF!</v>
      </c>
      <c r="AC42" s="11" t="e">
        <f ca="1">IF($B42&lt;='Visualization - Projection'!$C$18,OFFSET(Projection!AK42,$A$2,0),NA())</f>
        <v>#N/A</v>
      </c>
      <c r="AD42" s="10">
        <f ca="1">IF($B42&lt;='Visualization - Projection'!$C$18,OFFSET(Projection!AL42,$A$2,0),NA())</f>
        <v>2200</v>
      </c>
      <c r="AE42" s="10">
        <f ca="1">IF($B42&lt;='Visualization - Projection'!$C$18,OFFSET(Projection!AM42,$A$2,0),NA())</f>
        <v>2000</v>
      </c>
      <c r="AF42" s="3">
        <f ca="1">IF($B42&lt;='Visualization - Projection'!$C$18,OFFSET(Projection!K42,$A$2,0),NA())</f>
        <v>0.00557417495134714</v>
      </c>
      <c r="AG42" s="3">
        <f ca="1">IF($B42&lt;='Visualization - Projection'!$C$18,OFFSET(Projection!M42,$A$2,0),NA())</f>
        <v>0.0569277291079606</v>
      </c>
      <c r="AH42" s="3">
        <f ca="1">IF($B42&lt;='Visualization - Projection'!$C$18,OFFSET(Projection!N42,$A$2,0),NA())</f>
        <v>0.943072270892039</v>
      </c>
    </row>
    <row r="43" spans="2:34">
      <c r="B43" s="9">
        <f ca="1">IF(B42&lt;'Visualization - Projection'!$C$18,OFFSET(Projection!A43,$A$2,0),NA())</f>
        <v>43931</v>
      </c>
      <c r="C43" s="10" t="e">
        <f ca="1">IF($B43&lt;='Visualization - Projection'!$C$18,OFFSET(Projection!B43,$A$2,0),NA())</f>
        <v>#N/A</v>
      </c>
      <c r="D43" s="11">
        <f ca="1">IF($B43&lt;='Visualization - Projection'!$C$18,OFFSET(Projection!C43,$A$2,0),NA())</f>
        <v>0.243</v>
      </c>
      <c r="E43" s="12">
        <f ca="1">IF($B43&lt;='Visualization - Projection'!$C$18,OFFSET(Projection!D43,$A$2,0),NA())</f>
        <v>849.333360987799</v>
      </c>
      <c r="F43" s="12" t="e">
        <f ca="1">IF($B43&lt;='Visualization - Projection'!$C$18,OFFSET(Projection!#REF!,$A$2,0),NA())</f>
        <v>#REF!</v>
      </c>
      <c r="G43" s="10" t="e">
        <f ca="1">IF($B43&lt;='Visualization - Projection'!$C$18,OFFSET(Projection!E43,$A$2,0),NA())</f>
        <v>#N/A</v>
      </c>
      <c r="H43" s="12">
        <f ca="1">IF($B43&lt;='Visualization - Projection'!$C$18,OFFSET(Projection!F43,$A$2,0),NA())</f>
        <v>21449.6125440995</v>
      </c>
      <c r="I43" s="12" t="e">
        <f ca="1">IF($B43&lt;='Visualization - Projection'!$C$18,OFFSET(Projection!#REF!,$A$2,0),NA())</f>
        <v>#REF!</v>
      </c>
      <c r="J43" s="10" t="e">
        <f ca="1">IF($B43&lt;='Visualization - Projection'!$C$18,OFFSET(Projection!O43,$A$2,0),NA())</f>
        <v>#N/A</v>
      </c>
      <c r="K43" s="10" t="e">
        <f ca="1">IF($B43&lt;='Visualization - Projection'!$C$18,OFFSET(Projection!P43,$A$2,0),NA())</f>
        <v>#N/A</v>
      </c>
      <c r="L43" s="12">
        <f ca="1">IF($B43&lt;='Visualization - Projection'!$C$18,OFFSET(Projection!Q43,$A$2,0),NA())</f>
        <v>5585</v>
      </c>
      <c r="M43" s="12" t="e">
        <f ca="1">IF($B43&lt;='Visualization - Projection'!$C$18,OFFSET(Projection!#REF!,$A$2,0),NA())</f>
        <v>#REF!</v>
      </c>
      <c r="N43" s="10" t="e">
        <f ca="1">IF($B43&lt;='Visualization - Projection'!$C$18,OFFSET(Projection!T43,$A$2,0),NA())</f>
        <v>#N/A</v>
      </c>
      <c r="O43" s="11" t="e">
        <f ca="1">IF($B43&lt;='Visualization - Projection'!$C$18,OFFSET(Projection!U43,$A$2,0),NA())</f>
        <v>#N/A</v>
      </c>
      <c r="P43" s="12">
        <f ca="1">IF($B43&lt;='Visualization - Projection'!$C$18,OFFSET(Projection!V43,$A$2,0),NA())</f>
        <v>1228.7</v>
      </c>
      <c r="Q43" s="10" t="e">
        <f ca="1">IF($B43&lt;='Visualization - Projection'!$C$18,OFFSET(Projection!W43,$A$2,0),NA())</f>
        <v>#N/A</v>
      </c>
      <c r="R43" s="11" t="e">
        <f ca="1">IF($B43&lt;='Visualization - Projection'!$C$18,OFFSET(Projection!X43,$A$2,0),NA())</f>
        <v>#N/A</v>
      </c>
      <c r="S43" s="12">
        <f ca="1">IF($B43&lt;='Visualization - Projection'!$C$18,OFFSET(Projection!Y43,$A$2,0),NA())</f>
        <v>893.6</v>
      </c>
      <c r="T43" s="10" t="e">
        <f ca="1">IF($B43&lt;='Visualization - Projection'!$C$18,OFFSET(Projection!Z43,$A$2,0),NA())</f>
        <v>#N/A</v>
      </c>
      <c r="U43" s="10" t="e">
        <f ca="1">IF($B43&lt;='Visualization - Projection'!$C$18,OFFSET(Projection!AA43,$A$2,0),NA())</f>
        <v>#N/A</v>
      </c>
      <c r="V43" s="12">
        <f ca="1">IF($B43&lt;='Visualization - Projection'!$C$18,OFFSET(Projection!AB43,$A$2,0),NA())</f>
        <v>124.5455</v>
      </c>
      <c r="W43" s="10" t="e">
        <f ca="1">IF($B43&lt;='Visualization - Projection'!$C$18,OFFSET(Projection!AC43,$A$2,0),NA())</f>
        <v>#N/A</v>
      </c>
      <c r="X43" s="12">
        <f ca="1">IF($B43&lt;='Visualization - Projection'!$C$18,OFFSET(Projection!AD43,$A$2,0),NA())</f>
        <v>2009.007</v>
      </c>
      <c r="Y43" s="11" t="e">
        <f ca="1">IF($B43&lt;='Visualization - Projection'!$C$18,OFFSET(Projection!AE43,$A$2,0),NA())</f>
        <v>#N/A</v>
      </c>
      <c r="Z43" s="10">
        <f ca="1">IF($B43&lt;='Visualization - Projection'!$C$18,OFFSET(Projection!AI43,$A$2,0),NA())</f>
        <v>0</v>
      </c>
      <c r="AA43" s="11">
        <f ca="1">IF($B43&lt;='Visualization - Projection'!$C$18,OFFSET(Projection!AJ43,$A$2,0),NA())</f>
        <v>0.980512640449438</v>
      </c>
      <c r="AB43" s="11" t="e">
        <f ca="1">IF($B43&lt;='Visualization - Projection'!$C$18,OFFSET(Projection!#REF!,$A$2,0),NA())</f>
        <v>#REF!</v>
      </c>
      <c r="AC43" s="11" t="e">
        <f ca="1">IF($B43&lt;='Visualization - Projection'!$C$18,OFFSET(Projection!AK43,$A$2,0),NA())</f>
        <v>#N/A</v>
      </c>
      <c r="AD43" s="10">
        <f ca="1">IF($B43&lt;='Visualization - Projection'!$C$18,OFFSET(Projection!AL43,$A$2,0),NA())</f>
        <v>2200</v>
      </c>
      <c r="AE43" s="10">
        <f ca="1">IF($B43&lt;='Visualization - Projection'!$C$18,OFFSET(Projection!AM43,$A$2,0),NA())</f>
        <v>2000</v>
      </c>
      <c r="AF43" s="3">
        <f ca="1">IF($B43&lt;='Visualization - Projection'!$C$18,OFFSET(Projection!K43,$A$2,0),NA())</f>
        <v>0.00545981411420225</v>
      </c>
      <c r="AG43" s="3">
        <f ca="1">IF($B43&lt;='Visualization - Projection'!$C$18,OFFSET(Projection!M43,$A$2,0),NA())</f>
        <v>0.0582051436165817</v>
      </c>
      <c r="AH43" s="3">
        <f ca="1">IF($B43&lt;='Visualization - Projection'!$C$18,OFFSET(Projection!N43,$A$2,0),NA())</f>
        <v>0.941794856383418</v>
      </c>
    </row>
    <row r="44" spans="2:34">
      <c r="B44" s="9">
        <f ca="1">IF(B43&lt;'Visualization - Projection'!$C$18,OFFSET(Projection!A44,$A$2,0),NA())</f>
        <v>43932</v>
      </c>
      <c r="C44" s="10" t="e">
        <f ca="1">IF($B44&lt;='Visualization - Projection'!$C$18,OFFSET(Projection!B44,$A$2,0),NA())</f>
        <v>#N/A</v>
      </c>
      <c r="D44" s="11">
        <f ca="1">IF($B44&lt;='Visualization - Projection'!$C$18,OFFSET(Projection!C44,$A$2,0),NA())</f>
        <v>0.243</v>
      </c>
      <c r="E44" s="12">
        <f ca="1">IF($B44&lt;='Visualization - Projection'!$C$18,OFFSET(Projection!D44,$A$2,0),NA())</f>
        <v>834.193057236991</v>
      </c>
      <c r="F44" s="12" t="e">
        <f ca="1">IF($B44&lt;='Visualization - Projection'!$C$18,OFFSET(Projection!#REF!,$A$2,0),NA())</f>
        <v>#REF!</v>
      </c>
      <c r="G44" s="10" t="e">
        <f ca="1">IF($B44&lt;='Visualization - Projection'!$C$18,OFFSET(Projection!E44,$A$2,0),NA())</f>
        <v>#N/A</v>
      </c>
      <c r="H44" s="12">
        <f ca="1">IF($B44&lt;='Visualization - Projection'!$C$18,OFFSET(Projection!F44,$A$2,0),NA())</f>
        <v>22283.8056013365</v>
      </c>
      <c r="I44" s="12" t="e">
        <f ca="1">IF($B44&lt;='Visualization - Projection'!$C$18,OFFSET(Projection!#REF!,$A$2,0),NA())</f>
        <v>#REF!</v>
      </c>
      <c r="J44" s="10" t="e">
        <f ca="1">IF($B44&lt;='Visualization - Projection'!$C$18,OFFSET(Projection!O44,$A$2,0),NA())</f>
        <v>#N/A</v>
      </c>
      <c r="K44" s="10" t="e">
        <f ca="1">IF($B44&lt;='Visualization - Projection'!$C$18,OFFSET(Projection!P44,$A$2,0),NA())</f>
        <v>#N/A</v>
      </c>
      <c r="L44" s="12">
        <f ca="1">IF($B44&lt;='Visualization - Projection'!$C$18,OFFSET(Projection!Q44,$A$2,0),NA())</f>
        <v>5433</v>
      </c>
      <c r="M44" s="12" t="e">
        <f ca="1">IF($B44&lt;='Visualization - Projection'!$C$18,OFFSET(Projection!#REF!,$A$2,0),NA())</f>
        <v>#REF!</v>
      </c>
      <c r="N44" s="10" t="e">
        <f ca="1">IF($B44&lt;='Visualization - Projection'!$C$18,OFFSET(Projection!T44,$A$2,0),NA())</f>
        <v>#N/A</v>
      </c>
      <c r="O44" s="11" t="e">
        <f ca="1">IF($B44&lt;='Visualization - Projection'!$C$18,OFFSET(Projection!U44,$A$2,0),NA())</f>
        <v>#N/A</v>
      </c>
      <c r="P44" s="12">
        <f ca="1">IF($B44&lt;='Visualization - Projection'!$C$18,OFFSET(Projection!V44,$A$2,0),NA())</f>
        <v>1195.26</v>
      </c>
      <c r="Q44" s="10" t="e">
        <f ca="1">IF($B44&lt;='Visualization - Projection'!$C$18,OFFSET(Projection!W44,$A$2,0),NA())</f>
        <v>#N/A</v>
      </c>
      <c r="R44" s="11" t="e">
        <f ca="1">IF($B44&lt;='Visualization - Projection'!$C$18,OFFSET(Projection!X44,$A$2,0),NA())</f>
        <v>#N/A</v>
      </c>
      <c r="S44" s="12">
        <f ca="1">IF($B44&lt;='Visualization - Projection'!$C$18,OFFSET(Projection!Y44,$A$2,0),NA())</f>
        <v>869.28</v>
      </c>
      <c r="T44" s="10" t="e">
        <f ca="1">IF($B44&lt;='Visualization - Projection'!$C$18,OFFSET(Projection!Z44,$A$2,0),NA())</f>
        <v>#N/A</v>
      </c>
      <c r="U44" s="10" t="e">
        <f ca="1">IF($B44&lt;='Visualization - Projection'!$C$18,OFFSET(Projection!AA44,$A$2,0),NA())</f>
        <v>#N/A</v>
      </c>
      <c r="V44" s="12">
        <f ca="1">IF($B44&lt;='Visualization - Projection'!$C$18,OFFSET(Projection!AB44,$A$2,0),NA())</f>
        <v>121.1559</v>
      </c>
      <c r="W44" s="10" t="e">
        <f ca="1">IF($B44&lt;='Visualization - Projection'!$C$18,OFFSET(Projection!AC44,$A$2,0),NA())</f>
        <v>#N/A</v>
      </c>
      <c r="X44" s="12">
        <f ca="1">IF($B44&lt;='Visualization - Projection'!$C$18,OFFSET(Projection!AD44,$A$2,0),NA())</f>
        <v>2130.1629</v>
      </c>
      <c r="Y44" s="11" t="e">
        <f ca="1">IF($B44&lt;='Visualization - Projection'!$C$18,OFFSET(Projection!AE44,$A$2,0),NA())</f>
        <v>#N/A</v>
      </c>
      <c r="Z44" s="10">
        <f ca="1">IF($B44&lt;='Visualization - Projection'!$C$18,OFFSET(Projection!AI44,$A$2,0),NA())</f>
        <v>0</v>
      </c>
      <c r="AA44" s="11">
        <f ca="1">IF($B44&lt;='Visualization - Projection'!$C$18,OFFSET(Projection!AJ44,$A$2,0),NA())</f>
        <v>0.9727842435094</v>
      </c>
      <c r="AB44" s="11" t="e">
        <f ca="1">IF($B44&lt;='Visualization - Projection'!$C$18,OFFSET(Projection!#REF!,$A$2,0),NA())</f>
        <v>#REF!</v>
      </c>
      <c r="AC44" s="11" t="e">
        <f ca="1">IF($B44&lt;='Visualization - Projection'!$C$18,OFFSET(Projection!AK44,$A$2,0),NA())</f>
        <v>#N/A</v>
      </c>
      <c r="AD44" s="10">
        <f ca="1">IF($B44&lt;='Visualization - Projection'!$C$18,OFFSET(Projection!AL44,$A$2,0),NA())</f>
        <v>2200</v>
      </c>
      <c r="AE44" s="10">
        <f ca="1">IF($B44&lt;='Visualization - Projection'!$C$18,OFFSET(Projection!AM44,$A$2,0),NA())</f>
        <v>2000</v>
      </c>
      <c r="AF44" s="3">
        <f ca="1">IF($B44&lt;='Visualization - Projection'!$C$18,OFFSET(Projection!K44,$A$2,0),NA())</f>
        <v>0.00534606741441666</v>
      </c>
      <c r="AG44" s="3">
        <f ca="1">IF($B44&lt;='Visualization - Projection'!$C$18,OFFSET(Projection!M44,$A$2,0),NA())</f>
        <v>0.059454655655026</v>
      </c>
      <c r="AH44" s="3">
        <f ca="1">IF($B44&lt;='Visualization - Projection'!$C$18,OFFSET(Projection!N44,$A$2,0),NA())</f>
        <v>0.940545344344974</v>
      </c>
    </row>
    <row r="45" spans="2:34">
      <c r="B45" s="9">
        <f ca="1">IF(B44&lt;'Visualization - Projection'!$C$18,OFFSET(Projection!A45,$A$2,0),NA())</f>
        <v>43933</v>
      </c>
      <c r="C45" s="10" t="e">
        <f ca="1">IF($B45&lt;='Visualization - Projection'!$C$18,OFFSET(Projection!B45,$A$2,0),NA())</f>
        <v>#N/A</v>
      </c>
      <c r="D45" s="11">
        <f ca="1">IF($B45&lt;='Visualization - Projection'!$C$18,OFFSET(Projection!C45,$A$2,0),NA())</f>
        <v>0.243</v>
      </c>
      <c r="E45" s="12">
        <f ca="1">IF($B45&lt;='Visualization - Projection'!$C$18,OFFSET(Projection!D45,$A$2,0),NA())</f>
        <v>819.010791103004</v>
      </c>
      <c r="F45" s="12" t="e">
        <f ca="1">IF($B45&lt;='Visualization - Projection'!$C$18,OFFSET(Projection!#REF!,$A$2,0),NA())</f>
        <v>#REF!</v>
      </c>
      <c r="G45" s="10" t="e">
        <f ca="1">IF($B45&lt;='Visualization - Projection'!$C$18,OFFSET(Projection!E45,$A$2,0),NA())</f>
        <v>#N/A</v>
      </c>
      <c r="H45" s="12">
        <f ca="1">IF($B45&lt;='Visualization - Projection'!$C$18,OFFSET(Projection!F45,$A$2,0),NA())</f>
        <v>23102.8163924395</v>
      </c>
      <c r="I45" s="12" t="e">
        <f ca="1">IF($B45&lt;='Visualization - Projection'!$C$18,OFFSET(Projection!#REF!,$A$2,0),NA())</f>
        <v>#REF!</v>
      </c>
      <c r="J45" s="10" t="e">
        <f ca="1">IF($B45&lt;='Visualization - Projection'!$C$18,OFFSET(Projection!O45,$A$2,0),NA())</f>
        <v>#N/A</v>
      </c>
      <c r="K45" s="10" t="e">
        <f ca="1">IF($B45&lt;='Visualization - Projection'!$C$18,OFFSET(Projection!P45,$A$2,0),NA())</f>
        <v>#N/A</v>
      </c>
      <c r="L45" s="12">
        <f ca="1">IF($B45&lt;='Visualization - Projection'!$C$18,OFFSET(Projection!Q45,$A$2,0),NA())</f>
        <v>5383</v>
      </c>
      <c r="M45" s="12" t="e">
        <f ca="1">IF($B45&lt;='Visualization - Projection'!$C$18,OFFSET(Projection!#REF!,$A$2,0),NA())</f>
        <v>#REF!</v>
      </c>
      <c r="N45" s="10" t="e">
        <f ca="1">IF($B45&lt;='Visualization - Projection'!$C$18,OFFSET(Projection!T45,$A$2,0),NA())</f>
        <v>#N/A</v>
      </c>
      <c r="O45" s="11" t="e">
        <f ca="1">IF($B45&lt;='Visualization - Projection'!$C$18,OFFSET(Projection!U45,$A$2,0),NA())</f>
        <v>#N/A</v>
      </c>
      <c r="P45" s="12">
        <f ca="1">IF($B45&lt;='Visualization - Projection'!$C$18,OFFSET(Projection!V45,$A$2,0),NA())</f>
        <v>1184.26</v>
      </c>
      <c r="Q45" s="10" t="e">
        <f ca="1">IF($B45&lt;='Visualization - Projection'!$C$18,OFFSET(Projection!W45,$A$2,0),NA())</f>
        <v>#N/A</v>
      </c>
      <c r="R45" s="11" t="e">
        <f ca="1">IF($B45&lt;='Visualization - Projection'!$C$18,OFFSET(Projection!X45,$A$2,0),NA())</f>
        <v>#N/A</v>
      </c>
      <c r="S45" s="12">
        <f ca="1">IF($B45&lt;='Visualization - Projection'!$C$18,OFFSET(Projection!Y45,$A$2,0),NA())</f>
        <v>861.28</v>
      </c>
      <c r="T45" s="10" t="e">
        <f ca="1">IF($B45&lt;='Visualization - Projection'!$C$18,OFFSET(Projection!Z45,$A$2,0),NA())</f>
        <v>#N/A</v>
      </c>
      <c r="U45" s="10" t="e">
        <f ca="1">IF($B45&lt;='Visualization - Projection'!$C$18,OFFSET(Projection!AA45,$A$2,0),NA())</f>
        <v>#N/A</v>
      </c>
      <c r="V45" s="12">
        <f ca="1">IF($B45&lt;='Visualization - Projection'!$C$18,OFFSET(Projection!AB45,$A$2,0),NA())</f>
        <v>120.0409</v>
      </c>
      <c r="W45" s="10" t="e">
        <f ca="1">IF($B45&lt;='Visualization - Projection'!$C$18,OFFSET(Projection!AC45,$A$2,0),NA())</f>
        <v>#N/A</v>
      </c>
      <c r="X45" s="12">
        <f ca="1">IF($B45&lt;='Visualization - Projection'!$C$18,OFFSET(Projection!AD45,$A$2,0),NA())</f>
        <v>2250.2038</v>
      </c>
      <c r="Y45" s="11" t="e">
        <f ca="1">IF($B45&lt;='Visualization - Projection'!$C$18,OFFSET(Projection!AE45,$A$2,0),NA())</f>
        <v>#N/A</v>
      </c>
      <c r="Z45" s="10">
        <f ca="1">IF($B45&lt;='Visualization - Projection'!$C$18,OFFSET(Projection!AI45,$A$2,0),NA())</f>
        <v>0</v>
      </c>
      <c r="AA45" s="11">
        <f ca="1">IF($B45&lt;='Visualization - Projection'!$C$18,OFFSET(Projection!AJ45,$A$2,0),NA())</f>
        <v>0.990796981409902</v>
      </c>
      <c r="AB45" s="11" t="e">
        <f ca="1">IF($B45&lt;='Visualization - Projection'!$C$18,OFFSET(Projection!#REF!,$A$2,0),NA())</f>
        <v>#REF!</v>
      </c>
      <c r="AC45" s="11" t="e">
        <f ca="1">IF($B45&lt;='Visualization - Projection'!$C$18,OFFSET(Projection!AK45,$A$2,0),NA())</f>
        <v>#N/A</v>
      </c>
      <c r="AD45" s="10">
        <f ca="1">IF($B45&lt;='Visualization - Projection'!$C$18,OFFSET(Projection!AL45,$A$2,0),NA())</f>
        <v>2200</v>
      </c>
      <c r="AE45" s="10">
        <f ca="1">IF($B45&lt;='Visualization - Projection'!$C$18,OFFSET(Projection!AM45,$A$2,0),NA())</f>
        <v>2000</v>
      </c>
      <c r="AF45" s="3">
        <f ca="1">IF($B45&lt;='Visualization - Projection'!$C$18,OFFSET(Projection!K45,$A$2,0),NA())</f>
        <v>0.00523303096745722</v>
      </c>
      <c r="AG45" s="3">
        <f ca="1">IF($B45&lt;='Visualization - Projection'!$C$18,OFFSET(Projection!M45,$A$2,0),NA())</f>
        <v>0.0606765128276017</v>
      </c>
      <c r="AH45" s="3">
        <f ca="1">IF($B45&lt;='Visualization - Projection'!$C$18,OFFSET(Projection!N45,$A$2,0),NA())</f>
        <v>0.939323487172398</v>
      </c>
    </row>
    <row r="46" spans="2:34">
      <c r="B46" s="9">
        <f ca="1">IF(B45&lt;'Visualization - Projection'!$C$18,OFFSET(Projection!A46,$A$2,0),NA())</f>
        <v>43934</v>
      </c>
      <c r="C46" s="10" t="e">
        <f ca="1">IF($B46&lt;='Visualization - Projection'!$C$18,OFFSET(Projection!B46,$A$2,0),NA())</f>
        <v>#N/A</v>
      </c>
      <c r="D46" s="11">
        <f ca="1">IF($B46&lt;='Visualization - Projection'!$C$18,OFFSET(Projection!C46,$A$2,0),NA())</f>
        <v>0.243</v>
      </c>
      <c r="E46" s="12">
        <f ca="1">IF($B46&lt;='Visualization - Projection'!$C$18,OFFSET(Projection!D46,$A$2,0),NA())</f>
        <v>803.804551219213</v>
      </c>
      <c r="F46" s="12" t="e">
        <f ca="1">IF($B46&lt;='Visualization - Projection'!$C$18,OFFSET(Projection!#REF!,$A$2,0),NA())</f>
        <v>#REF!</v>
      </c>
      <c r="G46" s="10" t="e">
        <f ca="1">IF($B46&lt;='Visualization - Projection'!$C$18,OFFSET(Projection!E46,$A$2,0),NA())</f>
        <v>#N/A</v>
      </c>
      <c r="H46" s="12">
        <f ca="1">IF($B46&lt;='Visualization - Projection'!$C$18,OFFSET(Projection!F46,$A$2,0),NA())</f>
        <v>23906.6209436587</v>
      </c>
      <c r="I46" s="12" t="e">
        <f ca="1">IF($B46&lt;='Visualization - Projection'!$C$18,OFFSET(Projection!#REF!,$A$2,0),NA())</f>
        <v>#REF!</v>
      </c>
      <c r="J46" s="10" t="e">
        <f ca="1">IF($B46&lt;='Visualization - Projection'!$C$18,OFFSET(Projection!O46,$A$2,0),NA())</f>
        <v>#N/A</v>
      </c>
      <c r="K46" s="10" t="e">
        <f ca="1">IF($B46&lt;='Visualization - Projection'!$C$18,OFFSET(Projection!P46,$A$2,0),NA())</f>
        <v>#N/A</v>
      </c>
      <c r="L46" s="12">
        <f ca="1">IF($B46&lt;='Visualization - Projection'!$C$18,OFFSET(Projection!Q46,$A$2,0),NA())</f>
        <v>5298</v>
      </c>
      <c r="M46" s="12" t="e">
        <f ca="1">IF($B46&lt;='Visualization - Projection'!$C$18,OFFSET(Projection!#REF!,$A$2,0),NA())</f>
        <v>#REF!</v>
      </c>
      <c r="N46" s="10" t="e">
        <f ca="1">IF($B46&lt;='Visualization - Projection'!$C$18,OFFSET(Projection!T46,$A$2,0),NA())</f>
        <v>#N/A</v>
      </c>
      <c r="O46" s="11" t="e">
        <f ca="1">IF($B46&lt;='Visualization - Projection'!$C$18,OFFSET(Projection!U46,$A$2,0),NA())</f>
        <v>#N/A</v>
      </c>
      <c r="P46" s="12">
        <f ca="1">IF($B46&lt;='Visualization - Projection'!$C$18,OFFSET(Projection!V46,$A$2,0),NA())</f>
        <v>1165.56</v>
      </c>
      <c r="Q46" s="10" t="e">
        <f ca="1">IF($B46&lt;='Visualization - Projection'!$C$18,OFFSET(Projection!W46,$A$2,0),NA())</f>
        <v>#N/A</v>
      </c>
      <c r="R46" s="11" t="e">
        <f ca="1">IF($B46&lt;='Visualization - Projection'!$C$18,OFFSET(Projection!X46,$A$2,0),NA())</f>
        <v>#N/A</v>
      </c>
      <c r="S46" s="12">
        <f ca="1">IF($B46&lt;='Visualization - Projection'!$C$18,OFFSET(Projection!Y46,$A$2,0),NA())</f>
        <v>847.68</v>
      </c>
      <c r="T46" s="10" t="e">
        <f ca="1">IF($B46&lt;='Visualization - Projection'!$C$18,OFFSET(Projection!Z46,$A$2,0),NA())</f>
        <v>#N/A</v>
      </c>
      <c r="U46" s="10" t="e">
        <f ca="1">IF($B46&lt;='Visualization - Projection'!$C$18,OFFSET(Projection!AA46,$A$2,0),NA())</f>
        <v>#N/A</v>
      </c>
      <c r="V46" s="12">
        <f ca="1">IF($B46&lt;='Visualization - Projection'!$C$18,OFFSET(Projection!AB46,$A$2,0),NA())</f>
        <v>118.1454</v>
      </c>
      <c r="W46" s="10" t="e">
        <f ca="1">IF($B46&lt;='Visualization - Projection'!$C$18,OFFSET(Projection!AC46,$A$2,0),NA())</f>
        <v>#N/A</v>
      </c>
      <c r="X46" s="12">
        <f ca="1">IF($B46&lt;='Visualization - Projection'!$C$18,OFFSET(Projection!AD46,$A$2,0),NA())</f>
        <v>2368.3492</v>
      </c>
      <c r="Y46" s="11" t="e">
        <f ca="1">IF($B46&lt;='Visualization - Projection'!$C$18,OFFSET(Projection!AE46,$A$2,0),NA())</f>
        <v>#N/A</v>
      </c>
      <c r="Z46" s="10">
        <f ca="1">IF($B46&lt;='Visualization - Projection'!$C$18,OFFSET(Projection!AI46,$A$2,0),NA())</f>
        <v>0</v>
      </c>
      <c r="AA46" s="11">
        <f ca="1">IF($B46&lt;='Visualization - Projection'!$C$18,OFFSET(Projection!AJ46,$A$2,0),NA())</f>
        <v>0.984209548578859</v>
      </c>
      <c r="AB46" s="11" t="e">
        <f ca="1">IF($B46&lt;='Visualization - Projection'!$C$18,OFFSET(Projection!#REF!,$A$2,0),NA())</f>
        <v>#REF!</v>
      </c>
      <c r="AC46" s="11" t="e">
        <f ca="1">IF($B46&lt;='Visualization - Projection'!$C$18,OFFSET(Projection!AK46,$A$2,0),NA())</f>
        <v>#N/A</v>
      </c>
      <c r="AD46" s="10">
        <f ca="1">IF($B46&lt;='Visualization - Projection'!$C$18,OFFSET(Projection!AL46,$A$2,0),NA())</f>
        <v>2200</v>
      </c>
      <c r="AE46" s="10">
        <f ca="1">IF($B46&lt;='Visualization - Projection'!$C$18,OFFSET(Projection!AM46,$A$2,0),NA())</f>
        <v>2000</v>
      </c>
      <c r="AF46" s="3">
        <f ca="1">IF($B46&lt;='Visualization - Projection'!$C$18,OFFSET(Projection!K46,$A$2,0),NA())</f>
        <v>0.00512079563351387</v>
      </c>
      <c r="AG46" s="3">
        <f ca="1">IF($B46&lt;='Visualization - Projection'!$C$18,OFFSET(Projection!M46,$A$2,0),NA())</f>
        <v>0.0618709814895322</v>
      </c>
      <c r="AH46" s="3">
        <f ca="1">IF($B46&lt;='Visualization - Projection'!$C$18,OFFSET(Projection!N46,$A$2,0),NA())</f>
        <v>0.938129018510468</v>
      </c>
    </row>
    <row r="47" spans="2:34">
      <c r="B47" s="9">
        <f ca="1">IF(B46&lt;'Visualization - Projection'!$C$18,OFFSET(Projection!A47,$A$2,0),NA())</f>
        <v>43935</v>
      </c>
      <c r="C47" s="10" t="e">
        <f ca="1">IF($B47&lt;='Visualization - Projection'!$C$18,OFFSET(Projection!B47,$A$2,0),NA())</f>
        <v>#N/A</v>
      </c>
      <c r="D47" s="11">
        <f ca="1">IF($B47&lt;='Visualization - Projection'!$C$18,OFFSET(Projection!C47,$A$2,0),NA())</f>
        <v>0.243</v>
      </c>
      <c r="E47" s="12">
        <f ca="1">IF($B47&lt;='Visualization - Projection'!$C$18,OFFSET(Projection!D47,$A$2,0),NA())</f>
        <v>788.591697850854</v>
      </c>
      <c r="F47" s="12" t="e">
        <f ca="1">IF($B47&lt;='Visualization - Projection'!$C$18,OFFSET(Projection!#REF!,$A$2,0),NA())</f>
        <v>#REF!</v>
      </c>
      <c r="G47" s="10" t="e">
        <f ca="1">IF($B47&lt;='Visualization - Projection'!$C$18,OFFSET(Projection!E47,$A$2,0),NA())</f>
        <v>#N/A</v>
      </c>
      <c r="H47" s="12">
        <f ca="1">IF($B47&lt;='Visualization - Projection'!$C$18,OFFSET(Projection!F47,$A$2,0),NA())</f>
        <v>24695.2126415096</v>
      </c>
      <c r="I47" s="12" t="e">
        <f ca="1">IF($B47&lt;='Visualization - Projection'!$C$18,OFFSET(Projection!#REF!,$A$2,0),NA())</f>
        <v>#REF!</v>
      </c>
      <c r="J47" s="10" t="e">
        <f ca="1">IF($B47&lt;='Visualization - Projection'!$C$18,OFFSET(Projection!O47,$A$2,0),NA())</f>
        <v>#N/A</v>
      </c>
      <c r="K47" s="10" t="e">
        <f ca="1">IF($B47&lt;='Visualization - Projection'!$C$18,OFFSET(Projection!P47,$A$2,0),NA())</f>
        <v>#N/A</v>
      </c>
      <c r="L47" s="12">
        <f ca="1">IF($B47&lt;='Visualization - Projection'!$C$18,OFFSET(Projection!Q47,$A$2,0),NA())</f>
        <v>5211</v>
      </c>
      <c r="M47" s="12" t="e">
        <f ca="1">IF($B47&lt;='Visualization - Projection'!$C$18,OFFSET(Projection!#REF!,$A$2,0),NA())</f>
        <v>#REF!</v>
      </c>
      <c r="N47" s="10" t="e">
        <f ca="1">IF($B47&lt;='Visualization - Projection'!$C$18,OFFSET(Projection!T47,$A$2,0),NA())</f>
        <v>#N/A</v>
      </c>
      <c r="O47" s="11" t="e">
        <f ca="1">IF($B47&lt;='Visualization - Projection'!$C$18,OFFSET(Projection!U47,$A$2,0),NA())</f>
        <v>#N/A</v>
      </c>
      <c r="P47" s="12">
        <f ca="1">IF($B47&lt;='Visualization - Projection'!$C$18,OFFSET(Projection!V47,$A$2,0),NA())</f>
        <v>1146.42</v>
      </c>
      <c r="Q47" s="10" t="e">
        <f ca="1">IF($B47&lt;='Visualization - Projection'!$C$18,OFFSET(Projection!W47,$A$2,0),NA())</f>
        <v>#N/A</v>
      </c>
      <c r="R47" s="11" t="e">
        <f ca="1">IF($B47&lt;='Visualization - Projection'!$C$18,OFFSET(Projection!X47,$A$2,0),NA())</f>
        <v>#N/A</v>
      </c>
      <c r="S47" s="12">
        <f ca="1">IF($B47&lt;='Visualization - Projection'!$C$18,OFFSET(Projection!Y47,$A$2,0),NA())</f>
        <v>833.76</v>
      </c>
      <c r="T47" s="10" t="e">
        <f ca="1">IF($B47&lt;='Visualization - Projection'!$C$18,OFFSET(Projection!Z47,$A$2,0),NA())</f>
        <v>#N/A</v>
      </c>
      <c r="U47" s="10" t="e">
        <f ca="1">IF($B47&lt;='Visualization - Projection'!$C$18,OFFSET(Projection!AA47,$A$2,0),NA())</f>
        <v>#N/A</v>
      </c>
      <c r="V47" s="12">
        <f ca="1">IF($B47&lt;='Visualization - Projection'!$C$18,OFFSET(Projection!AB47,$A$2,0),NA())</f>
        <v>116.2053</v>
      </c>
      <c r="W47" s="10" t="e">
        <f ca="1">IF($B47&lt;='Visualization - Projection'!$C$18,OFFSET(Projection!AC47,$A$2,0),NA())</f>
        <v>#N/A</v>
      </c>
      <c r="X47" s="12">
        <f ca="1">IF($B47&lt;='Visualization - Projection'!$C$18,OFFSET(Projection!AD47,$A$2,0),NA())</f>
        <v>2484.5545</v>
      </c>
      <c r="Y47" s="11" t="e">
        <f ca="1">IF($B47&lt;='Visualization - Projection'!$C$18,OFFSET(Projection!AE47,$A$2,0),NA())</f>
        <v>#N/A</v>
      </c>
      <c r="Z47" s="10">
        <f ca="1">IF($B47&lt;='Visualization - Projection'!$C$18,OFFSET(Projection!AI47,$A$2,0),NA())</f>
        <v>0</v>
      </c>
      <c r="AA47" s="11">
        <f ca="1">IF($B47&lt;='Visualization - Projection'!$C$18,OFFSET(Projection!AJ47,$A$2,0),NA())</f>
        <v>0.983578708946772</v>
      </c>
      <c r="AB47" s="11" t="e">
        <f ca="1">IF($B47&lt;='Visualization - Projection'!$C$18,OFFSET(Projection!#REF!,$A$2,0),NA())</f>
        <v>#REF!</v>
      </c>
      <c r="AC47" s="11" t="e">
        <f ca="1">IF($B47&lt;='Visualization - Projection'!$C$18,OFFSET(Projection!AK47,$A$2,0),NA())</f>
        <v>#N/A</v>
      </c>
      <c r="AD47" s="10">
        <f ca="1">IF($B47&lt;='Visualization - Projection'!$C$18,OFFSET(Projection!AL47,$A$2,0),NA())</f>
        <v>2200</v>
      </c>
      <c r="AE47" s="10">
        <f ca="1">IF($B47&lt;='Visualization - Projection'!$C$18,OFFSET(Projection!AM47,$A$2,0),NA())</f>
        <v>2000</v>
      </c>
      <c r="AF47" s="3">
        <f ca="1">IF($B47&lt;='Visualization - Projection'!$C$18,OFFSET(Projection!K47,$A$2,0),NA())</f>
        <v>0.00500944704274677</v>
      </c>
      <c r="AG47" s="3">
        <f ca="1">IF($B47&lt;='Visualization - Projection'!$C$18,OFFSET(Projection!M47,$A$2,0),NA())</f>
        <v>0.0630383454660758</v>
      </c>
      <c r="AH47" s="3">
        <f ca="1">IF($B47&lt;='Visualization - Projection'!$C$18,OFFSET(Projection!N47,$A$2,0),NA())</f>
        <v>0.936961654533924</v>
      </c>
    </row>
    <row r="48" spans="2:34">
      <c r="B48" s="9">
        <f ca="1">IF(B47&lt;'Visualization - Projection'!$C$18,OFFSET(Projection!A48,$A$2,0),NA())</f>
        <v>43936</v>
      </c>
      <c r="C48" s="10" t="e">
        <f ca="1">IF($B48&lt;='Visualization - Projection'!$C$18,OFFSET(Projection!B48,$A$2,0),NA())</f>
        <v>#N/A</v>
      </c>
      <c r="D48" s="11">
        <f ca="1">IF($B48&lt;='Visualization - Projection'!$C$18,OFFSET(Projection!C48,$A$2,0),NA())</f>
        <v>0.243</v>
      </c>
      <c r="E48" s="12">
        <f ca="1">IF($B48&lt;='Visualization - Projection'!$C$18,OFFSET(Projection!D48,$A$2,0),NA())</f>
        <v>773.388942311457</v>
      </c>
      <c r="F48" s="12" t="e">
        <f ca="1">IF($B48&lt;='Visualization - Projection'!$C$18,OFFSET(Projection!#REF!,$A$2,0),NA())</f>
        <v>#REF!</v>
      </c>
      <c r="G48" s="10" t="e">
        <f ca="1">IF($B48&lt;='Visualization - Projection'!$C$18,OFFSET(Projection!E48,$A$2,0),NA())</f>
        <v>#N/A</v>
      </c>
      <c r="H48" s="12">
        <f ca="1">IF($B48&lt;='Visualization - Projection'!$C$18,OFFSET(Projection!F48,$A$2,0),NA())</f>
        <v>25468.601583821</v>
      </c>
      <c r="I48" s="12" t="e">
        <f ca="1">IF($B48&lt;='Visualization - Projection'!$C$18,OFFSET(Projection!#REF!,$A$2,0),NA())</f>
        <v>#REF!</v>
      </c>
      <c r="J48" s="10" t="e">
        <f ca="1">IF($B48&lt;='Visualization - Projection'!$C$18,OFFSET(Projection!O48,$A$2,0),NA())</f>
        <v>#N/A</v>
      </c>
      <c r="K48" s="10" t="e">
        <f ca="1">IF($B48&lt;='Visualization - Projection'!$C$18,OFFSET(Projection!P48,$A$2,0),NA())</f>
        <v>#N/A</v>
      </c>
      <c r="L48" s="12">
        <f ca="1">IF($B48&lt;='Visualization - Projection'!$C$18,OFFSET(Projection!Q48,$A$2,0),NA())</f>
        <v>5124</v>
      </c>
      <c r="M48" s="12" t="e">
        <f ca="1">IF($B48&lt;='Visualization - Projection'!$C$18,OFFSET(Projection!#REF!,$A$2,0),NA())</f>
        <v>#REF!</v>
      </c>
      <c r="N48" s="10" t="e">
        <f ca="1">IF($B48&lt;='Visualization - Projection'!$C$18,OFFSET(Projection!T48,$A$2,0),NA())</f>
        <v>#N/A</v>
      </c>
      <c r="O48" s="11" t="e">
        <f ca="1">IF($B48&lt;='Visualization - Projection'!$C$18,OFFSET(Projection!U48,$A$2,0),NA())</f>
        <v>#N/A</v>
      </c>
      <c r="P48" s="12">
        <f ca="1">IF($B48&lt;='Visualization - Projection'!$C$18,OFFSET(Projection!V48,$A$2,0),NA())</f>
        <v>1127.28</v>
      </c>
      <c r="Q48" s="10" t="e">
        <f ca="1">IF($B48&lt;='Visualization - Projection'!$C$18,OFFSET(Projection!W48,$A$2,0),NA())</f>
        <v>#N/A</v>
      </c>
      <c r="R48" s="11" t="e">
        <f ca="1">IF($B48&lt;='Visualization - Projection'!$C$18,OFFSET(Projection!X48,$A$2,0),NA())</f>
        <v>#N/A</v>
      </c>
      <c r="S48" s="12">
        <f ca="1">IF($B48&lt;='Visualization - Projection'!$C$18,OFFSET(Projection!Y48,$A$2,0),NA())</f>
        <v>819.84</v>
      </c>
      <c r="T48" s="10" t="e">
        <f ca="1">IF($B48&lt;='Visualization - Projection'!$C$18,OFFSET(Projection!Z48,$A$2,0),NA())</f>
        <v>#N/A</v>
      </c>
      <c r="U48" s="10" t="e">
        <f ca="1">IF($B48&lt;='Visualization - Projection'!$C$18,OFFSET(Projection!AA48,$A$2,0),NA())</f>
        <v>#N/A</v>
      </c>
      <c r="V48" s="12">
        <f ca="1">IF($B48&lt;='Visualization - Projection'!$C$18,OFFSET(Projection!AB48,$A$2,0),NA())</f>
        <v>114.2652</v>
      </c>
      <c r="W48" s="10" t="e">
        <f ca="1">IF($B48&lt;='Visualization - Projection'!$C$18,OFFSET(Projection!AC48,$A$2,0),NA())</f>
        <v>#N/A</v>
      </c>
      <c r="X48" s="12">
        <f ca="1">IF($B48&lt;='Visualization - Projection'!$C$18,OFFSET(Projection!AD48,$A$2,0),NA())</f>
        <v>2598.8197</v>
      </c>
      <c r="Y48" s="11" t="e">
        <f ca="1">IF($B48&lt;='Visualization - Projection'!$C$18,OFFSET(Projection!AE48,$A$2,0),NA())</f>
        <v>#N/A</v>
      </c>
      <c r="Z48" s="10">
        <f ca="1">IF($B48&lt;='Visualization - Projection'!$C$18,OFFSET(Projection!AI48,$A$2,0),NA())</f>
        <v>0</v>
      </c>
      <c r="AA48" s="11">
        <f ca="1">IF($B48&lt;='Visualization - Projection'!$C$18,OFFSET(Projection!AJ48,$A$2,0),NA())</f>
        <v>0.983304548071387</v>
      </c>
      <c r="AB48" s="11" t="e">
        <f ca="1">IF($B48&lt;='Visualization - Projection'!$C$18,OFFSET(Projection!#REF!,$A$2,0),NA())</f>
        <v>#REF!</v>
      </c>
      <c r="AC48" s="11" t="e">
        <f ca="1">IF($B48&lt;='Visualization - Projection'!$C$18,OFFSET(Projection!AK48,$A$2,0),NA())</f>
        <v>#N/A</v>
      </c>
      <c r="AD48" s="10">
        <f ca="1">IF($B48&lt;='Visualization - Projection'!$C$18,OFFSET(Projection!AL48,$A$2,0),NA())</f>
        <v>2200</v>
      </c>
      <c r="AE48" s="10">
        <f ca="1">IF($B48&lt;='Visualization - Projection'!$C$18,OFFSET(Projection!AM48,$A$2,0),NA())</f>
        <v>2000</v>
      </c>
      <c r="AF48" s="3">
        <f ca="1">IF($B48&lt;='Visualization - Projection'!$C$18,OFFSET(Projection!K48,$A$2,0),NA())</f>
        <v>0.00489906563797068</v>
      </c>
      <c r="AG48" s="3">
        <f ca="1">IF($B48&lt;='Visualization - Projection'!$C$18,OFFSET(Projection!M48,$A$2,0),NA())</f>
        <v>0.0641789047949175</v>
      </c>
      <c r="AH48" s="3">
        <f ca="1">IF($B48&lt;='Visualization - Projection'!$C$18,OFFSET(Projection!N48,$A$2,0),NA())</f>
        <v>0.935821095205082</v>
      </c>
    </row>
    <row r="49" spans="2:34">
      <c r="B49" s="9">
        <f ca="1">IF(B48&lt;'Visualization - Projection'!$C$18,OFFSET(Projection!A49,$A$2,0),NA())</f>
        <v>43937</v>
      </c>
      <c r="C49" s="10" t="e">
        <f ca="1">IF($B49&lt;='Visualization - Projection'!$C$18,OFFSET(Projection!B49,$A$2,0),NA())</f>
        <v>#N/A</v>
      </c>
      <c r="D49" s="11">
        <f ca="1">IF($B49&lt;='Visualization - Projection'!$C$18,OFFSET(Projection!C49,$A$2,0),NA())</f>
        <v>0.243</v>
      </c>
      <c r="E49" s="12">
        <f ca="1">IF($B49&lt;='Visualization - Projection'!$C$18,OFFSET(Projection!D49,$A$2,0),NA())</f>
        <v>758.21233000491</v>
      </c>
      <c r="F49" s="12" t="e">
        <f ca="1">IF($B49&lt;='Visualization - Projection'!$C$18,OFFSET(Projection!#REF!,$A$2,0),NA())</f>
        <v>#REF!</v>
      </c>
      <c r="G49" s="10" t="e">
        <f ca="1">IF($B49&lt;='Visualization - Projection'!$C$18,OFFSET(Projection!E49,$A$2,0),NA())</f>
        <v>#N/A</v>
      </c>
      <c r="H49" s="12">
        <f ca="1">IF($B49&lt;='Visualization - Projection'!$C$18,OFFSET(Projection!F49,$A$2,0),NA())</f>
        <v>26226.8139138259</v>
      </c>
      <c r="I49" s="12" t="e">
        <f ca="1">IF($B49&lt;='Visualization - Projection'!$C$18,OFFSET(Projection!#REF!,$A$2,0),NA())</f>
        <v>#REF!</v>
      </c>
      <c r="J49" s="10" t="e">
        <f ca="1">IF($B49&lt;='Visualization - Projection'!$C$18,OFFSET(Projection!O49,$A$2,0),NA())</f>
        <v>#N/A</v>
      </c>
      <c r="K49" s="10" t="e">
        <f ca="1">IF($B49&lt;='Visualization - Projection'!$C$18,OFFSET(Projection!P49,$A$2,0),NA())</f>
        <v>#N/A</v>
      </c>
      <c r="L49" s="12">
        <f ca="1">IF($B49&lt;='Visualization - Projection'!$C$18,OFFSET(Projection!Q49,$A$2,0),NA())</f>
        <v>5036</v>
      </c>
      <c r="M49" s="12" t="e">
        <f ca="1">IF($B49&lt;='Visualization - Projection'!$C$18,OFFSET(Projection!#REF!,$A$2,0),NA())</f>
        <v>#REF!</v>
      </c>
      <c r="N49" s="10" t="e">
        <f ca="1">IF($B49&lt;='Visualization - Projection'!$C$18,OFFSET(Projection!T49,$A$2,0),NA())</f>
        <v>#N/A</v>
      </c>
      <c r="O49" s="11" t="e">
        <f ca="1">IF($B49&lt;='Visualization - Projection'!$C$18,OFFSET(Projection!U49,$A$2,0),NA())</f>
        <v>#N/A</v>
      </c>
      <c r="P49" s="12">
        <f ca="1">IF($B49&lt;='Visualization - Projection'!$C$18,OFFSET(Projection!V49,$A$2,0),NA())</f>
        <v>1107.92</v>
      </c>
      <c r="Q49" s="10" t="e">
        <f ca="1">IF($B49&lt;='Visualization - Projection'!$C$18,OFFSET(Projection!W49,$A$2,0),NA())</f>
        <v>#N/A</v>
      </c>
      <c r="R49" s="11" t="e">
        <f ca="1">IF($B49&lt;='Visualization - Projection'!$C$18,OFFSET(Projection!X49,$A$2,0),NA())</f>
        <v>#N/A</v>
      </c>
      <c r="S49" s="12">
        <f ca="1">IF($B49&lt;='Visualization - Projection'!$C$18,OFFSET(Projection!Y49,$A$2,0),NA())</f>
        <v>805.76</v>
      </c>
      <c r="T49" s="10" t="e">
        <f ca="1">IF($B49&lt;='Visualization - Projection'!$C$18,OFFSET(Projection!Z49,$A$2,0),NA())</f>
        <v>#N/A</v>
      </c>
      <c r="U49" s="10" t="e">
        <f ca="1">IF($B49&lt;='Visualization - Projection'!$C$18,OFFSET(Projection!AA49,$A$2,0),NA())</f>
        <v>#N/A</v>
      </c>
      <c r="V49" s="12">
        <f ca="1">IF($B49&lt;='Visualization - Projection'!$C$18,OFFSET(Projection!AB49,$A$2,0),NA())</f>
        <v>112.3028</v>
      </c>
      <c r="W49" s="10" t="e">
        <f ca="1">IF($B49&lt;='Visualization - Projection'!$C$18,OFFSET(Projection!AC49,$A$2,0),NA())</f>
        <v>#N/A</v>
      </c>
      <c r="X49" s="12">
        <f ca="1">IF($B49&lt;='Visualization - Projection'!$C$18,OFFSET(Projection!AD49,$A$2,0),NA())</f>
        <v>2711.1225</v>
      </c>
      <c r="Y49" s="11" t="e">
        <f ca="1">IF($B49&lt;='Visualization - Projection'!$C$18,OFFSET(Projection!AE49,$A$2,0),NA())</f>
        <v>#N/A</v>
      </c>
      <c r="Z49" s="10">
        <f ca="1">IF($B49&lt;='Visualization - Projection'!$C$18,OFFSET(Projection!AI49,$A$2,0),NA())</f>
        <v>0</v>
      </c>
      <c r="AA49" s="11">
        <f ca="1">IF($B49&lt;='Visualization - Projection'!$C$18,OFFSET(Projection!AJ49,$A$2,0),NA())</f>
        <v>0.982825917252147</v>
      </c>
      <c r="AB49" s="11" t="e">
        <f ca="1">IF($B49&lt;='Visualization - Projection'!$C$18,OFFSET(Projection!#REF!,$A$2,0),NA())</f>
        <v>#REF!</v>
      </c>
      <c r="AC49" s="11" t="e">
        <f ca="1">IF($B49&lt;='Visualization - Projection'!$C$18,OFFSET(Projection!AK49,$A$2,0),NA())</f>
        <v>#N/A</v>
      </c>
      <c r="AD49" s="10">
        <f ca="1">IF($B49&lt;='Visualization - Projection'!$C$18,OFFSET(Projection!AL49,$A$2,0),NA())</f>
        <v>2200</v>
      </c>
      <c r="AE49" s="10">
        <f ca="1">IF($B49&lt;='Visualization - Projection'!$C$18,OFFSET(Projection!AM49,$A$2,0),NA())</f>
        <v>2000</v>
      </c>
      <c r="AF49" s="3">
        <f ca="1">IF($B49&lt;='Visualization - Projection'!$C$18,OFFSET(Projection!K49,$A$2,0),NA())</f>
        <v>0.00478972673341308</v>
      </c>
      <c r="AG49" s="3">
        <f ca="1">IF($B49&lt;='Visualization - Projection'!$C$18,OFFSET(Projection!M49,$A$2,0),NA())</f>
        <v>0.0652929744948237</v>
      </c>
      <c r="AH49" s="3">
        <f ca="1">IF($B49&lt;='Visualization - Projection'!$C$18,OFFSET(Projection!N49,$A$2,0),NA())</f>
        <v>0.934707025505176</v>
      </c>
    </row>
    <row r="50" spans="2:34">
      <c r="B50" s="9">
        <f ca="1">IF(B49&lt;'Visualization - Projection'!$C$18,OFFSET(Projection!A50,$A$2,0),NA())</f>
        <v>43938</v>
      </c>
      <c r="C50" s="10" t="e">
        <f ca="1">IF($B50&lt;='Visualization - Projection'!$C$18,OFFSET(Projection!B50,$A$2,0),NA())</f>
        <v>#N/A</v>
      </c>
      <c r="D50" s="11">
        <f ca="1">IF($B50&lt;='Visualization - Projection'!$C$18,OFFSET(Projection!C50,$A$2,0),NA())</f>
        <v>0.243</v>
      </c>
      <c r="E50" s="12">
        <f ca="1">IF($B50&lt;='Visualization - Projection'!$C$18,OFFSET(Projection!D50,$A$2,0),NA())</f>
        <v>743.077226961369</v>
      </c>
      <c r="F50" s="12" t="e">
        <f ca="1">IF($B50&lt;='Visualization - Projection'!$C$18,OFFSET(Projection!#REF!,$A$2,0),NA())</f>
        <v>#REF!</v>
      </c>
      <c r="G50" s="10" t="e">
        <f ca="1">IF($B50&lt;='Visualization - Projection'!$C$18,OFFSET(Projection!E50,$A$2,0),NA())</f>
        <v>#N/A</v>
      </c>
      <c r="H50" s="12">
        <f ca="1">IF($B50&lt;='Visualization - Projection'!$C$18,OFFSET(Projection!F50,$A$2,0),NA())</f>
        <v>26969.8911407873</v>
      </c>
      <c r="I50" s="12" t="e">
        <f ca="1">IF($B50&lt;='Visualization - Projection'!$C$18,OFFSET(Projection!#REF!,$A$2,0),NA())</f>
        <v>#REF!</v>
      </c>
      <c r="J50" s="10" t="e">
        <f ca="1">IF($B50&lt;='Visualization - Projection'!$C$18,OFFSET(Projection!O50,$A$2,0),NA())</f>
        <v>#N/A</v>
      </c>
      <c r="K50" s="10" t="e">
        <f ca="1">IF($B50&lt;='Visualization - Projection'!$C$18,OFFSET(Projection!P50,$A$2,0),NA())</f>
        <v>#N/A</v>
      </c>
      <c r="L50" s="12">
        <f ca="1">IF($B50&lt;='Visualization - Projection'!$C$18,OFFSET(Projection!Q50,$A$2,0),NA())</f>
        <v>4948</v>
      </c>
      <c r="M50" s="12" t="e">
        <f ca="1">IF($B50&lt;='Visualization - Projection'!$C$18,OFFSET(Projection!#REF!,$A$2,0),NA())</f>
        <v>#REF!</v>
      </c>
      <c r="N50" s="10" t="e">
        <f ca="1">IF($B50&lt;='Visualization - Projection'!$C$18,OFFSET(Projection!T50,$A$2,0),NA())</f>
        <v>#N/A</v>
      </c>
      <c r="O50" s="11" t="e">
        <f ca="1">IF($B50&lt;='Visualization - Projection'!$C$18,OFFSET(Projection!U50,$A$2,0),NA())</f>
        <v>#N/A</v>
      </c>
      <c r="P50" s="12">
        <f ca="1">IF($B50&lt;='Visualization - Projection'!$C$18,OFFSET(Projection!V50,$A$2,0),NA())</f>
        <v>1088.56</v>
      </c>
      <c r="Q50" s="10" t="e">
        <f ca="1">IF($B50&lt;='Visualization - Projection'!$C$18,OFFSET(Projection!W50,$A$2,0),NA())</f>
        <v>#N/A</v>
      </c>
      <c r="R50" s="11" t="e">
        <f ca="1">IF($B50&lt;='Visualization - Projection'!$C$18,OFFSET(Projection!X50,$A$2,0),NA())</f>
        <v>#N/A</v>
      </c>
      <c r="S50" s="12">
        <f ca="1">IF($B50&lt;='Visualization - Projection'!$C$18,OFFSET(Projection!Y50,$A$2,0),NA())</f>
        <v>791.68</v>
      </c>
      <c r="T50" s="10" t="e">
        <f ca="1">IF($B50&lt;='Visualization - Projection'!$C$18,OFFSET(Projection!Z50,$A$2,0),NA())</f>
        <v>#N/A</v>
      </c>
      <c r="U50" s="10" t="e">
        <f ca="1">IF($B50&lt;='Visualization - Projection'!$C$18,OFFSET(Projection!AA50,$A$2,0),NA())</f>
        <v>#N/A</v>
      </c>
      <c r="V50" s="12">
        <f ca="1">IF($B50&lt;='Visualization - Projection'!$C$18,OFFSET(Projection!AB50,$A$2,0),NA())</f>
        <v>110.3404</v>
      </c>
      <c r="W50" s="10" t="e">
        <f ca="1">IF($B50&lt;='Visualization - Projection'!$C$18,OFFSET(Projection!AC50,$A$2,0),NA())</f>
        <v>#N/A</v>
      </c>
      <c r="X50" s="12">
        <f ca="1">IF($B50&lt;='Visualization - Projection'!$C$18,OFFSET(Projection!AD50,$A$2,0),NA())</f>
        <v>2821.4629</v>
      </c>
      <c r="Y50" s="11" t="e">
        <f ca="1">IF($B50&lt;='Visualization - Projection'!$C$18,OFFSET(Projection!AE50,$A$2,0),NA())</f>
        <v>#N/A</v>
      </c>
      <c r="Z50" s="10">
        <f ca="1">IF($B50&lt;='Visualization - Projection'!$C$18,OFFSET(Projection!AI50,$A$2,0),NA())</f>
        <v>0</v>
      </c>
      <c r="AA50" s="11">
        <f ca="1">IF($B50&lt;='Visualization - Projection'!$C$18,OFFSET(Projection!AJ50,$A$2,0),NA())</f>
        <v>0.982525814138205</v>
      </c>
      <c r="AB50" s="11" t="e">
        <f ca="1">IF($B50&lt;='Visualization - Projection'!$C$18,OFFSET(Projection!#REF!,$A$2,0),NA())</f>
        <v>#REF!</v>
      </c>
      <c r="AC50" s="11" t="e">
        <f ca="1">IF($B50&lt;='Visualization - Projection'!$C$18,OFFSET(Projection!AK50,$A$2,0),NA())</f>
        <v>#N/A</v>
      </c>
      <c r="AD50" s="10">
        <f ca="1">IF($B50&lt;='Visualization - Projection'!$C$18,OFFSET(Projection!AL50,$A$2,0),NA())</f>
        <v>2200</v>
      </c>
      <c r="AE50" s="10">
        <f ca="1">IF($B50&lt;='Visualization - Projection'!$C$18,OFFSET(Projection!AM50,$A$2,0),NA())</f>
        <v>2000</v>
      </c>
      <c r="AF50" s="3">
        <f ca="1">IF($B50&lt;='Visualization - Projection'!$C$18,OFFSET(Projection!K50,$A$2,0),NA())</f>
        <v>0.00468150058818696</v>
      </c>
      <c r="AG50" s="3">
        <f ca="1">IF($B50&lt;='Visualization - Projection'!$C$18,OFFSET(Projection!M50,$A$2,0),NA())</f>
        <v>0.0663808833632207</v>
      </c>
      <c r="AH50" s="3">
        <f ca="1">IF($B50&lt;='Visualization - Projection'!$C$18,OFFSET(Projection!N50,$A$2,0),NA())</f>
        <v>0.933619116636779</v>
      </c>
    </row>
    <row r="51" spans="2:34">
      <c r="B51" s="9">
        <f ca="1">IF(B50&lt;'Visualization - Projection'!$C$18,OFFSET(Projection!A51,$A$2,0),NA())</f>
        <v>43939</v>
      </c>
      <c r="C51" s="10" t="e">
        <f ca="1">IF($B51&lt;='Visualization - Projection'!$C$18,OFFSET(Projection!B51,$A$2,0),NA())</f>
        <v>#N/A</v>
      </c>
      <c r="D51" s="11">
        <f ca="1">IF($B51&lt;='Visualization - Projection'!$C$18,OFFSET(Projection!C51,$A$2,0),NA())</f>
        <v>0.243</v>
      </c>
      <c r="E51" s="12">
        <f ca="1">IF($B51&lt;='Visualization - Projection'!$C$18,OFFSET(Projection!D51,$A$2,0),NA())</f>
        <v>727.998309721138</v>
      </c>
      <c r="F51" s="12" t="e">
        <f ca="1">IF($B51&lt;='Visualization - Projection'!$C$18,OFFSET(Projection!#REF!,$A$2,0),NA())</f>
        <v>#REF!</v>
      </c>
      <c r="G51" s="10" t="e">
        <f ca="1">IF($B51&lt;='Visualization - Projection'!$C$18,OFFSET(Projection!E51,$A$2,0),NA())</f>
        <v>#N/A</v>
      </c>
      <c r="H51" s="12">
        <f ca="1">IF($B51&lt;='Visualization - Projection'!$C$18,OFFSET(Projection!F51,$A$2,0),NA())</f>
        <v>27697.8894505084</v>
      </c>
      <c r="I51" s="12" t="e">
        <f ca="1">IF($B51&lt;='Visualization - Projection'!$C$18,OFFSET(Projection!#REF!,$A$2,0),NA())</f>
        <v>#REF!</v>
      </c>
      <c r="J51" s="10" t="e">
        <f ca="1">IF($B51&lt;='Visualization - Projection'!$C$18,OFFSET(Projection!O51,$A$2,0),NA())</f>
        <v>#N/A</v>
      </c>
      <c r="K51" s="10" t="e">
        <f ca="1">IF($B51&lt;='Visualization - Projection'!$C$18,OFFSET(Projection!P51,$A$2,0),NA())</f>
        <v>#N/A</v>
      </c>
      <c r="L51" s="12">
        <f ca="1">IF($B51&lt;='Visualization - Projection'!$C$18,OFFSET(Projection!Q51,$A$2,0),NA())</f>
        <v>4859</v>
      </c>
      <c r="M51" s="12" t="e">
        <f ca="1">IF($B51&lt;='Visualization - Projection'!$C$18,OFFSET(Projection!#REF!,$A$2,0),NA())</f>
        <v>#REF!</v>
      </c>
      <c r="N51" s="10" t="e">
        <f ca="1">IF($B51&lt;='Visualization - Projection'!$C$18,OFFSET(Projection!T51,$A$2,0),NA())</f>
        <v>#N/A</v>
      </c>
      <c r="O51" s="11" t="e">
        <f ca="1">IF($B51&lt;='Visualization - Projection'!$C$18,OFFSET(Projection!U51,$A$2,0),NA())</f>
        <v>#N/A</v>
      </c>
      <c r="P51" s="12">
        <f ca="1">IF($B51&lt;='Visualization - Projection'!$C$18,OFFSET(Projection!V51,$A$2,0),NA())</f>
        <v>1068.98</v>
      </c>
      <c r="Q51" s="10" t="e">
        <f ca="1">IF($B51&lt;='Visualization - Projection'!$C$18,OFFSET(Projection!W51,$A$2,0),NA())</f>
        <v>#N/A</v>
      </c>
      <c r="R51" s="11" t="e">
        <f ca="1">IF($B51&lt;='Visualization - Projection'!$C$18,OFFSET(Projection!X51,$A$2,0),NA())</f>
        <v>#N/A</v>
      </c>
      <c r="S51" s="12">
        <f ca="1">IF($B51&lt;='Visualization - Projection'!$C$18,OFFSET(Projection!Y51,$A$2,0),NA())</f>
        <v>777.44</v>
      </c>
      <c r="T51" s="10" t="e">
        <f ca="1">IF($B51&lt;='Visualization - Projection'!$C$18,OFFSET(Projection!Z51,$A$2,0),NA())</f>
        <v>#N/A</v>
      </c>
      <c r="U51" s="10" t="e">
        <f ca="1">IF($B51&lt;='Visualization - Projection'!$C$18,OFFSET(Projection!AA51,$A$2,0),NA())</f>
        <v>#N/A</v>
      </c>
      <c r="V51" s="12">
        <f ca="1">IF($B51&lt;='Visualization - Projection'!$C$18,OFFSET(Projection!AB51,$A$2,0),NA())</f>
        <v>108.3557</v>
      </c>
      <c r="W51" s="10" t="e">
        <f ca="1">IF($B51&lt;='Visualization - Projection'!$C$18,OFFSET(Projection!AC51,$A$2,0),NA())</f>
        <v>#N/A</v>
      </c>
      <c r="X51" s="12">
        <f ca="1">IF($B51&lt;='Visualization - Projection'!$C$18,OFFSET(Projection!AD51,$A$2,0),NA())</f>
        <v>2929.8186</v>
      </c>
      <c r="Y51" s="11" t="e">
        <f ca="1">IF($B51&lt;='Visualization - Projection'!$C$18,OFFSET(Projection!AE51,$A$2,0),NA())</f>
        <v>#N/A</v>
      </c>
      <c r="Z51" s="10">
        <f ca="1">IF($B51&lt;='Visualization - Projection'!$C$18,OFFSET(Projection!AI51,$A$2,0),NA())</f>
        <v>0</v>
      </c>
      <c r="AA51" s="11">
        <f ca="1">IF($B51&lt;='Visualization - Projection'!$C$18,OFFSET(Projection!AJ51,$A$2,0),NA())</f>
        <v>0.982012934518998</v>
      </c>
      <c r="AB51" s="11" t="e">
        <f ca="1">IF($B51&lt;='Visualization - Projection'!$C$18,OFFSET(Projection!#REF!,$A$2,0),NA())</f>
        <v>#REF!</v>
      </c>
      <c r="AC51" s="11" t="e">
        <f ca="1">IF($B51&lt;='Visualization - Projection'!$C$18,OFFSET(Projection!AK51,$A$2,0),NA())</f>
        <v>#N/A</v>
      </c>
      <c r="AD51" s="10">
        <f ca="1">IF($B51&lt;='Visualization - Projection'!$C$18,OFFSET(Projection!AL51,$A$2,0),NA())</f>
        <v>2200</v>
      </c>
      <c r="AE51" s="10">
        <f ca="1">IF($B51&lt;='Visualization - Projection'!$C$18,OFFSET(Projection!AM51,$A$2,0),NA())</f>
        <v>2000</v>
      </c>
      <c r="AF51" s="3">
        <f ca="1">IF($B51&lt;='Visualization - Projection'!$C$18,OFFSET(Projection!K51,$A$2,0),NA())</f>
        <v>0.00457445249313366</v>
      </c>
      <c r="AG51" s="3">
        <f ca="1">IF($B51&lt;='Visualization - Projection'!$C$18,OFFSET(Projection!M51,$A$2,0),NA())</f>
        <v>0.0674429728050344</v>
      </c>
      <c r="AH51" s="3">
        <f ca="1">IF($B51&lt;='Visualization - Projection'!$C$18,OFFSET(Projection!N51,$A$2,0),NA())</f>
        <v>0.932557027194966</v>
      </c>
    </row>
    <row r="52" spans="2:34">
      <c r="B52" s="9">
        <f ca="1">IF(B51&lt;'Visualization - Projection'!$C$18,OFFSET(Projection!A52,$A$2,0),NA())</f>
        <v>43940</v>
      </c>
      <c r="C52" s="10" t="e">
        <f ca="1">IF($B52&lt;='Visualization - Projection'!$C$18,OFFSET(Projection!B52,$A$2,0),NA())</f>
        <v>#N/A</v>
      </c>
      <c r="D52" s="11">
        <f ca="1">IF($B52&lt;='Visualization - Projection'!$C$18,OFFSET(Projection!C52,$A$2,0),NA())</f>
        <v>0.243</v>
      </c>
      <c r="E52" s="12">
        <f ca="1">IF($B52&lt;='Visualization - Projection'!$C$18,OFFSET(Projection!D52,$A$2,0),NA())</f>
        <v>712.989558408811</v>
      </c>
      <c r="F52" s="12" t="e">
        <f ca="1">IF($B52&lt;='Visualization - Projection'!$C$18,OFFSET(Projection!#REF!,$A$2,0),NA())</f>
        <v>#REF!</v>
      </c>
      <c r="G52" s="10" t="e">
        <f ca="1">IF($B52&lt;='Visualization - Projection'!$C$18,OFFSET(Projection!E52,$A$2,0),NA())</f>
        <v>#N/A</v>
      </c>
      <c r="H52" s="12">
        <f ca="1">IF($B52&lt;='Visualization - Projection'!$C$18,OFFSET(Projection!F52,$A$2,0),NA())</f>
        <v>28410.8790089173</v>
      </c>
      <c r="I52" s="12" t="e">
        <f ca="1">IF($B52&lt;='Visualization - Projection'!$C$18,OFFSET(Projection!#REF!,$A$2,0),NA())</f>
        <v>#REF!</v>
      </c>
      <c r="J52" s="10" t="e">
        <f ca="1">IF($B52&lt;='Visualization - Projection'!$C$18,OFFSET(Projection!O52,$A$2,0),NA())</f>
        <v>#N/A</v>
      </c>
      <c r="K52" s="10" t="e">
        <f ca="1">IF($B52&lt;='Visualization - Projection'!$C$18,OFFSET(Projection!P52,$A$2,0),NA())</f>
        <v>#N/A</v>
      </c>
      <c r="L52" s="12">
        <f ca="1">IF($B52&lt;='Visualization - Projection'!$C$18,OFFSET(Projection!Q52,$A$2,0),NA())</f>
        <v>4771</v>
      </c>
      <c r="M52" s="12" t="e">
        <f ca="1">IF($B52&lt;='Visualization - Projection'!$C$18,OFFSET(Projection!#REF!,$A$2,0),NA())</f>
        <v>#REF!</v>
      </c>
      <c r="N52" s="10" t="e">
        <f ca="1">IF($B52&lt;='Visualization - Projection'!$C$18,OFFSET(Projection!T52,$A$2,0),NA())</f>
        <v>#N/A</v>
      </c>
      <c r="O52" s="11" t="e">
        <f ca="1">IF($B52&lt;='Visualization - Projection'!$C$18,OFFSET(Projection!U52,$A$2,0),NA())</f>
        <v>#N/A</v>
      </c>
      <c r="P52" s="12">
        <f ca="1">IF($B52&lt;='Visualization - Projection'!$C$18,OFFSET(Projection!V52,$A$2,0),NA())</f>
        <v>1049.62</v>
      </c>
      <c r="Q52" s="10" t="e">
        <f ca="1">IF($B52&lt;='Visualization - Projection'!$C$18,OFFSET(Projection!W52,$A$2,0),NA())</f>
        <v>#N/A</v>
      </c>
      <c r="R52" s="11" t="e">
        <f ca="1">IF($B52&lt;='Visualization - Projection'!$C$18,OFFSET(Projection!X52,$A$2,0),NA())</f>
        <v>#N/A</v>
      </c>
      <c r="S52" s="12">
        <f ca="1">IF($B52&lt;='Visualization - Projection'!$C$18,OFFSET(Projection!Y52,$A$2,0),NA())</f>
        <v>763.36</v>
      </c>
      <c r="T52" s="10" t="e">
        <f ca="1">IF($B52&lt;='Visualization - Projection'!$C$18,OFFSET(Projection!Z52,$A$2,0),NA())</f>
        <v>#N/A</v>
      </c>
      <c r="U52" s="10" t="e">
        <f ca="1">IF($B52&lt;='Visualization - Projection'!$C$18,OFFSET(Projection!AA52,$A$2,0),NA())</f>
        <v>#N/A</v>
      </c>
      <c r="V52" s="12">
        <f ca="1">IF($B52&lt;='Visualization - Projection'!$C$18,OFFSET(Projection!AB52,$A$2,0),NA())</f>
        <v>106.3933</v>
      </c>
      <c r="W52" s="10" t="e">
        <f ca="1">IF($B52&lt;='Visualization - Projection'!$C$18,OFFSET(Projection!AC52,$A$2,0),NA())</f>
        <v>#N/A</v>
      </c>
      <c r="X52" s="12">
        <f ca="1">IF($B52&lt;='Visualization - Projection'!$C$18,OFFSET(Projection!AD52,$A$2,0),NA())</f>
        <v>3036.2119</v>
      </c>
      <c r="Y52" s="11" t="e">
        <f ca="1">IF($B52&lt;='Visualization - Projection'!$C$18,OFFSET(Projection!AE52,$A$2,0),NA())</f>
        <v>#N/A</v>
      </c>
      <c r="Z52" s="10">
        <f ca="1">IF($B52&lt;='Visualization - Projection'!$C$18,OFFSET(Projection!AI52,$A$2,0),NA())</f>
        <v>0</v>
      </c>
      <c r="AA52" s="11">
        <f ca="1">IF($B52&lt;='Visualization - Projection'!$C$18,OFFSET(Projection!AJ52,$A$2,0),NA())</f>
        <v>0.981889277629142</v>
      </c>
      <c r="AB52" s="11" t="e">
        <f ca="1">IF($B52&lt;='Visualization - Projection'!$C$18,OFFSET(Projection!#REF!,$A$2,0),NA())</f>
        <v>#REF!</v>
      </c>
      <c r="AC52" s="11" t="e">
        <f ca="1">IF($B52&lt;='Visualization - Projection'!$C$18,OFFSET(Projection!AK52,$A$2,0),NA())</f>
        <v>#N/A</v>
      </c>
      <c r="AD52" s="10">
        <f ca="1">IF($B52&lt;='Visualization - Projection'!$C$18,OFFSET(Projection!AL52,$A$2,0),NA())</f>
        <v>2200</v>
      </c>
      <c r="AE52" s="10">
        <f ca="1">IF($B52&lt;='Visualization - Projection'!$C$18,OFFSET(Projection!AM52,$A$2,0),NA())</f>
        <v>2000</v>
      </c>
      <c r="AF52" s="3">
        <f ca="1">IF($B52&lt;='Visualization - Projection'!$C$18,OFFSET(Projection!K52,$A$2,0),NA())</f>
        <v>0.00446864286971419</v>
      </c>
      <c r="AG52" s="3">
        <f ca="1">IF($B52&lt;='Visualization - Projection'!$C$18,OFFSET(Projection!M52,$A$2,0),NA())</f>
        <v>0.0684795956948184</v>
      </c>
      <c r="AH52" s="3">
        <f ca="1">IF($B52&lt;='Visualization - Projection'!$C$18,OFFSET(Projection!N52,$A$2,0),NA())</f>
        <v>0.931520404305182</v>
      </c>
    </row>
    <row r="53" spans="2:34">
      <c r="B53" s="9">
        <f ca="1">IF(B52&lt;'Visualization - Projection'!$C$18,OFFSET(Projection!A53,$A$2,0),NA())</f>
        <v>43941</v>
      </c>
      <c r="C53" s="10" t="e">
        <f ca="1">IF($B53&lt;='Visualization - Projection'!$C$18,OFFSET(Projection!B53,$A$2,0),NA())</f>
        <v>#N/A</v>
      </c>
      <c r="D53" s="11">
        <f ca="1">IF($B53&lt;='Visualization - Projection'!$C$18,OFFSET(Projection!C53,$A$2,0),NA())</f>
        <v>0.243</v>
      </c>
      <c r="E53" s="12">
        <f ca="1">IF($B53&lt;='Visualization - Projection'!$C$18,OFFSET(Projection!D53,$A$2,0),NA())</f>
        <v>698.06425283036</v>
      </c>
      <c r="F53" s="12" t="e">
        <f ca="1">IF($B53&lt;='Visualization - Projection'!$C$18,OFFSET(Projection!#REF!,$A$2,0),NA())</f>
        <v>#REF!</v>
      </c>
      <c r="G53" s="10" t="e">
        <f ca="1">IF($B53&lt;='Visualization - Projection'!$C$18,OFFSET(Projection!E53,$A$2,0),NA())</f>
        <v>#N/A</v>
      </c>
      <c r="H53" s="12">
        <f ca="1">IF($B53&lt;='Visualization - Projection'!$C$18,OFFSET(Projection!F53,$A$2,0),NA())</f>
        <v>29108.9432617476</v>
      </c>
      <c r="I53" s="12" t="e">
        <f ca="1">IF($B53&lt;='Visualization - Projection'!$C$18,OFFSET(Projection!#REF!,$A$2,0),NA())</f>
        <v>#REF!</v>
      </c>
      <c r="J53" s="10" t="e">
        <f ca="1">IF($B53&lt;='Visualization - Projection'!$C$18,OFFSET(Projection!O53,$A$2,0),NA())</f>
        <v>#N/A</v>
      </c>
      <c r="K53" s="10" t="e">
        <f ca="1">IF($B53&lt;='Visualization - Projection'!$C$18,OFFSET(Projection!P53,$A$2,0),NA())</f>
        <v>#N/A</v>
      </c>
      <c r="L53" s="12">
        <f ca="1">IF($B53&lt;='Visualization - Projection'!$C$18,OFFSET(Projection!Q53,$A$2,0),NA())</f>
        <v>4682</v>
      </c>
      <c r="M53" s="12" t="e">
        <f ca="1">IF($B53&lt;='Visualization - Projection'!$C$18,OFFSET(Projection!#REF!,$A$2,0),NA())</f>
        <v>#REF!</v>
      </c>
      <c r="N53" s="10" t="e">
        <f ca="1">IF($B53&lt;='Visualization - Projection'!$C$18,OFFSET(Projection!T53,$A$2,0),NA())</f>
        <v>#N/A</v>
      </c>
      <c r="O53" s="11" t="e">
        <f ca="1">IF($B53&lt;='Visualization - Projection'!$C$18,OFFSET(Projection!U53,$A$2,0),NA())</f>
        <v>#N/A</v>
      </c>
      <c r="P53" s="12">
        <f ca="1">IF($B53&lt;='Visualization - Projection'!$C$18,OFFSET(Projection!V53,$A$2,0),NA())</f>
        <v>1030.04</v>
      </c>
      <c r="Q53" s="10" t="e">
        <f ca="1">IF($B53&lt;='Visualization - Projection'!$C$18,OFFSET(Projection!W53,$A$2,0),NA())</f>
        <v>#N/A</v>
      </c>
      <c r="R53" s="11" t="e">
        <f ca="1">IF($B53&lt;='Visualization - Projection'!$C$18,OFFSET(Projection!X53,$A$2,0),NA())</f>
        <v>#N/A</v>
      </c>
      <c r="S53" s="12">
        <f ca="1">IF($B53&lt;='Visualization - Projection'!$C$18,OFFSET(Projection!Y53,$A$2,0),NA())</f>
        <v>749.12</v>
      </c>
      <c r="T53" s="10" t="e">
        <f ca="1">IF($B53&lt;='Visualization - Projection'!$C$18,OFFSET(Projection!Z53,$A$2,0),NA())</f>
        <v>#N/A</v>
      </c>
      <c r="U53" s="10" t="e">
        <f ca="1">IF($B53&lt;='Visualization - Projection'!$C$18,OFFSET(Projection!AA53,$A$2,0),NA())</f>
        <v>#N/A</v>
      </c>
      <c r="V53" s="12">
        <f ca="1">IF($B53&lt;='Visualization - Projection'!$C$18,OFFSET(Projection!AB53,$A$2,0),NA())</f>
        <v>104.4086</v>
      </c>
      <c r="W53" s="10" t="e">
        <f ca="1">IF($B53&lt;='Visualization - Projection'!$C$18,OFFSET(Projection!AC53,$A$2,0),NA())</f>
        <v>#N/A</v>
      </c>
      <c r="X53" s="12">
        <f ca="1">IF($B53&lt;='Visualization - Projection'!$C$18,OFFSET(Projection!AD53,$A$2,0),NA())</f>
        <v>3140.6205</v>
      </c>
      <c r="Y53" s="11" t="e">
        <f ca="1">IF($B53&lt;='Visualization - Projection'!$C$18,OFFSET(Projection!AE53,$A$2,0),NA())</f>
        <v>#N/A</v>
      </c>
      <c r="Z53" s="10">
        <f ca="1">IF($B53&lt;='Visualization - Projection'!$C$18,OFFSET(Projection!AI53,$A$2,0),NA())</f>
        <v>0</v>
      </c>
      <c r="AA53" s="11">
        <f ca="1">IF($B53&lt;='Visualization - Projection'!$C$18,OFFSET(Projection!AJ53,$A$2,0),NA())</f>
        <v>0.981345629846992</v>
      </c>
      <c r="AB53" s="11" t="e">
        <f ca="1">IF($B53&lt;='Visualization - Projection'!$C$18,OFFSET(Projection!#REF!,$A$2,0),NA())</f>
        <v>#REF!</v>
      </c>
      <c r="AC53" s="11" t="e">
        <f ca="1">IF($B53&lt;='Visualization - Projection'!$C$18,OFFSET(Projection!AK53,$A$2,0),NA())</f>
        <v>#N/A</v>
      </c>
      <c r="AD53" s="10">
        <f ca="1">IF($B53&lt;='Visualization - Projection'!$C$18,OFFSET(Projection!AL53,$A$2,0),NA())</f>
        <v>2200</v>
      </c>
      <c r="AE53" s="10">
        <f ca="1">IF($B53&lt;='Visualization - Projection'!$C$18,OFFSET(Projection!AM53,$A$2,0),NA())</f>
        <v>2000</v>
      </c>
      <c r="AF53" s="3">
        <f ca="1">IF($B53&lt;='Visualization - Projection'!$C$18,OFFSET(Projection!K53,$A$2,0),NA())</f>
        <v>0.00436412737965856</v>
      </c>
      <c r="AG53" s="3">
        <f ca="1">IF($B53&lt;='Visualization - Projection'!$C$18,OFFSET(Projection!M53,$A$2,0),NA())</f>
        <v>0.0694911152739025</v>
      </c>
      <c r="AH53" s="3">
        <f ca="1">IF($B53&lt;='Visualization - Projection'!$C$18,OFFSET(Projection!N53,$A$2,0),NA())</f>
        <v>0.930508884726097</v>
      </c>
    </row>
    <row r="54" spans="2:34">
      <c r="B54" s="9">
        <f ca="1">IF(B53&lt;'Visualization - Projection'!$C$18,OFFSET(Projection!A54,$A$2,0),NA())</f>
        <v>43942</v>
      </c>
      <c r="C54" s="10" t="e">
        <f ca="1">IF($B54&lt;='Visualization - Projection'!$C$18,OFFSET(Projection!B54,$A$2,0),NA())</f>
        <v>#N/A</v>
      </c>
      <c r="D54" s="11">
        <f ca="1">IF($B54&lt;='Visualization - Projection'!$C$18,OFFSET(Projection!C54,$A$2,0),NA())</f>
        <v>0.243</v>
      </c>
      <c r="E54" s="12">
        <f ca="1">IF($B54&lt;='Visualization - Projection'!$C$18,OFFSET(Projection!D54,$A$2,0),NA())</f>
        <v>683.234971418362</v>
      </c>
      <c r="F54" s="12" t="e">
        <f ca="1">IF($B54&lt;='Visualization - Projection'!$C$18,OFFSET(Projection!#REF!,$A$2,0),NA())</f>
        <v>#REF!</v>
      </c>
      <c r="G54" s="10" t="e">
        <f ca="1">IF($B54&lt;='Visualization - Projection'!$C$18,OFFSET(Projection!E54,$A$2,0),NA())</f>
        <v>#N/A</v>
      </c>
      <c r="H54" s="12">
        <f ca="1">IF($B54&lt;='Visualization - Projection'!$C$18,OFFSET(Projection!F54,$A$2,0),NA())</f>
        <v>29792.178233166</v>
      </c>
      <c r="I54" s="12" t="e">
        <f ca="1">IF($B54&lt;='Visualization - Projection'!$C$18,OFFSET(Projection!#REF!,$A$2,0),NA())</f>
        <v>#REF!</v>
      </c>
      <c r="J54" s="10" t="e">
        <f ca="1">IF($B54&lt;='Visualization - Projection'!$C$18,OFFSET(Projection!O54,$A$2,0),NA())</f>
        <v>#N/A</v>
      </c>
      <c r="K54" s="10" t="e">
        <f ca="1">IF($B54&lt;='Visualization - Projection'!$C$18,OFFSET(Projection!P54,$A$2,0),NA())</f>
        <v>#N/A</v>
      </c>
      <c r="L54" s="12">
        <f ca="1">IF($B54&lt;='Visualization - Projection'!$C$18,OFFSET(Projection!Q54,$A$2,0),NA())</f>
        <v>4593</v>
      </c>
      <c r="M54" s="12" t="e">
        <f ca="1">IF($B54&lt;='Visualization - Projection'!$C$18,OFFSET(Projection!#REF!,$A$2,0),NA())</f>
        <v>#REF!</v>
      </c>
      <c r="N54" s="10" t="e">
        <f ca="1">IF($B54&lt;='Visualization - Projection'!$C$18,OFFSET(Projection!T54,$A$2,0),NA())</f>
        <v>#N/A</v>
      </c>
      <c r="O54" s="11" t="e">
        <f ca="1">IF($B54&lt;='Visualization - Projection'!$C$18,OFFSET(Projection!U54,$A$2,0),NA())</f>
        <v>#N/A</v>
      </c>
      <c r="P54" s="12">
        <f ca="1">IF($B54&lt;='Visualization - Projection'!$C$18,OFFSET(Projection!V54,$A$2,0),NA())</f>
        <v>1010.46</v>
      </c>
      <c r="Q54" s="10" t="e">
        <f ca="1">IF($B54&lt;='Visualization - Projection'!$C$18,OFFSET(Projection!W54,$A$2,0),NA())</f>
        <v>#N/A</v>
      </c>
      <c r="R54" s="11" t="e">
        <f ca="1">IF($B54&lt;='Visualization - Projection'!$C$18,OFFSET(Projection!X54,$A$2,0),NA())</f>
        <v>#N/A</v>
      </c>
      <c r="S54" s="12">
        <f ca="1">IF($B54&lt;='Visualization - Projection'!$C$18,OFFSET(Projection!Y54,$A$2,0),NA())</f>
        <v>734.88</v>
      </c>
      <c r="T54" s="10" t="e">
        <f ca="1">IF($B54&lt;='Visualization - Projection'!$C$18,OFFSET(Projection!Z54,$A$2,0),NA())</f>
        <v>#N/A</v>
      </c>
      <c r="U54" s="10" t="e">
        <f ca="1">IF($B54&lt;='Visualization - Projection'!$C$18,OFFSET(Projection!AA54,$A$2,0),NA())</f>
        <v>#N/A</v>
      </c>
      <c r="V54" s="12">
        <f ca="1">IF($B54&lt;='Visualization - Projection'!$C$18,OFFSET(Projection!AB54,$A$2,0),NA())</f>
        <v>102.4239</v>
      </c>
      <c r="W54" s="10" t="e">
        <f ca="1">IF($B54&lt;='Visualization - Projection'!$C$18,OFFSET(Projection!AC54,$A$2,0),NA())</f>
        <v>#N/A</v>
      </c>
      <c r="X54" s="12">
        <f ca="1">IF($B54&lt;='Visualization - Projection'!$C$18,OFFSET(Projection!AD54,$A$2,0),NA())</f>
        <v>3243.0444</v>
      </c>
      <c r="Y54" s="11" t="e">
        <f ca="1">IF($B54&lt;='Visualization - Projection'!$C$18,OFFSET(Projection!AE54,$A$2,0),NA())</f>
        <v>#N/A</v>
      </c>
      <c r="Z54" s="10">
        <f ca="1">IF($B54&lt;='Visualization - Projection'!$C$18,OFFSET(Projection!AI54,$A$2,0),NA())</f>
        <v>0</v>
      </c>
      <c r="AA54" s="11">
        <f ca="1">IF($B54&lt;='Visualization - Projection'!$C$18,OFFSET(Projection!AJ54,$A$2,0),NA())</f>
        <v>0.980991029474583</v>
      </c>
      <c r="AB54" s="11" t="e">
        <f ca="1">IF($B54&lt;='Visualization - Projection'!$C$18,OFFSET(Projection!#REF!,$A$2,0),NA())</f>
        <v>#REF!</v>
      </c>
      <c r="AC54" s="11" t="e">
        <f ca="1">IF($B54&lt;='Visualization - Projection'!$C$18,OFFSET(Projection!AK54,$A$2,0),NA())</f>
        <v>#N/A</v>
      </c>
      <c r="AD54" s="10">
        <f ca="1">IF($B54&lt;='Visualization - Projection'!$C$18,OFFSET(Projection!AL54,$A$2,0),NA())</f>
        <v>2200</v>
      </c>
      <c r="AE54" s="10">
        <f ca="1">IF($B54&lt;='Visualization - Projection'!$C$18,OFFSET(Projection!AM54,$A$2,0),NA())</f>
        <v>2000</v>
      </c>
      <c r="AF54" s="3">
        <f ca="1">IF($B54&lt;='Visualization - Projection'!$C$18,OFFSET(Projection!K54,$A$2,0),NA())</f>
        <v>0.00426095704412066</v>
      </c>
      <c r="AG54" s="3">
        <f ca="1">IF($B54&lt;='Visualization - Projection'!$C$18,OFFSET(Projection!M54,$A$2,0),NA())</f>
        <v>0.0704779040840087</v>
      </c>
      <c r="AH54" s="3">
        <f ca="1">IF($B54&lt;='Visualization - Projection'!$C$18,OFFSET(Projection!N54,$A$2,0),NA())</f>
        <v>0.929522095915991</v>
      </c>
    </row>
    <row r="55" spans="2:34">
      <c r="B55" s="9">
        <f ca="1">IF(B54&lt;'Visualization - Projection'!$C$18,OFFSET(Projection!A55,$A$2,0),NA())</f>
        <v>43943</v>
      </c>
      <c r="C55" s="10" t="e">
        <f ca="1">IF($B55&lt;='Visualization - Projection'!$C$18,OFFSET(Projection!B55,$A$2,0),NA())</f>
        <v>#N/A</v>
      </c>
      <c r="D55" s="11">
        <f ca="1">IF($B55&lt;='Visualization - Projection'!$C$18,OFFSET(Projection!C55,$A$2,0),NA())</f>
        <v>0.243</v>
      </c>
      <c r="E55" s="12">
        <f ca="1">IF($B55&lt;='Visualization - Projection'!$C$18,OFFSET(Projection!D55,$A$2,0),NA())</f>
        <v>668.513592845043</v>
      </c>
      <c r="F55" s="12" t="e">
        <f ca="1">IF($B55&lt;='Visualization - Projection'!$C$18,OFFSET(Projection!#REF!,$A$2,0),NA())</f>
        <v>#REF!</v>
      </c>
      <c r="G55" s="10" t="e">
        <f ca="1">IF($B55&lt;='Visualization - Projection'!$C$18,OFFSET(Projection!E55,$A$2,0),NA())</f>
        <v>#N/A</v>
      </c>
      <c r="H55" s="12">
        <f ca="1">IF($B55&lt;='Visualization - Projection'!$C$18,OFFSET(Projection!F55,$A$2,0),NA())</f>
        <v>30460.691826011</v>
      </c>
      <c r="I55" s="12" t="e">
        <f ca="1">IF($B55&lt;='Visualization - Projection'!$C$18,OFFSET(Projection!#REF!,$A$2,0),NA())</f>
        <v>#REF!</v>
      </c>
      <c r="J55" s="10" t="e">
        <f ca="1">IF($B55&lt;='Visualization - Projection'!$C$18,OFFSET(Projection!O55,$A$2,0),NA())</f>
        <v>#N/A</v>
      </c>
      <c r="K55" s="10" t="e">
        <f ca="1">IF($B55&lt;='Visualization - Projection'!$C$18,OFFSET(Projection!P55,$A$2,0),NA())</f>
        <v>#N/A</v>
      </c>
      <c r="L55" s="12">
        <f ca="1">IF($B55&lt;='Visualization - Projection'!$C$18,OFFSET(Projection!Q55,$A$2,0),NA())</f>
        <v>4504</v>
      </c>
      <c r="M55" s="12" t="e">
        <f ca="1">IF($B55&lt;='Visualization - Projection'!$C$18,OFFSET(Projection!#REF!,$A$2,0),NA())</f>
        <v>#REF!</v>
      </c>
      <c r="N55" s="10" t="e">
        <f ca="1">IF($B55&lt;='Visualization - Projection'!$C$18,OFFSET(Projection!T55,$A$2,0),NA())</f>
        <v>#N/A</v>
      </c>
      <c r="O55" s="11" t="e">
        <f ca="1">IF($B55&lt;='Visualization - Projection'!$C$18,OFFSET(Projection!U55,$A$2,0),NA())</f>
        <v>#N/A</v>
      </c>
      <c r="P55" s="12">
        <f ca="1">IF($B55&lt;='Visualization - Projection'!$C$18,OFFSET(Projection!V55,$A$2,0),NA())</f>
        <v>990.88</v>
      </c>
      <c r="Q55" s="10" t="e">
        <f ca="1">IF($B55&lt;='Visualization - Projection'!$C$18,OFFSET(Projection!W55,$A$2,0),NA())</f>
        <v>#N/A</v>
      </c>
      <c r="R55" s="11" t="e">
        <f ca="1">IF($B55&lt;='Visualization - Projection'!$C$18,OFFSET(Projection!X55,$A$2,0),NA())</f>
        <v>#N/A</v>
      </c>
      <c r="S55" s="12">
        <f ca="1">IF($B55&lt;='Visualization - Projection'!$C$18,OFFSET(Projection!Y55,$A$2,0),NA())</f>
        <v>720.64</v>
      </c>
      <c r="T55" s="10" t="e">
        <f ca="1">IF($B55&lt;='Visualization - Projection'!$C$18,OFFSET(Projection!Z55,$A$2,0),NA())</f>
        <v>#N/A</v>
      </c>
      <c r="U55" s="10" t="e">
        <f ca="1">IF($B55&lt;='Visualization - Projection'!$C$18,OFFSET(Projection!AA55,$A$2,0),NA())</f>
        <v>#N/A</v>
      </c>
      <c r="V55" s="12">
        <f ca="1">IF($B55&lt;='Visualization - Projection'!$C$18,OFFSET(Projection!AB55,$A$2,0),NA())</f>
        <v>100.4392</v>
      </c>
      <c r="W55" s="10" t="e">
        <f ca="1">IF($B55&lt;='Visualization - Projection'!$C$18,OFFSET(Projection!AC55,$A$2,0),NA())</f>
        <v>#N/A</v>
      </c>
      <c r="X55" s="12">
        <f ca="1">IF($B55&lt;='Visualization - Projection'!$C$18,OFFSET(Projection!AD55,$A$2,0),NA())</f>
        <v>3343.4836</v>
      </c>
      <c r="Y55" s="11" t="e">
        <f ca="1">IF($B55&lt;='Visualization - Projection'!$C$18,OFFSET(Projection!AE55,$A$2,0),NA())</f>
        <v>#N/A</v>
      </c>
      <c r="Z55" s="10">
        <f ca="1">IF($B55&lt;='Visualization - Projection'!$C$18,OFFSET(Projection!AI55,$A$2,0),NA())</f>
        <v>0</v>
      </c>
      <c r="AA55" s="11">
        <f ca="1">IF($B55&lt;='Visualization - Projection'!$C$18,OFFSET(Projection!AJ55,$A$2,0),NA())</f>
        <v>0.980622686697148</v>
      </c>
      <c r="AB55" s="11" t="e">
        <f ca="1">IF($B55&lt;='Visualization - Projection'!$C$18,OFFSET(Projection!#REF!,$A$2,0),NA())</f>
        <v>#REF!</v>
      </c>
      <c r="AC55" s="11" t="e">
        <f ca="1">IF($B55&lt;='Visualization - Projection'!$C$18,OFFSET(Projection!AK55,$A$2,0),NA())</f>
        <v>#N/A</v>
      </c>
      <c r="AD55" s="10">
        <f ca="1">IF($B55&lt;='Visualization - Projection'!$C$18,OFFSET(Projection!AL55,$A$2,0),NA())</f>
        <v>2200</v>
      </c>
      <c r="AE55" s="10">
        <f ca="1">IF($B55&lt;='Visualization - Projection'!$C$18,OFFSET(Projection!AM55,$A$2,0),NA())</f>
        <v>2000</v>
      </c>
      <c r="AF55" s="3">
        <f ca="1">IF($B55&lt;='Visualization - Projection'!$C$18,OFFSET(Projection!K55,$A$2,0),NA())</f>
        <v>0.0041591783711292</v>
      </c>
      <c r="AG55" s="3">
        <f ca="1">IF($B55&lt;='Visualization - Projection'!$C$18,OFFSET(Projection!M55,$A$2,0),NA())</f>
        <v>0.0714403429385177</v>
      </c>
      <c r="AH55" s="3">
        <f ca="1">IF($B55&lt;='Visualization - Projection'!$C$18,OFFSET(Projection!N55,$A$2,0),NA())</f>
        <v>0.928559657061482</v>
      </c>
    </row>
    <row r="56" spans="2:34">
      <c r="B56" s="9">
        <f ca="1">IF(B55&lt;'Visualization - Projection'!$C$18,OFFSET(Projection!A56,$A$2,0),NA())</f>
        <v>43944</v>
      </c>
      <c r="C56" s="10" t="e">
        <f ca="1">IF($B56&lt;='Visualization - Projection'!$C$18,OFFSET(Projection!B56,$A$2,0),NA())</f>
        <v>#N/A</v>
      </c>
      <c r="D56" s="11">
        <f ca="1">IF($B56&lt;='Visualization - Projection'!$C$18,OFFSET(Projection!C56,$A$2,0),NA())</f>
        <v>0.243</v>
      </c>
      <c r="E56" s="12">
        <f ca="1">IF($B56&lt;='Visualization - Projection'!$C$18,OFFSET(Projection!D56,$A$2,0),NA())</f>
        <v>653.911300119214</v>
      </c>
      <c r="F56" s="12" t="e">
        <f ca="1">IF($B56&lt;='Visualization - Projection'!$C$18,OFFSET(Projection!#REF!,$A$2,0),NA())</f>
        <v>#REF!</v>
      </c>
      <c r="G56" s="10" t="e">
        <f ca="1">IF($B56&lt;='Visualization - Projection'!$C$18,OFFSET(Projection!E56,$A$2,0),NA())</f>
        <v>#N/A</v>
      </c>
      <c r="H56" s="12">
        <f ca="1">IF($B56&lt;='Visualization - Projection'!$C$18,OFFSET(Projection!F56,$A$2,0),NA())</f>
        <v>31114.6031261302</v>
      </c>
      <c r="I56" s="12" t="e">
        <f ca="1">IF($B56&lt;='Visualization - Projection'!$C$18,OFFSET(Projection!#REF!,$A$2,0),NA())</f>
        <v>#REF!</v>
      </c>
      <c r="J56" s="10" t="e">
        <f ca="1">IF($B56&lt;='Visualization - Projection'!$C$18,OFFSET(Projection!O56,$A$2,0),NA())</f>
        <v>#N/A</v>
      </c>
      <c r="K56" s="10" t="e">
        <f ca="1">IF($B56&lt;='Visualization - Projection'!$C$18,OFFSET(Projection!P56,$A$2,0),NA())</f>
        <v>#N/A</v>
      </c>
      <c r="L56" s="12">
        <f ca="1">IF($B56&lt;='Visualization - Projection'!$C$18,OFFSET(Projection!Q56,$A$2,0),NA())</f>
        <v>4415</v>
      </c>
      <c r="M56" s="12" t="e">
        <f ca="1">IF($B56&lt;='Visualization - Projection'!$C$18,OFFSET(Projection!#REF!,$A$2,0),NA())</f>
        <v>#REF!</v>
      </c>
      <c r="N56" s="10" t="e">
        <f ca="1">IF($B56&lt;='Visualization - Projection'!$C$18,OFFSET(Projection!T56,$A$2,0),NA())</f>
        <v>#N/A</v>
      </c>
      <c r="O56" s="11" t="e">
        <f ca="1">IF($B56&lt;='Visualization - Projection'!$C$18,OFFSET(Projection!U56,$A$2,0),NA())</f>
        <v>#N/A</v>
      </c>
      <c r="P56" s="12">
        <f ca="1">IF($B56&lt;='Visualization - Projection'!$C$18,OFFSET(Projection!V56,$A$2,0),NA())</f>
        <v>971.3</v>
      </c>
      <c r="Q56" s="10" t="e">
        <f ca="1">IF($B56&lt;='Visualization - Projection'!$C$18,OFFSET(Projection!W56,$A$2,0),NA())</f>
        <v>#N/A</v>
      </c>
      <c r="R56" s="11" t="e">
        <f ca="1">IF($B56&lt;='Visualization - Projection'!$C$18,OFFSET(Projection!X56,$A$2,0),NA())</f>
        <v>#N/A</v>
      </c>
      <c r="S56" s="12">
        <f ca="1">IF($B56&lt;='Visualization - Projection'!$C$18,OFFSET(Projection!Y56,$A$2,0),NA())</f>
        <v>706.4</v>
      </c>
      <c r="T56" s="10" t="e">
        <f ca="1">IF($B56&lt;='Visualization - Projection'!$C$18,OFFSET(Projection!Z56,$A$2,0),NA())</f>
        <v>#N/A</v>
      </c>
      <c r="U56" s="10" t="e">
        <f ca="1">IF($B56&lt;='Visualization - Projection'!$C$18,OFFSET(Projection!AA56,$A$2,0),NA())</f>
        <v>#N/A</v>
      </c>
      <c r="V56" s="12">
        <f ca="1">IF($B56&lt;='Visualization - Projection'!$C$18,OFFSET(Projection!AB56,$A$2,0),NA())</f>
        <v>98.4545</v>
      </c>
      <c r="W56" s="10" t="e">
        <f ca="1">IF($B56&lt;='Visualization - Projection'!$C$18,OFFSET(Projection!AC56,$A$2,0),NA())</f>
        <v>#N/A</v>
      </c>
      <c r="X56" s="12">
        <f ca="1">IF($B56&lt;='Visualization - Projection'!$C$18,OFFSET(Projection!AD56,$A$2,0),NA())</f>
        <v>3441.9381</v>
      </c>
      <c r="Y56" s="11" t="e">
        <f ca="1">IF($B56&lt;='Visualization - Projection'!$C$18,OFFSET(Projection!AE56,$A$2,0),NA())</f>
        <v>#N/A</v>
      </c>
      <c r="Z56" s="10">
        <f ca="1">IF($B56&lt;='Visualization - Projection'!$C$18,OFFSET(Projection!AI56,$A$2,0),NA())</f>
        <v>0</v>
      </c>
      <c r="AA56" s="11">
        <f ca="1">IF($B56&lt;='Visualization - Projection'!$C$18,OFFSET(Projection!AJ56,$A$2,0),NA())</f>
        <v>0.980239786856128</v>
      </c>
      <c r="AB56" s="11" t="e">
        <f ca="1">IF($B56&lt;='Visualization - Projection'!$C$18,OFFSET(Projection!#REF!,$A$2,0),NA())</f>
        <v>#REF!</v>
      </c>
      <c r="AC56" s="11" t="e">
        <f ca="1">IF($B56&lt;='Visualization - Projection'!$C$18,OFFSET(Projection!AK56,$A$2,0),NA())</f>
        <v>#N/A</v>
      </c>
      <c r="AD56" s="10">
        <f ca="1">IF($B56&lt;='Visualization - Projection'!$C$18,OFFSET(Projection!AL56,$A$2,0),NA())</f>
        <v>2200</v>
      </c>
      <c r="AE56" s="10">
        <f ca="1">IF($B56&lt;='Visualization - Projection'!$C$18,OFFSET(Projection!AM56,$A$2,0),NA())</f>
        <v>2000</v>
      </c>
      <c r="AF56" s="3">
        <f ca="1">IF($B56&lt;='Visualization - Projection'!$C$18,OFFSET(Projection!K56,$A$2,0),NA())</f>
        <v>0.00405883349017427</v>
      </c>
      <c r="AG56" s="3">
        <f ca="1">IF($B56&lt;='Visualization - Projection'!$C$18,OFFSET(Projection!M56,$A$2,0),NA())</f>
        <v>0.0723788199323123</v>
      </c>
      <c r="AH56" s="3">
        <f ca="1">IF($B56&lt;='Visualization - Projection'!$C$18,OFFSET(Projection!N56,$A$2,0),NA())</f>
        <v>0.927621180067688</v>
      </c>
    </row>
    <row r="57" spans="2:34">
      <c r="B57" s="9">
        <f ca="1">IF(B56&lt;'Visualization - Projection'!$C$18,OFFSET(Projection!A57,$A$2,0),NA())</f>
        <v>43945</v>
      </c>
      <c r="C57" s="10" t="e">
        <f ca="1">IF($B57&lt;='Visualization - Projection'!$C$18,OFFSET(Projection!B57,$A$2,0),NA())</f>
        <v>#N/A</v>
      </c>
      <c r="D57" s="11">
        <f ca="1">IF($B57&lt;='Visualization - Projection'!$C$18,OFFSET(Projection!C57,$A$2,0),NA())</f>
        <v>0.243</v>
      </c>
      <c r="E57" s="12">
        <f ca="1">IF($B57&lt;='Visualization - Projection'!$C$18,OFFSET(Projection!D57,$A$2,0),NA())</f>
        <v>639.438586981284</v>
      </c>
      <c r="F57" s="12" t="e">
        <f ca="1">IF($B57&lt;='Visualization - Projection'!$C$18,OFFSET(Projection!#REF!,$A$2,0),NA())</f>
        <v>#REF!</v>
      </c>
      <c r="G57" s="10" t="e">
        <f ca="1">IF($B57&lt;='Visualization - Projection'!$C$18,OFFSET(Projection!E57,$A$2,0),NA())</f>
        <v>#N/A</v>
      </c>
      <c r="H57" s="12">
        <f ca="1">IF($B57&lt;='Visualization - Projection'!$C$18,OFFSET(Projection!F57,$A$2,0),NA())</f>
        <v>31754.0417131115</v>
      </c>
      <c r="I57" s="12" t="e">
        <f ca="1">IF($B57&lt;='Visualization - Projection'!$C$18,OFFSET(Projection!#REF!,$A$2,0),NA())</f>
        <v>#REF!</v>
      </c>
      <c r="J57" s="10" t="e">
        <f ca="1">IF($B57&lt;='Visualization - Projection'!$C$18,OFFSET(Projection!O57,$A$2,0),NA())</f>
        <v>#N/A</v>
      </c>
      <c r="K57" s="10" t="e">
        <f ca="1">IF($B57&lt;='Visualization - Projection'!$C$18,OFFSET(Projection!P57,$A$2,0),NA())</f>
        <v>#N/A</v>
      </c>
      <c r="L57" s="12">
        <f ca="1">IF($B57&lt;='Visualization - Projection'!$C$18,OFFSET(Projection!Q57,$A$2,0),NA())</f>
        <v>4327</v>
      </c>
      <c r="M57" s="12" t="e">
        <f ca="1">IF($B57&lt;='Visualization - Projection'!$C$18,OFFSET(Projection!#REF!,$A$2,0),NA())</f>
        <v>#REF!</v>
      </c>
      <c r="N57" s="10" t="e">
        <f ca="1">IF($B57&lt;='Visualization - Projection'!$C$18,OFFSET(Projection!T57,$A$2,0),NA())</f>
        <v>#N/A</v>
      </c>
      <c r="O57" s="11" t="e">
        <f ca="1">IF($B57&lt;='Visualization - Projection'!$C$18,OFFSET(Projection!U57,$A$2,0),NA())</f>
        <v>#N/A</v>
      </c>
      <c r="P57" s="12">
        <f ca="1">IF($B57&lt;='Visualization - Projection'!$C$18,OFFSET(Projection!V57,$A$2,0),NA())</f>
        <v>951.94</v>
      </c>
      <c r="Q57" s="10" t="e">
        <f ca="1">IF($B57&lt;='Visualization - Projection'!$C$18,OFFSET(Projection!W57,$A$2,0),NA())</f>
        <v>#N/A</v>
      </c>
      <c r="R57" s="11" t="e">
        <f ca="1">IF($B57&lt;='Visualization - Projection'!$C$18,OFFSET(Projection!X57,$A$2,0),NA())</f>
        <v>#N/A</v>
      </c>
      <c r="S57" s="12">
        <f ca="1">IF($B57&lt;='Visualization - Projection'!$C$18,OFFSET(Projection!Y57,$A$2,0),NA())</f>
        <v>692.32</v>
      </c>
      <c r="T57" s="10" t="e">
        <f ca="1">IF($B57&lt;='Visualization - Projection'!$C$18,OFFSET(Projection!Z57,$A$2,0),NA())</f>
        <v>#N/A</v>
      </c>
      <c r="U57" s="10" t="e">
        <f ca="1">IF($B57&lt;='Visualization - Projection'!$C$18,OFFSET(Projection!AA57,$A$2,0),NA())</f>
        <v>#N/A</v>
      </c>
      <c r="V57" s="12">
        <f ca="1">IF($B57&lt;='Visualization - Projection'!$C$18,OFFSET(Projection!AB57,$A$2,0),NA())</f>
        <v>96.4921</v>
      </c>
      <c r="W57" s="10" t="e">
        <f ca="1">IF($B57&lt;='Visualization - Projection'!$C$18,OFFSET(Projection!AC57,$A$2,0),NA())</f>
        <v>#N/A</v>
      </c>
      <c r="X57" s="12">
        <f ca="1">IF($B57&lt;='Visualization - Projection'!$C$18,OFFSET(Projection!AD57,$A$2,0),NA())</f>
        <v>3538.4302</v>
      </c>
      <c r="Y57" s="11" t="e">
        <f ca="1">IF($B57&lt;='Visualization - Projection'!$C$18,OFFSET(Projection!AE57,$A$2,0),NA())</f>
        <v>#N/A</v>
      </c>
      <c r="Z57" s="10">
        <f ca="1">IF($B57&lt;='Visualization - Projection'!$C$18,OFFSET(Projection!AI57,$A$2,0),NA())</f>
        <v>0</v>
      </c>
      <c r="AA57" s="11">
        <f ca="1">IF($B57&lt;='Visualization - Projection'!$C$18,OFFSET(Projection!AJ57,$A$2,0),NA())</f>
        <v>0.980067950169875</v>
      </c>
      <c r="AB57" s="11" t="e">
        <f ca="1">IF($B57&lt;='Visualization - Projection'!$C$18,OFFSET(Projection!#REF!,$A$2,0),NA())</f>
        <v>#REF!</v>
      </c>
      <c r="AC57" s="11" t="e">
        <f ca="1">IF($B57&lt;='Visualization - Projection'!$C$18,OFFSET(Projection!AK57,$A$2,0),NA())</f>
        <v>#N/A</v>
      </c>
      <c r="AD57" s="10">
        <f ca="1">IF($B57&lt;='Visualization - Projection'!$C$18,OFFSET(Projection!AL57,$A$2,0),NA())</f>
        <v>2200</v>
      </c>
      <c r="AE57" s="10">
        <f ca="1">IF($B57&lt;='Visualization - Projection'!$C$18,OFFSET(Projection!AM57,$A$2,0),NA())</f>
        <v>2000</v>
      </c>
      <c r="AF57" s="3">
        <f ca="1">IF($B57&lt;='Visualization - Projection'!$C$18,OFFSET(Projection!K57,$A$2,0),NA())</f>
        <v>0.00395996029282123</v>
      </c>
      <c r="AG57" s="3">
        <f ca="1">IF($B57&lt;='Visualization - Projection'!$C$18,OFFSET(Projection!M57,$A$2,0),NA())</f>
        <v>0.0732937294908928</v>
      </c>
      <c r="AH57" s="3">
        <f ca="1">IF($B57&lt;='Visualization - Projection'!$C$18,OFFSET(Projection!N57,$A$2,0),NA())</f>
        <v>0.926706270509107</v>
      </c>
    </row>
    <row r="58" spans="2:34">
      <c r="B58" s="9">
        <f ca="1">IF(B57&lt;'Visualization - Projection'!$C$18,OFFSET(Projection!A58,$A$2,0),NA())</f>
        <v>43946</v>
      </c>
      <c r="C58" s="10" t="e">
        <f ca="1">IF($B58&lt;='Visualization - Projection'!$C$18,OFFSET(Projection!B58,$A$2,0),NA())</f>
        <v>#N/A</v>
      </c>
      <c r="D58" s="11">
        <f ca="1">IF($B58&lt;='Visualization - Projection'!$C$18,OFFSET(Projection!C58,$A$2,0),NA())</f>
        <v>0.243</v>
      </c>
      <c r="E58" s="12">
        <f ca="1">IF($B58&lt;='Visualization - Projection'!$C$18,OFFSET(Projection!D58,$A$2,0),NA())</f>
        <v>625.105266410259</v>
      </c>
      <c r="F58" s="12" t="e">
        <f ca="1">IF($B58&lt;='Visualization - Projection'!$C$18,OFFSET(Projection!#REF!,$A$2,0),NA())</f>
        <v>#REF!</v>
      </c>
      <c r="G58" s="10" t="e">
        <f ca="1">IF($B58&lt;='Visualization - Projection'!$C$18,OFFSET(Projection!E58,$A$2,0),NA())</f>
        <v>#N/A</v>
      </c>
      <c r="H58" s="12">
        <f ca="1">IF($B58&lt;='Visualization - Projection'!$C$18,OFFSET(Projection!F58,$A$2,0),NA())</f>
        <v>32379.1469795218</v>
      </c>
      <c r="I58" s="12" t="e">
        <f ca="1">IF($B58&lt;='Visualization - Projection'!$C$18,OFFSET(Projection!#REF!,$A$2,0),NA())</f>
        <v>#REF!</v>
      </c>
      <c r="J58" s="10" t="e">
        <f ca="1">IF($B58&lt;='Visualization - Projection'!$C$18,OFFSET(Projection!O58,$A$2,0),NA())</f>
        <v>#N/A</v>
      </c>
      <c r="K58" s="10" t="e">
        <f ca="1">IF($B58&lt;='Visualization - Projection'!$C$18,OFFSET(Projection!P58,$A$2,0),NA())</f>
        <v>#N/A</v>
      </c>
      <c r="L58" s="12">
        <f ca="1">IF($B58&lt;='Visualization - Projection'!$C$18,OFFSET(Projection!Q58,$A$2,0),NA())</f>
        <v>4239</v>
      </c>
      <c r="M58" s="12" t="e">
        <f ca="1">IF($B58&lt;='Visualization - Projection'!$C$18,OFFSET(Projection!#REF!,$A$2,0),NA())</f>
        <v>#REF!</v>
      </c>
      <c r="N58" s="10" t="e">
        <f ca="1">IF($B58&lt;='Visualization - Projection'!$C$18,OFFSET(Projection!T58,$A$2,0),NA())</f>
        <v>#N/A</v>
      </c>
      <c r="O58" s="11" t="e">
        <f ca="1">IF($B58&lt;='Visualization - Projection'!$C$18,OFFSET(Projection!U58,$A$2,0),NA())</f>
        <v>#N/A</v>
      </c>
      <c r="P58" s="12">
        <f ca="1">IF($B58&lt;='Visualization - Projection'!$C$18,OFFSET(Projection!V58,$A$2,0),NA())</f>
        <v>932.58</v>
      </c>
      <c r="Q58" s="10" t="e">
        <f ca="1">IF($B58&lt;='Visualization - Projection'!$C$18,OFFSET(Projection!W58,$A$2,0),NA())</f>
        <v>#N/A</v>
      </c>
      <c r="R58" s="11" t="e">
        <f ca="1">IF($B58&lt;='Visualization - Projection'!$C$18,OFFSET(Projection!X58,$A$2,0),NA())</f>
        <v>#N/A</v>
      </c>
      <c r="S58" s="12">
        <f ca="1">IF($B58&lt;='Visualization - Projection'!$C$18,OFFSET(Projection!Y58,$A$2,0),NA())</f>
        <v>678.24</v>
      </c>
      <c r="T58" s="10" t="e">
        <f ca="1">IF($B58&lt;='Visualization - Projection'!$C$18,OFFSET(Projection!Z58,$A$2,0),NA())</f>
        <v>#N/A</v>
      </c>
      <c r="U58" s="10" t="e">
        <f ca="1">IF($B58&lt;='Visualization - Projection'!$C$18,OFFSET(Projection!AA58,$A$2,0),NA())</f>
        <v>#N/A</v>
      </c>
      <c r="V58" s="12">
        <f ca="1">IF($B58&lt;='Visualization - Projection'!$C$18,OFFSET(Projection!AB58,$A$2,0),NA())</f>
        <v>94.5297</v>
      </c>
      <c r="W58" s="10" t="e">
        <f ca="1">IF($B58&lt;='Visualization - Projection'!$C$18,OFFSET(Projection!AC58,$A$2,0),NA())</f>
        <v>#N/A</v>
      </c>
      <c r="X58" s="12">
        <f ca="1">IF($B58&lt;='Visualization - Projection'!$C$18,OFFSET(Projection!AD58,$A$2,0),NA())</f>
        <v>3632.9599</v>
      </c>
      <c r="Y58" s="11" t="e">
        <f ca="1">IF($B58&lt;='Visualization - Projection'!$C$18,OFFSET(Projection!AE58,$A$2,0),NA())</f>
        <v>#N/A</v>
      </c>
      <c r="Z58" s="10">
        <f ca="1">IF($B58&lt;='Visualization - Projection'!$C$18,OFFSET(Projection!AI58,$A$2,0),NA())</f>
        <v>0</v>
      </c>
      <c r="AA58" s="11">
        <f ca="1">IF($B58&lt;='Visualization - Projection'!$C$18,OFFSET(Projection!AJ58,$A$2,0),NA())</f>
        <v>0.979662583776288</v>
      </c>
      <c r="AB58" s="11" t="e">
        <f ca="1">IF($B58&lt;='Visualization - Projection'!$C$18,OFFSET(Projection!#REF!,$A$2,0),NA())</f>
        <v>#REF!</v>
      </c>
      <c r="AC58" s="11" t="e">
        <f ca="1">IF($B58&lt;='Visualization - Projection'!$C$18,OFFSET(Projection!AK58,$A$2,0),NA())</f>
        <v>#N/A</v>
      </c>
      <c r="AD58" s="10">
        <f ca="1">IF($B58&lt;='Visualization - Projection'!$C$18,OFFSET(Projection!AL58,$A$2,0),NA())</f>
        <v>2200</v>
      </c>
      <c r="AE58" s="10">
        <f ca="1">IF($B58&lt;='Visualization - Projection'!$C$18,OFFSET(Projection!AM58,$A$2,0),NA())</f>
        <v>2000</v>
      </c>
      <c r="AF58" s="3">
        <f ca="1">IF($B58&lt;='Visualization - Projection'!$C$18,OFFSET(Projection!K58,$A$2,0),NA())</f>
        <v>0.00386259257829899</v>
      </c>
      <c r="AG58" s="3">
        <f ca="1">IF($B58&lt;='Visualization - Projection'!$C$18,OFFSET(Projection!M58,$A$2,0),NA())</f>
        <v>0.0741854714592336</v>
      </c>
      <c r="AH58" s="3">
        <f ca="1">IF($B58&lt;='Visualization - Projection'!$C$18,OFFSET(Projection!N58,$A$2,0),NA())</f>
        <v>0.925814528540766</v>
      </c>
    </row>
    <row r="59" spans="2:34">
      <c r="B59" s="9">
        <f ca="1">IF(B58&lt;'Visualization - Projection'!$C$18,OFFSET(Projection!A59,$A$2,0),NA())</f>
        <v>43947</v>
      </c>
      <c r="C59" s="10" t="e">
        <f ca="1">IF($B59&lt;='Visualization - Projection'!$C$18,OFFSET(Projection!B59,$A$2,0),NA())</f>
        <v>#N/A</v>
      </c>
      <c r="D59" s="11">
        <f ca="1">IF($B59&lt;='Visualization - Projection'!$C$18,OFFSET(Projection!C59,$A$2,0),NA())</f>
        <v>0.243</v>
      </c>
      <c r="E59" s="12">
        <f ca="1">IF($B59&lt;='Visualization - Projection'!$C$18,OFFSET(Projection!D59,$A$2,0),NA())</f>
        <v>610.920481057835</v>
      </c>
      <c r="F59" s="12" t="e">
        <f ca="1">IF($B59&lt;='Visualization - Projection'!$C$18,OFFSET(Projection!#REF!,$A$2,0),NA())</f>
        <v>#REF!</v>
      </c>
      <c r="G59" s="10" t="e">
        <f ca="1">IF($B59&lt;='Visualization - Projection'!$C$18,OFFSET(Projection!E59,$A$2,0),NA())</f>
        <v>#N/A</v>
      </c>
      <c r="H59" s="12">
        <f ca="1">IF($B59&lt;='Visualization - Projection'!$C$18,OFFSET(Projection!F59,$A$2,0),NA())</f>
        <v>32990.0674605796</v>
      </c>
      <c r="I59" s="12" t="e">
        <f ca="1">IF($B59&lt;='Visualization - Projection'!$C$18,OFFSET(Projection!#REF!,$A$2,0),NA())</f>
        <v>#REF!</v>
      </c>
      <c r="J59" s="10" t="e">
        <f ca="1">IF($B59&lt;='Visualization - Projection'!$C$18,OFFSET(Projection!O59,$A$2,0),NA())</f>
        <v>#N/A</v>
      </c>
      <c r="K59" s="10" t="e">
        <f ca="1">IF($B59&lt;='Visualization - Projection'!$C$18,OFFSET(Projection!P59,$A$2,0),NA())</f>
        <v>#N/A</v>
      </c>
      <c r="L59" s="12">
        <f ca="1">IF($B59&lt;='Visualization - Projection'!$C$18,OFFSET(Projection!Q59,$A$2,0),NA())</f>
        <v>4152</v>
      </c>
      <c r="M59" s="12" t="e">
        <f ca="1">IF($B59&lt;='Visualization - Projection'!$C$18,OFFSET(Projection!#REF!,$A$2,0),NA())</f>
        <v>#REF!</v>
      </c>
      <c r="N59" s="10" t="e">
        <f ca="1">IF($B59&lt;='Visualization - Projection'!$C$18,OFFSET(Projection!T59,$A$2,0),NA())</f>
        <v>#N/A</v>
      </c>
      <c r="O59" s="11" t="e">
        <f ca="1">IF($B59&lt;='Visualization - Projection'!$C$18,OFFSET(Projection!U59,$A$2,0),NA())</f>
        <v>#N/A</v>
      </c>
      <c r="P59" s="12">
        <f ca="1">IF($B59&lt;='Visualization - Projection'!$C$18,OFFSET(Projection!V59,$A$2,0),NA())</f>
        <v>913.44</v>
      </c>
      <c r="Q59" s="10" t="e">
        <f ca="1">IF($B59&lt;='Visualization - Projection'!$C$18,OFFSET(Projection!W59,$A$2,0),NA())</f>
        <v>#N/A</v>
      </c>
      <c r="R59" s="11" t="e">
        <f ca="1">IF($B59&lt;='Visualization - Projection'!$C$18,OFFSET(Projection!X59,$A$2,0),NA())</f>
        <v>#N/A</v>
      </c>
      <c r="S59" s="12">
        <f ca="1">IF($B59&lt;='Visualization - Projection'!$C$18,OFFSET(Projection!Y59,$A$2,0),NA())</f>
        <v>664.32</v>
      </c>
      <c r="T59" s="10" t="e">
        <f ca="1">IF($B59&lt;='Visualization - Projection'!$C$18,OFFSET(Projection!Z59,$A$2,0),NA())</f>
        <v>#N/A</v>
      </c>
      <c r="U59" s="10" t="e">
        <f ca="1">IF($B59&lt;='Visualization - Projection'!$C$18,OFFSET(Projection!AA59,$A$2,0),NA())</f>
        <v>#N/A</v>
      </c>
      <c r="V59" s="12">
        <f ca="1">IF($B59&lt;='Visualization - Projection'!$C$18,OFFSET(Projection!AB59,$A$2,0),NA())</f>
        <v>92.5896</v>
      </c>
      <c r="W59" s="10" t="e">
        <f ca="1">IF($B59&lt;='Visualization - Projection'!$C$18,OFFSET(Projection!AC59,$A$2,0),NA())</f>
        <v>#N/A</v>
      </c>
      <c r="X59" s="12">
        <f ca="1">IF($B59&lt;='Visualization - Projection'!$C$18,OFFSET(Projection!AD59,$A$2,0),NA())</f>
        <v>3725.5495</v>
      </c>
      <c r="Y59" s="11" t="e">
        <f ca="1">IF($B59&lt;='Visualization - Projection'!$C$18,OFFSET(Projection!AE59,$A$2,0),NA())</f>
        <v>#N/A</v>
      </c>
      <c r="Z59" s="10">
        <f ca="1">IF($B59&lt;='Visualization - Projection'!$C$18,OFFSET(Projection!AI59,$A$2,0),NA())</f>
        <v>0</v>
      </c>
      <c r="AA59" s="11">
        <f ca="1">IF($B59&lt;='Visualization - Projection'!$C$18,OFFSET(Projection!AJ59,$A$2,0),NA())</f>
        <v>0.979476291578202</v>
      </c>
      <c r="AB59" s="11" t="e">
        <f ca="1">IF($B59&lt;='Visualization - Projection'!$C$18,OFFSET(Projection!#REF!,$A$2,0),NA())</f>
        <v>#REF!</v>
      </c>
      <c r="AC59" s="11" t="e">
        <f ca="1">IF($B59&lt;='Visualization - Projection'!$C$18,OFFSET(Projection!AK59,$A$2,0),NA())</f>
        <v>#N/A</v>
      </c>
      <c r="AD59" s="10">
        <f ca="1">IF($B59&lt;='Visualization - Projection'!$C$18,OFFSET(Projection!AL59,$A$2,0),NA())</f>
        <v>2200</v>
      </c>
      <c r="AE59" s="10">
        <f ca="1">IF($B59&lt;='Visualization - Projection'!$C$18,OFFSET(Projection!AM59,$A$2,0),NA())</f>
        <v>2000</v>
      </c>
      <c r="AF59" s="3">
        <f ca="1">IF($B59&lt;='Visualization - Projection'!$C$18,OFFSET(Projection!K59,$A$2,0),NA())</f>
        <v>0.00376676020306803</v>
      </c>
      <c r="AG59" s="3">
        <f ca="1">IF($B59&lt;='Visualization - Projection'!$C$18,OFFSET(Projection!M59,$A$2,0),NA())</f>
        <v>0.0750544502306516</v>
      </c>
      <c r="AH59" s="3">
        <f ca="1">IF($B59&lt;='Visualization - Projection'!$C$18,OFFSET(Projection!N59,$A$2,0),NA())</f>
        <v>0.924945549769348</v>
      </c>
    </row>
    <row r="60" spans="2:34">
      <c r="B60" s="9">
        <f ca="1">IF(B59&lt;'Visualization - Projection'!$C$18,OFFSET(Projection!A60,$A$2,0),NA())</f>
        <v>43948</v>
      </c>
      <c r="C60" s="10" t="e">
        <f ca="1">IF($B60&lt;='Visualization - Projection'!$C$18,OFFSET(Projection!B60,$A$2,0),NA())</f>
        <v>#N/A</v>
      </c>
      <c r="D60" s="11">
        <f ca="1">IF($B60&lt;='Visualization - Projection'!$C$18,OFFSET(Projection!C60,$A$2,0),NA())</f>
        <v>0.243</v>
      </c>
      <c r="E60" s="12">
        <f ca="1">IF($B60&lt;='Visualization - Projection'!$C$18,OFFSET(Projection!D60,$A$2,0),NA())</f>
        <v>596.892715427164</v>
      </c>
      <c r="F60" s="12" t="e">
        <f ca="1">IF($B60&lt;='Visualization - Projection'!$C$18,OFFSET(Projection!#REF!,$A$2,0),NA())</f>
        <v>#REF!</v>
      </c>
      <c r="G60" s="10" t="e">
        <f ca="1">IF($B60&lt;='Visualization - Projection'!$C$18,OFFSET(Projection!E60,$A$2,0),NA())</f>
        <v>#N/A</v>
      </c>
      <c r="H60" s="12">
        <f ca="1">IF($B60&lt;='Visualization - Projection'!$C$18,OFFSET(Projection!F60,$A$2,0),NA())</f>
        <v>33586.9601760068</v>
      </c>
      <c r="I60" s="12" t="e">
        <f ca="1">IF($B60&lt;='Visualization - Projection'!$C$18,OFFSET(Projection!#REF!,$A$2,0),NA())</f>
        <v>#REF!</v>
      </c>
      <c r="J60" s="10" t="e">
        <f ca="1">IF($B60&lt;='Visualization - Projection'!$C$18,OFFSET(Projection!O60,$A$2,0),NA())</f>
        <v>#N/A</v>
      </c>
      <c r="K60" s="10" t="e">
        <f ca="1">IF($B60&lt;='Visualization - Projection'!$C$18,OFFSET(Projection!P60,$A$2,0),NA())</f>
        <v>#N/A</v>
      </c>
      <c r="L60" s="12">
        <f ca="1">IF($B60&lt;='Visualization - Projection'!$C$18,OFFSET(Projection!Q60,$A$2,0),NA())</f>
        <v>4064</v>
      </c>
      <c r="M60" s="12" t="e">
        <f ca="1">IF($B60&lt;='Visualization - Projection'!$C$18,OFFSET(Projection!#REF!,$A$2,0),NA())</f>
        <v>#REF!</v>
      </c>
      <c r="N60" s="10" t="e">
        <f ca="1">IF($B60&lt;='Visualization - Projection'!$C$18,OFFSET(Projection!T60,$A$2,0),NA())</f>
        <v>#N/A</v>
      </c>
      <c r="O60" s="11" t="e">
        <f ca="1">IF($B60&lt;='Visualization - Projection'!$C$18,OFFSET(Projection!U60,$A$2,0),NA())</f>
        <v>#N/A</v>
      </c>
      <c r="P60" s="12">
        <f ca="1">IF($B60&lt;='Visualization - Projection'!$C$18,OFFSET(Projection!V60,$A$2,0),NA())</f>
        <v>894.08</v>
      </c>
      <c r="Q60" s="10" t="e">
        <f ca="1">IF($B60&lt;='Visualization - Projection'!$C$18,OFFSET(Projection!W60,$A$2,0),NA())</f>
        <v>#N/A</v>
      </c>
      <c r="R60" s="11" t="e">
        <f ca="1">IF($B60&lt;='Visualization - Projection'!$C$18,OFFSET(Projection!X60,$A$2,0),NA())</f>
        <v>#N/A</v>
      </c>
      <c r="S60" s="12">
        <f ca="1">IF($B60&lt;='Visualization - Projection'!$C$18,OFFSET(Projection!Y60,$A$2,0),NA())</f>
        <v>650.24</v>
      </c>
      <c r="T60" s="10" t="e">
        <f ca="1">IF($B60&lt;='Visualization - Projection'!$C$18,OFFSET(Projection!Z60,$A$2,0),NA())</f>
        <v>#N/A</v>
      </c>
      <c r="U60" s="10" t="e">
        <f ca="1">IF($B60&lt;='Visualization - Projection'!$C$18,OFFSET(Projection!AA60,$A$2,0),NA())</f>
        <v>#N/A</v>
      </c>
      <c r="V60" s="12">
        <f ca="1">IF($B60&lt;='Visualization - Projection'!$C$18,OFFSET(Projection!AB60,$A$2,0),NA())</f>
        <v>90.6272</v>
      </c>
      <c r="W60" s="10" t="e">
        <f ca="1">IF($B60&lt;='Visualization - Projection'!$C$18,OFFSET(Projection!AC60,$A$2,0),NA())</f>
        <v>#N/A</v>
      </c>
      <c r="X60" s="12">
        <f ca="1">IF($B60&lt;='Visualization - Projection'!$C$18,OFFSET(Projection!AD60,$A$2,0),NA())</f>
        <v>3816.1767</v>
      </c>
      <c r="Y60" s="11" t="e">
        <f ca="1">IF($B60&lt;='Visualization - Projection'!$C$18,OFFSET(Projection!AE60,$A$2,0),NA())</f>
        <v>#N/A</v>
      </c>
      <c r="Z60" s="10">
        <f ca="1">IF($B60&lt;='Visualization - Projection'!$C$18,OFFSET(Projection!AI60,$A$2,0),NA())</f>
        <v>0</v>
      </c>
      <c r="AA60" s="11">
        <f ca="1">IF($B60&lt;='Visualization - Projection'!$C$18,OFFSET(Projection!AJ60,$A$2,0),NA())</f>
        <v>0.978805394990366</v>
      </c>
      <c r="AB60" s="11" t="e">
        <f ca="1">IF($B60&lt;='Visualization - Projection'!$C$18,OFFSET(Projection!#REF!,$A$2,0),NA())</f>
        <v>#REF!</v>
      </c>
      <c r="AC60" s="11" t="e">
        <f ca="1">IF($B60&lt;='Visualization - Projection'!$C$18,OFFSET(Projection!AK60,$A$2,0),NA())</f>
        <v>#N/A</v>
      </c>
      <c r="AD60" s="10">
        <f ca="1">IF($B60&lt;='Visualization - Projection'!$C$18,OFFSET(Projection!AL60,$A$2,0),NA())</f>
        <v>2200</v>
      </c>
      <c r="AE60" s="10">
        <f ca="1">IF($B60&lt;='Visualization - Projection'!$C$18,OFFSET(Projection!AM60,$A$2,0),NA())</f>
        <v>2000</v>
      </c>
      <c r="AF60" s="3">
        <f ca="1">IF($B60&lt;='Visualization - Projection'!$C$18,OFFSET(Projection!K60,$A$2,0),NA())</f>
        <v>0.0036724892334327</v>
      </c>
      <c r="AG60" s="3">
        <f ca="1">IF($B60&lt;='Visualization - Projection'!$C$18,OFFSET(Projection!M60,$A$2,0),NA())</f>
        <v>0.0759010739157625</v>
      </c>
      <c r="AH60" s="3">
        <f ca="1">IF($B60&lt;='Visualization - Projection'!$C$18,OFFSET(Projection!N60,$A$2,0),NA())</f>
        <v>0.924098926084237</v>
      </c>
    </row>
    <row r="61" spans="2:34">
      <c r="B61" s="9">
        <f ca="1">IF(B60&lt;'Visualization - Projection'!$C$18,OFFSET(Projection!A61,$A$2,0),NA())</f>
        <v>43949</v>
      </c>
      <c r="C61" s="10" t="e">
        <f ca="1">IF($B61&lt;='Visualization - Projection'!$C$18,OFFSET(Projection!B61,$A$2,0),NA())</f>
        <v>#N/A</v>
      </c>
      <c r="D61" s="11">
        <f ca="1">IF($B61&lt;='Visualization - Projection'!$C$18,OFFSET(Projection!C61,$A$2,0),NA())</f>
        <v>0.243</v>
      </c>
      <c r="E61" s="12">
        <f ca="1">IF($B61&lt;='Visualization - Projection'!$C$18,OFFSET(Projection!D61,$A$2,0),NA())</f>
        <v>583.029809617565</v>
      </c>
      <c r="F61" s="12" t="e">
        <f ca="1">IF($B61&lt;='Visualization - Projection'!$C$18,OFFSET(Projection!#REF!,$A$2,0),NA())</f>
        <v>#REF!</v>
      </c>
      <c r="G61" s="10" t="e">
        <f ca="1">IF($B61&lt;='Visualization - Projection'!$C$18,OFFSET(Projection!E61,$A$2,0),NA())</f>
        <v>#N/A</v>
      </c>
      <c r="H61" s="12">
        <f ca="1">IF($B61&lt;='Visualization - Projection'!$C$18,OFFSET(Projection!F61,$A$2,0),NA())</f>
        <v>34169.9899856243</v>
      </c>
      <c r="I61" s="12" t="e">
        <f ca="1">IF($B61&lt;='Visualization - Projection'!$C$18,OFFSET(Projection!#REF!,$A$2,0),NA())</f>
        <v>#REF!</v>
      </c>
      <c r="J61" s="10" t="e">
        <f ca="1">IF($B61&lt;='Visualization - Projection'!$C$18,OFFSET(Projection!O61,$A$2,0),NA())</f>
        <v>#N/A</v>
      </c>
      <c r="K61" s="10" t="e">
        <f ca="1">IF($B61&lt;='Visualization - Projection'!$C$18,OFFSET(Projection!P61,$A$2,0),NA())</f>
        <v>#N/A</v>
      </c>
      <c r="L61" s="12">
        <f ca="1">IF($B61&lt;='Visualization - Projection'!$C$18,OFFSET(Projection!Q61,$A$2,0),NA())</f>
        <v>3978</v>
      </c>
      <c r="M61" s="12" t="e">
        <f ca="1">IF($B61&lt;='Visualization - Projection'!$C$18,OFFSET(Projection!#REF!,$A$2,0),NA())</f>
        <v>#REF!</v>
      </c>
      <c r="N61" s="10" t="e">
        <f ca="1">IF($B61&lt;='Visualization - Projection'!$C$18,OFFSET(Projection!T61,$A$2,0),NA())</f>
        <v>#N/A</v>
      </c>
      <c r="O61" s="11" t="e">
        <f ca="1">IF($B61&lt;='Visualization - Projection'!$C$18,OFFSET(Projection!U61,$A$2,0),NA())</f>
        <v>#N/A</v>
      </c>
      <c r="P61" s="12">
        <f ca="1">IF($B61&lt;='Visualization - Projection'!$C$18,OFFSET(Projection!V61,$A$2,0),NA())</f>
        <v>875.16</v>
      </c>
      <c r="Q61" s="10" t="e">
        <f ca="1">IF($B61&lt;='Visualization - Projection'!$C$18,OFFSET(Projection!W61,$A$2,0),NA())</f>
        <v>#N/A</v>
      </c>
      <c r="R61" s="11" t="e">
        <f ca="1">IF($B61&lt;='Visualization - Projection'!$C$18,OFFSET(Projection!X61,$A$2,0),NA())</f>
        <v>#N/A</v>
      </c>
      <c r="S61" s="12">
        <f ca="1">IF($B61&lt;='Visualization - Projection'!$C$18,OFFSET(Projection!Y61,$A$2,0),NA())</f>
        <v>636.48</v>
      </c>
      <c r="T61" s="10" t="e">
        <f ca="1">IF($B61&lt;='Visualization - Projection'!$C$18,OFFSET(Projection!Z61,$A$2,0),NA())</f>
        <v>#N/A</v>
      </c>
      <c r="U61" s="10" t="e">
        <f ca="1">IF($B61&lt;='Visualization - Projection'!$C$18,OFFSET(Projection!AA61,$A$2,0),NA())</f>
        <v>#N/A</v>
      </c>
      <c r="V61" s="12">
        <f ca="1">IF($B61&lt;='Visualization - Projection'!$C$18,OFFSET(Projection!AB61,$A$2,0),NA())</f>
        <v>88.7094</v>
      </c>
      <c r="W61" s="10" t="e">
        <f ca="1">IF($B61&lt;='Visualization - Projection'!$C$18,OFFSET(Projection!AC61,$A$2,0),NA())</f>
        <v>#N/A</v>
      </c>
      <c r="X61" s="12">
        <f ca="1">IF($B61&lt;='Visualization - Projection'!$C$18,OFFSET(Projection!AD61,$A$2,0),NA())</f>
        <v>3904.8861</v>
      </c>
      <c r="Y61" s="11" t="e">
        <f ca="1">IF($B61&lt;='Visualization - Projection'!$C$18,OFFSET(Projection!AE61,$A$2,0),NA())</f>
        <v>#N/A</v>
      </c>
      <c r="Z61" s="10">
        <f ca="1">IF($B61&lt;='Visualization - Projection'!$C$18,OFFSET(Projection!AI61,$A$2,0),NA())</f>
        <v>0</v>
      </c>
      <c r="AA61" s="11">
        <f ca="1">IF($B61&lt;='Visualization - Projection'!$C$18,OFFSET(Projection!AJ61,$A$2,0),NA())</f>
        <v>0.978838582677165</v>
      </c>
      <c r="AB61" s="11" t="e">
        <f ca="1">IF($B61&lt;='Visualization - Projection'!$C$18,OFFSET(Projection!#REF!,$A$2,0),NA())</f>
        <v>#REF!</v>
      </c>
      <c r="AC61" s="11" t="e">
        <f ca="1">IF($B61&lt;='Visualization - Projection'!$C$18,OFFSET(Projection!AK61,$A$2,0),NA())</f>
        <v>#N/A</v>
      </c>
      <c r="AD61" s="10">
        <f ca="1">IF($B61&lt;='Visualization - Projection'!$C$18,OFFSET(Projection!AL61,$A$2,0),NA())</f>
        <v>2200</v>
      </c>
      <c r="AE61" s="10">
        <f ca="1">IF($B61&lt;='Visualization - Projection'!$C$18,OFFSET(Projection!AM61,$A$2,0),NA())</f>
        <v>2000</v>
      </c>
      <c r="AF61" s="3">
        <f ca="1">IF($B61&lt;='Visualization - Projection'!$C$18,OFFSET(Projection!K61,$A$2,0),NA())</f>
        <v>0.0035798021003231</v>
      </c>
      <c r="AG61" s="3">
        <f ca="1">IF($B61&lt;='Visualization - Projection'!$C$18,OFFSET(Projection!M61,$A$2,0),NA())</f>
        <v>0.0767257535514336</v>
      </c>
      <c r="AH61" s="3">
        <f ca="1">IF($B61&lt;='Visualization - Projection'!$C$18,OFFSET(Projection!N61,$A$2,0),NA())</f>
        <v>0.923274246448566</v>
      </c>
    </row>
    <row r="62" spans="2:34">
      <c r="B62" s="9">
        <f ca="1">IF(B61&lt;'Visualization - Projection'!$C$18,OFFSET(Projection!A62,$A$2,0),NA())</f>
        <v>43950</v>
      </c>
      <c r="C62" s="10" t="e">
        <f ca="1">IF($B62&lt;='Visualization - Projection'!$C$18,OFFSET(Projection!B62,$A$2,0),NA())</f>
        <v>#N/A</v>
      </c>
      <c r="D62" s="11">
        <f ca="1">IF($B62&lt;='Visualization - Projection'!$C$18,OFFSET(Projection!C62,$A$2,0),NA())</f>
        <v>0.243</v>
      </c>
      <c r="E62" s="12">
        <f ca="1">IF($B62&lt;='Visualization - Projection'!$C$18,OFFSET(Projection!D62,$A$2,0),NA())</f>
        <v>569.338974461091</v>
      </c>
      <c r="F62" s="12" t="e">
        <f ca="1">IF($B62&lt;='Visualization - Projection'!$C$18,OFFSET(Projection!#REF!,$A$2,0),NA())</f>
        <v>#REF!</v>
      </c>
      <c r="G62" s="10" t="e">
        <f ca="1">IF($B62&lt;='Visualization - Projection'!$C$18,OFFSET(Projection!E62,$A$2,0),NA())</f>
        <v>#N/A</v>
      </c>
      <c r="H62" s="12">
        <f ca="1">IF($B62&lt;='Visualization - Projection'!$C$18,OFFSET(Projection!F62,$A$2,0),NA())</f>
        <v>34739.3289600854</v>
      </c>
      <c r="I62" s="12" t="e">
        <f ca="1">IF($B62&lt;='Visualization - Projection'!$C$18,OFFSET(Projection!#REF!,$A$2,0),NA())</f>
        <v>#REF!</v>
      </c>
      <c r="J62" s="10" t="e">
        <f ca="1">IF($B62&lt;='Visualization - Projection'!$C$18,OFFSET(Projection!O62,$A$2,0),NA())</f>
        <v>#N/A</v>
      </c>
      <c r="K62" s="10" t="e">
        <f ca="1">IF($B62&lt;='Visualization - Projection'!$C$18,OFFSET(Projection!P62,$A$2,0),NA())</f>
        <v>#N/A</v>
      </c>
      <c r="L62" s="12">
        <f ca="1">IF($B62&lt;='Visualization - Projection'!$C$18,OFFSET(Projection!Q62,$A$2,0),NA())</f>
        <v>3892</v>
      </c>
      <c r="M62" s="12" t="e">
        <f ca="1">IF($B62&lt;='Visualization - Projection'!$C$18,OFFSET(Projection!#REF!,$A$2,0),NA())</f>
        <v>#REF!</v>
      </c>
      <c r="N62" s="10" t="e">
        <f ca="1">IF($B62&lt;='Visualization - Projection'!$C$18,OFFSET(Projection!T62,$A$2,0),NA())</f>
        <v>#N/A</v>
      </c>
      <c r="O62" s="11" t="e">
        <f ca="1">IF($B62&lt;='Visualization - Projection'!$C$18,OFFSET(Projection!U62,$A$2,0),NA())</f>
        <v>#N/A</v>
      </c>
      <c r="P62" s="12">
        <f ca="1">IF($B62&lt;='Visualization - Projection'!$C$18,OFFSET(Projection!V62,$A$2,0),NA())</f>
        <v>856.24</v>
      </c>
      <c r="Q62" s="10" t="e">
        <f ca="1">IF($B62&lt;='Visualization - Projection'!$C$18,OFFSET(Projection!W62,$A$2,0),NA())</f>
        <v>#N/A</v>
      </c>
      <c r="R62" s="11" t="e">
        <f ca="1">IF($B62&lt;='Visualization - Projection'!$C$18,OFFSET(Projection!X62,$A$2,0),NA())</f>
        <v>#N/A</v>
      </c>
      <c r="S62" s="12">
        <f ca="1">IF($B62&lt;='Visualization - Projection'!$C$18,OFFSET(Projection!Y62,$A$2,0),NA())</f>
        <v>622.72</v>
      </c>
      <c r="T62" s="10" t="e">
        <f ca="1">IF($B62&lt;='Visualization - Projection'!$C$18,OFFSET(Projection!Z62,$A$2,0),NA())</f>
        <v>#N/A</v>
      </c>
      <c r="U62" s="10" t="e">
        <f ca="1">IF($B62&lt;='Visualization - Projection'!$C$18,OFFSET(Projection!AA62,$A$2,0),NA())</f>
        <v>#N/A</v>
      </c>
      <c r="V62" s="12">
        <f ca="1">IF($B62&lt;='Visualization - Projection'!$C$18,OFFSET(Projection!AB62,$A$2,0),NA())</f>
        <v>86.7916</v>
      </c>
      <c r="W62" s="10" t="e">
        <f ca="1">IF($B62&lt;='Visualization - Projection'!$C$18,OFFSET(Projection!AC62,$A$2,0),NA())</f>
        <v>#N/A</v>
      </c>
      <c r="X62" s="12">
        <f ca="1">IF($B62&lt;='Visualization - Projection'!$C$18,OFFSET(Projection!AD62,$A$2,0),NA())</f>
        <v>3991.6777</v>
      </c>
      <c r="Y62" s="11" t="e">
        <f ca="1">IF($B62&lt;='Visualization - Projection'!$C$18,OFFSET(Projection!AE62,$A$2,0),NA())</f>
        <v>#N/A</v>
      </c>
      <c r="Z62" s="10">
        <f ca="1">IF($B62&lt;='Visualization - Projection'!$C$18,OFFSET(Projection!AI62,$A$2,0),NA())</f>
        <v>0</v>
      </c>
      <c r="AA62" s="11">
        <f ca="1">IF($B62&lt;='Visualization - Projection'!$C$18,OFFSET(Projection!AJ62,$A$2,0),NA())</f>
        <v>0.978381096028155</v>
      </c>
      <c r="AB62" s="11" t="e">
        <f ca="1">IF($B62&lt;='Visualization - Projection'!$C$18,OFFSET(Projection!#REF!,$A$2,0),NA())</f>
        <v>#REF!</v>
      </c>
      <c r="AC62" s="11" t="e">
        <f ca="1">IF($B62&lt;='Visualization - Projection'!$C$18,OFFSET(Projection!AK62,$A$2,0),NA())</f>
        <v>#N/A</v>
      </c>
      <c r="AD62" s="10">
        <f ca="1">IF($B62&lt;='Visualization - Projection'!$C$18,OFFSET(Projection!AL62,$A$2,0),NA())</f>
        <v>2200</v>
      </c>
      <c r="AE62" s="10">
        <f ca="1">IF($B62&lt;='Visualization - Projection'!$C$18,OFFSET(Projection!AM62,$A$2,0),NA())</f>
        <v>2000</v>
      </c>
      <c r="AF62" s="3">
        <f ca="1">IF($B62&lt;='Visualization - Projection'!$C$18,OFFSET(Projection!K62,$A$2,0),NA())</f>
        <v>0.00348871775543248</v>
      </c>
      <c r="AG62" s="3">
        <f ca="1">IF($B62&lt;='Visualization - Projection'!$C$18,OFFSET(Projection!M62,$A$2,0),NA())</f>
        <v>0.07752890234948</v>
      </c>
      <c r="AH62" s="3">
        <f ca="1">IF($B62&lt;='Visualization - Projection'!$C$18,OFFSET(Projection!N62,$A$2,0),NA())</f>
        <v>0.92247109765052</v>
      </c>
    </row>
    <row r="63" spans="2:34">
      <c r="B63" s="9">
        <f ca="1">IF(B62&lt;'Visualization - Projection'!$C$18,OFFSET(Projection!A63,$A$2,0),NA())</f>
        <v>43951</v>
      </c>
      <c r="C63" s="10" t="e">
        <f ca="1">IF($B63&lt;='Visualization - Projection'!$C$18,OFFSET(Projection!B63,$A$2,0),NA())</f>
        <v>#N/A</v>
      </c>
      <c r="D63" s="11">
        <f ca="1">IF($B63&lt;='Visualization - Projection'!$C$18,OFFSET(Projection!C63,$A$2,0),NA())</f>
        <v>0.243</v>
      </c>
      <c r="E63" s="12">
        <f ca="1">IF($B63&lt;='Visualization - Projection'!$C$18,OFFSET(Projection!D63,$A$2,0),NA())</f>
        <v>555.826807882488</v>
      </c>
      <c r="F63" s="12" t="e">
        <f ca="1">IF($B63&lt;='Visualization - Projection'!$C$18,OFFSET(Projection!#REF!,$A$2,0),NA())</f>
        <v>#REF!</v>
      </c>
      <c r="G63" s="10" t="e">
        <f ca="1">IF($B63&lt;='Visualization - Projection'!$C$18,OFFSET(Projection!E63,$A$2,0),NA())</f>
        <v>#N/A</v>
      </c>
      <c r="H63" s="12">
        <f ca="1">IF($B63&lt;='Visualization - Projection'!$C$18,OFFSET(Projection!F63,$A$2,0),NA())</f>
        <v>35295.1557679679</v>
      </c>
      <c r="I63" s="12" t="e">
        <f ca="1">IF($B63&lt;='Visualization - Projection'!$C$18,OFFSET(Projection!#REF!,$A$2,0),NA())</f>
        <v>#REF!</v>
      </c>
      <c r="J63" s="10" t="e">
        <f ca="1">IF($B63&lt;='Visualization - Projection'!$C$18,OFFSET(Projection!O63,$A$2,0),NA())</f>
        <v>#N/A</v>
      </c>
      <c r="K63" s="10" t="e">
        <f ca="1">IF($B63&lt;='Visualization - Projection'!$C$18,OFFSET(Projection!P63,$A$2,0),NA())</f>
        <v>#N/A</v>
      </c>
      <c r="L63" s="12">
        <f ca="1">IF($B63&lt;='Visualization - Projection'!$C$18,OFFSET(Projection!Q63,$A$2,0),NA())</f>
        <v>3807</v>
      </c>
      <c r="M63" s="12" t="e">
        <f ca="1">IF($B63&lt;='Visualization - Projection'!$C$18,OFFSET(Projection!#REF!,$A$2,0),NA())</f>
        <v>#REF!</v>
      </c>
      <c r="N63" s="10" t="e">
        <f ca="1">IF($B63&lt;='Visualization - Projection'!$C$18,OFFSET(Projection!T63,$A$2,0),NA())</f>
        <v>#N/A</v>
      </c>
      <c r="O63" s="11" t="e">
        <f ca="1">IF($B63&lt;='Visualization - Projection'!$C$18,OFFSET(Projection!U63,$A$2,0),NA())</f>
        <v>#N/A</v>
      </c>
      <c r="P63" s="12">
        <f ca="1">IF($B63&lt;='Visualization - Projection'!$C$18,OFFSET(Projection!V63,$A$2,0),NA())</f>
        <v>837.54</v>
      </c>
      <c r="Q63" s="10" t="e">
        <f ca="1">IF($B63&lt;='Visualization - Projection'!$C$18,OFFSET(Projection!W63,$A$2,0),NA())</f>
        <v>#N/A</v>
      </c>
      <c r="R63" s="11" t="e">
        <f ca="1">IF($B63&lt;='Visualization - Projection'!$C$18,OFFSET(Projection!X63,$A$2,0),NA())</f>
        <v>#N/A</v>
      </c>
      <c r="S63" s="12">
        <f ca="1">IF($B63&lt;='Visualization - Projection'!$C$18,OFFSET(Projection!Y63,$A$2,0),NA())</f>
        <v>609.12</v>
      </c>
      <c r="T63" s="10" t="e">
        <f ca="1">IF($B63&lt;='Visualization - Projection'!$C$18,OFFSET(Projection!Z63,$A$2,0),NA())</f>
        <v>#N/A</v>
      </c>
      <c r="U63" s="10" t="e">
        <f ca="1">IF($B63&lt;='Visualization - Projection'!$C$18,OFFSET(Projection!AA63,$A$2,0),NA())</f>
        <v>#N/A</v>
      </c>
      <c r="V63" s="12">
        <f ca="1">IF($B63&lt;='Visualization - Projection'!$C$18,OFFSET(Projection!AB63,$A$2,0),NA())</f>
        <v>84.8961</v>
      </c>
      <c r="W63" s="10" t="e">
        <f ca="1">IF($B63&lt;='Visualization - Projection'!$C$18,OFFSET(Projection!AC63,$A$2,0),NA())</f>
        <v>#N/A</v>
      </c>
      <c r="X63" s="12">
        <f ca="1">IF($B63&lt;='Visualization - Projection'!$C$18,OFFSET(Projection!AD63,$A$2,0),NA())</f>
        <v>4076.5738</v>
      </c>
      <c r="Y63" s="11" t="e">
        <f ca="1">IF($B63&lt;='Visualization - Projection'!$C$18,OFFSET(Projection!AE63,$A$2,0),NA())</f>
        <v>#N/A</v>
      </c>
      <c r="Z63" s="10">
        <f ca="1">IF($B63&lt;='Visualization - Projection'!$C$18,OFFSET(Projection!AI63,$A$2,0),NA())</f>
        <v>0</v>
      </c>
      <c r="AA63" s="11">
        <f ca="1">IF($B63&lt;='Visualization - Projection'!$C$18,OFFSET(Projection!AJ63,$A$2,0),NA())</f>
        <v>0.978160328879753</v>
      </c>
      <c r="AB63" s="11" t="e">
        <f ca="1">IF($B63&lt;='Visualization - Projection'!$C$18,OFFSET(Projection!#REF!,$A$2,0),NA())</f>
        <v>#REF!</v>
      </c>
      <c r="AC63" s="11" t="e">
        <f ca="1">IF($B63&lt;='Visualization - Projection'!$C$18,OFFSET(Projection!AK63,$A$2,0),NA())</f>
        <v>#N/A</v>
      </c>
      <c r="AD63" s="10">
        <f ca="1">IF($B63&lt;='Visualization - Projection'!$C$18,OFFSET(Projection!AL63,$A$2,0),NA())</f>
        <v>2200</v>
      </c>
      <c r="AE63" s="10">
        <f ca="1">IF($B63&lt;='Visualization - Projection'!$C$18,OFFSET(Projection!AM63,$A$2,0),NA())</f>
        <v>2000</v>
      </c>
      <c r="AF63" s="3">
        <f ca="1">IF($B63&lt;='Visualization - Projection'!$C$18,OFFSET(Projection!K63,$A$2,0),NA())</f>
        <v>0.00339925182795699</v>
      </c>
      <c r="AG63" s="3">
        <f ca="1">IF($B63&lt;='Visualization - Projection'!$C$18,OFFSET(Projection!M63,$A$2,0),NA())</f>
        <v>0.0783109349847109</v>
      </c>
      <c r="AH63" s="3">
        <f ca="1">IF($B63&lt;='Visualization - Projection'!$C$18,OFFSET(Projection!N63,$A$2,0),NA())</f>
        <v>0.921689065015289</v>
      </c>
    </row>
    <row r="64" spans="2:34">
      <c r="B64" s="9">
        <f ca="1">IF(B63&lt;'Visualization - Projection'!$C$18,OFFSET(Projection!A64,$A$2,0),NA())</f>
        <v>43952</v>
      </c>
      <c r="C64" s="10" t="e">
        <f ca="1">IF($B64&lt;='Visualization - Projection'!$C$18,OFFSET(Projection!B64,$A$2,0),NA())</f>
        <v>#N/A</v>
      </c>
      <c r="D64" s="11">
        <f ca="1">IF($B64&lt;='Visualization - Projection'!$C$18,OFFSET(Projection!C64,$A$2,0),NA())</f>
        <v>0.243</v>
      </c>
      <c r="E64" s="12">
        <f ca="1">IF($B64&lt;='Visualization - Projection'!$C$18,OFFSET(Projection!D64,$A$2,0),NA())</f>
        <v>542.499312320315</v>
      </c>
      <c r="F64" s="12" t="e">
        <f ca="1">IF($B64&lt;='Visualization - Projection'!$C$18,OFFSET(Projection!#REF!,$A$2,0),NA())</f>
        <v>#REF!</v>
      </c>
      <c r="G64" s="10" t="e">
        <f ca="1">IF($B64&lt;='Visualization - Projection'!$C$18,OFFSET(Projection!E64,$A$2,0),NA())</f>
        <v>#N/A</v>
      </c>
      <c r="H64" s="12">
        <f ca="1">IF($B64&lt;='Visualization - Projection'!$C$18,OFFSET(Projection!F64,$A$2,0),NA())</f>
        <v>35837.6550802882</v>
      </c>
      <c r="I64" s="12" t="e">
        <f ca="1">IF($B64&lt;='Visualization - Projection'!$C$18,OFFSET(Projection!#REF!,$A$2,0),NA())</f>
        <v>#REF!</v>
      </c>
      <c r="J64" s="10" t="e">
        <f ca="1">IF($B64&lt;='Visualization - Projection'!$C$18,OFFSET(Projection!O64,$A$2,0),NA())</f>
        <v>#N/A</v>
      </c>
      <c r="K64" s="10" t="e">
        <f ca="1">IF($B64&lt;='Visualization - Projection'!$C$18,OFFSET(Projection!P64,$A$2,0),NA())</f>
        <v>#N/A</v>
      </c>
      <c r="L64" s="12">
        <f ca="1">IF($B64&lt;='Visualization - Projection'!$C$18,OFFSET(Projection!Q64,$A$2,0),NA())</f>
        <v>3723</v>
      </c>
      <c r="M64" s="12" t="e">
        <f ca="1">IF($B64&lt;='Visualization - Projection'!$C$18,OFFSET(Projection!#REF!,$A$2,0),NA())</f>
        <v>#REF!</v>
      </c>
      <c r="N64" s="10" t="e">
        <f ca="1">IF($B64&lt;='Visualization - Projection'!$C$18,OFFSET(Projection!T64,$A$2,0),NA())</f>
        <v>#N/A</v>
      </c>
      <c r="O64" s="11" t="e">
        <f ca="1">IF($B64&lt;='Visualization - Projection'!$C$18,OFFSET(Projection!U64,$A$2,0),NA())</f>
        <v>#N/A</v>
      </c>
      <c r="P64" s="12">
        <f ca="1">IF($B64&lt;='Visualization - Projection'!$C$18,OFFSET(Projection!V64,$A$2,0),NA())</f>
        <v>819.06</v>
      </c>
      <c r="Q64" s="10" t="e">
        <f ca="1">IF($B64&lt;='Visualization - Projection'!$C$18,OFFSET(Projection!W64,$A$2,0),NA())</f>
        <v>#N/A</v>
      </c>
      <c r="R64" s="11" t="e">
        <f ca="1">IF($B64&lt;='Visualization - Projection'!$C$18,OFFSET(Projection!X64,$A$2,0),NA())</f>
        <v>#N/A</v>
      </c>
      <c r="S64" s="12">
        <f ca="1">IF($B64&lt;='Visualization - Projection'!$C$18,OFFSET(Projection!Y64,$A$2,0),NA())</f>
        <v>595.68</v>
      </c>
      <c r="T64" s="10" t="e">
        <f ca="1">IF($B64&lt;='Visualization - Projection'!$C$18,OFFSET(Projection!Z64,$A$2,0),NA())</f>
        <v>#N/A</v>
      </c>
      <c r="U64" s="10" t="e">
        <f ca="1">IF($B64&lt;='Visualization - Projection'!$C$18,OFFSET(Projection!AA64,$A$2,0),NA())</f>
        <v>#N/A</v>
      </c>
      <c r="V64" s="12">
        <f ca="1">IF($B64&lt;='Visualization - Projection'!$C$18,OFFSET(Projection!AB64,$A$2,0),NA())</f>
        <v>83.0229</v>
      </c>
      <c r="W64" s="10" t="e">
        <f ca="1">IF($B64&lt;='Visualization - Projection'!$C$18,OFFSET(Projection!AC64,$A$2,0),NA())</f>
        <v>#N/A</v>
      </c>
      <c r="X64" s="12">
        <f ca="1">IF($B64&lt;='Visualization - Projection'!$C$18,OFFSET(Projection!AD64,$A$2,0),NA())</f>
        <v>4159.5967</v>
      </c>
      <c r="Y64" s="11" t="e">
        <f ca="1">IF($B64&lt;='Visualization - Projection'!$C$18,OFFSET(Projection!AE64,$A$2,0),NA())</f>
        <v>#N/A</v>
      </c>
      <c r="Z64" s="10">
        <f ca="1">IF($B64&lt;='Visualization - Projection'!$C$18,OFFSET(Projection!AI64,$A$2,0),NA())</f>
        <v>0</v>
      </c>
      <c r="AA64" s="11">
        <f ca="1">IF($B64&lt;='Visualization - Projection'!$C$18,OFFSET(Projection!AJ64,$A$2,0),NA())</f>
        <v>0.977935382190701</v>
      </c>
      <c r="AB64" s="11" t="e">
        <f ca="1">IF($B64&lt;='Visualization - Projection'!$C$18,OFFSET(Projection!#REF!,$A$2,0),NA())</f>
        <v>#REF!</v>
      </c>
      <c r="AC64" s="11" t="e">
        <f ca="1">IF($B64&lt;='Visualization - Projection'!$C$18,OFFSET(Projection!AK64,$A$2,0),NA())</f>
        <v>#N/A</v>
      </c>
      <c r="AD64" s="10">
        <f ca="1">IF($B64&lt;='Visualization - Projection'!$C$18,OFFSET(Projection!AL64,$A$2,0),NA())</f>
        <v>2200</v>
      </c>
      <c r="AE64" s="10">
        <f ca="1">IF($B64&lt;='Visualization - Projection'!$C$18,OFFSET(Projection!AM64,$A$2,0),NA())</f>
        <v>2000</v>
      </c>
      <c r="AF64" s="3">
        <f ca="1">IF($B64&lt;='Visualization - Projection'!$C$18,OFFSET(Projection!K64,$A$2,0),NA())</f>
        <v>0.00331141678124477</v>
      </c>
      <c r="AG64" s="3">
        <f ca="1">IF($B64&lt;='Visualization - Projection'!$C$18,OFFSET(Projection!M64,$A$2,0),NA())</f>
        <v>0.0790722669218028</v>
      </c>
      <c r="AH64" s="3">
        <f ca="1">IF($B64&lt;='Visualization - Projection'!$C$18,OFFSET(Projection!N64,$A$2,0),NA())</f>
        <v>0.920927733078197</v>
      </c>
    </row>
    <row r="65" spans="2:34">
      <c r="B65" s="9">
        <f ca="1">IF(B64&lt;'Visualization - Projection'!$C$18,OFFSET(Projection!A65,$A$2,0),NA())</f>
        <v>43953</v>
      </c>
      <c r="C65" s="10" t="e">
        <f ca="1">IF($B65&lt;='Visualization - Projection'!$C$18,OFFSET(Projection!B65,$A$2,0),NA())</f>
        <v>#N/A</v>
      </c>
      <c r="D65" s="11">
        <f ca="1">IF($B65&lt;='Visualization - Projection'!$C$18,OFFSET(Projection!C65,$A$2,0),NA())</f>
        <v>0.243</v>
      </c>
      <c r="E65" s="12">
        <f ca="1">IF($B65&lt;='Visualization - Projection'!$C$18,OFFSET(Projection!D65,$A$2,0),NA())</f>
        <v>529.361913053993</v>
      </c>
      <c r="F65" s="12" t="e">
        <f ca="1">IF($B65&lt;='Visualization - Projection'!$C$18,OFFSET(Projection!#REF!,$A$2,0),NA())</f>
        <v>#REF!</v>
      </c>
      <c r="G65" s="10" t="e">
        <f ca="1">IF($B65&lt;='Visualization - Projection'!$C$18,OFFSET(Projection!E65,$A$2,0),NA())</f>
        <v>#N/A</v>
      </c>
      <c r="H65" s="12">
        <f ca="1">IF($B65&lt;='Visualization - Projection'!$C$18,OFFSET(Projection!F65,$A$2,0),NA())</f>
        <v>36367.0169933422</v>
      </c>
      <c r="I65" s="12" t="e">
        <f ca="1">IF($B65&lt;='Visualization - Projection'!$C$18,OFFSET(Projection!#REF!,$A$2,0),NA())</f>
        <v>#REF!</v>
      </c>
      <c r="J65" s="10" t="e">
        <f ca="1">IF($B65&lt;='Visualization - Projection'!$C$18,OFFSET(Projection!O65,$A$2,0),NA())</f>
        <v>#N/A</v>
      </c>
      <c r="K65" s="10" t="e">
        <f ca="1">IF($B65&lt;='Visualization - Projection'!$C$18,OFFSET(Projection!P65,$A$2,0),NA())</f>
        <v>#N/A</v>
      </c>
      <c r="L65" s="12">
        <f ca="1">IF($B65&lt;='Visualization - Projection'!$C$18,OFFSET(Projection!Q65,$A$2,0),NA())</f>
        <v>3639</v>
      </c>
      <c r="M65" s="12" t="e">
        <f ca="1">IF($B65&lt;='Visualization - Projection'!$C$18,OFFSET(Projection!#REF!,$A$2,0),NA())</f>
        <v>#REF!</v>
      </c>
      <c r="N65" s="10" t="e">
        <f ca="1">IF($B65&lt;='Visualization - Projection'!$C$18,OFFSET(Projection!T65,$A$2,0),NA())</f>
        <v>#N/A</v>
      </c>
      <c r="O65" s="11" t="e">
        <f ca="1">IF($B65&lt;='Visualization - Projection'!$C$18,OFFSET(Projection!U65,$A$2,0),NA())</f>
        <v>#N/A</v>
      </c>
      <c r="P65" s="12">
        <f ca="1">IF($B65&lt;='Visualization - Projection'!$C$18,OFFSET(Projection!V65,$A$2,0),NA())</f>
        <v>800.58</v>
      </c>
      <c r="Q65" s="10" t="e">
        <f ca="1">IF($B65&lt;='Visualization - Projection'!$C$18,OFFSET(Projection!W65,$A$2,0),NA())</f>
        <v>#N/A</v>
      </c>
      <c r="R65" s="11" t="e">
        <f ca="1">IF($B65&lt;='Visualization - Projection'!$C$18,OFFSET(Projection!X65,$A$2,0),NA())</f>
        <v>#N/A</v>
      </c>
      <c r="S65" s="12">
        <f ca="1">IF($B65&lt;='Visualization - Projection'!$C$18,OFFSET(Projection!Y65,$A$2,0),NA())</f>
        <v>582.24</v>
      </c>
      <c r="T65" s="10" t="e">
        <f ca="1">IF($B65&lt;='Visualization - Projection'!$C$18,OFFSET(Projection!Z65,$A$2,0),NA())</f>
        <v>#N/A</v>
      </c>
      <c r="U65" s="10" t="e">
        <f ca="1">IF($B65&lt;='Visualization - Projection'!$C$18,OFFSET(Projection!AA65,$A$2,0),NA())</f>
        <v>#N/A</v>
      </c>
      <c r="V65" s="12">
        <f ca="1">IF($B65&lt;='Visualization - Projection'!$C$18,OFFSET(Projection!AB65,$A$2,0),NA())</f>
        <v>81.1497</v>
      </c>
      <c r="W65" s="10" t="e">
        <f ca="1">IF($B65&lt;='Visualization - Projection'!$C$18,OFFSET(Projection!AC65,$A$2,0),NA())</f>
        <v>#N/A</v>
      </c>
      <c r="X65" s="12">
        <f ca="1">IF($B65&lt;='Visualization - Projection'!$C$18,OFFSET(Projection!AD65,$A$2,0),NA())</f>
        <v>4240.7464</v>
      </c>
      <c r="Y65" s="11" t="e">
        <f ca="1">IF($B65&lt;='Visualization - Projection'!$C$18,OFFSET(Projection!AE65,$A$2,0),NA())</f>
        <v>#N/A</v>
      </c>
      <c r="Z65" s="10">
        <f ca="1">IF($B65&lt;='Visualization - Projection'!$C$18,OFFSET(Projection!AI65,$A$2,0),NA())</f>
        <v>0</v>
      </c>
      <c r="AA65" s="11">
        <f ca="1">IF($B65&lt;='Visualization - Projection'!$C$18,OFFSET(Projection!AJ65,$A$2,0),NA())</f>
        <v>0.977437550362611</v>
      </c>
      <c r="AB65" s="11" t="e">
        <f ca="1">IF($B65&lt;='Visualization - Projection'!$C$18,OFFSET(Projection!#REF!,$A$2,0),NA())</f>
        <v>#REF!</v>
      </c>
      <c r="AC65" s="11" t="e">
        <f ca="1">IF($B65&lt;='Visualization - Projection'!$C$18,OFFSET(Projection!AK65,$A$2,0),NA())</f>
        <v>#N/A</v>
      </c>
      <c r="AD65" s="10">
        <f ca="1">IF($B65&lt;='Visualization - Projection'!$C$18,OFFSET(Projection!AL65,$A$2,0),NA())</f>
        <v>2200</v>
      </c>
      <c r="AE65" s="10">
        <f ca="1">IF($B65&lt;='Visualization - Projection'!$C$18,OFFSET(Projection!AM65,$A$2,0),NA())</f>
        <v>2000</v>
      </c>
      <c r="AF65" s="3">
        <f ca="1">IF($B65&lt;='Visualization - Projection'!$C$18,OFFSET(Projection!K65,$A$2,0),NA())</f>
        <v>0.00322522206872006</v>
      </c>
      <c r="AG65" s="3">
        <f ca="1">IF($B65&lt;='Visualization - Projection'!$C$18,OFFSET(Projection!M65,$A$2,0),NA())</f>
        <v>0.0798133137803626</v>
      </c>
      <c r="AH65" s="3">
        <f ca="1">IF($B65&lt;='Visualization - Projection'!$C$18,OFFSET(Projection!N65,$A$2,0),NA())</f>
        <v>0.920186686219637</v>
      </c>
    </row>
    <row r="66" spans="2:34">
      <c r="B66" s="9">
        <f ca="1">IF(B65&lt;'Visualization - Projection'!$C$18,OFFSET(Projection!A66,$A$2,0),NA())</f>
        <v>43954</v>
      </c>
      <c r="C66" s="10" t="e">
        <f ca="1">IF($B66&lt;='Visualization - Projection'!$C$18,OFFSET(Projection!B66,$A$2,0),NA())</f>
        <v>#N/A</v>
      </c>
      <c r="D66" s="11">
        <f ca="1">IF($B66&lt;='Visualization - Projection'!$C$18,OFFSET(Projection!C66,$A$2,0),NA())</f>
        <v>0.243</v>
      </c>
      <c r="E66" s="12">
        <f ca="1">IF($B66&lt;='Visualization - Projection'!$C$18,OFFSET(Projection!D66,$A$2,0),NA())</f>
        <v>516.41947728893</v>
      </c>
      <c r="F66" s="12" t="e">
        <f ca="1">IF($B66&lt;='Visualization - Projection'!$C$18,OFFSET(Projection!#REF!,$A$2,0),NA())</f>
        <v>#REF!</v>
      </c>
      <c r="G66" s="10" t="e">
        <f ca="1">IF($B66&lt;='Visualization - Projection'!$C$18,OFFSET(Projection!E66,$A$2,0),NA())</f>
        <v>#N/A</v>
      </c>
      <c r="H66" s="12">
        <f ca="1">IF($B66&lt;='Visualization - Projection'!$C$18,OFFSET(Projection!F66,$A$2,0),NA())</f>
        <v>36883.4364706312</v>
      </c>
      <c r="I66" s="12" t="e">
        <f ca="1">IF($B66&lt;='Visualization - Projection'!$C$18,OFFSET(Projection!#REF!,$A$2,0),NA())</f>
        <v>#REF!</v>
      </c>
      <c r="J66" s="10" t="e">
        <f ca="1">IF($B66&lt;='Visualization - Projection'!$C$18,OFFSET(Projection!O66,$A$2,0),NA())</f>
        <v>#N/A</v>
      </c>
      <c r="K66" s="10" t="e">
        <f ca="1">IF($B66&lt;='Visualization - Projection'!$C$18,OFFSET(Projection!P66,$A$2,0),NA())</f>
        <v>#N/A</v>
      </c>
      <c r="L66" s="12">
        <f ca="1">IF($B66&lt;='Visualization - Projection'!$C$18,OFFSET(Projection!Q66,$A$2,0),NA())</f>
        <v>3556</v>
      </c>
      <c r="M66" s="12" t="e">
        <f ca="1">IF($B66&lt;='Visualization - Projection'!$C$18,OFFSET(Projection!#REF!,$A$2,0),NA())</f>
        <v>#REF!</v>
      </c>
      <c r="N66" s="10" t="e">
        <f ca="1">IF($B66&lt;='Visualization - Projection'!$C$18,OFFSET(Projection!T66,$A$2,0),NA())</f>
        <v>#N/A</v>
      </c>
      <c r="O66" s="11" t="e">
        <f ca="1">IF($B66&lt;='Visualization - Projection'!$C$18,OFFSET(Projection!U66,$A$2,0),NA())</f>
        <v>#N/A</v>
      </c>
      <c r="P66" s="12">
        <f ca="1">IF($B66&lt;='Visualization - Projection'!$C$18,OFFSET(Projection!V66,$A$2,0),NA())</f>
        <v>782.32</v>
      </c>
      <c r="Q66" s="10" t="e">
        <f ca="1">IF($B66&lt;='Visualization - Projection'!$C$18,OFFSET(Projection!W66,$A$2,0),NA())</f>
        <v>#N/A</v>
      </c>
      <c r="R66" s="11" t="e">
        <f ca="1">IF($B66&lt;='Visualization - Projection'!$C$18,OFFSET(Projection!X66,$A$2,0),NA())</f>
        <v>#N/A</v>
      </c>
      <c r="S66" s="12">
        <f ca="1">IF($B66&lt;='Visualization - Projection'!$C$18,OFFSET(Projection!Y66,$A$2,0),NA())</f>
        <v>568.96</v>
      </c>
      <c r="T66" s="10" t="e">
        <f ca="1">IF($B66&lt;='Visualization - Projection'!$C$18,OFFSET(Projection!Z66,$A$2,0),NA())</f>
        <v>#N/A</v>
      </c>
      <c r="U66" s="10" t="e">
        <f ca="1">IF($B66&lt;='Visualization - Projection'!$C$18,OFFSET(Projection!AA66,$A$2,0),NA())</f>
        <v>#N/A</v>
      </c>
      <c r="V66" s="12">
        <f ca="1">IF($B66&lt;='Visualization - Projection'!$C$18,OFFSET(Projection!AB66,$A$2,0),NA())</f>
        <v>79.2988</v>
      </c>
      <c r="W66" s="10" t="e">
        <f ca="1">IF($B66&lt;='Visualization - Projection'!$C$18,OFFSET(Projection!AC66,$A$2,0),NA())</f>
        <v>#N/A</v>
      </c>
      <c r="X66" s="12">
        <f ca="1">IF($B66&lt;='Visualization - Projection'!$C$18,OFFSET(Projection!AD66,$A$2,0),NA())</f>
        <v>4320.0452</v>
      </c>
      <c r="Y66" s="11" t="e">
        <f ca="1">IF($B66&lt;='Visualization - Projection'!$C$18,OFFSET(Projection!AE66,$A$2,0),NA())</f>
        <v>#N/A</v>
      </c>
      <c r="Z66" s="10">
        <f ca="1">IF($B66&lt;='Visualization - Projection'!$C$18,OFFSET(Projection!AI66,$A$2,0),NA())</f>
        <v>0</v>
      </c>
      <c r="AA66" s="11">
        <f ca="1">IF($B66&lt;='Visualization - Projection'!$C$18,OFFSET(Projection!AJ66,$A$2,0),NA())</f>
        <v>0.977191536136301</v>
      </c>
      <c r="AB66" s="11" t="e">
        <f ca="1">IF($B66&lt;='Visualization - Projection'!$C$18,OFFSET(Projection!#REF!,$A$2,0),NA())</f>
        <v>#REF!</v>
      </c>
      <c r="AC66" s="11" t="e">
        <f ca="1">IF($B66&lt;='Visualization - Projection'!$C$18,OFFSET(Projection!AK66,$A$2,0),NA())</f>
        <v>#N/A</v>
      </c>
      <c r="AD66" s="10">
        <f ca="1">IF($B66&lt;='Visualization - Projection'!$C$18,OFFSET(Projection!AL66,$A$2,0),NA())</f>
        <v>2200</v>
      </c>
      <c r="AE66" s="10">
        <f ca="1">IF($B66&lt;='Visualization - Projection'!$C$18,OFFSET(Projection!AM66,$A$2,0),NA())</f>
        <v>2000</v>
      </c>
      <c r="AF66" s="3">
        <f ca="1">IF($B66&lt;='Visualization - Projection'!$C$18,OFFSET(Projection!K66,$A$2,0),NA())</f>
        <v>0.00314067428850614</v>
      </c>
      <c r="AG66" s="3">
        <f ca="1">IF($B66&lt;='Visualization - Projection'!$C$18,OFFSET(Projection!M66,$A$2,0),NA())</f>
        <v>0.0805344907374429</v>
      </c>
      <c r="AH66" s="3">
        <f ca="1">IF($B66&lt;='Visualization - Projection'!$C$18,OFFSET(Projection!N66,$A$2,0),NA())</f>
        <v>0.919465509262557</v>
      </c>
    </row>
    <row r="67" spans="2:34">
      <c r="B67" s="9">
        <f ca="1">IF(B66&lt;'Visualization - Projection'!$C$18,OFFSET(Projection!A67,$A$2,0),NA())</f>
        <v>43955</v>
      </c>
      <c r="C67" s="10" t="e">
        <f ca="1">IF($B67&lt;='Visualization - Projection'!$C$18,OFFSET(Projection!B67,$A$2,0),NA())</f>
        <v>#N/A</v>
      </c>
      <c r="D67" s="11">
        <f ca="1">IF($B67&lt;='Visualization - Projection'!$C$18,OFFSET(Projection!C67,$A$2,0),NA())</f>
        <v>0.243</v>
      </c>
      <c r="E67" s="12">
        <f ca="1">IF($B67&lt;='Visualization - Projection'!$C$18,OFFSET(Projection!D67,$A$2,0),NA())</f>
        <v>503.676333859682</v>
      </c>
      <c r="F67" s="12" t="e">
        <f ca="1">IF($B67&lt;='Visualization - Projection'!$C$18,OFFSET(Projection!#REF!,$A$2,0),NA())</f>
        <v>#REF!</v>
      </c>
      <c r="G67" s="10" t="e">
        <f ca="1">IF($B67&lt;='Visualization - Projection'!$C$18,OFFSET(Projection!E67,$A$2,0),NA())</f>
        <v>#N/A</v>
      </c>
      <c r="H67" s="12">
        <f ca="1">IF($B67&lt;='Visualization - Projection'!$C$18,OFFSET(Projection!F67,$A$2,0),NA())</f>
        <v>37387.1128044908</v>
      </c>
      <c r="I67" s="12" t="e">
        <f ca="1">IF($B67&lt;='Visualization - Projection'!$C$18,OFFSET(Projection!#REF!,$A$2,0),NA())</f>
        <v>#REF!</v>
      </c>
      <c r="J67" s="10" t="e">
        <f ca="1">IF($B67&lt;='Visualization - Projection'!$C$18,OFFSET(Projection!O67,$A$2,0),NA())</f>
        <v>#N/A</v>
      </c>
      <c r="K67" s="10" t="e">
        <f ca="1">IF($B67&lt;='Visualization - Projection'!$C$18,OFFSET(Projection!P67,$A$2,0),NA())</f>
        <v>#N/A</v>
      </c>
      <c r="L67" s="12">
        <f ca="1">IF($B67&lt;='Visualization - Projection'!$C$18,OFFSET(Projection!Q67,$A$2,0),NA())</f>
        <v>3475</v>
      </c>
      <c r="M67" s="12" t="e">
        <f ca="1">IF($B67&lt;='Visualization - Projection'!$C$18,OFFSET(Projection!#REF!,$A$2,0),NA())</f>
        <v>#REF!</v>
      </c>
      <c r="N67" s="10" t="e">
        <f ca="1">IF($B67&lt;='Visualization - Projection'!$C$18,OFFSET(Projection!T67,$A$2,0),NA())</f>
        <v>#N/A</v>
      </c>
      <c r="O67" s="11" t="e">
        <f ca="1">IF($B67&lt;='Visualization - Projection'!$C$18,OFFSET(Projection!U67,$A$2,0),NA())</f>
        <v>#N/A</v>
      </c>
      <c r="P67" s="12">
        <f ca="1">IF($B67&lt;='Visualization - Projection'!$C$18,OFFSET(Projection!V67,$A$2,0),NA())</f>
        <v>764.5</v>
      </c>
      <c r="Q67" s="10" t="e">
        <f ca="1">IF($B67&lt;='Visualization - Projection'!$C$18,OFFSET(Projection!W67,$A$2,0),NA())</f>
        <v>#N/A</v>
      </c>
      <c r="R67" s="11" t="e">
        <f ca="1">IF($B67&lt;='Visualization - Projection'!$C$18,OFFSET(Projection!X67,$A$2,0),NA())</f>
        <v>#N/A</v>
      </c>
      <c r="S67" s="12">
        <f ca="1">IF($B67&lt;='Visualization - Projection'!$C$18,OFFSET(Projection!Y67,$A$2,0),NA())</f>
        <v>556</v>
      </c>
      <c r="T67" s="10" t="e">
        <f ca="1">IF($B67&lt;='Visualization - Projection'!$C$18,OFFSET(Projection!Z67,$A$2,0),NA())</f>
        <v>#N/A</v>
      </c>
      <c r="U67" s="10" t="e">
        <f ca="1">IF($B67&lt;='Visualization - Projection'!$C$18,OFFSET(Projection!AA67,$A$2,0),NA())</f>
        <v>#N/A</v>
      </c>
      <c r="V67" s="12">
        <f ca="1">IF($B67&lt;='Visualization - Projection'!$C$18,OFFSET(Projection!AB67,$A$2,0),NA())</f>
        <v>77.4925</v>
      </c>
      <c r="W67" s="10" t="e">
        <f ca="1">IF($B67&lt;='Visualization - Projection'!$C$18,OFFSET(Projection!AC67,$A$2,0),NA())</f>
        <v>#N/A</v>
      </c>
      <c r="X67" s="12">
        <f ca="1">IF($B67&lt;='Visualization - Projection'!$C$18,OFFSET(Projection!AD67,$A$2,0),NA())</f>
        <v>4397.5377</v>
      </c>
      <c r="Y67" s="11" t="e">
        <f ca="1">IF($B67&lt;='Visualization - Projection'!$C$18,OFFSET(Projection!AE67,$A$2,0),NA())</f>
        <v>#N/A</v>
      </c>
      <c r="Z67" s="10">
        <f ca="1">IF($B67&lt;='Visualization - Projection'!$C$18,OFFSET(Projection!AI67,$A$2,0),NA())</f>
        <v>0</v>
      </c>
      <c r="AA67" s="11">
        <f ca="1">IF($B67&lt;='Visualization - Projection'!$C$18,OFFSET(Projection!AJ67,$A$2,0),NA())</f>
        <v>0.977221597300337</v>
      </c>
      <c r="AB67" s="11" t="e">
        <f ca="1">IF($B67&lt;='Visualization - Projection'!$C$18,OFFSET(Projection!#REF!,$A$2,0),NA())</f>
        <v>#REF!</v>
      </c>
      <c r="AC67" s="11" t="e">
        <f ca="1">IF($B67&lt;='Visualization - Projection'!$C$18,OFFSET(Projection!AK67,$A$2,0),NA())</f>
        <v>#N/A</v>
      </c>
      <c r="AD67" s="10">
        <f ca="1">IF($B67&lt;='Visualization - Projection'!$C$18,OFFSET(Projection!AL67,$A$2,0),NA())</f>
        <v>2200</v>
      </c>
      <c r="AE67" s="10">
        <f ca="1">IF($B67&lt;='Visualization - Projection'!$C$18,OFFSET(Projection!AM67,$A$2,0),NA())</f>
        <v>2000</v>
      </c>
      <c r="AF67" s="3">
        <f ca="1">IF($B67&lt;='Visualization - Projection'!$C$18,OFFSET(Projection!K67,$A$2,0),NA())</f>
        <v>0.00305777733622628</v>
      </c>
      <c r="AG67" s="3">
        <f ca="1">IF($B67&lt;='Visualization - Projection'!$C$18,OFFSET(Projection!M67,$A$2,0),NA())</f>
        <v>0.0812362119666814</v>
      </c>
      <c r="AH67" s="3">
        <f ca="1">IF($B67&lt;='Visualization - Projection'!$C$18,OFFSET(Projection!N67,$A$2,0),NA())</f>
        <v>0.918763788033319</v>
      </c>
    </row>
    <row r="68" spans="2:34">
      <c r="B68" s="9">
        <f ca="1">IF(B67&lt;'Visualization - Projection'!$C$18,OFFSET(Projection!A68,$A$2,0),NA())</f>
        <v>43956</v>
      </c>
      <c r="C68" s="10" t="e">
        <f ca="1">IF($B68&lt;='Visualization - Projection'!$C$18,OFFSET(Projection!B68,$A$2,0),NA())</f>
        <v>#N/A</v>
      </c>
      <c r="D68" s="11">
        <f ca="1">IF($B68&lt;='Visualization - Projection'!$C$18,OFFSET(Projection!C68,$A$2,0),NA())</f>
        <v>0.243</v>
      </c>
      <c r="E68" s="12">
        <f ca="1">IF($B68&lt;='Visualization - Projection'!$C$18,OFFSET(Projection!D68,$A$2,0),NA())</f>
        <v>491.136293419195</v>
      </c>
      <c r="F68" s="12" t="e">
        <f ca="1">IF($B68&lt;='Visualization - Projection'!$C$18,OFFSET(Projection!#REF!,$A$2,0),NA())</f>
        <v>#REF!</v>
      </c>
      <c r="G68" s="10" t="e">
        <f ca="1">IF($B68&lt;='Visualization - Projection'!$C$18,OFFSET(Projection!E68,$A$2,0),NA())</f>
        <v>#N/A</v>
      </c>
      <c r="H68" s="12">
        <f ca="1">IF($B68&lt;='Visualization - Projection'!$C$18,OFFSET(Projection!F68,$A$2,0),NA())</f>
        <v>37878.24909791</v>
      </c>
      <c r="I68" s="12" t="e">
        <f ca="1">IF($B68&lt;='Visualization - Projection'!$C$18,OFFSET(Projection!#REF!,$A$2,0),NA())</f>
        <v>#REF!</v>
      </c>
      <c r="J68" s="10" t="e">
        <f ca="1">IF($B68&lt;='Visualization - Projection'!$C$18,OFFSET(Projection!O68,$A$2,0),NA())</f>
        <v>#N/A</v>
      </c>
      <c r="K68" s="10" t="e">
        <f ca="1">IF($B68&lt;='Visualization - Projection'!$C$18,OFFSET(Projection!P68,$A$2,0),NA())</f>
        <v>#N/A</v>
      </c>
      <c r="L68" s="12">
        <f ca="1">IF($B68&lt;='Visualization - Projection'!$C$18,OFFSET(Projection!Q68,$A$2,0),NA())</f>
        <v>3394</v>
      </c>
      <c r="M68" s="12" t="e">
        <f ca="1">IF($B68&lt;='Visualization - Projection'!$C$18,OFFSET(Projection!#REF!,$A$2,0),NA())</f>
        <v>#REF!</v>
      </c>
      <c r="N68" s="10" t="e">
        <f ca="1">IF($B68&lt;='Visualization - Projection'!$C$18,OFFSET(Projection!T68,$A$2,0),NA())</f>
        <v>#N/A</v>
      </c>
      <c r="O68" s="11" t="e">
        <f ca="1">IF($B68&lt;='Visualization - Projection'!$C$18,OFFSET(Projection!U68,$A$2,0),NA())</f>
        <v>#N/A</v>
      </c>
      <c r="P68" s="12">
        <f ca="1">IF($B68&lt;='Visualization - Projection'!$C$18,OFFSET(Projection!V68,$A$2,0),NA())</f>
        <v>746.68</v>
      </c>
      <c r="Q68" s="10" t="e">
        <f ca="1">IF($B68&lt;='Visualization - Projection'!$C$18,OFFSET(Projection!W68,$A$2,0),NA())</f>
        <v>#N/A</v>
      </c>
      <c r="R68" s="11" t="e">
        <f ca="1">IF($B68&lt;='Visualization - Projection'!$C$18,OFFSET(Projection!X68,$A$2,0),NA())</f>
        <v>#N/A</v>
      </c>
      <c r="S68" s="12">
        <f ca="1">IF($B68&lt;='Visualization - Projection'!$C$18,OFFSET(Projection!Y68,$A$2,0),NA())</f>
        <v>543.04</v>
      </c>
      <c r="T68" s="10" t="e">
        <f ca="1">IF($B68&lt;='Visualization - Projection'!$C$18,OFFSET(Projection!Z68,$A$2,0),NA())</f>
        <v>#N/A</v>
      </c>
      <c r="U68" s="10" t="e">
        <f ca="1">IF($B68&lt;='Visualization - Projection'!$C$18,OFFSET(Projection!AA68,$A$2,0),NA())</f>
        <v>#N/A</v>
      </c>
      <c r="V68" s="12">
        <f ca="1">IF($B68&lt;='Visualization - Projection'!$C$18,OFFSET(Projection!AB68,$A$2,0),NA())</f>
        <v>75.6862</v>
      </c>
      <c r="W68" s="10" t="e">
        <f ca="1">IF($B68&lt;='Visualization - Projection'!$C$18,OFFSET(Projection!AC68,$A$2,0),NA())</f>
        <v>#N/A</v>
      </c>
      <c r="X68" s="12">
        <f ca="1">IF($B68&lt;='Visualization - Projection'!$C$18,OFFSET(Projection!AD68,$A$2,0),NA())</f>
        <v>4473.2239</v>
      </c>
      <c r="Y68" s="11" t="e">
        <f ca="1">IF($B68&lt;='Visualization - Projection'!$C$18,OFFSET(Projection!AE68,$A$2,0),NA())</f>
        <v>#N/A</v>
      </c>
      <c r="Z68" s="10">
        <f ca="1">IF($B68&lt;='Visualization - Projection'!$C$18,OFFSET(Projection!AI68,$A$2,0),NA())</f>
        <v>0</v>
      </c>
      <c r="AA68" s="11">
        <f ca="1">IF($B68&lt;='Visualization - Projection'!$C$18,OFFSET(Projection!AJ68,$A$2,0),NA())</f>
        <v>0.976690647482014</v>
      </c>
      <c r="AB68" s="11" t="e">
        <f ca="1">IF($B68&lt;='Visualization - Projection'!$C$18,OFFSET(Projection!#REF!,$A$2,0),NA())</f>
        <v>#REF!</v>
      </c>
      <c r="AC68" s="11" t="e">
        <f ca="1">IF($B68&lt;='Visualization - Projection'!$C$18,OFFSET(Projection!AK68,$A$2,0),NA())</f>
        <v>#N/A</v>
      </c>
      <c r="AD68" s="10">
        <f ca="1">IF($B68&lt;='Visualization - Projection'!$C$18,OFFSET(Projection!AL68,$A$2,0),NA())</f>
        <v>2200</v>
      </c>
      <c r="AE68" s="10">
        <f ca="1">IF($B68&lt;='Visualization - Projection'!$C$18,OFFSET(Projection!AM68,$A$2,0),NA())</f>
        <v>2000</v>
      </c>
      <c r="AF68" s="3">
        <f ca="1">IF($B68&lt;='Visualization - Projection'!$C$18,OFFSET(Projection!K68,$A$2,0),NA())</f>
        <v>0.00297653255551625</v>
      </c>
      <c r="AG68" s="3">
        <f ca="1">IF($B68&lt;='Visualization - Projection'!$C$18,OFFSET(Projection!M68,$A$2,0),NA())</f>
        <v>0.0819188901131611</v>
      </c>
      <c r="AH68" s="3">
        <f ca="1">IF($B68&lt;='Visualization - Projection'!$C$18,OFFSET(Projection!N68,$A$2,0),NA())</f>
        <v>0.918081109886839</v>
      </c>
    </row>
    <row r="69" spans="2:34">
      <c r="B69" s="9">
        <f ca="1">IF(B68&lt;'Visualization - Projection'!$C$18,OFFSET(Projection!A69,$A$2,0),NA())</f>
        <v>43957</v>
      </c>
      <c r="C69" s="10" t="e">
        <f ca="1">IF($B69&lt;='Visualization - Projection'!$C$18,OFFSET(Projection!B69,$A$2,0),NA())</f>
        <v>#N/A</v>
      </c>
      <c r="D69" s="11">
        <f ca="1">IF($B69&lt;='Visualization - Projection'!$C$18,OFFSET(Projection!C69,$A$2,0),NA())</f>
        <v>0.243</v>
      </c>
      <c r="E69" s="12">
        <f ca="1">IF($B69&lt;='Visualization - Projection'!$C$18,OFFSET(Projection!D69,$A$2,0),NA())</f>
        <v>478.802668990435</v>
      </c>
      <c r="F69" s="12" t="e">
        <f ca="1">IF($B69&lt;='Visualization - Projection'!$C$18,OFFSET(Projection!#REF!,$A$2,0),NA())</f>
        <v>#REF!</v>
      </c>
      <c r="G69" s="10" t="e">
        <f ca="1">IF($B69&lt;='Visualization - Projection'!$C$18,OFFSET(Projection!E69,$A$2,0),NA())</f>
        <v>#N/A</v>
      </c>
      <c r="H69" s="12">
        <f ca="1">IF($B69&lt;='Visualization - Projection'!$C$18,OFFSET(Projection!F69,$A$2,0),NA())</f>
        <v>38357.0517669005</v>
      </c>
      <c r="I69" s="12" t="e">
        <f ca="1">IF($B69&lt;='Visualization - Projection'!$C$18,OFFSET(Projection!#REF!,$A$2,0),NA())</f>
        <v>#REF!</v>
      </c>
      <c r="J69" s="10" t="e">
        <f ca="1">IF($B69&lt;='Visualization - Projection'!$C$18,OFFSET(Projection!O69,$A$2,0),NA())</f>
        <v>#N/A</v>
      </c>
      <c r="K69" s="10" t="e">
        <f ca="1">IF($B69&lt;='Visualization - Projection'!$C$18,OFFSET(Projection!P69,$A$2,0),NA())</f>
        <v>#N/A</v>
      </c>
      <c r="L69" s="12">
        <f ca="1">IF($B69&lt;='Visualization - Projection'!$C$18,OFFSET(Projection!Q69,$A$2,0),NA())</f>
        <v>3314</v>
      </c>
      <c r="M69" s="12" t="e">
        <f ca="1">IF($B69&lt;='Visualization - Projection'!$C$18,OFFSET(Projection!#REF!,$A$2,0),NA())</f>
        <v>#REF!</v>
      </c>
      <c r="N69" s="10" t="e">
        <f ca="1">IF($B69&lt;='Visualization - Projection'!$C$18,OFFSET(Projection!T69,$A$2,0),NA())</f>
        <v>#N/A</v>
      </c>
      <c r="O69" s="11" t="e">
        <f ca="1">IF($B69&lt;='Visualization - Projection'!$C$18,OFFSET(Projection!U69,$A$2,0),NA())</f>
        <v>#N/A</v>
      </c>
      <c r="P69" s="12">
        <f ca="1">IF($B69&lt;='Visualization - Projection'!$C$18,OFFSET(Projection!V69,$A$2,0),NA())</f>
        <v>729.08</v>
      </c>
      <c r="Q69" s="10" t="e">
        <f ca="1">IF($B69&lt;='Visualization - Projection'!$C$18,OFFSET(Projection!W69,$A$2,0),NA())</f>
        <v>#N/A</v>
      </c>
      <c r="R69" s="11" t="e">
        <f ca="1">IF($B69&lt;='Visualization - Projection'!$C$18,OFFSET(Projection!X69,$A$2,0),NA())</f>
        <v>#N/A</v>
      </c>
      <c r="S69" s="12">
        <f ca="1">IF($B69&lt;='Visualization - Projection'!$C$18,OFFSET(Projection!Y69,$A$2,0),NA())</f>
        <v>530.24</v>
      </c>
      <c r="T69" s="10" t="e">
        <f ca="1">IF($B69&lt;='Visualization - Projection'!$C$18,OFFSET(Projection!Z69,$A$2,0),NA())</f>
        <v>#N/A</v>
      </c>
      <c r="U69" s="10" t="e">
        <f ca="1">IF($B69&lt;='Visualization - Projection'!$C$18,OFFSET(Projection!AA69,$A$2,0),NA())</f>
        <v>#N/A</v>
      </c>
      <c r="V69" s="12">
        <f ca="1">IF($B69&lt;='Visualization - Projection'!$C$18,OFFSET(Projection!AB69,$A$2,0),NA())</f>
        <v>73.9022</v>
      </c>
      <c r="W69" s="10" t="e">
        <f ca="1">IF($B69&lt;='Visualization - Projection'!$C$18,OFFSET(Projection!AC69,$A$2,0),NA())</f>
        <v>#N/A</v>
      </c>
      <c r="X69" s="12">
        <f ca="1">IF($B69&lt;='Visualization - Projection'!$C$18,OFFSET(Projection!AD69,$A$2,0),NA())</f>
        <v>4547.1261</v>
      </c>
      <c r="Y69" s="11" t="e">
        <f ca="1">IF($B69&lt;='Visualization - Projection'!$C$18,OFFSET(Projection!AE69,$A$2,0),NA())</f>
        <v>#N/A</v>
      </c>
      <c r="Z69" s="10">
        <f ca="1">IF($B69&lt;='Visualization - Projection'!$C$18,OFFSET(Projection!AI69,$A$2,0),NA())</f>
        <v>0</v>
      </c>
      <c r="AA69" s="11">
        <f ca="1">IF($B69&lt;='Visualization - Projection'!$C$18,OFFSET(Projection!AJ69,$A$2,0),NA())</f>
        <v>0.976428992339422</v>
      </c>
      <c r="AB69" s="11" t="e">
        <f ca="1">IF($B69&lt;='Visualization - Projection'!$C$18,OFFSET(Projection!#REF!,$A$2,0),NA())</f>
        <v>#REF!</v>
      </c>
      <c r="AC69" s="11" t="e">
        <f ca="1">IF($B69&lt;='Visualization - Projection'!$C$18,OFFSET(Projection!AK69,$A$2,0),NA())</f>
        <v>#N/A</v>
      </c>
      <c r="AD69" s="10">
        <f ca="1">IF($B69&lt;='Visualization - Projection'!$C$18,OFFSET(Projection!AL69,$A$2,0),NA())</f>
        <v>2200</v>
      </c>
      <c r="AE69" s="10">
        <f ca="1">IF($B69&lt;='Visualization - Projection'!$C$18,OFFSET(Projection!AM69,$A$2,0),NA())</f>
        <v>2000</v>
      </c>
      <c r="AF69" s="3">
        <f ca="1">IF($B69&lt;='Visualization - Projection'!$C$18,OFFSET(Projection!K69,$A$2,0),NA())</f>
        <v>0.00289693888583347</v>
      </c>
      <c r="AG69" s="3">
        <f ca="1">IF($B69&lt;='Visualization - Projection'!$C$18,OFFSET(Projection!M69,$A$2,0),NA())</f>
        <v>0.0825829358030215</v>
      </c>
      <c r="AH69" s="3">
        <f ca="1">IF($B69&lt;='Visualization - Projection'!$C$18,OFFSET(Projection!N69,$A$2,0),NA())</f>
        <v>0.917417064196979</v>
      </c>
    </row>
    <row r="70" spans="2:34">
      <c r="B70" s="9">
        <f ca="1">IF(B69&lt;'Visualization - Projection'!$C$18,OFFSET(Projection!A70,$A$2,0),NA())</f>
        <v>43958</v>
      </c>
      <c r="C70" s="10" t="e">
        <f ca="1">IF($B70&lt;='Visualization - Projection'!$C$18,OFFSET(Projection!B70,$A$2,0),NA())</f>
        <v>#N/A</v>
      </c>
      <c r="D70" s="11">
        <f ca="1">IF($B70&lt;='Visualization - Projection'!$C$18,OFFSET(Projection!C70,$A$2,0),NA())</f>
        <v>0.243</v>
      </c>
      <c r="E70" s="12">
        <f ca="1">IF($B70&lt;='Visualization - Projection'!$C$18,OFFSET(Projection!D70,$A$2,0),NA())</f>
        <v>466.678296765048</v>
      </c>
      <c r="F70" s="12" t="e">
        <f ca="1">IF($B70&lt;='Visualization - Projection'!$C$18,OFFSET(Projection!#REF!,$A$2,0),NA())</f>
        <v>#REF!</v>
      </c>
      <c r="G70" s="10" t="e">
        <f ca="1">IF($B70&lt;='Visualization - Projection'!$C$18,OFFSET(Projection!E70,$A$2,0),NA())</f>
        <v>#N/A</v>
      </c>
      <c r="H70" s="12">
        <f ca="1">IF($B70&lt;='Visualization - Projection'!$C$18,OFFSET(Projection!F70,$A$2,0),NA())</f>
        <v>38823.7300636655</v>
      </c>
      <c r="I70" s="12" t="e">
        <f ca="1">IF($B70&lt;='Visualization - Projection'!$C$18,OFFSET(Projection!#REF!,$A$2,0),NA())</f>
        <v>#REF!</v>
      </c>
      <c r="J70" s="10" t="e">
        <f ca="1">IF($B70&lt;='Visualization - Projection'!$C$18,OFFSET(Projection!O70,$A$2,0),NA())</f>
        <v>#N/A</v>
      </c>
      <c r="K70" s="10" t="e">
        <f ca="1">IF($B70&lt;='Visualization - Projection'!$C$18,OFFSET(Projection!P70,$A$2,0),NA())</f>
        <v>#N/A</v>
      </c>
      <c r="L70" s="12">
        <f ca="1">IF($B70&lt;='Visualization - Projection'!$C$18,OFFSET(Projection!Q70,$A$2,0),NA())</f>
        <v>3235</v>
      </c>
      <c r="M70" s="12" t="e">
        <f ca="1">IF($B70&lt;='Visualization - Projection'!$C$18,OFFSET(Projection!#REF!,$A$2,0),NA())</f>
        <v>#REF!</v>
      </c>
      <c r="N70" s="10" t="e">
        <f ca="1">IF($B70&lt;='Visualization - Projection'!$C$18,OFFSET(Projection!T70,$A$2,0),NA())</f>
        <v>#N/A</v>
      </c>
      <c r="O70" s="11" t="e">
        <f ca="1">IF($B70&lt;='Visualization - Projection'!$C$18,OFFSET(Projection!U70,$A$2,0),NA())</f>
        <v>#N/A</v>
      </c>
      <c r="P70" s="12">
        <f ca="1">IF($B70&lt;='Visualization - Projection'!$C$18,OFFSET(Projection!V70,$A$2,0),NA())</f>
        <v>711.7</v>
      </c>
      <c r="Q70" s="10" t="e">
        <f ca="1">IF($B70&lt;='Visualization - Projection'!$C$18,OFFSET(Projection!W70,$A$2,0),NA())</f>
        <v>#N/A</v>
      </c>
      <c r="R70" s="11" t="e">
        <f ca="1">IF($B70&lt;='Visualization - Projection'!$C$18,OFFSET(Projection!X70,$A$2,0),NA())</f>
        <v>#N/A</v>
      </c>
      <c r="S70" s="12">
        <f ca="1">IF($B70&lt;='Visualization - Projection'!$C$18,OFFSET(Projection!Y70,$A$2,0),NA())</f>
        <v>517.6</v>
      </c>
      <c r="T70" s="10" t="e">
        <f ca="1">IF($B70&lt;='Visualization - Projection'!$C$18,OFFSET(Projection!Z70,$A$2,0),NA())</f>
        <v>#N/A</v>
      </c>
      <c r="U70" s="10" t="e">
        <f ca="1">IF($B70&lt;='Visualization - Projection'!$C$18,OFFSET(Projection!AA70,$A$2,0),NA())</f>
        <v>#N/A</v>
      </c>
      <c r="V70" s="12">
        <f ca="1">IF($B70&lt;='Visualization - Projection'!$C$18,OFFSET(Projection!AB70,$A$2,0),NA())</f>
        <v>72.1405</v>
      </c>
      <c r="W70" s="10" t="e">
        <f ca="1">IF($B70&lt;='Visualization - Projection'!$C$18,OFFSET(Projection!AC70,$A$2,0),NA())</f>
        <v>#N/A</v>
      </c>
      <c r="X70" s="12">
        <f ca="1">IF($B70&lt;='Visualization - Projection'!$C$18,OFFSET(Projection!AD70,$A$2,0),NA())</f>
        <v>4619.2666</v>
      </c>
      <c r="Y70" s="11" t="e">
        <f ca="1">IF($B70&lt;='Visualization - Projection'!$C$18,OFFSET(Projection!AE70,$A$2,0),NA())</f>
        <v>#N/A</v>
      </c>
      <c r="Z70" s="10">
        <f ca="1">IF($B70&lt;='Visualization - Projection'!$C$18,OFFSET(Projection!AI70,$A$2,0),NA())</f>
        <v>0</v>
      </c>
      <c r="AA70" s="11">
        <f ca="1">IF($B70&lt;='Visualization - Projection'!$C$18,OFFSET(Projection!AJ70,$A$2,0),NA())</f>
        <v>0.976161738080869</v>
      </c>
      <c r="AB70" s="11" t="e">
        <f ca="1">IF($B70&lt;='Visualization - Projection'!$C$18,OFFSET(Projection!#REF!,$A$2,0),NA())</f>
        <v>#REF!</v>
      </c>
      <c r="AC70" s="11" t="e">
        <f ca="1">IF($B70&lt;='Visualization - Projection'!$C$18,OFFSET(Projection!AK70,$A$2,0),NA())</f>
        <v>#N/A</v>
      </c>
      <c r="AD70" s="10">
        <f ca="1">IF($B70&lt;='Visualization - Projection'!$C$18,OFFSET(Projection!AL70,$A$2,0),NA())</f>
        <v>2200</v>
      </c>
      <c r="AE70" s="10">
        <f ca="1">IF($B70&lt;='Visualization - Projection'!$C$18,OFFSET(Projection!AM70,$A$2,0),NA())</f>
        <v>2000</v>
      </c>
      <c r="AF70" s="3">
        <f ca="1">IF($B70&lt;='Visualization - Projection'!$C$18,OFFSET(Projection!K70,$A$2,0),NA())</f>
        <v>0.00281899300719712</v>
      </c>
      <c r="AG70" s="3">
        <f ca="1">IF($B70&lt;='Visualization - Projection'!$C$18,OFFSET(Projection!M70,$A$2,0),NA())</f>
        <v>0.0832287571867968</v>
      </c>
      <c r="AH70" s="3">
        <f ca="1">IF($B70&lt;='Visualization - Projection'!$C$18,OFFSET(Projection!N70,$A$2,0),NA())</f>
        <v>0.916771242813203</v>
      </c>
    </row>
    <row r="71" spans="2:34">
      <c r="B71" s="9">
        <f ca="1">IF(B70&lt;'Visualization - Projection'!$C$18,OFFSET(Projection!A71,$A$2,0),NA())</f>
        <v>43959</v>
      </c>
      <c r="C71" s="10" t="e">
        <f ca="1">IF($B71&lt;='Visualization - Projection'!$C$18,OFFSET(Projection!B71,$A$2,0),NA())</f>
        <v>#N/A</v>
      </c>
      <c r="D71" s="11">
        <f ca="1">IF($B71&lt;='Visualization - Projection'!$C$18,OFFSET(Projection!C71,$A$2,0),NA())</f>
        <v>0.243</v>
      </c>
      <c r="E71" s="12">
        <f ca="1">IF($B71&lt;='Visualization - Projection'!$C$18,OFFSET(Projection!D71,$A$2,0),NA())</f>
        <v>454.765557042073</v>
      </c>
      <c r="F71" s="12" t="e">
        <f ca="1">IF($B71&lt;='Visualization - Projection'!$C$18,OFFSET(Projection!#REF!,$A$2,0),NA())</f>
        <v>#REF!</v>
      </c>
      <c r="G71" s="10" t="e">
        <f ca="1">IF($B71&lt;='Visualization - Projection'!$C$18,OFFSET(Projection!E71,$A$2,0),NA())</f>
        <v>#N/A</v>
      </c>
      <c r="H71" s="12">
        <f ca="1">IF($B71&lt;='Visualization - Projection'!$C$18,OFFSET(Projection!F71,$A$2,0),NA())</f>
        <v>39278.4956207076</v>
      </c>
      <c r="I71" s="12" t="e">
        <f ca="1">IF($B71&lt;='Visualization - Projection'!$C$18,OFFSET(Projection!#REF!,$A$2,0),NA())</f>
        <v>#REF!</v>
      </c>
      <c r="J71" s="10" t="e">
        <f ca="1">IF($B71&lt;='Visualization - Projection'!$C$18,OFFSET(Projection!O71,$A$2,0),NA())</f>
        <v>#N/A</v>
      </c>
      <c r="K71" s="10" t="e">
        <f ca="1">IF($B71&lt;='Visualization - Projection'!$C$18,OFFSET(Projection!P71,$A$2,0),NA())</f>
        <v>#N/A</v>
      </c>
      <c r="L71" s="12">
        <f ca="1">IF($B71&lt;='Visualization - Projection'!$C$18,OFFSET(Projection!Q71,$A$2,0),NA())</f>
        <v>3158</v>
      </c>
      <c r="M71" s="12" t="e">
        <f ca="1">IF($B71&lt;='Visualization - Projection'!$C$18,OFFSET(Projection!#REF!,$A$2,0),NA())</f>
        <v>#REF!</v>
      </c>
      <c r="N71" s="10" t="e">
        <f ca="1">IF($B71&lt;='Visualization - Projection'!$C$18,OFFSET(Projection!T71,$A$2,0),NA())</f>
        <v>#N/A</v>
      </c>
      <c r="O71" s="11" t="e">
        <f ca="1">IF($B71&lt;='Visualization - Projection'!$C$18,OFFSET(Projection!U71,$A$2,0),NA())</f>
        <v>#N/A</v>
      </c>
      <c r="P71" s="12">
        <f ca="1">IF($B71&lt;='Visualization - Projection'!$C$18,OFFSET(Projection!V71,$A$2,0),NA())</f>
        <v>694.76</v>
      </c>
      <c r="Q71" s="10" t="e">
        <f ca="1">IF($B71&lt;='Visualization - Projection'!$C$18,OFFSET(Projection!W71,$A$2,0),NA())</f>
        <v>#N/A</v>
      </c>
      <c r="R71" s="11" t="e">
        <f ca="1">IF($B71&lt;='Visualization - Projection'!$C$18,OFFSET(Projection!X71,$A$2,0),NA())</f>
        <v>#N/A</v>
      </c>
      <c r="S71" s="12">
        <f ca="1">IF($B71&lt;='Visualization - Projection'!$C$18,OFFSET(Projection!Y71,$A$2,0),NA())</f>
        <v>505.28</v>
      </c>
      <c r="T71" s="10" t="e">
        <f ca="1">IF($B71&lt;='Visualization - Projection'!$C$18,OFFSET(Projection!Z71,$A$2,0),NA())</f>
        <v>#N/A</v>
      </c>
      <c r="U71" s="10" t="e">
        <f ca="1">IF($B71&lt;='Visualization - Projection'!$C$18,OFFSET(Projection!AA71,$A$2,0),NA())</f>
        <v>#N/A</v>
      </c>
      <c r="V71" s="12">
        <f ca="1">IF($B71&lt;='Visualization - Projection'!$C$18,OFFSET(Projection!AB71,$A$2,0),NA())</f>
        <v>70.4234</v>
      </c>
      <c r="W71" s="10" t="e">
        <f ca="1">IF($B71&lt;='Visualization - Projection'!$C$18,OFFSET(Projection!AC71,$A$2,0),NA())</f>
        <v>#N/A</v>
      </c>
      <c r="X71" s="12">
        <f ca="1">IF($B71&lt;='Visualization - Projection'!$C$18,OFFSET(Projection!AD71,$A$2,0),NA())</f>
        <v>4689.69</v>
      </c>
      <c r="Y71" s="11" t="e">
        <f ca="1">IF($B71&lt;='Visualization - Projection'!$C$18,OFFSET(Projection!AE71,$A$2,0),NA())</f>
        <v>#N/A</v>
      </c>
      <c r="Z71" s="10">
        <f ca="1">IF($B71&lt;='Visualization - Projection'!$C$18,OFFSET(Projection!AI71,$A$2,0),NA())</f>
        <v>0</v>
      </c>
      <c r="AA71" s="11">
        <f ca="1">IF($B71&lt;='Visualization - Projection'!$C$18,OFFSET(Projection!AJ71,$A$2,0),NA())</f>
        <v>0.976197836166924</v>
      </c>
      <c r="AB71" s="11" t="e">
        <f ca="1">IF($B71&lt;='Visualization - Projection'!$C$18,OFFSET(Projection!#REF!,$A$2,0),NA())</f>
        <v>#REF!</v>
      </c>
      <c r="AC71" s="11" t="e">
        <f ca="1">IF($B71&lt;='Visualization - Projection'!$C$18,OFFSET(Projection!AK71,$A$2,0),NA())</f>
        <v>#N/A</v>
      </c>
      <c r="AD71" s="10">
        <f ca="1">IF($B71&lt;='Visualization - Projection'!$C$18,OFFSET(Projection!AL71,$A$2,0),NA())</f>
        <v>2200</v>
      </c>
      <c r="AE71" s="10">
        <f ca="1">IF($B71&lt;='Visualization - Projection'!$C$18,OFFSET(Projection!AM71,$A$2,0),NA())</f>
        <v>2000</v>
      </c>
      <c r="AF71" s="3">
        <f ca="1">IF($B71&lt;='Visualization - Projection'!$C$18,OFFSET(Projection!K71,$A$2,0),NA())</f>
        <v>0.00274268948154091</v>
      </c>
      <c r="AG71" s="3">
        <f ca="1">IF($B71&lt;='Visualization - Projection'!$C$18,OFFSET(Projection!M71,$A$2,0),NA())</f>
        <v>0.0838567595154104</v>
      </c>
      <c r="AH71" s="3">
        <f ca="1">IF($B71&lt;='Visualization - Projection'!$C$18,OFFSET(Projection!N71,$A$2,0),NA())</f>
        <v>0.91614324048459</v>
      </c>
    </row>
    <row r="72" spans="2:34">
      <c r="B72" s="9">
        <f ca="1">IF(B71&lt;'Visualization - Projection'!$C$18,OFFSET(Projection!A72,$A$2,0),NA())</f>
        <v>43960</v>
      </c>
      <c r="C72" s="10" t="e">
        <f ca="1">IF($B72&lt;='Visualization - Projection'!$C$18,OFFSET(Projection!B72,$A$2,0),NA())</f>
        <v>#N/A</v>
      </c>
      <c r="D72" s="11">
        <f ca="1">IF($B72&lt;='Visualization - Projection'!$C$18,OFFSET(Projection!C72,$A$2,0),NA())</f>
        <v>0.243</v>
      </c>
      <c r="E72" s="12">
        <f ca="1">IF($B72&lt;='Visualization - Projection'!$C$18,OFFSET(Projection!D72,$A$2,0),NA())</f>
        <v>443.066395208028</v>
      </c>
      <c r="F72" s="12" t="e">
        <f ca="1">IF($B72&lt;='Visualization - Projection'!$C$18,OFFSET(Projection!#REF!,$A$2,0),NA())</f>
        <v>#REF!</v>
      </c>
      <c r="G72" s="10" t="e">
        <f ca="1">IF($B72&lt;='Visualization - Projection'!$C$18,OFFSET(Projection!E72,$A$2,0),NA())</f>
        <v>#N/A</v>
      </c>
      <c r="H72" s="12">
        <f ca="1">IF($B72&lt;='Visualization - Projection'!$C$18,OFFSET(Projection!F72,$A$2,0),NA())</f>
        <v>39721.5620159156</v>
      </c>
      <c r="I72" s="12" t="e">
        <f ca="1">IF($B72&lt;='Visualization - Projection'!$C$18,OFFSET(Projection!#REF!,$A$2,0),NA())</f>
        <v>#REF!</v>
      </c>
      <c r="J72" s="10" t="e">
        <f ca="1">IF($B72&lt;='Visualization - Projection'!$C$18,OFFSET(Projection!O72,$A$2,0),NA())</f>
        <v>#N/A</v>
      </c>
      <c r="K72" s="10" t="e">
        <f ca="1">IF($B72&lt;='Visualization - Projection'!$C$18,OFFSET(Projection!P72,$A$2,0),NA())</f>
        <v>#N/A</v>
      </c>
      <c r="L72" s="12">
        <f ca="1">IF($B72&lt;='Visualization - Projection'!$C$18,OFFSET(Projection!Q72,$A$2,0),NA())</f>
        <v>3081</v>
      </c>
      <c r="M72" s="12" t="e">
        <f ca="1">IF($B72&lt;='Visualization - Projection'!$C$18,OFFSET(Projection!#REF!,$A$2,0),NA())</f>
        <v>#REF!</v>
      </c>
      <c r="N72" s="10" t="e">
        <f ca="1">IF($B72&lt;='Visualization - Projection'!$C$18,OFFSET(Projection!T72,$A$2,0),NA())</f>
        <v>#N/A</v>
      </c>
      <c r="O72" s="11" t="e">
        <f ca="1">IF($B72&lt;='Visualization - Projection'!$C$18,OFFSET(Projection!U72,$A$2,0),NA())</f>
        <v>#N/A</v>
      </c>
      <c r="P72" s="12">
        <f ca="1">IF($B72&lt;='Visualization - Projection'!$C$18,OFFSET(Projection!V72,$A$2,0),NA())</f>
        <v>677.82</v>
      </c>
      <c r="Q72" s="10" t="e">
        <f ca="1">IF($B72&lt;='Visualization - Projection'!$C$18,OFFSET(Projection!W72,$A$2,0),NA())</f>
        <v>#N/A</v>
      </c>
      <c r="R72" s="11" t="e">
        <f ca="1">IF($B72&lt;='Visualization - Projection'!$C$18,OFFSET(Projection!X72,$A$2,0),NA())</f>
        <v>#N/A</v>
      </c>
      <c r="S72" s="12">
        <f ca="1">IF($B72&lt;='Visualization - Projection'!$C$18,OFFSET(Projection!Y72,$A$2,0),NA())</f>
        <v>492.96</v>
      </c>
      <c r="T72" s="10" t="e">
        <f ca="1">IF($B72&lt;='Visualization - Projection'!$C$18,OFFSET(Projection!Z72,$A$2,0),NA())</f>
        <v>#N/A</v>
      </c>
      <c r="U72" s="10" t="e">
        <f ca="1">IF($B72&lt;='Visualization - Projection'!$C$18,OFFSET(Projection!AA72,$A$2,0),NA())</f>
        <v>#N/A</v>
      </c>
      <c r="V72" s="12">
        <f ca="1">IF($B72&lt;='Visualization - Projection'!$C$18,OFFSET(Projection!AB72,$A$2,0),NA())</f>
        <v>68.7063</v>
      </c>
      <c r="W72" s="10" t="e">
        <f ca="1">IF($B72&lt;='Visualization - Projection'!$C$18,OFFSET(Projection!AC72,$A$2,0),NA())</f>
        <v>#N/A</v>
      </c>
      <c r="X72" s="12">
        <f ca="1">IF($B72&lt;='Visualization - Projection'!$C$18,OFFSET(Projection!AD72,$A$2,0),NA())</f>
        <v>4758.3963</v>
      </c>
      <c r="Y72" s="11" t="e">
        <f ca="1">IF($B72&lt;='Visualization - Projection'!$C$18,OFFSET(Projection!AE72,$A$2,0),NA())</f>
        <v>#N/A</v>
      </c>
      <c r="Z72" s="10">
        <f ca="1">IF($B72&lt;='Visualization - Projection'!$C$18,OFFSET(Projection!AI72,$A$2,0),NA())</f>
        <v>0</v>
      </c>
      <c r="AA72" s="11">
        <f ca="1">IF($B72&lt;='Visualization - Projection'!$C$18,OFFSET(Projection!AJ72,$A$2,0),NA())</f>
        <v>0.975617479417353</v>
      </c>
      <c r="AB72" s="11" t="e">
        <f ca="1">IF($B72&lt;='Visualization - Projection'!$C$18,OFFSET(Projection!#REF!,$A$2,0),NA())</f>
        <v>#REF!</v>
      </c>
      <c r="AC72" s="11" t="e">
        <f ca="1">IF($B72&lt;='Visualization - Projection'!$C$18,OFFSET(Projection!AK72,$A$2,0),NA())</f>
        <v>#N/A</v>
      </c>
      <c r="AD72" s="10">
        <f ca="1">IF($B72&lt;='Visualization - Projection'!$C$18,OFFSET(Projection!AL72,$A$2,0),NA())</f>
        <v>2200</v>
      </c>
      <c r="AE72" s="10">
        <f ca="1">IF($B72&lt;='Visualization - Projection'!$C$18,OFFSET(Projection!AM72,$A$2,0),NA())</f>
        <v>2000</v>
      </c>
      <c r="AF72" s="3">
        <f ca="1">IF($B72&lt;='Visualization - Projection'!$C$18,OFFSET(Projection!K72,$A$2,0),NA())</f>
        <v>0.00266802089040392</v>
      </c>
      <c r="AG72" s="3">
        <f ca="1">IF($B72&lt;='Visualization - Projection'!$C$18,OFFSET(Projection!M72,$A$2,0),NA())</f>
        <v>0.084467344747721</v>
      </c>
      <c r="AH72" s="3">
        <f ca="1">IF($B72&lt;='Visualization - Projection'!$C$18,OFFSET(Projection!N72,$A$2,0),NA())</f>
        <v>0.915532655252279</v>
      </c>
    </row>
    <row r="73" spans="2:34">
      <c r="B73" s="9">
        <f ca="1">IF(B72&lt;'Visualization - Projection'!$C$18,OFFSET(Projection!A73,$A$2,0),NA())</f>
        <v>43961</v>
      </c>
      <c r="C73" s="10" t="e">
        <f ca="1">IF($B73&lt;='Visualization - Projection'!$C$18,OFFSET(Projection!B73,$A$2,0),NA())</f>
        <v>#N/A</v>
      </c>
      <c r="D73" s="11">
        <f ca="1">IF($B73&lt;='Visualization - Projection'!$C$18,OFFSET(Projection!C73,$A$2,0),NA())</f>
        <v>0.243</v>
      </c>
      <c r="E73" s="12">
        <f ca="1">IF($B73&lt;='Visualization - Projection'!$C$18,OFFSET(Projection!D73,$A$2,0),NA())</f>
        <v>431.582342667861</v>
      </c>
      <c r="F73" s="12" t="e">
        <f ca="1">IF($B73&lt;='Visualization - Projection'!$C$18,OFFSET(Projection!#REF!,$A$2,0),NA())</f>
        <v>#REF!</v>
      </c>
      <c r="G73" s="10" t="e">
        <f ca="1">IF($B73&lt;='Visualization - Projection'!$C$18,OFFSET(Projection!E73,$A$2,0),NA())</f>
        <v>#N/A</v>
      </c>
      <c r="H73" s="12">
        <f ca="1">IF($B73&lt;='Visualization - Projection'!$C$18,OFFSET(Projection!F73,$A$2,0),NA())</f>
        <v>40153.1443585835</v>
      </c>
      <c r="I73" s="12" t="e">
        <f ca="1">IF($B73&lt;='Visualization - Projection'!$C$18,OFFSET(Projection!#REF!,$A$2,0),NA())</f>
        <v>#REF!</v>
      </c>
      <c r="J73" s="10" t="e">
        <f ca="1">IF($B73&lt;='Visualization - Projection'!$C$18,OFFSET(Projection!O73,$A$2,0),NA())</f>
        <v>#N/A</v>
      </c>
      <c r="K73" s="10" t="e">
        <f ca="1">IF($B73&lt;='Visualization - Projection'!$C$18,OFFSET(Projection!P73,$A$2,0),NA())</f>
        <v>#N/A</v>
      </c>
      <c r="L73" s="12">
        <f ca="1">IF($B73&lt;='Visualization - Projection'!$C$18,OFFSET(Projection!Q73,$A$2,0),NA())</f>
        <v>3006</v>
      </c>
      <c r="M73" s="12" t="e">
        <f ca="1">IF($B73&lt;='Visualization - Projection'!$C$18,OFFSET(Projection!#REF!,$A$2,0),NA())</f>
        <v>#REF!</v>
      </c>
      <c r="N73" s="10" t="e">
        <f ca="1">IF($B73&lt;='Visualization - Projection'!$C$18,OFFSET(Projection!T73,$A$2,0),NA())</f>
        <v>#N/A</v>
      </c>
      <c r="O73" s="11" t="e">
        <f ca="1">IF($B73&lt;='Visualization - Projection'!$C$18,OFFSET(Projection!U73,$A$2,0),NA())</f>
        <v>#N/A</v>
      </c>
      <c r="P73" s="12">
        <f ca="1">IF($B73&lt;='Visualization - Projection'!$C$18,OFFSET(Projection!V73,$A$2,0),NA())</f>
        <v>661.32</v>
      </c>
      <c r="Q73" s="10" t="e">
        <f ca="1">IF($B73&lt;='Visualization - Projection'!$C$18,OFFSET(Projection!W73,$A$2,0),NA())</f>
        <v>#N/A</v>
      </c>
      <c r="R73" s="11" t="e">
        <f ca="1">IF($B73&lt;='Visualization - Projection'!$C$18,OFFSET(Projection!X73,$A$2,0),NA())</f>
        <v>#N/A</v>
      </c>
      <c r="S73" s="12">
        <f ca="1">IF($B73&lt;='Visualization - Projection'!$C$18,OFFSET(Projection!Y73,$A$2,0),NA())</f>
        <v>480.96</v>
      </c>
      <c r="T73" s="10" t="e">
        <f ca="1">IF($B73&lt;='Visualization - Projection'!$C$18,OFFSET(Projection!Z73,$A$2,0),NA())</f>
        <v>#N/A</v>
      </c>
      <c r="U73" s="10" t="e">
        <f ca="1">IF($B73&lt;='Visualization - Projection'!$C$18,OFFSET(Projection!AA73,$A$2,0),NA())</f>
        <v>#N/A</v>
      </c>
      <c r="V73" s="12">
        <f ca="1">IF($B73&lt;='Visualization - Projection'!$C$18,OFFSET(Projection!AB73,$A$2,0),NA())</f>
        <v>67.0338</v>
      </c>
      <c r="W73" s="10" t="e">
        <f ca="1">IF($B73&lt;='Visualization - Projection'!$C$18,OFFSET(Projection!AC73,$A$2,0),NA())</f>
        <v>#N/A</v>
      </c>
      <c r="X73" s="12">
        <f ca="1">IF($B73&lt;='Visualization - Projection'!$C$18,OFFSET(Projection!AD73,$A$2,0),NA())</f>
        <v>4825.4301</v>
      </c>
      <c r="Y73" s="11" t="e">
        <f ca="1">IF($B73&lt;='Visualization - Projection'!$C$18,OFFSET(Projection!AE73,$A$2,0),NA())</f>
        <v>#N/A</v>
      </c>
      <c r="Z73" s="10">
        <f ca="1">IF($B73&lt;='Visualization - Projection'!$C$18,OFFSET(Projection!AI73,$A$2,0),NA())</f>
        <v>0</v>
      </c>
      <c r="AA73" s="11">
        <f ca="1">IF($B73&lt;='Visualization - Projection'!$C$18,OFFSET(Projection!AJ73,$A$2,0),NA())</f>
        <v>0.975657254138267</v>
      </c>
      <c r="AB73" s="11" t="e">
        <f ca="1">IF($B73&lt;='Visualization - Projection'!$C$18,OFFSET(Projection!#REF!,$A$2,0),NA())</f>
        <v>#REF!</v>
      </c>
      <c r="AC73" s="11" t="e">
        <f ca="1">IF($B73&lt;='Visualization - Projection'!$C$18,OFFSET(Projection!AK73,$A$2,0),NA())</f>
        <v>#N/A</v>
      </c>
      <c r="AD73" s="10">
        <f ca="1">IF($B73&lt;='Visualization - Projection'!$C$18,OFFSET(Projection!AL73,$A$2,0),NA())</f>
        <v>2200</v>
      </c>
      <c r="AE73" s="10">
        <f ca="1">IF($B73&lt;='Visualization - Projection'!$C$18,OFFSET(Projection!AM73,$A$2,0),NA())</f>
        <v>2000</v>
      </c>
      <c r="AF73" s="3">
        <f ca="1">IF($B73&lt;='Visualization - Projection'!$C$18,OFFSET(Projection!K73,$A$2,0),NA())</f>
        <v>0.00259497796872724</v>
      </c>
      <c r="AG73" s="3">
        <f ca="1">IF($B73&lt;='Visualization - Projection'!$C$18,OFFSET(Projection!M73,$A$2,0),NA())</f>
        <v>0.0850609111884856</v>
      </c>
      <c r="AH73" s="3">
        <f ca="1">IF($B73&lt;='Visualization - Projection'!$C$18,OFFSET(Projection!N73,$A$2,0),NA())</f>
        <v>0.914939088811514</v>
      </c>
    </row>
    <row r="74" spans="2:34">
      <c r="B74" s="9">
        <f ca="1">IF(B73&lt;'Visualization - Projection'!$C$18,OFFSET(Projection!A74,$A$2,0),NA())</f>
        <v>43962</v>
      </c>
      <c r="C74" s="10" t="e">
        <f ca="1">IF($B74&lt;='Visualization - Projection'!$C$18,OFFSET(Projection!B74,$A$2,0),NA())</f>
        <v>#N/A</v>
      </c>
      <c r="D74" s="11">
        <f ca="1">IF($B74&lt;='Visualization - Projection'!$C$18,OFFSET(Projection!C74,$A$2,0),NA())</f>
        <v>0.243</v>
      </c>
      <c r="E74" s="12">
        <f ca="1">IF($B74&lt;='Visualization - Projection'!$C$18,OFFSET(Projection!D74,$A$2,0),NA())</f>
        <v>420.314537644296</v>
      </c>
      <c r="F74" s="12" t="e">
        <f ca="1">IF($B74&lt;='Visualization - Projection'!$C$18,OFFSET(Projection!#REF!,$A$2,0),NA())</f>
        <v>#REF!</v>
      </c>
      <c r="G74" s="10" t="e">
        <f ca="1">IF($B74&lt;='Visualization - Projection'!$C$18,OFFSET(Projection!E74,$A$2,0),NA())</f>
        <v>#N/A</v>
      </c>
      <c r="H74" s="12">
        <f ca="1">IF($B74&lt;='Visualization - Projection'!$C$18,OFFSET(Projection!F74,$A$2,0),NA())</f>
        <v>40573.4588962278</v>
      </c>
      <c r="I74" s="12" t="e">
        <f ca="1">IF($B74&lt;='Visualization - Projection'!$C$18,OFFSET(Projection!#REF!,$A$2,0),NA())</f>
        <v>#REF!</v>
      </c>
      <c r="J74" s="10" t="e">
        <f ca="1">IF($B74&lt;='Visualization - Projection'!$C$18,OFFSET(Projection!O74,$A$2,0),NA())</f>
        <v>#N/A</v>
      </c>
      <c r="K74" s="10" t="e">
        <f ca="1">IF($B74&lt;='Visualization - Projection'!$C$18,OFFSET(Projection!P74,$A$2,0),NA())</f>
        <v>#N/A</v>
      </c>
      <c r="L74" s="12">
        <f ca="1">IF($B74&lt;='Visualization - Projection'!$C$18,OFFSET(Projection!Q74,$A$2,0),NA())</f>
        <v>2932</v>
      </c>
      <c r="M74" s="12" t="e">
        <f ca="1">IF($B74&lt;='Visualization - Projection'!$C$18,OFFSET(Projection!#REF!,$A$2,0),NA())</f>
        <v>#REF!</v>
      </c>
      <c r="N74" s="10" t="e">
        <f ca="1">IF($B74&lt;='Visualization - Projection'!$C$18,OFFSET(Projection!T74,$A$2,0),NA())</f>
        <v>#N/A</v>
      </c>
      <c r="O74" s="11" t="e">
        <f ca="1">IF($B74&lt;='Visualization - Projection'!$C$18,OFFSET(Projection!U74,$A$2,0),NA())</f>
        <v>#N/A</v>
      </c>
      <c r="P74" s="12">
        <f ca="1">IF($B74&lt;='Visualization - Projection'!$C$18,OFFSET(Projection!V74,$A$2,0),NA())</f>
        <v>645.04</v>
      </c>
      <c r="Q74" s="10" t="e">
        <f ca="1">IF($B74&lt;='Visualization - Projection'!$C$18,OFFSET(Projection!W74,$A$2,0),NA())</f>
        <v>#N/A</v>
      </c>
      <c r="R74" s="11" t="e">
        <f ca="1">IF($B74&lt;='Visualization - Projection'!$C$18,OFFSET(Projection!X74,$A$2,0),NA())</f>
        <v>#N/A</v>
      </c>
      <c r="S74" s="12">
        <f ca="1">IF($B74&lt;='Visualization - Projection'!$C$18,OFFSET(Projection!Y74,$A$2,0),NA())</f>
        <v>469.12</v>
      </c>
      <c r="T74" s="10" t="e">
        <f ca="1">IF($B74&lt;='Visualization - Projection'!$C$18,OFFSET(Projection!Z74,$A$2,0),NA())</f>
        <v>#N/A</v>
      </c>
      <c r="U74" s="10" t="e">
        <f ca="1">IF($B74&lt;='Visualization - Projection'!$C$18,OFFSET(Projection!AA74,$A$2,0),NA())</f>
        <v>#N/A</v>
      </c>
      <c r="V74" s="12">
        <f ca="1">IF($B74&lt;='Visualization - Projection'!$C$18,OFFSET(Projection!AB74,$A$2,0),NA())</f>
        <v>65.3836</v>
      </c>
      <c r="W74" s="10" t="e">
        <f ca="1">IF($B74&lt;='Visualization - Projection'!$C$18,OFFSET(Projection!AC74,$A$2,0),NA())</f>
        <v>#N/A</v>
      </c>
      <c r="X74" s="12">
        <f ca="1">IF($B74&lt;='Visualization - Projection'!$C$18,OFFSET(Projection!AD74,$A$2,0),NA())</f>
        <v>4890.8137</v>
      </c>
      <c r="Y74" s="11" t="e">
        <f ca="1">IF($B74&lt;='Visualization - Projection'!$C$18,OFFSET(Projection!AE74,$A$2,0),NA())</f>
        <v>#N/A</v>
      </c>
      <c r="Z74" s="10">
        <f ca="1">IF($B74&lt;='Visualization - Projection'!$C$18,OFFSET(Projection!AI74,$A$2,0),NA())</f>
        <v>0</v>
      </c>
      <c r="AA74" s="11">
        <f ca="1">IF($B74&lt;='Visualization - Projection'!$C$18,OFFSET(Projection!AJ74,$A$2,0),NA())</f>
        <v>0.975382568196939</v>
      </c>
      <c r="AB74" s="11" t="e">
        <f ca="1">IF($B74&lt;='Visualization - Projection'!$C$18,OFFSET(Projection!#REF!,$A$2,0),NA())</f>
        <v>#REF!</v>
      </c>
      <c r="AC74" s="11" t="e">
        <f ca="1">IF($B74&lt;='Visualization - Projection'!$C$18,OFFSET(Projection!AK74,$A$2,0),NA())</f>
        <v>#N/A</v>
      </c>
      <c r="AD74" s="10">
        <f ca="1">IF($B74&lt;='Visualization - Projection'!$C$18,OFFSET(Projection!AL74,$A$2,0),NA())</f>
        <v>2200</v>
      </c>
      <c r="AE74" s="10">
        <f ca="1">IF($B74&lt;='Visualization - Projection'!$C$18,OFFSET(Projection!AM74,$A$2,0),NA())</f>
        <v>2000</v>
      </c>
      <c r="AF74" s="3">
        <f ca="1">IF($B74&lt;='Visualization - Projection'!$C$18,OFFSET(Projection!K74,$A$2,0),NA())</f>
        <v>0.00252354973456272</v>
      </c>
      <c r="AG74" s="3">
        <f ca="1">IF($B74&lt;='Visualization - Projection'!$C$18,OFFSET(Projection!M74,$A$2,0),NA())</f>
        <v>0.0856378531555866</v>
      </c>
      <c r="AH74" s="3">
        <f ca="1">IF($B74&lt;='Visualization - Projection'!$C$18,OFFSET(Projection!N74,$A$2,0),NA())</f>
        <v>0.914362146844413</v>
      </c>
    </row>
    <row r="75" spans="2:34">
      <c r="B75" s="9">
        <f ca="1">IF(B74&lt;'Visualization - Projection'!$C$18,OFFSET(Projection!A75,$A$2,0),NA())</f>
        <v>43963</v>
      </c>
      <c r="C75" s="10" t="e">
        <f ca="1">IF($B75&lt;='Visualization - Projection'!$C$18,OFFSET(Projection!B75,$A$2,0),NA())</f>
        <v>#N/A</v>
      </c>
      <c r="D75" s="11">
        <f ca="1">IF($B75&lt;='Visualization - Projection'!$C$18,OFFSET(Projection!C75,$A$2,0),NA())</f>
        <v>0.243</v>
      </c>
      <c r="E75" s="12">
        <f ca="1">IF($B75&lt;='Visualization - Projection'!$C$18,OFFSET(Projection!D75,$A$2,0),NA())</f>
        <v>409.263745770857</v>
      </c>
      <c r="F75" s="12" t="e">
        <f ca="1">IF($B75&lt;='Visualization - Projection'!$C$18,OFFSET(Projection!#REF!,$A$2,0),NA())</f>
        <v>#REF!</v>
      </c>
      <c r="G75" s="10" t="e">
        <f ca="1">IF($B75&lt;='Visualization - Projection'!$C$18,OFFSET(Projection!E75,$A$2,0),NA())</f>
        <v>#N/A</v>
      </c>
      <c r="H75" s="12">
        <f ca="1">IF($B75&lt;='Visualization - Projection'!$C$18,OFFSET(Projection!F75,$A$2,0),NA())</f>
        <v>40982.7226419986</v>
      </c>
      <c r="I75" s="12" t="e">
        <f ca="1">IF($B75&lt;='Visualization - Projection'!$C$18,OFFSET(Projection!#REF!,$A$2,0),NA())</f>
        <v>#REF!</v>
      </c>
      <c r="J75" s="10" t="e">
        <f ca="1">IF($B75&lt;='Visualization - Projection'!$C$18,OFFSET(Projection!O75,$A$2,0),NA())</f>
        <v>#N/A</v>
      </c>
      <c r="K75" s="10" t="e">
        <f ca="1">IF($B75&lt;='Visualization - Projection'!$C$18,OFFSET(Projection!P75,$A$2,0),NA())</f>
        <v>#N/A</v>
      </c>
      <c r="L75" s="12">
        <f ca="1">IF($B75&lt;='Visualization - Projection'!$C$18,OFFSET(Projection!Q75,$A$2,0),NA())</f>
        <v>2859</v>
      </c>
      <c r="M75" s="12" t="e">
        <f ca="1">IF($B75&lt;='Visualization - Projection'!$C$18,OFFSET(Projection!#REF!,$A$2,0),NA())</f>
        <v>#REF!</v>
      </c>
      <c r="N75" s="10" t="e">
        <f ca="1">IF($B75&lt;='Visualization - Projection'!$C$18,OFFSET(Projection!T75,$A$2,0),NA())</f>
        <v>#N/A</v>
      </c>
      <c r="O75" s="11" t="e">
        <f ca="1">IF($B75&lt;='Visualization - Projection'!$C$18,OFFSET(Projection!U75,$A$2,0),NA())</f>
        <v>#N/A</v>
      </c>
      <c r="P75" s="12">
        <f ca="1">IF($B75&lt;='Visualization - Projection'!$C$18,OFFSET(Projection!V75,$A$2,0),NA())</f>
        <v>628.98</v>
      </c>
      <c r="Q75" s="10" t="e">
        <f ca="1">IF($B75&lt;='Visualization - Projection'!$C$18,OFFSET(Projection!W75,$A$2,0),NA())</f>
        <v>#N/A</v>
      </c>
      <c r="R75" s="11" t="e">
        <f ca="1">IF($B75&lt;='Visualization - Projection'!$C$18,OFFSET(Projection!X75,$A$2,0),NA())</f>
        <v>#N/A</v>
      </c>
      <c r="S75" s="12">
        <f ca="1">IF($B75&lt;='Visualization - Projection'!$C$18,OFFSET(Projection!Y75,$A$2,0),NA())</f>
        <v>457.44</v>
      </c>
      <c r="T75" s="10" t="e">
        <f ca="1">IF($B75&lt;='Visualization - Projection'!$C$18,OFFSET(Projection!Z75,$A$2,0),NA())</f>
        <v>#N/A</v>
      </c>
      <c r="U75" s="10" t="e">
        <f ca="1">IF($B75&lt;='Visualization - Projection'!$C$18,OFFSET(Projection!AA75,$A$2,0),NA())</f>
        <v>#N/A</v>
      </c>
      <c r="V75" s="12">
        <f ca="1">IF($B75&lt;='Visualization - Projection'!$C$18,OFFSET(Projection!AB75,$A$2,0),NA())</f>
        <v>63.7557</v>
      </c>
      <c r="W75" s="10" t="e">
        <f ca="1">IF($B75&lt;='Visualization - Projection'!$C$18,OFFSET(Projection!AC75,$A$2,0),NA())</f>
        <v>#N/A</v>
      </c>
      <c r="X75" s="12">
        <f ca="1">IF($B75&lt;='Visualization - Projection'!$C$18,OFFSET(Projection!AD75,$A$2,0),NA())</f>
        <v>4954.5694</v>
      </c>
      <c r="Y75" s="11" t="e">
        <f ca="1">IF($B75&lt;='Visualization - Projection'!$C$18,OFFSET(Projection!AE75,$A$2,0),NA())</f>
        <v>#N/A</v>
      </c>
      <c r="Z75" s="10">
        <f ca="1">IF($B75&lt;='Visualization - Projection'!$C$18,OFFSET(Projection!AI75,$A$2,0),NA())</f>
        <v>0</v>
      </c>
      <c r="AA75" s="11">
        <f ca="1">IF($B75&lt;='Visualization - Projection'!$C$18,OFFSET(Projection!AJ75,$A$2,0),NA())</f>
        <v>0.975102319236016</v>
      </c>
      <c r="AB75" s="11" t="e">
        <f ca="1">IF($B75&lt;='Visualization - Projection'!$C$18,OFFSET(Projection!#REF!,$A$2,0),NA())</f>
        <v>#REF!</v>
      </c>
      <c r="AC75" s="11" t="e">
        <f ca="1">IF($B75&lt;='Visualization - Projection'!$C$18,OFFSET(Projection!AK75,$A$2,0),NA())</f>
        <v>#N/A</v>
      </c>
      <c r="AD75" s="10">
        <f ca="1">IF($B75&lt;='Visualization - Projection'!$C$18,OFFSET(Projection!AL75,$A$2,0),NA())</f>
        <v>2200</v>
      </c>
      <c r="AE75" s="10">
        <f ca="1">IF($B75&lt;='Visualization - Projection'!$C$18,OFFSET(Projection!AM75,$A$2,0),NA())</f>
        <v>2000</v>
      </c>
      <c r="AF75" s="3">
        <f ca="1">IF($B75&lt;='Visualization - Projection'!$C$18,OFFSET(Projection!K75,$A$2,0),NA())</f>
        <v>0.0024537236145369</v>
      </c>
      <c r="AG75" s="3">
        <f ca="1">IF($B75&lt;='Visualization - Projection'!$C$18,OFFSET(Projection!M75,$A$2,0),NA())</f>
        <v>0.0861985606753567</v>
      </c>
      <c r="AH75" s="3">
        <f ca="1">IF($B75&lt;='Visualization - Projection'!$C$18,OFFSET(Projection!N75,$A$2,0),NA())</f>
        <v>0.913801439324643</v>
      </c>
    </row>
    <row r="76" spans="2:34">
      <c r="B76" s="9">
        <f ca="1">IF(B75&lt;'Visualization - Projection'!$C$18,OFFSET(Projection!A76,$A$2,0),NA())</f>
        <v>43964</v>
      </c>
      <c r="C76" s="10" t="e">
        <f ca="1">IF($B76&lt;='Visualization - Projection'!$C$18,OFFSET(Projection!B76,$A$2,0),NA())</f>
        <v>#N/A</v>
      </c>
      <c r="D76" s="11">
        <f ca="1">IF($B76&lt;='Visualization - Projection'!$C$18,OFFSET(Projection!C76,$A$2,0),NA())</f>
        <v>0.243</v>
      </c>
      <c r="E76" s="12">
        <f ca="1">IF($B76&lt;='Visualization - Projection'!$C$18,OFFSET(Projection!D76,$A$2,0),NA())</f>
        <v>398.430380411411</v>
      </c>
      <c r="F76" s="12" t="e">
        <f ca="1">IF($B76&lt;='Visualization - Projection'!$C$18,OFFSET(Projection!#REF!,$A$2,0),NA())</f>
        <v>#REF!</v>
      </c>
      <c r="G76" s="10" t="e">
        <f ca="1">IF($B76&lt;='Visualization - Projection'!$C$18,OFFSET(Projection!E76,$A$2,0),NA())</f>
        <v>#N/A</v>
      </c>
      <c r="H76" s="12">
        <f ca="1">IF($B76&lt;='Visualization - Projection'!$C$18,OFFSET(Projection!F76,$A$2,0),NA())</f>
        <v>41381.15302241</v>
      </c>
      <c r="I76" s="12" t="e">
        <f ca="1">IF($B76&lt;='Visualization - Projection'!$C$18,OFFSET(Projection!#REF!,$A$2,0),NA())</f>
        <v>#REF!</v>
      </c>
      <c r="J76" s="10" t="e">
        <f ca="1">IF($B76&lt;='Visualization - Projection'!$C$18,OFFSET(Projection!O76,$A$2,0),NA())</f>
        <v>#N/A</v>
      </c>
      <c r="K76" s="10" t="e">
        <f ca="1">IF($B76&lt;='Visualization - Projection'!$C$18,OFFSET(Projection!P76,$A$2,0),NA())</f>
        <v>#N/A</v>
      </c>
      <c r="L76" s="12">
        <f ca="1">IF($B76&lt;='Visualization - Projection'!$C$18,OFFSET(Projection!Q76,$A$2,0),NA())</f>
        <v>2787</v>
      </c>
      <c r="M76" s="12" t="e">
        <f ca="1">IF($B76&lt;='Visualization - Projection'!$C$18,OFFSET(Projection!#REF!,$A$2,0),NA())</f>
        <v>#REF!</v>
      </c>
      <c r="N76" s="10" t="e">
        <f ca="1">IF($B76&lt;='Visualization - Projection'!$C$18,OFFSET(Projection!T76,$A$2,0),NA())</f>
        <v>#N/A</v>
      </c>
      <c r="O76" s="11" t="e">
        <f ca="1">IF($B76&lt;='Visualization - Projection'!$C$18,OFFSET(Projection!U76,$A$2,0),NA())</f>
        <v>#N/A</v>
      </c>
      <c r="P76" s="12">
        <f ca="1">IF($B76&lt;='Visualization - Projection'!$C$18,OFFSET(Projection!V76,$A$2,0),NA())</f>
        <v>613.14</v>
      </c>
      <c r="Q76" s="10" t="e">
        <f ca="1">IF($B76&lt;='Visualization - Projection'!$C$18,OFFSET(Projection!W76,$A$2,0),NA())</f>
        <v>#N/A</v>
      </c>
      <c r="R76" s="11" t="e">
        <f ca="1">IF($B76&lt;='Visualization - Projection'!$C$18,OFFSET(Projection!X76,$A$2,0),NA())</f>
        <v>#N/A</v>
      </c>
      <c r="S76" s="12">
        <f ca="1">IF($B76&lt;='Visualization - Projection'!$C$18,OFFSET(Projection!Y76,$A$2,0),NA())</f>
        <v>445.92</v>
      </c>
      <c r="T76" s="10" t="e">
        <f ca="1">IF($B76&lt;='Visualization - Projection'!$C$18,OFFSET(Projection!Z76,$A$2,0),NA())</f>
        <v>#N/A</v>
      </c>
      <c r="U76" s="10" t="e">
        <f ca="1">IF($B76&lt;='Visualization - Projection'!$C$18,OFFSET(Projection!AA76,$A$2,0),NA())</f>
        <v>#N/A</v>
      </c>
      <c r="V76" s="12">
        <f ca="1">IF($B76&lt;='Visualization - Projection'!$C$18,OFFSET(Projection!AB76,$A$2,0),NA())</f>
        <v>62.1501</v>
      </c>
      <c r="W76" s="10" t="e">
        <f ca="1">IF($B76&lt;='Visualization - Projection'!$C$18,OFFSET(Projection!AC76,$A$2,0),NA())</f>
        <v>#N/A</v>
      </c>
      <c r="X76" s="12">
        <f ca="1">IF($B76&lt;='Visualization - Projection'!$C$18,OFFSET(Projection!AD76,$A$2,0),NA())</f>
        <v>5016.7195</v>
      </c>
      <c r="Y76" s="11" t="e">
        <f ca="1">IF($B76&lt;='Visualization - Projection'!$C$18,OFFSET(Projection!AE76,$A$2,0),NA())</f>
        <v>#N/A</v>
      </c>
      <c r="Z76" s="10">
        <f ca="1">IF($B76&lt;='Visualization - Projection'!$C$18,OFFSET(Projection!AI76,$A$2,0),NA())</f>
        <v>0</v>
      </c>
      <c r="AA76" s="11">
        <f ca="1">IF($B76&lt;='Visualization - Projection'!$C$18,OFFSET(Projection!AJ76,$A$2,0),NA())</f>
        <v>0.974816369359916</v>
      </c>
      <c r="AB76" s="11" t="e">
        <f ca="1">IF($B76&lt;='Visualization - Projection'!$C$18,OFFSET(Projection!#REF!,$A$2,0),NA())</f>
        <v>#REF!</v>
      </c>
      <c r="AC76" s="11" t="e">
        <f ca="1">IF($B76&lt;='Visualization - Projection'!$C$18,OFFSET(Projection!AK76,$A$2,0),NA())</f>
        <v>#N/A</v>
      </c>
      <c r="AD76" s="10">
        <f ca="1">IF($B76&lt;='Visualization - Projection'!$C$18,OFFSET(Projection!AL76,$A$2,0),NA())</f>
        <v>2200</v>
      </c>
      <c r="AE76" s="10">
        <f ca="1">IF($B76&lt;='Visualization - Projection'!$C$18,OFFSET(Projection!AM76,$A$2,0),NA())</f>
        <v>2000</v>
      </c>
      <c r="AF76" s="3">
        <f ca="1">IF($B76&lt;='Visualization - Projection'!$C$18,OFFSET(Projection!K76,$A$2,0),NA())</f>
        <v>0.00238548556494672</v>
      </c>
      <c r="AG76" s="3">
        <f ca="1">IF($B76&lt;='Visualization - Projection'!$C$18,OFFSET(Projection!M76,$A$2,0),NA())</f>
        <v>0.0867434192048292</v>
      </c>
      <c r="AH76" s="3">
        <f ca="1">IF($B76&lt;='Visualization - Projection'!$C$18,OFFSET(Projection!N76,$A$2,0),NA())</f>
        <v>0.913256580795171</v>
      </c>
    </row>
    <row r="77" spans="2:34">
      <c r="B77" s="9">
        <f ca="1">IF(B76&lt;'Visualization - Projection'!$C$18,OFFSET(Projection!A77,$A$2,0),NA())</f>
        <v>43965</v>
      </c>
      <c r="C77" s="10" t="e">
        <f ca="1">IF($B77&lt;='Visualization - Projection'!$C$18,OFFSET(Projection!B77,$A$2,0),NA())</f>
        <v>#N/A</v>
      </c>
      <c r="D77" s="11">
        <f ca="1">IF($B77&lt;='Visualization - Projection'!$C$18,OFFSET(Projection!C77,$A$2,0),NA())</f>
        <v>0.243</v>
      </c>
      <c r="E77" s="12">
        <f ca="1">IF($B77&lt;='Visualization - Projection'!$C$18,OFFSET(Projection!D77,$A$2,0),NA())</f>
        <v>387.8145226463</v>
      </c>
      <c r="F77" s="12" t="e">
        <f ca="1">IF($B77&lt;='Visualization - Projection'!$C$18,OFFSET(Projection!#REF!,$A$2,0),NA())</f>
        <v>#REF!</v>
      </c>
      <c r="G77" s="10" t="e">
        <f ca="1">IF($B77&lt;='Visualization - Projection'!$C$18,OFFSET(Projection!E77,$A$2,0),NA())</f>
        <v>#N/A</v>
      </c>
      <c r="H77" s="12">
        <f ca="1">IF($B77&lt;='Visualization - Projection'!$C$18,OFFSET(Projection!F77,$A$2,0),NA())</f>
        <v>41768.9675450564</v>
      </c>
      <c r="I77" s="12" t="e">
        <f ca="1">IF($B77&lt;='Visualization - Projection'!$C$18,OFFSET(Projection!#REF!,$A$2,0),NA())</f>
        <v>#REF!</v>
      </c>
      <c r="J77" s="10" t="e">
        <f ca="1">IF($B77&lt;='Visualization - Projection'!$C$18,OFFSET(Projection!O77,$A$2,0),NA())</f>
        <v>#N/A</v>
      </c>
      <c r="K77" s="10" t="e">
        <f ca="1">IF($B77&lt;='Visualization - Projection'!$C$18,OFFSET(Projection!P77,$A$2,0),NA())</f>
        <v>#N/A</v>
      </c>
      <c r="L77" s="12">
        <f ca="1">IF($B77&lt;='Visualization - Projection'!$C$18,OFFSET(Projection!Q77,$A$2,0),NA())</f>
        <v>2716</v>
      </c>
      <c r="M77" s="12" t="e">
        <f ca="1">IF($B77&lt;='Visualization - Projection'!$C$18,OFFSET(Projection!#REF!,$A$2,0),NA())</f>
        <v>#REF!</v>
      </c>
      <c r="N77" s="10" t="e">
        <f ca="1">IF($B77&lt;='Visualization - Projection'!$C$18,OFFSET(Projection!T77,$A$2,0),NA())</f>
        <v>#N/A</v>
      </c>
      <c r="O77" s="11" t="e">
        <f ca="1">IF($B77&lt;='Visualization - Projection'!$C$18,OFFSET(Projection!U77,$A$2,0),NA())</f>
        <v>#N/A</v>
      </c>
      <c r="P77" s="12">
        <f ca="1">IF($B77&lt;='Visualization - Projection'!$C$18,OFFSET(Projection!V77,$A$2,0),NA())</f>
        <v>597.52</v>
      </c>
      <c r="Q77" s="10" t="e">
        <f ca="1">IF($B77&lt;='Visualization - Projection'!$C$18,OFFSET(Projection!W77,$A$2,0),NA())</f>
        <v>#N/A</v>
      </c>
      <c r="R77" s="11" t="e">
        <f ca="1">IF($B77&lt;='Visualization - Projection'!$C$18,OFFSET(Projection!X77,$A$2,0),NA())</f>
        <v>#N/A</v>
      </c>
      <c r="S77" s="12">
        <f ca="1">IF($B77&lt;='Visualization - Projection'!$C$18,OFFSET(Projection!Y77,$A$2,0),NA())</f>
        <v>434.56</v>
      </c>
      <c r="T77" s="10" t="e">
        <f ca="1">IF($B77&lt;='Visualization - Projection'!$C$18,OFFSET(Projection!Z77,$A$2,0),NA())</f>
        <v>#N/A</v>
      </c>
      <c r="U77" s="10" t="e">
        <f ca="1">IF($B77&lt;='Visualization - Projection'!$C$18,OFFSET(Projection!AA77,$A$2,0),NA())</f>
        <v>#N/A</v>
      </c>
      <c r="V77" s="12">
        <f ca="1">IF($B77&lt;='Visualization - Projection'!$C$18,OFFSET(Projection!AB77,$A$2,0),NA())</f>
        <v>60.5668</v>
      </c>
      <c r="W77" s="10" t="e">
        <f ca="1">IF($B77&lt;='Visualization - Projection'!$C$18,OFFSET(Projection!AC77,$A$2,0),NA())</f>
        <v>#N/A</v>
      </c>
      <c r="X77" s="12">
        <f ca="1">IF($B77&lt;='Visualization - Projection'!$C$18,OFFSET(Projection!AD77,$A$2,0),NA())</f>
        <v>5077.2863</v>
      </c>
      <c r="Y77" s="11" t="e">
        <f ca="1">IF($B77&lt;='Visualization - Projection'!$C$18,OFFSET(Projection!AE77,$A$2,0),NA())</f>
        <v>#N/A</v>
      </c>
      <c r="Z77" s="10">
        <f ca="1">IF($B77&lt;='Visualization - Projection'!$C$18,OFFSET(Projection!AI77,$A$2,0),NA())</f>
        <v>0</v>
      </c>
      <c r="AA77" s="11">
        <f ca="1">IF($B77&lt;='Visualization - Projection'!$C$18,OFFSET(Projection!AJ77,$A$2,0),NA())</f>
        <v>0.974524578399713</v>
      </c>
      <c r="AB77" s="11" t="e">
        <f ca="1">IF($B77&lt;='Visualization - Projection'!$C$18,OFFSET(Projection!#REF!,$A$2,0),NA())</f>
        <v>#REF!</v>
      </c>
      <c r="AC77" s="11" t="e">
        <f ca="1">IF($B77&lt;='Visualization - Projection'!$C$18,OFFSET(Projection!AK77,$A$2,0),NA())</f>
        <v>#N/A</v>
      </c>
      <c r="AD77" s="10">
        <f ca="1">IF($B77&lt;='Visualization - Projection'!$C$18,OFFSET(Projection!AL77,$A$2,0),NA())</f>
        <v>2200</v>
      </c>
      <c r="AE77" s="10">
        <f ca="1">IF($B77&lt;='Visualization - Projection'!$C$18,OFFSET(Projection!AM77,$A$2,0),NA())</f>
        <v>2000</v>
      </c>
      <c r="AF77" s="3">
        <f ca="1">IF($B77&lt;='Visualization - Projection'!$C$18,OFFSET(Projection!K77,$A$2,0),NA())</f>
        <v>0.002318820188395</v>
      </c>
      <c r="AG77" s="3">
        <f ca="1">IF($B77&lt;='Visualization - Projection'!$C$18,OFFSET(Projection!M77,$A$2,0),NA())</f>
        <v>0.08727280937974</v>
      </c>
      <c r="AH77" s="3">
        <f ca="1">IF($B77&lt;='Visualization - Projection'!$C$18,OFFSET(Projection!N77,$A$2,0),NA())</f>
        <v>0.91272719062026</v>
      </c>
    </row>
    <row r="78" spans="2:34">
      <c r="B78" s="9">
        <f ca="1">IF(B77&lt;'Visualization - Projection'!$C$18,OFFSET(Projection!A78,$A$2,0),NA())</f>
        <v>43966</v>
      </c>
      <c r="C78" s="10" t="e">
        <f ca="1">IF($B78&lt;='Visualization - Projection'!$C$18,OFFSET(Projection!B78,$A$2,0),NA())</f>
        <v>#N/A</v>
      </c>
      <c r="D78" s="11">
        <f ca="1">IF($B78&lt;='Visualization - Projection'!$C$18,OFFSET(Projection!C78,$A$2,0),NA())</f>
        <v>0.243</v>
      </c>
      <c r="E78" s="12">
        <f ca="1">IF($B78&lt;='Visualization - Projection'!$C$18,OFFSET(Projection!D78,$A$2,0),NA())</f>
        <v>377.415940872035</v>
      </c>
      <c r="F78" s="12" t="e">
        <f ca="1">IF($B78&lt;='Visualization - Projection'!$C$18,OFFSET(Projection!#REF!,$A$2,0),NA())</f>
        <v>#REF!</v>
      </c>
      <c r="G78" s="10" t="e">
        <f ca="1">IF($B78&lt;='Visualization - Projection'!$C$18,OFFSET(Projection!E78,$A$2,0),NA())</f>
        <v>#N/A</v>
      </c>
      <c r="H78" s="12">
        <f ca="1">IF($B78&lt;='Visualization - Projection'!$C$18,OFFSET(Projection!F78,$A$2,0),NA())</f>
        <v>42146.3834859284</v>
      </c>
      <c r="I78" s="12" t="e">
        <f ca="1">IF($B78&lt;='Visualization - Projection'!$C$18,OFFSET(Projection!#REF!,$A$2,0),NA())</f>
        <v>#REF!</v>
      </c>
      <c r="J78" s="10" t="e">
        <f ca="1">IF($B78&lt;='Visualization - Projection'!$C$18,OFFSET(Projection!O78,$A$2,0),NA())</f>
        <v>#N/A</v>
      </c>
      <c r="K78" s="10" t="e">
        <f ca="1">IF($B78&lt;='Visualization - Projection'!$C$18,OFFSET(Projection!P78,$A$2,0),NA())</f>
        <v>#N/A</v>
      </c>
      <c r="L78" s="12">
        <f ca="1">IF($B78&lt;='Visualization - Projection'!$C$18,OFFSET(Projection!Q78,$A$2,0),NA())</f>
        <v>2647</v>
      </c>
      <c r="M78" s="12" t="e">
        <f ca="1">IF($B78&lt;='Visualization - Projection'!$C$18,OFFSET(Projection!#REF!,$A$2,0),NA())</f>
        <v>#REF!</v>
      </c>
      <c r="N78" s="10" t="e">
        <f ca="1">IF($B78&lt;='Visualization - Projection'!$C$18,OFFSET(Projection!T78,$A$2,0),NA())</f>
        <v>#N/A</v>
      </c>
      <c r="O78" s="11" t="e">
        <f ca="1">IF($B78&lt;='Visualization - Projection'!$C$18,OFFSET(Projection!U78,$A$2,0),NA())</f>
        <v>#N/A</v>
      </c>
      <c r="P78" s="12">
        <f ca="1">IF($B78&lt;='Visualization - Projection'!$C$18,OFFSET(Projection!V78,$A$2,0),NA())</f>
        <v>582.34</v>
      </c>
      <c r="Q78" s="10" t="e">
        <f ca="1">IF($B78&lt;='Visualization - Projection'!$C$18,OFFSET(Projection!W78,$A$2,0),NA())</f>
        <v>#N/A</v>
      </c>
      <c r="R78" s="11" t="e">
        <f ca="1">IF($B78&lt;='Visualization - Projection'!$C$18,OFFSET(Projection!X78,$A$2,0),NA())</f>
        <v>#N/A</v>
      </c>
      <c r="S78" s="12">
        <f ca="1">IF($B78&lt;='Visualization - Projection'!$C$18,OFFSET(Projection!Y78,$A$2,0),NA())</f>
        <v>423.52</v>
      </c>
      <c r="T78" s="10" t="e">
        <f ca="1">IF($B78&lt;='Visualization - Projection'!$C$18,OFFSET(Projection!Z78,$A$2,0),NA())</f>
        <v>#N/A</v>
      </c>
      <c r="U78" s="10" t="e">
        <f ca="1">IF($B78&lt;='Visualization - Projection'!$C$18,OFFSET(Projection!AA78,$A$2,0),NA())</f>
        <v>#N/A</v>
      </c>
      <c r="V78" s="12">
        <f ca="1">IF($B78&lt;='Visualization - Projection'!$C$18,OFFSET(Projection!AB78,$A$2,0),NA())</f>
        <v>59.0281</v>
      </c>
      <c r="W78" s="10" t="e">
        <f ca="1">IF($B78&lt;='Visualization - Projection'!$C$18,OFFSET(Projection!AC78,$A$2,0),NA())</f>
        <v>#N/A</v>
      </c>
      <c r="X78" s="12">
        <f ca="1">IF($B78&lt;='Visualization - Projection'!$C$18,OFFSET(Projection!AD78,$A$2,0),NA())</f>
        <v>5136.3144</v>
      </c>
      <c r="Y78" s="11" t="e">
        <f ca="1">IF($B78&lt;='Visualization - Projection'!$C$18,OFFSET(Projection!AE78,$A$2,0),NA())</f>
        <v>#N/A</v>
      </c>
      <c r="Z78" s="10">
        <f ca="1">IF($B78&lt;='Visualization - Projection'!$C$18,OFFSET(Projection!AI78,$A$2,0),NA())</f>
        <v>0</v>
      </c>
      <c r="AA78" s="11">
        <f ca="1">IF($B78&lt;='Visualization - Projection'!$C$18,OFFSET(Projection!AJ78,$A$2,0),NA())</f>
        <v>0.97459499263623</v>
      </c>
      <c r="AB78" s="11" t="e">
        <f ca="1">IF($B78&lt;='Visualization - Projection'!$C$18,OFFSET(Projection!#REF!,$A$2,0),NA())</f>
        <v>#REF!</v>
      </c>
      <c r="AC78" s="11" t="e">
        <f ca="1">IF($B78&lt;='Visualization - Projection'!$C$18,OFFSET(Projection!AK78,$A$2,0),NA())</f>
        <v>#N/A</v>
      </c>
      <c r="AD78" s="10">
        <f ca="1">IF($B78&lt;='Visualization - Projection'!$C$18,OFFSET(Projection!AL78,$A$2,0),NA())</f>
        <v>2200</v>
      </c>
      <c r="AE78" s="10">
        <f ca="1">IF($B78&lt;='Visualization - Projection'!$C$18,OFFSET(Projection!AM78,$A$2,0),NA())</f>
        <v>2000</v>
      </c>
      <c r="AF78" s="3">
        <f ca="1">IF($B78&lt;='Visualization - Projection'!$C$18,OFFSET(Projection!K78,$A$2,0),NA())</f>
        <v>0.00225371084590223</v>
      </c>
      <c r="AG78" s="3">
        <f ca="1">IF($B78&lt;='Visualization - Projection'!$C$18,OFFSET(Projection!M78,$A$2,0),NA())</f>
        <v>0.0877871067871141</v>
      </c>
      <c r="AH78" s="3">
        <f ca="1">IF($B78&lt;='Visualization - Projection'!$C$18,OFFSET(Projection!N78,$A$2,0),NA())</f>
        <v>0.912212893212886</v>
      </c>
    </row>
    <row r="79" spans="2:34">
      <c r="B79" s="9">
        <f ca="1">IF(B78&lt;'Visualization - Projection'!$C$18,OFFSET(Projection!A79,$A$2,0),NA())</f>
        <v>43967</v>
      </c>
      <c r="C79" s="10" t="e">
        <f ca="1">IF($B79&lt;='Visualization - Projection'!$C$18,OFFSET(Projection!B79,$A$2,0),NA())</f>
        <v>#N/A</v>
      </c>
      <c r="D79" s="11">
        <f ca="1">IF($B79&lt;='Visualization - Projection'!$C$18,OFFSET(Projection!C79,$A$2,0),NA())</f>
        <v>0.243</v>
      </c>
      <c r="E79" s="12">
        <f ca="1">IF($B79&lt;='Visualization - Projection'!$C$18,OFFSET(Projection!D79,$A$2,0),NA())</f>
        <v>367.234109968156</v>
      </c>
      <c r="F79" s="12" t="e">
        <f ca="1">IF($B79&lt;='Visualization - Projection'!$C$18,OFFSET(Projection!#REF!,$A$2,0),NA())</f>
        <v>#REF!</v>
      </c>
      <c r="G79" s="10" t="e">
        <f ca="1">IF($B79&lt;='Visualization - Projection'!$C$18,OFFSET(Projection!E79,$A$2,0),NA())</f>
        <v>#N/A</v>
      </c>
      <c r="H79" s="12">
        <f ca="1">IF($B79&lt;='Visualization - Projection'!$C$18,OFFSET(Projection!F79,$A$2,0),NA())</f>
        <v>42513.6175958965</v>
      </c>
      <c r="I79" s="12" t="e">
        <f ca="1">IF($B79&lt;='Visualization - Projection'!$C$18,OFFSET(Projection!#REF!,$A$2,0),NA())</f>
        <v>#REF!</v>
      </c>
      <c r="J79" s="10" t="e">
        <f ca="1">IF($B79&lt;='Visualization - Projection'!$C$18,OFFSET(Projection!O79,$A$2,0),NA())</f>
        <v>#N/A</v>
      </c>
      <c r="K79" s="10" t="e">
        <f ca="1">IF($B79&lt;='Visualization - Projection'!$C$18,OFFSET(Projection!P79,$A$2,0),NA())</f>
        <v>#N/A</v>
      </c>
      <c r="L79" s="12">
        <f ca="1">IF($B79&lt;='Visualization - Projection'!$C$18,OFFSET(Projection!Q79,$A$2,0),NA())</f>
        <v>2579</v>
      </c>
      <c r="M79" s="12" t="e">
        <f ca="1">IF($B79&lt;='Visualization - Projection'!$C$18,OFFSET(Projection!#REF!,$A$2,0),NA())</f>
        <v>#REF!</v>
      </c>
      <c r="N79" s="10" t="e">
        <f ca="1">IF($B79&lt;='Visualization - Projection'!$C$18,OFFSET(Projection!T79,$A$2,0),NA())</f>
        <v>#N/A</v>
      </c>
      <c r="O79" s="11" t="e">
        <f ca="1">IF($B79&lt;='Visualization - Projection'!$C$18,OFFSET(Projection!U79,$A$2,0),NA())</f>
        <v>#N/A</v>
      </c>
      <c r="P79" s="12">
        <f ca="1">IF($B79&lt;='Visualization - Projection'!$C$18,OFFSET(Projection!V79,$A$2,0),NA())</f>
        <v>567.38</v>
      </c>
      <c r="Q79" s="10" t="e">
        <f ca="1">IF($B79&lt;='Visualization - Projection'!$C$18,OFFSET(Projection!W79,$A$2,0),NA())</f>
        <v>#N/A</v>
      </c>
      <c r="R79" s="11" t="e">
        <f ca="1">IF($B79&lt;='Visualization - Projection'!$C$18,OFFSET(Projection!X79,$A$2,0),NA())</f>
        <v>#N/A</v>
      </c>
      <c r="S79" s="12">
        <f ca="1">IF($B79&lt;='Visualization - Projection'!$C$18,OFFSET(Projection!Y79,$A$2,0),NA())</f>
        <v>412.64</v>
      </c>
      <c r="T79" s="10" t="e">
        <f ca="1">IF($B79&lt;='Visualization - Projection'!$C$18,OFFSET(Projection!Z79,$A$2,0),NA())</f>
        <v>#N/A</v>
      </c>
      <c r="U79" s="10" t="e">
        <f ca="1">IF($B79&lt;='Visualization - Projection'!$C$18,OFFSET(Projection!AA79,$A$2,0),NA())</f>
        <v>#N/A</v>
      </c>
      <c r="V79" s="12">
        <f ca="1">IF($B79&lt;='Visualization - Projection'!$C$18,OFFSET(Projection!AB79,$A$2,0),NA())</f>
        <v>57.5117</v>
      </c>
      <c r="W79" s="10" t="e">
        <f ca="1">IF($B79&lt;='Visualization - Projection'!$C$18,OFFSET(Projection!AC79,$A$2,0),NA())</f>
        <v>#N/A</v>
      </c>
      <c r="X79" s="12">
        <f ca="1">IF($B79&lt;='Visualization - Projection'!$C$18,OFFSET(Projection!AD79,$A$2,0),NA())</f>
        <v>5193.8261</v>
      </c>
      <c r="Y79" s="11" t="e">
        <f ca="1">IF($B79&lt;='Visualization - Projection'!$C$18,OFFSET(Projection!AE79,$A$2,0),NA())</f>
        <v>#N/A</v>
      </c>
      <c r="Z79" s="10">
        <f ca="1">IF($B79&lt;='Visualization - Projection'!$C$18,OFFSET(Projection!AI79,$A$2,0),NA())</f>
        <v>0</v>
      </c>
      <c r="AA79" s="11">
        <f ca="1">IF($B79&lt;='Visualization - Projection'!$C$18,OFFSET(Projection!AJ79,$A$2,0),NA())</f>
        <v>0.974310540234227</v>
      </c>
      <c r="AB79" s="11" t="e">
        <f ca="1">IF($B79&lt;='Visualization - Projection'!$C$18,OFFSET(Projection!#REF!,$A$2,0),NA())</f>
        <v>#REF!</v>
      </c>
      <c r="AC79" s="11" t="e">
        <f ca="1">IF($B79&lt;='Visualization - Projection'!$C$18,OFFSET(Projection!AK79,$A$2,0),NA())</f>
        <v>#N/A</v>
      </c>
      <c r="AD79" s="10">
        <f ca="1">IF($B79&lt;='Visualization - Projection'!$C$18,OFFSET(Projection!AL79,$A$2,0),NA())</f>
        <v>2200</v>
      </c>
      <c r="AE79" s="10">
        <f ca="1">IF($B79&lt;='Visualization - Projection'!$C$18,OFFSET(Projection!AM79,$A$2,0),NA())</f>
        <v>2000</v>
      </c>
      <c r="AF79" s="3">
        <f ca="1">IF($B79&lt;='Visualization - Projection'!$C$18,OFFSET(Projection!K79,$A$2,0),NA())</f>
        <v>0.00219013976445741</v>
      </c>
      <c r="AG79" s="3">
        <f ca="1">IF($B79&lt;='Visualization - Projection'!$C$18,OFFSET(Projection!M79,$A$2,0),NA())</f>
        <v>0.0882866817612771</v>
      </c>
      <c r="AH79" s="3">
        <f ca="1">IF($B79&lt;='Visualization - Projection'!$C$18,OFFSET(Projection!N79,$A$2,0),NA())</f>
        <v>0.911713318238723</v>
      </c>
    </row>
    <row r="80" spans="2:34">
      <c r="B80" s="9">
        <f ca="1">IF(B79&lt;'Visualization - Projection'!$C$18,OFFSET(Projection!A80,$A$2,0),NA())</f>
        <v>43968</v>
      </c>
      <c r="C80" s="10" t="e">
        <f ca="1">IF($B80&lt;='Visualization - Projection'!$C$18,OFFSET(Projection!B80,$A$2,0),NA())</f>
        <v>#N/A</v>
      </c>
      <c r="D80" s="11">
        <f ca="1">IF($B80&lt;='Visualization - Projection'!$C$18,OFFSET(Projection!C80,$A$2,0),NA())</f>
        <v>0.243</v>
      </c>
      <c r="E80" s="12">
        <f ca="1">IF($B80&lt;='Visualization - Projection'!$C$18,OFFSET(Projection!D80,$A$2,0),NA())</f>
        <v>357.268229991024</v>
      </c>
      <c r="F80" s="12" t="e">
        <f ca="1">IF($B80&lt;='Visualization - Projection'!$C$18,OFFSET(Projection!#REF!,$A$2,0),NA())</f>
        <v>#REF!</v>
      </c>
      <c r="G80" s="10" t="e">
        <f ca="1">IF($B80&lt;='Visualization - Projection'!$C$18,OFFSET(Projection!E80,$A$2,0),NA())</f>
        <v>#N/A</v>
      </c>
      <c r="H80" s="12">
        <f ca="1">IF($B80&lt;='Visualization - Projection'!$C$18,OFFSET(Projection!F80,$A$2,0),NA())</f>
        <v>42870.8858258876</v>
      </c>
      <c r="I80" s="12" t="e">
        <f ca="1">IF($B80&lt;='Visualization - Projection'!$C$18,OFFSET(Projection!#REF!,$A$2,0),NA())</f>
        <v>#REF!</v>
      </c>
      <c r="J80" s="10" t="e">
        <f ca="1">IF($B80&lt;='Visualization - Projection'!$C$18,OFFSET(Projection!O80,$A$2,0),NA())</f>
        <v>#N/A</v>
      </c>
      <c r="K80" s="10" t="e">
        <f ca="1">IF($B80&lt;='Visualization - Projection'!$C$18,OFFSET(Projection!P80,$A$2,0),NA())</f>
        <v>#N/A</v>
      </c>
      <c r="L80" s="12">
        <f ca="1">IF($B80&lt;='Visualization - Projection'!$C$18,OFFSET(Projection!Q80,$A$2,0),NA())</f>
        <v>2512</v>
      </c>
      <c r="M80" s="12" t="e">
        <f ca="1">IF($B80&lt;='Visualization - Projection'!$C$18,OFFSET(Projection!#REF!,$A$2,0),NA())</f>
        <v>#REF!</v>
      </c>
      <c r="N80" s="10" t="e">
        <f ca="1">IF($B80&lt;='Visualization - Projection'!$C$18,OFFSET(Projection!T80,$A$2,0),NA())</f>
        <v>#N/A</v>
      </c>
      <c r="O80" s="11" t="e">
        <f ca="1">IF($B80&lt;='Visualization - Projection'!$C$18,OFFSET(Projection!U80,$A$2,0),NA())</f>
        <v>#N/A</v>
      </c>
      <c r="P80" s="12">
        <f ca="1">IF($B80&lt;='Visualization - Projection'!$C$18,OFFSET(Projection!V80,$A$2,0),NA())</f>
        <v>552.64</v>
      </c>
      <c r="Q80" s="10" t="e">
        <f ca="1">IF($B80&lt;='Visualization - Projection'!$C$18,OFFSET(Projection!W80,$A$2,0),NA())</f>
        <v>#N/A</v>
      </c>
      <c r="R80" s="11" t="e">
        <f ca="1">IF($B80&lt;='Visualization - Projection'!$C$18,OFFSET(Projection!X80,$A$2,0),NA())</f>
        <v>#N/A</v>
      </c>
      <c r="S80" s="12">
        <f ca="1">IF($B80&lt;='Visualization - Projection'!$C$18,OFFSET(Projection!Y80,$A$2,0),NA())</f>
        <v>401.92</v>
      </c>
      <c r="T80" s="10" t="e">
        <f ca="1">IF($B80&lt;='Visualization - Projection'!$C$18,OFFSET(Projection!Z80,$A$2,0),NA())</f>
        <v>#N/A</v>
      </c>
      <c r="U80" s="10" t="e">
        <f ca="1">IF($B80&lt;='Visualization - Projection'!$C$18,OFFSET(Projection!AA80,$A$2,0),NA())</f>
        <v>#N/A</v>
      </c>
      <c r="V80" s="12">
        <f ca="1">IF($B80&lt;='Visualization - Projection'!$C$18,OFFSET(Projection!AB80,$A$2,0),NA())</f>
        <v>56.0176</v>
      </c>
      <c r="W80" s="10" t="e">
        <f ca="1">IF($B80&lt;='Visualization - Projection'!$C$18,OFFSET(Projection!AC80,$A$2,0),NA())</f>
        <v>#N/A</v>
      </c>
      <c r="X80" s="12">
        <f ca="1">IF($B80&lt;='Visualization - Projection'!$C$18,OFFSET(Projection!AD80,$A$2,0),NA())</f>
        <v>5249.8437</v>
      </c>
      <c r="Y80" s="11" t="e">
        <f ca="1">IF($B80&lt;='Visualization - Projection'!$C$18,OFFSET(Projection!AE80,$A$2,0),NA())</f>
        <v>#N/A</v>
      </c>
      <c r="Z80" s="10">
        <f ca="1">IF($B80&lt;='Visualization - Projection'!$C$18,OFFSET(Projection!AI80,$A$2,0),NA())</f>
        <v>0</v>
      </c>
      <c r="AA80" s="11">
        <f ca="1">IF($B80&lt;='Visualization - Projection'!$C$18,OFFSET(Projection!AJ80,$A$2,0),NA())</f>
        <v>0.974020938348197</v>
      </c>
      <c r="AB80" s="11" t="e">
        <f ca="1">IF($B80&lt;='Visualization - Projection'!$C$18,OFFSET(Projection!#REF!,$A$2,0),NA())</f>
        <v>#REF!</v>
      </c>
      <c r="AC80" s="11" t="e">
        <f ca="1">IF($B80&lt;='Visualization - Projection'!$C$18,OFFSET(Projection!AK80,$A$2,0),NA())</f>
        <v>#N/A</v>
      </c>
      <c r="AD80" s="10">
        <f ca="1">IF($B80&lt;='Visualization - Projection'!$C$18,OFFSET(Projection!AL80,$A$2,0),NA())</f>
        <v>2200</v>
      </c>
      <c r="AE80" s="10">
        <f ca="1">IF($B80&lt;='Visualization - Projection'!$C$18,OFFSET(Projection!AM80,$A$2,0),NA())</f>
        <v>2000</v>
      </c>
      <c r="AF80" s="3">
        <f ca="1">IF($B80&lt;='Visualization - Projection'!$C$18,OFFSET(Projection!K80,$A$2,0),NA())</f>
        <v>0.00212808813999459</v>
      </c>
      <c r="AG80" s="3">
        <f ca="1">IF($B80&lt;='Visualization - Projection'!$C$18,OFFSET(Projection!M80,$A$2,0),NA())</f>
        <v>0.0887718992021476</v>
      </c>
      <c r="AH80" s="3">
        <f ca="1">IF($B80&lt;='Visualization - Projection'!$C$18,OFFSET(Projection!N80,$A$2,0),NA())</f>
        <v>0.911228100797852</v>
      </c>
    </row>
    <row r="81" spans="2:34">
      <c r="B81" s="9">
        <f ca="1">IF(B80&lt;'Visualization - Projection'!$C$18,OFFSET(Projection!A81,$A$2,0),NA())</f>
        <v>43969</v>
      </c>
      <c r="C81" s="10" t="e">
        <f ca="1">IF($B81&lt;='Visualization - Projection'!$C$18,OFFSET(Projection!B81,$A$2,0),NA())</f>
        <v>#N/A</v>
      </c>
      <c r="D81" s="11">
        <f ca="1">IF($B81&lt;='Visualization - Projection'!$C$18,OFFSET(Projection!C81,$A$2,0),NA())</f>
        <v>0.243</v>
      </c>
      <c r="E81" s="12">
        <f ca="1">IF($B81&lt;='Visualization - Projection'!$C$18,OFFSET(Projection!D81,$A$2,0),NA())</f>
        <v>347.51724436027</v>
      </c>
      <c r="F81" s="12" t="e">
        <f ca="1">IF($B81&lt;='Visualization - Projection'!$C$18,OFFSET(Projection!#REF!,$A$2,0),NA())</f>
        <v>#REF!</v>
      </c>
      <c r="G81" s="10" t="e">
        <f ca="1">IF($B81&lt;='Visualization - Projection'!$C$18,OFFSET(Projection!E81,$A$2,0),NA())</f>
        <v>#N/A</v>
      </c>
      <c r="H81" s="12">
        <f ca="1">IF($B81&lt;='Visualization - Projection'!$C$18,OFFSET(Projection!F81,$A$2,0),NA())</f>
        <v>43218.4030702478</v>
      </c>
      <c r="I81" s="12" t="e">
        <f ca="1">IF($B81&lt;='Visualization - Projection'!$C$18,OFFSET(Projection!#REF!,$A$2,0),NA())</f>
        <v>#REF!</v>
      </c>
      <c r="J81" s="10" t="e">
        <f ca="1">IF($B81&lt;='Visualization - Projection'!$C$18,OFFSET(Projection!O81,$A$2,0),NA())</f>
        <v>#N/A</v>
      </c>
      <c r="K81" s="10" t="e">
        <f ca="1">IF($B81&lt;='Visualization - Projection'!$C$18,OFFSET(Projection!P81,$A$2,0),NA())</f>
        <v>#N/A</v>
      </c>
      <c r="L81" s="12">
        <f ca="1">IF($B81&lt;='Visualization - Projection'!$C$18,OFFSET(Projection!Q81,$A$2,0),NA())</f>
        <v>2446</v>
      </c>
      <c r="M81" s="12" t="e">
        <f ca="1">IF($B81&lt;='Visualization - Projection'!$C$18,OFFSET(Projection!#REF!,$A$2,0),NA())</f>
        <v>#REF!</v>
      </c>
      <c r="N81" s="10" t="e">
        <f ca="1">IF($B81&lt;='Visualization - Projection'!$C$18,OFFSET(Projection!T81,$A$2,0),NA())</f>
        <v>#N/A</v>
      </c>
      <c r="O81" s="11" t="e">
        <f ca="1">IF($B81&lt;='Visualization - Projection'!$C$18,OFFSET(Projection!U81,$A$2,0),NA())</f>
        <v>#N/A</v>
      </c>
      <c r="P81" s="12">
        <f ca="1">IF($B81&lt;='Visualization - Projection'!$C$18,OFFSET(Projection!V81,$A$2,0),NA())</f>
        <v>538.12</v>
      </c>
      <c r="Q81" s="10" t="e">
        <f ca="1">IF($B81&lt;='Visualization - Projection'!$C$18,OFFSET(Projection!W81,$A$2,0),NA())</f>
        <v>#N/A</v>
      </c>
      <c r="R81" s="11" t="e">
        <f ca="1">IF($B81&lt;='Visualization - Projection'!$C$18,OFFSET(Projection!X81,$A$2,0),NA())</f>
        <v>#N/A</v>
      </c>
      <c r="S81" s="12">
        <f ca="1">IF($B81&lt;='Visualization - Projection'!$C$18,OFFSET(Projection!Y81,$A$2,0),NA())</f>
        <v>391.36</v>
      </c>
      <c r="T81" s="10" t="e">
        <f ca="1">IF($B81&lt;='Visualization - Projection'!$C$18,OFFSET(Projection!Z81,$A$2,0),NA())</f>
        <v>#N/A</v>
      </c>
      <c r="U81" s="10" t="e">
        <f ca="1">IF($B81&lt;='Visualization - Projection'!$C$18,OFFSET(Projection!AA81,$A$2,0),NA())</f>
        <v>#N/A</v>
      </c>
      <c r="V81" s="12">
        <f ca="1">IF($B81&lt;='Visualization - Projection'!$C$18,OFFSET(Projection!AB81,$A$2,0),NA())</f>
        <v>54.5458</v>
      </c>
      <c r="W81" s="10" t="e">
        <f ca="1">IF($B81&lt;='Visualization - Projection'!$C$18,OFFSET(Projection!AC81,$A$2,0),NA())</f>
        <v>#N/A</v>
      </c>
      <c r="X81" s="12">
        <f ca="1">IF($B81&lt;='Visualization - Projection'!$C$18,OFFSET(Projection!AD81,$A$2,0),NA())</f>
        <v>5304.3895</v>
      </c>
      <c r="Y81" s="11" t="e">
        <f ca="1">IF($B81&lt;='Visualization - Projection'!$C$18,OFFSET(Projection!AE81,$A$2,0),NA())</f>
        <v>#N/A</v>
      </c>
      <c r="Z81" s="10">
        <f ca="1">IF($B81&lt;='Visualization - Projection'!$C$18,OFFSET(Projection!AI81,$A$2,0),NA())</f>
        <v>0</v>
      </c>
      <c r="AA81" s="11">
        <f ca="1">IF($B81&lt;='Visualization - Projection'!$C$18,OFFSET(Projection!AJ81,$A$2,0),NA())</f>
        <v>0.973726114649682</v>
      </c>
      <c r="AB81" s="11" t="e">
        <f ca="1">IF($B81&lt;='Visualization - Projection'!$C$18,OFFSET(Projection!#REF!,$A$2,0),NA())</f>
        <v>#REF!</v>
      </c>
      <c r="AC81" s="11" t="e">
        <f ca="1">IF($B81&lt;='Visualization - Projection'!$C$18,OFFSET(Projection!AK81,$A$2,0),NA())</f>
        <v>#N/A</v>
      </c>
      <c r="AD81" s="10">
        <f ca="1">IF($B81&lt;='Visualization - Projection'!$C$18,OFFSET(Projection!AL81,$A$2,0),NA())</f>
        <v>2200</v>
      </c>
      <c r="AE81" s="10">
        <f ca="1">IF($B81&lt;='Visualization - Projection'!$C$18,OFFSET(Projection!AM81,$A$2,0),NA())</f>
        <v>2000</v>
      </c>
      <c r="AF81" s="3">
        <f ca="1">IF($B81&lt;='Visualization - Projection'!$C$18,OFFSET(Projection!K81,$A$2,0),NA())</f>
        <v>0.00206753623580335</v>
      </c>
      <c r="AG81" s="3">
        <f ca="1">IF($B81&lt;='Visualization - Projection'!$C$18,OFFSET(Projection!M81,$A$2,0),NA())</f>
        <v>0.0892431184146831</v>
      </c>
      <c r="AH81" s="3">
        <f ca="1">IF($B81&lt;='Visualization - Projection'!$C$18,OFFSET(Projection!N81,$A$2,0),NA())</f>
        <v>0.910756881585317</v>
      </c>
    </row>
    <row r="82" spans="2:34">
      <c r="B82" s="9">
        <f ca="1">IF(B81&lt;'Visualization - Projection'!$C$18,OFFSET(Projection!A82,$A$2,0),NA())</f>
        <v>43970</v>
      </c>
      <c r="C82" s="10" t="e">
        <f ca="1">IF($B82&lt;='Visualization - Projection'!$C$18,OFFSET(Projection!B82,$A$2,0),NA())</f>
        <v>#N/A</v>
      </c>
      <c r="D82" s="11">
        <f ca="1">IF($B82&lt;='Visualization - Projection'!$C$18,OFFSET(Projection!C82,$A$2,0),NA())</f>
        <v>0.243</v>
      </c>
      <c r="E82" s="12">
        <f ca="1">IF($B82&lt;='Visualization - Projection'!$C$18,OFFSET(Projection!D82,$A$2,0),NA())</f>
        <v>337.97985750905</v>
      </c>
      <c r="F82" s="12" t="e">
        <f ca="1">IF($B82&lt;='Visualization - Projection'!$C$18,OFFSET(Projection!#REF!,$A$2,0),NA())</f>
        <v>#REF!</v>
      </c>
      <c r="G82" s="10" t="e">
        <f ca="1">IF($B82&lt;='Visualization - Projection'!$C$18,OFFSET(Projection!E82,$A$2,0),NA())</f>
        <v>#N/A</v>
      </c>
      <c r="H82" s="12">
        <f ca="1">IF($B82&lt;='Visualization - Projection'!$C$18,OFFSET(Projection!F82,$A$2,0),NA())</f>
        <v>43556.3829277569</v>
      </c>
      <c r="I82" s="12" t="e">
        <f ca="1">IF($B82&lt;='Visualization - Projection'!$C$18,OFFSET(Projection!#REF!,$A$2,0),NA())</f>
        <v>#REF!</v>
      </c>
      <c r="J82" s="10" t="e">
        <f ca="1">IF($B82&lt;='Visualization - Projection'!$C$18,OFFSET(Projection!O82,$A$2,0),NA())</f>
        <v>#N/A</v>
      </c>
      <c r="K82" s="10" t="e">
        <f ca="1">IF($B82&lt;='Visualization - Projection'!$C$18,OFFSET(Projection!P82,$A$2,0),NA())</f>
        <v>#N/A</v>
      </c>
      <c r="L82" s="12">
        <f ca="1">IF($B82&lt;='Visualization - Projection'!$C$18,OFFSET(Projection!Q82,$A$2,0),NA())</f>
        <v>2382</v>
      </c>
      <c r="M82" s="12" t="e">
        <f ca="1">IF($B82&lt;='Visualization - Projection'!$C$18,OFFSET(Projection!#REF!,$A$2,0),NA())</f>
        <v>#REF!</v>
      </c>
      <c r="N82" s="10" t="e">
        <f ca="1">IF($B82&lt;='Visualization - Projection'!$C$18,OFFSET(Projection!T82,$A$2,0),NA())</f>
        <v>#N/A</v>
      </c>
      <c r="O82" s="11" t="e">
        <f ca="1">IF($B82&lt;='Visualization - Projection'!$C$18,OFFSET(Projection!U82,$A$2,0),NA())</f>
        <v>#N/A</v>
      </c>
      <c r="P82" s="12">
        <f ca="1">IF($B82&lt;='Visualization - Projection'!$C$18,OFFSET(Projection!V82,$A$2,0),NA())</f>
        <v>524.04</v>
      </c>
      <c r="Q82" s="10" t="e">
        <f ca="1">IF($B82&lt;='Visualization - Projection'!$C$18,OFFSET(Projection!W82,$A$2,0),NA())</f>
        <v>#N/A</v>
      </c>
      <c r="R82" s="11" t="e">
        <f ca="1">IF($B82&lt;='Visualization - Projection'!$C$18,OFFSET(Projection!X82,$A$2,0),NA())</f>
        <v>#N/A</v>
      </c>
      <c r="S82" s="12">
        <f ca="1">IF($B82&lt;='Visualization - Projection'!$C$18,OFFSET(Projection!Y82,$A$2,0),NA())</f>
        <v>381.12</v>
      </c>
      <c r="T82" s="10" t="e">
        <f ca="1">IF($B82&lt;='Visualization - Projection'!$C$18,OFFSET(Projection!Z82,$A$2,0),NA())</f>
        <v>#N/A</v>
      </c>
      <c r="U82" s="10" t="e">
        <f ca="1">IF($B82&lt;='Visualization - Projection'!$C$18,OFFSET(Projection!AA82,$A$2,0),NA())</f>
        <v>#N/A</v>
      </c>
      <c r="V82" s="12">
        <f ca="1">IF($B82&lt;='Visualization - Projection'!$C$18,OFFSET(Projection!AB82,$A$2,0),NA())</f>
        <v>53.1186</v>
      </c>
      <c r="W82" s="10" t="e">
        <f ca="1">IF($B82&lt;='Visualization - Projection'!$C$18,OFFSET(Projection!AC82,$A$2,0),NA())</f>
        <v>#N/A</v>
      </c>
      <c r="X82" s="12">
        <f ca="1">IF($B82&lt;='Visualization - Projection'!$C$18,OFFSET(Projection!AD82,$A$2,0),NA())</f>
        <v>5357.5081</v>
      </c>
      <c r="Y82" s="11" t="e">
        <f ca="1">IF($B82&lt;='Visualization - Projection'!$C$18,OFFSET(Projection!AE82,$A$2,0),NA())</f>
        <v>#N/A</v>
      </c>
      <c r="Z82" s="10">
        <f ca="1">IF($B82&lt;='Visualization - Projection'!$C$18,OFFSET(Projection!AI82,$A$2,0),NA())</f>
        <v>0</v>
      </c>
      <c r="AA82" s="11">
        <f ca="1">IF($B82&lt;='Visualization - Projection'!$C$18,OFFSET(Projection!AJ82,$A$2,0),NA())</f>
        <v>0.973834832379395</v>
      </c>
      <c r="AB82" s="11" t="e">
        <f ca="1">IF($B82&lt;='Visualization - Projection'!$C$18,OFFSET(Projection!#REF!,$A$2,0),NA())</f>
        <v>#REF!</v>
      </c>
      <c r="AC82" s="11" t="e">
        <f ca="1">IF($B82&lt;='Visualization - Projection'!$C$18,OFFSET(Projection!AK82,$A$2,0),NA())</f>
        <v>#N/A</v>
      </c>
      <c r="AD82" s="10">
        <f ca="1">IF($B82&lt;='Visualization - Projection'!$C$18,OFFSET(Projection!AL82,$A$2,0),NA())</f>
        <v>2200</v>
      </c>
      <c r="AE82" s="10">
        <f ca="1">IF($B82&lt;='Visualization - Projection'!$C$18,OFFSET(Projection!AM82,$A$2,0),NA())</f>
        <v>2000</v>
      </c>
      <c r="AF82" s="3">
        <f ca="1">IF($B82&lt;='Visualization - Projection'!$C$18,OFFSET(Projection!K82,$A$2,0),NA())</f>
        <v>0.0020084634764006</v>
      </c>
      <c r="AG82" s="3">
        <f ca="1">IF($B82&lt;='Visualization - Projection'!$C$18,OFFSET(Projection!M82,$A$2,0),NA())</f>
        <v>0.0897006929683715</v>
      </c>
      <c r="AH82" s="3">
        <f ca="1">IF($B82&lt;='Visualization - Projection'!$C$18,OFFSET(Projection!N82,$A$2,0),NA())</f>
        <v>0.910299307031628</v>
      </c>
    </row>
    <row r="83" spans="2:34">
      <c r="B83" s="9">
        <f ca="1">IF(B82&lt;'Visualization - Projection'!$C$18,OFFSET(Projection!A83,$A$2,0),NA())</f>
        <v>43971</v>
      </c>
      <c r="C83" s="10" t="e">
        <f ca="1">IF($B83&lt;='Visualization - Projection'!$C$18,OFFSET(Projection!B83,$A$2,0),NA())</f>
        <v>#N/A</v>
      </c>
      <c r="D83" s="11">
        <f ca="1">IF($B83&lt;='Visualization - Projection'!$C$18,OFFSET(Projection!C83,$A$2,0),NA())</f>
        <v>0.243</v>
      </c>
      <c r="E83" s="12">
        <f ca="1">IF($B83&lt;='Visualization - Projection'!$C$18,OFFSET(Projection!D83,$A$2,0),NA())</f>
        <v>328.654551974466</v>
      </c>
      <c r="F83" s="12" t="e">
        <f ca="1">IF($B83&lt;='Visualization - Projection'!$C$18,OFFSET(Projection!#REF!,$A$2,0),NA())</f>
        <v>#REF!</v>
      </c>
      <c r="G83" s="10" t="e">
        <f ca="1">IF($B83&lt;='Visualization - Projection'!$C$18,OFFSET(Projection!E83,$A$2,0),NA())</f>
        <v>#N/A</v>
      </c>
      <c r="H83" s="12">
        <f ca="1">IF($B83&lt;='Visualization - Projection'!$C$18,OFFSET(Projection!F83,$A$2,0),NA())</f>
        <v>43885.0374797313</v>
      </c>
      <c r="I83" s="12" t="e">
        <f ca="1">IF($B83&lt;='Visualization - Projection'!$C$18,OFFSET(Projection!#REF!,$A$2,0),NA())</f>
        <v>#REF!</v>
      </c>
      <c r="J83" s="10" t="e">
        <f ca="1">IF($B83&lt;='Visualization - Projection'!$C$18,OFFSET(Projection!O83,$A$2,0),NA())</f>
        <v>#N/A</v>
      </c>
      <c r="K83" s="10" t="e">
        <f ca="1">IF($B83&lt;='Visualization - Projection'!$C$18,OFFSET(Projection!P83,$A$2,0),NA())</f>
        <v>#N/A</v>
      </c>
      <c r="L83" s="12">
        <f ca="1">IF($B83&lt;='Visualization - Projection'!$C$18,OFFSET(Projection!Q83,$A$2,0),NA())</f>
        <v>2319</v>
      </c>
      <c r="M83" s="12" t="e">
        <f ca="1">IF($B83&lt;='Visualization - Projection'!$C$18,OFFSET(Projection!#REF!,$A$2,0),NA())</f>
        <v>#REF!</v>
      </c>
      <c r="N83" s="10" t="e">
        <f ca="1">IF($B83&lt;='Visualization - Projection'!$C$18,OFFSET(Projection!T83,$A$2,0),NA())</f>
        <v>#N/A</v>
      </c>
      <c r="O83" s="11" t="e">
        <f ca="1">IF($B83&lt;='Visualization - Projection'!$C$18,OFFSET(Projection!U83,$A$2,0),NA())</f>
        <v>#N/A</v>
      </c>
      <c r="P83" s="12">
        <f ca="1">IF($B83&lt;='Visualization - Projection'!$C$18,OFFSET(Projection!V83,$A$2,0),NA())</f>
        <v>510.18</v>
      </c>
      <c r="Q83" s="10" t="e">
        <f ca="1">IF($B83&lt;='Visualization - Projection'!$C$18,OFFSET(Projection!W83,$A$2,0),NA())</f>
        <v>#N/A</v>
      </c>
      <c r="R83" s="11" t="e">
        <f ca="1">IF($B83&lt;='Visualization - Projection'!$C$18,OFFSET(Projection!X83,$A$2,0),NA())</f>
        <v>#N/A</v>
      </c>
      <c r="S83" s="12">
        <f ca="1">IF($B83&lt;='Visualization - Projection'!$C$18,OFFSET(Projection!Y83,$A$2,0),NA())</f>
        <v>371.04</v>
      </c>
      <c r="T83" s="10" t="e">
        <f ca="1">IF($B83&lt;='Visualization - Projection'!$C$18,OFFSET(Projection!Z83,$A$2,0),NA())</f>
        <v>#N/A</v>
      </c>
      <c r="U83" s="10" t="e">
        <f ca="1">IF($B83&lt;='Visualization - Projection'!$C$18,OFFSET(Projection!AA83,$A$2,0),NA())</f>
        <v>#N/A</v>
      </c>
      <c r="V83" s="12">
        <f ca="1">IF($B83&lt;='Visualization - Projection'!$C$18,OFFSET(Projection!AB83,$A$2,0),NA())</f>
        <v>51.7137</v>
      </c>
      <c r="W83" s="10" t="e">
        <f ca="1">IF($B83&lt;='Visualization - Projection'!$C$18,OFFSET(Projection!AC83,$A$2,0),NA())</f>
        <v>#N/A</v>
      </c>
      <c r="X83" s="12">
        <f ca="1">IF($B83&lt;='Visualization - Projection'!$C$18,OFFSET(Projection!AD83,$A$2,0),NA())</f>
        <v>5409.2218</v>
      </c>
      <c r="Y83" s="11" t="e">
        <f ca="1">IF($B83&lt;='Visualization - Projection'!$C$18,OFFSET(Projection!AE83,$A$2,0),NA())</f>
        <v>#N/A</v>
      </c>
      <c r="Z83" s="10">
        <f ca="1">IF($B83&lt;='Visualization - Projection'!$C$18,OFFSET(Projection!AI83,$A$2,0),NA())</f>
        <v>0</v>
      </c>
      <c r="AA83" s="11">
        <f ca="1">IF($B83&lt;='Visualization - Projection'!$C$18,OFFSET(Projection!AJ83,$A$2,0),NA())</f>
        <v>0.973551637279597</v>
      </c>
      <c r="AB83" s="11" t="e">
        <f ca="1">IF($B83&lt;='Visualization - Projection'!$C$18,OFFSET(Projection!#REF!,$A$2,0),NA())</f>
        <v>#REF!</v>
      </c>
      <c r="AC83" s="11" t="e">
        <f ca="1">IF($B83&lt;='Visualization - Projection'!$C$18,OFFSET(Projection!AK83,$A$2,0),NA())</f>
        <v>#N/A</v>
      </c>
      <c r="AD83" s="10">
        <f ca="1">IF($B83&lt;='Visualization - Projection'!$C$18,OFFSET(Projection!AL83,$A$2,0),NA())</f>
        <v>2200</v>
      </c>
      <c r="AE83" s="10">
        <f ca="1">IF($B83&lt;='Visualization - Projection'!$C$18,OFFSET(Projection!AM83,$A$2,0),NA())</f>
        <v>2000</v>
      </c>
      <c r="AF83" s="3">
        <f ca="1">IF($B83&lt;='Visualization - Projection'!$C$18,OFFSET(Projection!K83,$A$2,0),NA())</f>
        <v>0.00195084853690879</v>
      </c>
      <c r="AG83" s="3">
        <f ca="1">IF($B83&lt;='Visualization - Projection'!$C$18,OFFSET(Projection!M83,$A$2,0),NA())</f>
        <v>0.0901449705756876</v>
      </c>
      <c r="AH83" s="3">
        <f ca="1">IF($B83&lt;='Visualization - Projection'!$C$18,OFFSET(Projection!N83,$A$2,0),NA())</f>
        <v>0.909855029424312</v>
      </c>
    </row>
    <row r="84" spans="2:34">
      <c r="B84" s="9">
        <f ca="1">IF(B83&lt;'Visualization - Projection'!$C$18,OFFSET(Projection!A84,$A$2,0),NA())</f>
        <v>43972</v>
      </c>
      <c r="C84" s="10" t="e">
        <f ca="1">IF($B84&lt;='Visualization - Projection'!$C$18,OFFSET(Projection!B84,$A$2,0),NA())</f>
        <v>#N/A</v>
      </c>
      <c r="D84" s="11">
        <f ca="1">IF($B84&lt;='Visualization - Projection'!$C$18,OFFSET(Projection!C84,$A$2,0),NA())</f>
        <v>0.243</v>
      </c>
      <c r="E84" s="12">
        <f ca="1">IF($B84&lt;='Visualization - Projection'!$C$18,OFFSET(Projection!D84,$A$2,0),NA())</f>
        <v>319.539604909234</v>
      </c>
      <c r="F84" s="12" t="e">
        <f ca="1">IF($B84&lt;='Visualization - Projection'!$C$18,OFFSET(Projection!#REF!,$A$2,0),NA())</f>
        <v>#REF!</v>
      </c>
      <c r="G84" s="10" t="e">
        <f ca="1">IF($B84&lt;='Visualization - Projection'!$C$18,OFFSET(Projection!E84,$A$2,0),NA())</f>
        <v>#N/A</v>
      </c>
      <c r="H84" s="12">
        <f ca="1">IF($B84&lt;='Visualization - Projection'!$C$18,OFFSET(Projection!F84,$A$2,0),NA())</f>
        <v>44204.5770846406</v>
      </c>
      <c r="I84" s="12" t="e">
        <f ca="1">IF($B84&lt;='Visualization - Projection'!$C$18,OFFSET(Projection!#REF!,$A$2,0),NA())</f>
        <v>#REF!</v>
      </c>
      <c r="J84" s="10" t="e">
        <f ca="1">IF($B84&lt;='Visualization - Projection'!$C$18,OFFSET(Projection!O84,$A$2,0),NA())</f>
        <v>#N/A</v>
      </c>
      <c r="K84" s="10" t="e">
        <f ca="1">IF($B84&lt;='Visualization - Projection'!$C$18,OFFSET(Projection!P84,$A$2,0),NA())</f>
        <v>#N/A</v>
      </c>
      <c r="L84" s="12">
        <f ca="1">IF($B84&lt;='Visualization - Projection'!$C$18,OFFSET(Projection!Q84,$A$2,0),NA())</f>
        <v>2257</v>
      </c>
      <c r="M84" s="12" t="e">
        <f ca="1">IF($B84&lt;='Visualization - Projection'!$C$18,OFFSET(Projection!#REF!,$A$2,0),NA())</f>
        <v>#REF!</v>
      </c>
      <c r="N84" s="10" t="e">
        <f ca="1">IF($B84&lt;='Visualization - Projection'!$C$18,OFFSET(Projection!T84,$A$2,0),NA())</f>
        <v>#N/A</v>
      </c>
      <c r="O84" s="11" t="e">
        <f ca="1">IF($B84&lt;='Visualization - Projection'!$C$18,OFFSET(Projection!U84,$A$2,0),NA())</f>
        <v>#N/A</v>
      </c>
      <c r="P84" s="12">
        <f ca="1">IF($B84&lt;='Visualization - Projection'!$C$18,OFFSET(Projection!V84,$A$2,0),NA())</f>
        <v>496.54</v>
      </c>
      <c r="Q84" s="10" t="e">
        <f ca="1">IF($B84&lt;='Visualization - Projection'!$C$18,OFFSET(Projection!W84,$A$2,0),NA())</f>
        <v>#N/A</v>
      </c>
      <c r="R84" s="11" t="e">
        <f ca="1">IF($B84&lt;='Visualization - Projection'!$C$18,OFFSET(Projection!X84,$A$2,0),NA())</f>
        <v>#N/A</v>
      </c>
      <c r="S84" s="12">
        <f ca="1">IF($B84&lt;='Visualization - Projection'!$C$18,OFFSET(Projection!Y84,$A$2,0),NA())</f>
        <v>361.12</v>
      </c>
      <c r="T84" s="10" t="e">
        <f ca="1">IF($B84&lt;='Visualization - Projection'!$C$18,OFFSET(Projection!Z84,$A$2,0),NA())</f>
        <v>#N/A</v>
      </c>
      <c r="U84" s="10" t="e">
        <f ca="1">IF($B84&lt;='Visualization - Projection'!$C$18,OFFSET(Projection!AA84,$A$2,0),NA())</f>
        <v>#N/A</v>
      </c>
      <c r="V84" s="12">
        <f ca="1">IF($B84&lt;='Visualization - Projection'!$C$18,OFFSET(Projection!AB84,$A$2,0),NA())</f>
        <v>50.3311</v>
      </c>
      <c r="W84" s="10" t="e">
        <f ca="1">IF($B84&lt;='Visualization - Projection'!$C$18,OFFSET(Projection!AC84,$A$2,0),NA())</f>
        <v>#N/A</v>
      </c>
      <c r="X84" s="12">
        <f ca="1">IF($B84&lt;='Visualization - Projection'!$C$18,OFFSET(Projection!AD84,$A$2,0),NA())</f>
        <v>5459.5529</v>
      </c>
      <c r="Y84" s="11" t="e">
        <f ca="1">IF($B84&lt;='Visualization - Projection'!$C$18,OFFSET(Projection!AE84,$A$2,0),NA())</f>
        <v>#N/A</v>
      </c>
      <c r="Z84" s="10">
        <f ca="1">IF($B84&lt;='Visualization - Projection'!$C$18,OFFSET(Projection!AI84,$A$2,0),NA())</f>
        <v>0</v>
      </c>
      <c r="AA84" s="11">
        <f ca="1">IF($B84&lt;='Visualization - Projection'!$C$18,OFFSET(Projection!AJ84,$A$2,0),NA())</f>
        <v>0.973264338076757</v>
      </c>
      <c r="AB84" s="11" t="e">
        <f ca="1">IF($B84&lt;='Visualization - Projection'!$C$18,OFFSET(Projection!#REF!,$A$2,0),NA())</f>
        <v>#REF!</v>
      </c>
      <c r="AC84" s="11" t="e">
        <f ca="1">IF($B84&lt;='Visualization - Projection'!$C$18,OFFSET(Projection!AK84,$A$2,0),NA())</f>
        <v>#N/A</v>
      </c>
      <c r="AD84" s="10">
        <f ca="1">IF($B84&lt;='Visualization - Projection'!$C$18,OFFSET(Projection!AL84,$A$2,0),NA())</f>
        <v>2200</v>
      </c>
      <c r="AE84" s="10">
        <f ca="1">IF($B84&lt;='Visualization - Projection'!$C$18,OFFSET(Projection!AM84,$A$2,0),NA())</f>
        <v>2000</v>
      </c>
      <c r="AF84" s="3">
        <f ca="1">IF($B84&lt;='Visualization - Projection'!$C$18,OFFSET(Projection!K84,$A$2,0),NA())</f>
        <v>0.00189466942800062</v>
      </c>
      <c r="AG84" s="3">
        <f ca="1">IF($B84&lt;='Visualization - Projection'!$C$18,OFFSET(Projection!M84,$A$2,0),NA())</f>
        <v>0.0905762929884548</v>
      </c>
      <c r="AH84" s="3">
        <f ca="1">IF($B84&lt;='Visualization - Projection'!$C$18,OFFSET(Projection!N84,$A$2,0),NA())</f>
        <v>0.909423707011545</v>
      </c>
    </row>
    <row r="85" spans="2:34">
      <c r="B85" s="9">
        <f ca="1">IF(B84&lt;'Visualization - Projection'!$C$18,OFFSET(Projection!A85,$A$2,0),NA())</f>
        <v>43973</v>
      </c>
      <c r="C85" s="10" t="e">
        <f ca="1">IF($B85&lt;='Visualization - Projection'!$C$18,OFFSET(Projection!B85,$A$2,0),NA())</f>
        <v>#N/A</v>
      </c>
      <c r="D85" s="11">
        <f ca="1">IF($B85&lt;='Visualization - Projection'!$C$18,OFFSET(Projection!C85,$A$2,0),NA())</f>
        <v>0.243</v>
      </c>
      <c r="E85" s="12">
        <f ca="1">IF($B85&lt;='Visualization - Projection'!$C$18,OFFSET(Projection!D85,$A$2,0),NA())</f>
        <v>310.633104000136</v>
      </c>
      <c r="F85" s="12" t="e">
        <f ca="1">IF($B85&lt;='Visualization - Projection'!$C$18,OFFSET(Projection!#REF!,$A$2,0),NA())</f>
        <v>#REF!</v>
      </c>
      <c r="G85" s="10" t="e">
        <f ca="1">IF($B85&lt;='Visualization - Projection'!$C$18,OFFSET(Projection!E85,$A$2,0),NA())</f>
        <v>#N/A</v>
      </c>
      <c r="H85" s="12">
        <f ca="1">IF($B85&lt;='Visualization - Projection'!$C$18,OFFSET(Projection!F85,$A$2,0),NA())</f>
        <v>44515.2101886407</v>
      </c>
      <c r="I85" s="12" t="e">
        <f ca="1">IF($B85&lt;='Visualization - Projection'!$C$18,OFFSET(Projection!#REF!,$A$2,0),NA())</f>
        <v>#REF!</v>
      </c>
      <c r="J85" s="10" t="e">
        <f ca="1">IF($B85&lt;='Visualization - Projection'!$C$18,OFFSET(Projection!O85,$A$2,0),NA())</f>
        <v>#N/A</v>
      </c>
      <c r="K85" s="10" t="e">
        <f ca="1">IF($B85&lt;='Visualization - Projection'!$C$18,OFFSET(Projection!P85,$A$2,0),NA())</f>
        <v>#N/A</v>
      </c>
      <c r="L85" s="12">
        <f ca="1">IF($B85&lt;='Visualization - Projection'!$C$18,OFFSET(Projection!Q85,$A$2,0),NA())</f>
        <v>2197</v>
      </c>
      <c r="M85" s="12" t="e">
        <f ca="1">IF($B85&lt;='Visualization - Projection'!$C$18,OFFSET(Projection!#REF!,$A$2,0),NA())</f>
        <v>#REF!</v>
      </c>
      <c r="N85" s="10" t="e">
        <f ca="1">IF($B85&lt;='Visualization - Projection'!$C$18,OFFSET(Projection!T85,$A$2,0),NA())</f>
        <v>#N/A</v>
      </c>
      <c r="O85" s="11" t="e">
        <f ca="1">IF($B85&lt;='Visualization - Projection'!$C$18,OFFSET(Projection!U85,$A$2,0),NA())</f>
        <v>#N/A</v>
      </c>
      <c r="P85" s="12">
        <f ca="1">IF($B85&lt;='Visualization - Projection'!$C$18,OFFSET(Projection!V85,$A$2,0),NA())</f>
        <v>483.34</v>
      </c>
      <c r="Q85" s="10" t="e">
        <f ca="1">IF($B85&lt;='Visualization - Projection'!$C$18,OFFSET(Projection!W85,$A$2,0),NA())</f>
        <v>#N/A</v>
      </c>
      <c r="R85" s="11" t="e">
        <f ca="1">IF($B85&lt;='Visualization - Projection'!$C$18,OFFSET(Projection!X85,$A$2,0),NA())</f>
        <v>#N/A</v>
      </c>
      <c r="S85" s="12">
        <f ca="1">IF($B85&lt;='Visualization - Projection'!$C$18,OFFSET(Projection!Y85,$A$2,0),NA())</f>
        <v>351.52</v>
      </c>
      <c r="T85" s="10" t="e">
        <f ca="1">IF($B85&lt;='Visualization - Projection'!$C$18,OFFSET(Projection!Z85,$A$2,0),NA())</f>
        <v>#N/A</v>
      </c>
      <c r="U85" s="10" t="e">
        <f ca="1">IF($B85&lt;='Visualization - Projection'!$C$18,OFFSET(Projection!AA85,$A$2,0),NA())</f>
        <v>#N/A</v>
      </c>
      <c r="V85" s="12">
        <f ca="1">IF($B85&lt;='Visualization - Projection'!$C$18,OFFSET(Projection!AB85,$A$2,0),NA())</f>
        <v>48.9931</v>
      </c>
      <c r="W85" s="10" t="e">
        <f ca="1">IF($B85&lt;='Visualization - Projection'!$C$18,OFFSET(Projection!AC85,$A$2,0),NA())</f>
        <v>#N/A</v>
      </c>
      <c r="X85" s="12">
        <f ca="1">IF($B85&lt;='Visualization - Projection'!$C$18,OFFSET(Projection!AD85,$A$2,0),NA())</f>
        <v>5508.546</v>
      </c>
      <c r="Y85" s="11" t="e">
        <f ca="1">IF($B85&lt;='Visualization - Projection'!$C$18,OFFSET(Projection!AE85,$A$2,0),NA())</f>
        <v>#N/A</v>
      </c>
      <c r="Z85" s="10">
        <f ca="1">IF($B85&lt;='Visualization - Projection'!$C$18,OFFSET(Projection!AI85,$A$2,0),NA())</f>
        <v>0</v>
      </c>
      <c r="AA85" s="11">
        <f ca="1">IF($B85&lt;='Visualization - Projection'!$C$18,OFFSET(Projection!AJ85,$A$2,0),NA())</f>
        <v>0.973416038989809</v>
      </c>
      <c r="AB85" s="11" t="e">
        <f ca="1">IF($B85&lt;='Visualization - Projection'!$C$18,OFFSET(Projection!#REF!,$A$2,0),NA())</f>
        <v>#REF!</v>
      </c>
      <c r="AC85" s="11" t="e">
        <f ca="1">IF($B85&lt;='Visualization - Projection'!$C$18,OFFSET(Projection!AK85,$A$2,0),NA())</f>
        <v>#N/A</v>
      </c>
      <c r="AD85" s="10">
        <f ca="1">IF($B85&lt;='Visualization - Projection'!$C$18,OFFSET(Projection!AL85,$A$2,0),NA())</f>
        <v>2200</v>
      </c>
      <c r="AE85" s="10">
        <f ca="1">IF($B85&lt;='Visualization - Projection'!$C$18,OFFSET(Projection!AM85,$A$2,0),NA())</f>
        <v>2000</v>
      </c>
      <c r="AF85" s="3">
        <f ca="1">IF($B85&lt;='Visualization - Projection'!$C$18,OFFSET(Projection!K85,$A$2,0),NA())</f>
        <v>0.00183990357648404</v>
      </c>
      <c r="AG85" s="3">
        <f ca="1">IF($B85&lt;='Visualization - Projection'!$C$18,OFFSET(Projection!M85,$A$2,0),NA())</f>
        <v>0.0909949959110849</v>
      </c>
      <c r="AH85" s="3">
        <f ca="1">IF($B85&lt;='Visualization - Projection'!$C$18,OFFSET(Projection!N85,$A$2,0),NA())</f>
        <v>0.909005004088915</v>
      </c>
    </row>
    <row r="86" spans="2:34">
      <c r="B86" s="9">
        <f ca="1">IF(B85&lt;'Visualization - Projection'!$C$18,OFFSET(Projection!A86,$A$2,0),NA())</f>
        <v>43974</v>
      </c>
      <c r="C86" s="10" t="e">
        <f ca="1">IF($B86&lt;='Visualization - Projection'!$C$18,OFFSET(Projection!B86,$A$2,0),NA())</f>
        <v>#N/A</v>
      </c>
      <c r="D86" s="11">
        <f ca="1">IF($B86&lt;='Visualization - Projection'!$C$18,OFFSET(Projection!C86,$A$2,0),NA())</f>
        <v>0.243</v>
      </c>
      <c r="E86" s="12">
        <f ca="1">IF($B86&lt;='Visualization - Projection'!$C$18,OFFSET(Projection!D86,$A$2,0),NA())</f>
        <v>301.932962782836</v>
      </c>
      <c r="F86" s="12" t="e">
        <f ca="1">IF($B86&lt;='Visualization - Projection'!$C$18,OFFSET(Projection!#REF!,$A$2,0),NA())</f>
        <v>#REF!</v>
      </c>
      <c r="G86" s="10" t="e">
        <f ca="1">IF($B86&lt;='Visualization - Projection'!$C$18,OFFSET(Projection!E86,$A$2,0),NA())</f>
        <v>#N/A</v>
      </c>
      <c r="H86" s="12">
        <f ca="1">IF($B86&lt;='Visualization - Projection'!$C$18,OFFSET(Projection!F86,$A$2,0),NA())</f>
        <v>44817.1431514236</v>
      </c>
      <c r="I86" s="12" t="e">
        <f ca="1">IF($B86&lt;='Visualization - Projection'!$C$18,OFFSET(Projection!#REF!,$A$2,0),NA())</f>
        <v>#REF!</v>
      </c>
      <c r="J86" s="10" t="e">
        <f ca="1">IF($B86&lt;='Visualization - Projection'!$C$18,OFFSET(Projection!O86,$A$2,0),NA())</f>
        <v>#N/A</v>
      </c>
      <c r="K86" s="10" t="e">
        <f ca="1">IF($B86&lt;='Visualization - Projection'!$C$18,OFFSET(Projection!P86,$A$2,0),NA())</f>
        <v>#N/A</v>
      </c>
      <c r="L86" s="12">
        <f ca="1">IF($B86&lt;='Visualization - Projection'!$C$18,OFFSET(Projection!Q86,$A$2,0),NA())</f>
        <v>2137</v>
      </c>
      <c r="M86" s="12" t="e">
        <f ca="1">IF($B86&lt;='Visualization - Projection'!$C$18,OFFSET(Projection!#REF!,$A$2,0),NA())</f>
        <v>#REF!</v>
      </c>
      <c r="N86" s="10" t="e">
        <f ca="1">IF($B86&lt;='Visualization - Projection'!$C$18,OFFSET(Projection!T86,$A$2,0),NA())</f>
        <v>#N/A</v>
      </c>
      <c r="O86" s="11" t="e">
        <f ca="1">IF($B86&lt;='Visualization - Projection'!$C$18,OFFSET(Projection!U86,$A$2,0),NA())</f>
        <v>#N/A</v>
      </c>
      <c r="P86" s="12">
        <f ca="1">IF($B86&lt;='Visualization - Projection'!$C$18,OFFSET(Projection!V86,$A$2,0),NA())</f>
        <v>470.14</v>
      </c>
      <c r="Q86" s="10" t="e">
        <f ca="1">IF($B86&lt;='Visualization - Projection'!$C$18,OFFSET(Projection!W86,$A$2,0),NA())</f>
        <v>#N/A</v>
      </c>
      <c r="R86" s="11" t="e">
        <f ca="1">IF($B86&lt;='Visualization - Projection'!$C$18,OFFSET(Projection!X86,$A$2,0),NA())</f>
        <v>#N/A</v>
      </c>
      <c r="S86" s="12">
        <f ca="1">IF($B86&lt;='Visualization - Projection'!$C$18,OFFSET(Projection!Y86,$A$2,0),NA())</f>
        <v>341.92</v>
      </c>
      <c r="T86" s="10" t="e">
        <f ca="1">IF($B86&lt;='Visualization - Projection'!$C$18,OFFSET(Projection!Z86,$A$2,0),NA())</f>
        <v>#N/A</v>
      </c>
      <c r="U86" s="10" t="e">
        <f ca="1">IF($B86&lt;='Visualization - Projection'!$C$18,OFFSET(Projection!AA86,$A$2,0),NA())</f>
        <v>#N/A</v>
      </c>
      <c r="V86" s="12">
        <f ca="1">IF($B86&lt;='Visualization - Projection'!$C$18,OFFSET(Projection!AB86,$A$2,0),NA())</f>
        <v>47.6551</v>
      </c>
      <c r="W86" s="10" t="e">
        <f ca="1">IF($B86&lt;='Visualization - Projection'!$C$18,OFFSET(Projection!AC86,$A$2,0),NA())</f>
        <v>#N/A</v>
      </c>
      <c r="X86" s="12">
        <f ca="1">IF($B86&lt;='Visualization - Projection'!$C$18,OFFSET(Projection!AD86,$A$2,0),NA())</f>
        <v>5556.2011</v>
      </c>
      <c r="Y86" s="11" t="e">
        <f ca="1">IF($B86&lt;='Visualization - Projection'!$C$18,OFFSET(Projection!AE86,$A$2,0),NA())</f>
        <v>#N/A</v>
      </c>
      <c r="Z86" s="10">
        <f ca="1">IF($B86&lt;='Visualization - Projection'!$C$18,OFFSET(Projection!AI86,$A$2,0),NA())</f>
        <v>0</v>
      </c>
      <c r="AA86" s="11">
        <f ca="1">IF($B86&lt;='Visualization - Projection'!$C$18,OFFSET(Projection!AJ86,$A$2,0),NA())</f>
        <v>0.97269003186163</v>
      </c>
      <c r="AB86" s="11" t="e">
        <f ca="1">IF($B86&lt;='Visualization - Projection'!$C$18,OFFSET(Projection!#REF!,$A$2,0),NA())</f>
        <v>#REF!</v>
      </c>
      <c r="AC86" s="11" t="e">
        <f ca="1">IF($B86&lt;='Visualization - Projection'!$C$18,OFFSET(Projection!AK86,$A$2,0),NA())</f>
        <v>#N/A</v>
      </c>
      <c r="AD86" s="10">
        <f ca="1">IF($B86&lt;='Visualization - Projection'!$C$18,OFFSET(Projection!AL86,$A$2,0),NA())</f>
        <v>2200</v>
      </c>
      <c r="AE86" s="10">
        <f ca="1">IF($B86&lt;='Visualization - Projection'!$C$18,OFFSET(Projection!AM86,$A$2,0),NA())</f>
        <v>2000</v>
      </c>
      <c r="AF86" s="3">
        <f ca="1">IF($B86&lt;='Visualization - Projection'!$C$18,OFFSET(Projection!K86,$A$2,0),NA())</f>
        <v>0.00178652790161302</v>
      </c>
      <c r="AG86" s="3">
        <f ca="1">IF($B86&lt;='Visualization - Projection'!$C$18,OFFSET(Projection!M86,$A$2,0),NA())</f>
        <v>0.0914014089296947</v>
      </c>
      <c r="AH86" s="3">
        <f ca="1">IF($B86&lt;='Visualization - Projection'!$C$18,OFFSET(Projection!N86,$A$2,0),NA())</f>
        <v>0.908598591070305</v>
      </c>
    </row>
    <row r="87" spans="2:34">
      <c r="B87" s="9">
        <f ca="1">IF(B86&lt;'Visualization - Projection'!$C$18,OFFSET(Projection!A87,$A$2,0),NA())</f>
        <v>43975</v>
      </c>
      <c r="C87" s="10" t="e">
        <f ca="1">IF($B87&lt;='Visualization - Projection'!$C$18,OFFSET(Projection!B87,$A$2,0),NA())</f>
        <v>#N/A</v>
      </c>
      <c r="D87" s="11">
        <f ca="1">IF($B87&lt;='Visualization - Projection'!$C$18,OFFSET(Projection!C87,$A$2,0),NA())</f>
        <v>0.243</v>
      </c>
      <c r="E87" s="12">
        <f ca="1">IF($B87&lt;='Visualization - Projection'!$C$18,OFFSET(Projection!D87,$A$2,0),NA())</f>
        <v>293.436935346358</v>
      </c>
      <c r="F87" s="12" t="e">
        <f ca="1">IF($B87&lt;='Visualization - Projection'!$C$18,OFFSET(Projection!#REF!,$A$2,0),NA())</f>
        <v>#REF!</v>
      </c>
      <c r="G87" s="10" t="e">
        <f ca="1">IF($B87&lt;='Visualization - Projection'!$C$18,OFFSET(Projection!E87,$A$2,0),NA())</f>
        <v>#N/A</v>
      </c>
      <c r="H87" s="12">
        <f ca="1">IF($B87&lt;='Visualization - Projection'!$C$18,OFFSET(Projection!F87,$A$2,0),NA())</f>
        <v>45110.5800867699</v>
      </c>
      <c r="I87" s="12" t="e">
        <f ca="1">IF($B87&lt;='Visualization - Projection'!$C$18,OFFSET(Projection!#REF!,$A$2,0),NA())</f>
        <v>#REF!</v>
      </c>
      <c r="J87" s="10" t="e">
        <f ca="1">IF($B87&lt;='Visualization - Projection'!$C$18,OFFSET(Projection!O87,$A$2,0),NA())</f>
        <v>#N/A</v>
      </c>
      <c r="K87" s="10" t="e">
        <f ca="1">IF($B87&lt;='Visualization - Projection'!$C$18,OFFSET(Projection!P87,$A$2,0),NA())</f>
        <v>#N/A</v>
      </c>
      <c r="L87" s="12">
        <f ca="1">IF($B87&lt;='Visualization - Projection'!$C$18,OFFSET(Projection!Q87,$A$2,0),NA())</f>
        <v>2079</v>
      </c>
      <c r="M87" s="12" t="e">
        <f ca="1">IF($B87&lt;='Visualization - Projection'!$C$18,OFFSET(Projection!#REF!,$A$2,0),NA())</f>
        <v>#REF!</v>
      </c>
      <c r="N87" s="10" t="e">
        <f ca="1">IF($B87&lt;='Visualization - Projection'!$C$18,OFFSET(Projection!T87,$A$2,0),NA())</f>
        <v>#N/A</v>
      </c>
      <c r="O87" s="11" t="e">
        <f ca="1">IF($B87&lt;='Visualization - Projection'!$C$18,OFFSET(Projection!U87,$A$2,0),NA())</f>
        <v>#N/A</v>
      </c>
      <c r="P87" s="12">
        <f ca="1">IF($B87&lt;='Visualization - Projection'!$C$18,OFFSET(Projection!V87,$A$2,0),NA())</f>
        <v>457.38</v>
      </c>
      <c r="Q87" s="10" t="e">
        <f ca="1">IF($B87&lt;='Visualization - Projection'!$C$18,OFFSET(Projection!W87,$A$2,0),NA())</f>
        <v>#N/A</v>
      </c>
      <c r="R87" s="11" t="e">
        <f ca="1">IF($B87&lt;='Visualization - Projection'!$C$18,OFFSET(Projection!X87,$A$2,0),NA())</f>
        <v>#N/A</v>
      </c>
      <c r="S87" s="12">
        <f ca="1">IF($B87&lt;='Visualization - Projection'!$C$18,OFFSET(Projection!Y87,$A$2,0),NA())</f>
        <v>332.64</v>
      </c>
      <c r="T87" s="10" t="e">
        <f ca="1">IF($B87&lt;='Visualization - Projection'!$C$18,OFFSET(Projection!Z87,$A$2,0),NA())</f>
        <v>#N/A</v>
      </c>
      <c r="U87" s="10" t="e">
        <f ca="1">IF($B87&lt;='Visualization - Projection'!$C$18,OFFSET(Projection!AA87,$A$2,0),NA())</f>
        <v>#N/A</v>
      </c>
      <c r="V87" s="12">
        <f ca="1">IF($B87&lt;='Visualization - Projection'!$C$18,OFFSET(Projection!AB87,$A$2,0),NA())</f>
        <v>46.3617</v>
      </c>
      <c r="W87" s="10" t="e">
        <f ca="1">IF($B87&lt;='Visualization - Projection'!$C$18,OFFSET(Projection!AC87,$A$2,0),NA())</f>
        <v>#N/A</v>
      </c>
      <c r="X87" s="12">
        <f ca="1">IF($B87&lt;='Visualization - Projection'!$C$18,OFFSET(Projection!AD87,$A$2,0),NA())</f>
        <v>5602.5628</v>
      </c>
      <c r="Y87" s="11" t="e">
        <f ca="1">IF($B87&lt;='Visualization - Projection'!$C$18,OFFSET(Projection!AE87,$A$2,0),NA())</f>
        <v>#N/A</v>
      </c>
      <c r="Z87" s="10">
        <f ca="1">IF($B87&lt;='Visualization - Projection'!$C$18,OFFSET(Projection!AI87,$A$2,0),NA())</f>
        <v>0</v>
      </c>
      <c r="AA87" s="11">
        <f ca="1">IF($B87&lt;='Visualization - Projection'!$C$18,OFFSET(Projection!AJ87,$A$2,0),NA())</f>
        <v>0.972859148338793</v>
      </c>
      <c r="AB87" s="11" t="e">
        <f ca="1">IF($B87&lt;='Visualization - Projection'!$C$18,OFFSET(Projection!#REF!,$A$2,0),NA())</f>
        <v>#REF!</v>
      </c>
      <c r="AC87" s="11" t="e">
        <f ca="1">IF($B87&lt;='Visualization - Projection'!$C$18,OFFSET(Projection!AK87,$A$2,0),NA())</f>
        <v>#N/A</v>
      </c>
      <c r="AD87" s="10">
        <f ca="1">IF($B87&lt;='Visualization - Projection'!$C$18,OFFSET(Projection!AL87,$A$2,0),NA())</f>
        <v>2200</v>
      </c>
      <c r="AE87" s="10">
        <f ca="1">IF($B87&lt;='Visualization - Projection'!$C$18,OFFSET(Projection!AM87,$A$2,0),NA())</f>
        <v>2000</v>
      </c>
      <c r="AF87" s="3">
        <f ca="1">IF($B87&lt;='Visualization - Projection'!$C$18,OFFSET(Projection!K87,$A$2,0),NA())</f>
        <v>0.00173451888721986</v>
      </c>
      <c r="AG87" s="3">
        <f ca="1">IF($B87&lt;='Visualization - Projection'!$C$18,OFFSET(Projection!M87,$A$2,0),NA())</f>
        <v>0.0917958554561328</v>
      </c>
      <c r="AH87" s="3">
        <f ca="1">IF($B87&lt;='Visualization - Projection'!$C$18,OFFSET(Projection!N87,$A$2,0),NA())</f>
        <v>0.908204144543867</v>
      </c>
    </row>
    <row r="88" spans="2:34">
      <c r="B88" s="9">
        <f ca="1">IF(B87&lt;'Visualization - Projection'!$C$18,OFFSET(Projection!A88,$A$2,0),NA())</f>
        <v>43976</v>
      </c>
      <c r="C88" s="10" t="e">
        <f ca="1">IF($B88&lt;='Visualization - Projection'!$C$18,OFFSET(Projection!B88,$A$2,0),NA())</f>
        <v>#N/A</v>
      </c>
      <c r="D88" s="11">
        <f ca="1">IF($B88&lt;='Visualization - Projection'!$C$18,OFFSET(Projection!C88,$A$2,0),NA())</f>
        <v>0.243</v>
      </c>
      <c r="E88" s="12">
        <f ca="1">IF($B88&lt;='Visualization - Projection'!$C$18,OFFSET(Projection!D88,$A$2,0),NA())</f>
        <v>285.142630423937</v>
      </c>
      <c r="F88" s="12" t="e">
        <f ca="1">IF($B88&lt;='Visualization - Projection'!$C$18,OFFSET(Projection!#REF!,$A$2,0),NA())</f>
        <v>#REF!</v>
      </c>
      <c r="G88" s="10" t="e">
        <f ca="1">IF($B88&lt;='Visualization - Projection'!$C$18,OFFSET(Projection!E88,$A$2,0),NA())</f>
        <v>#N/A</v>
      </c>
      <c r="H88" s="12">
        <f ca="1">IF($B88&lt;='Visualization - Projection'!$C$18,OFFSET(Projection!F88,$A$2,0),NA())</f>
        <v>45395.7227171939</v>
      </c>
      <c r="I88" s="12" t="e">
        <f ca="1">IF($B88&lt;='Visualization - Projection'!$C$18,OFFSET(Projection!#REF!,$A$2,0),NA())</f>
        <v>#REF!</v>
      </c>
      <c r="J88" s="10" t="e">
        <f ca="1">IF($B88&lt;='Visualization - Projection'!$C$18,OFFSET(Projection!O88,$A$2,0),NA())</f>
        <v>#N/A</v>
      </c>
      <c r="K88" s="10" t="e">
        <f ca="1">IF($B88&lt;='Visualization - Projection'!$C$18,OFFSET(Projection!P88,$A$2,0),NA())</f>
        <v>#N/A</v>
      </c>
      <c r="L88" s="12">
        <f ca="1">IF($B88&lt;='Visualization - Projection'!$C$18,OFFSET(Projection!Q88,$A$2,0),NA())</f>
        <v>2023</v>
      </c>
      <c r="M88" s="12" t="e">
        <f ca="1">IF($B88&lt;='Visualization - Projection'!$C$18,OFFSET(Projection!#REF!,$A$2,0),NA())</f>
        <v>#REF!</v>
      </c>
      <c r="N88" s="10" t="e">
        <f ca="1">IF($B88&lt;='Visualization - Projection'!$C$18,OFFSET(Projection!T88,$A$2,0),NA())</f>
        <v>#N/A</v>
      </c>
      <c r="O88" s="11" t="e">
        <f ca="1">IF($B88&lt;='Visualization - Projection'!$C$18,OFFSET(Projection!U88,$A$2,0),NA())</f>
        <v>#N/A</v>
      </c>
      <c r="P88" s="12">
        <f ca="1">IF($B88&lt;='Visualization - Projection'!$C$18,OFFSET(Projection!V88,$A$2,0),NA())</f>
        <v>445.06</v>
      </c>
      <c r="Q88" s="10" t="e">
        <f ca="1">IF($B88&lt;='Visualization - Projection'!$C$18,OFFSET(Projection!W88,$A$2,0),NA())</f>
        <v>#N/A</v>
      </c>
      <c r="R88" s="11" t="e">
        <f ca="1">IF($B88&lt;='Visualization - Projection'!$C$18,OFFSET(Projection!X88,$A$2,0),NA())</f>
        <v>#N/A</v>
      </c>
      <c r="S88" s="12">
        <f ca="1">IF($B88&lt;='Visualization - Projection'!$C$18,OFFSET(Projection!Y88,$A$2,0),NA())</f>
        <v>323.68</v>
      </c>
      <c r="T88" s="10" t="e">
        <f ca="1">IF($B88&lt;='Visualization - Projection'!$C$18,OFFSET(Projection!Z88,$A$2,0),NA())</f>
        <v>#N/A</v>
      </c>
      <c r="U88" s="10" t="e">
        <f ca="1">IF($B88&lt;='Visualization - Projection'!$C$18,OFFSET(Projection!AA88,$A$2,0),NA())</f>
        <v>#N/A</v>
      </c>
      <c r="V88" s="12">
        <f ca="1">IF($B88&lt;='Visualization - Projection'!$C$18,OFFSET(Projection!AB88,$A$2,0),NA())</f>
        <v>45.1129</v>
      </c>
      <c r="W88" s="10" t="e">
        <f ca="1">IF($B88&lt;='Visualization - Projection'!$C$18,OFFSET(Projection!AC88,$A$2,0),NA())</f>
        <v>#N/A</v>
      </c>
      <c r="X88" s="12">
        <f ca="1">IF($B88&lt;='Visualization - Projection'!$C$18,OFFSET(Projection!AD88,$A$2,0),NA())</f>
        <v>5647.6757</v>
      </c>
      <c r="Y88" s="11" t="e">
        <f ca="1">IF($B88&lt;='Visualization - Projection'!$C$18,OFFSET(Projection!AE88,$A$2,0),NA())</f>
        <v>#N/A</v>
      </c>
      <c r="Z88" s="10">
        <f ca="1">IF($B88&lt;='Visualization - Projection'!$C$18,OFFSET(Projection!AI88,$A$2,0),NA())</f>
        <v>0</v>
      </c>
      <c r="AA88" s="11">
        <f ca="1">IF($B88&lt;='Visualization - Projection'!$C$18,OFFSET(Projection!AJ88,$A$2,0),NA())</f>
        <v>0.973063973063973</v>
      </c>
      <c r="AB88" s="11" t="e">
        <f ca="1">IF($B88&lt;='Visualization - Projection'!$C$18,OFFSET(Projection!#REF!,$A$2,0),NA())</f>
        <v>#REF!</v>
      </c>
      <c r="AC88" s="11" t="e">
        <f ca="1">IF($B88&lt;='Visualization - Projection'!$C$18,OFFSET(Projection!AK88,$A$2,0),NA())</f>
        <v>#N/A</v>
      </c>
      <c r="AD88" s="10">
        <f ca="1">IF($B88&lt;='Visualization - Projection'!$C$18,OFFSET(Projection!AL88,$A$2,0),NA())</f>
        <v>2200</v>
      </c>
      <c r="AE88" s="10">
        <f ca="1">IF($B88&lt;='Visualization - Projection'!$C$18,OFFSET(Projection!AM88,$A$2,0),NA())</f>
        <v>2000</v>
      </c>
      <c r="AF88" s="3">
        <f ca="1">IF($B88&lt;='Visualization - Projection'!$C$18,OFFSET(Projection!K88,$A$2,0),NA())</f>
        <v>0.00168385264977331</v>
      </c>
      <c r="AG88" s="3">
        <f ca="1">IF($B88&lt;='Visualization - Projection'!$C$18,OFFSET(Projection!M88,$A$2,0),NA())</f>
        <v>0.0921786526859784</v>
      </c>
      <c r="AH88" s="3">
        <f ca="1">IF($B88&lt;='Visualization - Projection'!$C$18,OFFSET(Projection!N88,$A$2,0),NA())</f>
        <v>0.907821347314022</v>
      </c>
    </row>
    <row r="89" spans="2:34">
      <c r="B89" s="9">
        <f ca="1">IF(B88&lt;'Visualization - Projection'!$C$18,OFFSET(Projection!A89,$A$2,0),NA())</f>
        <v>43977</v>
      </c>
      <c r="C89" s="10" t="e">
        <f ca="1">IF($B89&lt;='Visualization - Projection'!$C$18,OFFSET(Projection!B89,$A$2,0),NA())</f>
        <v>#N/A</v>
      </c>
      <c r="D89" s="11">
        <f ca="1">IF($B89&lt;='Visualization - Projection'!$C$18,OFFSET(Projection!C89,$A$2,0),NA())</f>
        <v>0.243</v>
      </c>
      <c r="E89" s="12">
        <f ca="1">IF($B89&lt;='Visualization - Projection'!$C$18,OFFSET(Projection!D89,$A$2,0),NA())</f>
        <v>277.047524869992</v>
      </c>
      <c r="F89" s="12" t="e">
        <f ca="1">IF($B89&lt;='Visualization - Projection'!$C$18,OFFSET(Projection!#REF!,$A$2,0),NA())</f>
        <v>#REF!</v>
      </c>
      <c r="G89" s="10" t="e">
        <f ca="1">IF($B89&lt;='Visualization - Projection'!$C$18,OFFSET(Projection!E89,$A$2,0),NA())</f>
        <v>#N/A</v>
      </c>
      <c r="H89" s="12">
        <f ca="1">IF($B89&lt;='Visualization - Projection'!$C$18,OFFSET(Projection!F89,$A$2,0),NA())</f>
        <v>45672.7702420638</v>
      </c>
      <c r="I89" s="12" t="e">
        <f ca="1">IF($B89&lt;='Visualization - Projection'!$C$18,OFFSET(Projection!#REF!,$A$2,0),NA())</f>
        <v>#REF!</v>
      </c>
      <c r="J89" s="10" t="e">
        <f ca="1">IF($B89&lt;='Visualization - Projection'!$C$18,OFFSET(Projection!O89,$A$2,0),NA())</f>
        <v>#N/A</v>
      </c>
      <c r="K89" s="10" t="e">
        <f ca="1">IF($B89&lt;='Visualization - Projection'!$C$18,OFFSET(Projection!P89,$A$2,0),NA())</f>
        <v>#N/A</v>
      </c>
      <c r="L89" s="12">
        <f ca="1">IF($B89&lt;='Visualization - Projection'!$C$18,OFFSET(Projection!Q89,$A$2,0),NA())</f>
        <v>1967</v>
      </c>
      <c r="M89" s="12" t="e">
        <f ca="1">IF($B89&lt;='Visualization - Projection'!$C$18,OFFSET(Projection!#REF!,$A$2,0),NA())</f>
        <v>#REF!</v>
      </c>
      <c r="N89" s="10" t="e">
        <f ca="1">IF($B89&lt;='Visualization - Projection'!$C$18,OFFSET(Projection!T89,$A$2,0),NA())</f>
        <v>#N/A</v>
      </c>
      <c r="O89" s="11" t="e">
        <f ca="1">IF($B89&lt;='Visualization - Projection'!$C$18,OFFSET(Projection!U89,$A$2,0),NA())</f>
        <v>#N/A</v>
      </c>
      <c r="P89" s="12">
        <f ca="1">IF($B89&lt;='Visualization - Projection'!$C$18,OFFSET(Projection!V89,$A$2,0),NA())</f>
        <v>432.74</v>
      </c>
      <c r="Q89" s="10" t="e">
        <f ca="1">IF($B89&lt;='Visualization - Projection'!$C$18,OFFSET(Projection!W89,$A$2,0),NA())</f>
        <v>#N/A</v>
      </c>
      <c r="R89" s="11" t="e">
        <f ca="1">IF($B89&lt;='Visualization - Projection'!$C$18,OFFSET(Projection!X89,$A$2,0),NA())</f>
        <v>#N/A</v>
      </c>
      <c r="S89" s="12">
        <f ca="1">IF($B89&lt;='Visualization - Projection'!$C$18,OFFSET(Projection!Y89,$A$2,0),NA())</f>
        <v>314.72</v>
      </c>
      <c r="T89" s="10" t="e">
        <f ca="1">IF($B89&lt;='Visualization - Projection'!$C$18,OFFSET(Projection!Z89,$A$2,0),NA())</f>
        <v>#N/A</v>
      </c>
      <c r="U89" s="10" t="e">
        <f ca="1">IF($B89&lt;='Visualization - Projection'!$C$18,OFFSET(Projection!AA89,$A$2,0),NA())</f>
        <v>#N/A</v>
      </c>
      <c r="V89" s="12">
        <f ca="1">IF($B89&lt;='Visualization - Projection'!$C$18,OFFSET(Projection!AB89,$A$2,0),NA())</f>
        <v>43.8641</v>
      </c>
      <c r="W89" s="10" t="e">
        <f ca="1">IF($B89&lt;='Visualization - Projection'!$C$18,OFFSET(Projection!AC89,$A$2,0),NA())</f>
        <v>#N/A</v>
      </c>
      <c r="X89" s="12">
        <f ca="1">IF($B89&lt;='Visualization - Projection'!$C$18,OFFSET(Projection!AD89,$A$2,0),NA())</f>
        <v>5691.5398</v>
      </c>
      <c r="Y89" s="11" t="e">
        <f ca="1">IF($B89&lt;='Visualization - Projection'!$C$18,OFFSET(Projection!AE89,$A$2,0),NA())</f>
        <v>#N/A</v>
      </c>
      <c r="Z89" s="10">
        <f ca="1">IF($B89&lt;='Visualization - Projection'!$C$18,OFFSET(Projection!AI89,$A$2,0),NA())</f>
        <v>0</v>
      </c>
      <c r="AA89" s="11">
        <f ca="1">IF($B89&lt;='Visualization - Projection'!$C$18,OFFSET(Projection!AJ89,$A$2,0),NA())</f>
        <v>0.972318339100346</v>
      </c>
      <c r="AB89" s="11" t="e">
        <f ca="1">IF($B89&lt;='Visualization - Projection'!$C$18,OFFSET(Projection!#REF!,$A$2,0),NA())</f>
        <v>#REF!</v>
      </c>
      <c r="AC89" s="11" t="e">
        <f ca="1">IF($B89&lt;='Visualization - Projection'!$C$18,OFFSET(Projection!AK89,$A$2,0),NA())</f>
        <v>#N/A</v>
      </c>
      <c r="AD89" s="10">
        <f ca="1">IF($B89&lt;='Visualization - Projection'!$C$18,OFFSET(Projection!AL89,$A$2,0),NA())</f>
        <v>2200</v>
      </c>
      <c r="AE89" s="10">
        <f ca="1">IF($B89&lt;='Visualization - Projection'!$C$18,OFFSET(Projection!AM89,$A$2,0),NA())</f>
        <v>2000</v>
      </c>
      <c r="AF89" s="3">
        <f ca="1">IF($B89&lt;='Visualization - Projection'!$C$18,OFFSET(Projection!K89,$A$2,0),NA())</f>
        <v>0.00163450500247403</v>
      </c>
      <c r="AG89" s="3">
        <f ca="1">IF($B89&lt;='Visualization - Projection'!$C$18,OFFSET(Projection!M89,$A$2,0),NA())</f>
        <v>0.0925501115696089</v>
      </c>
      <c r="AH89" s="3">
        <f ca="1">IF($B89&lt;='Visualization - Projection'!$C$18,OFFSET(Projection!N89,$A$2,0),NA())</f>
        <v>0.907449888430391</v>
      </c>
    </row>
    <row r="90" spans="2:34">
      <c r="B90" s="9">
        <f ca="1">IF(B89&lt;'Visualization - Projection'!$C$18,OFFSET(Projection!A90,$A$2,0),NA())</f>
        <v>43978</v>
      </c>
      <c r="C90" s="10" t="e">
        <f ca="1">IF($B90&lt;='Visualization - Projection'!$C$18,OFFSET(Projection!B90,$A$2,0),NA())</f>
        <v>#N/A</v>
      </c>
      <c r="D90" s="11">
        <f ca="1">IF($B90&lt;='Visualization - Projection'!$C$18,OFFSET(Projection!C90,$A$2,0),NA())</f>
        <v>0.243</v>
      </c>
      <c r="E90" s="12">
        <f ca="1">IF($B90&lt;='Visualization - Projection'!$C$18,OFFSET(Projection!D90,$A$2,0),NA())</f>
        <v>269.148976525767</v>
      </c>
      <c r="F90" s="12" t="e">
        <f ca="1">IF($B90&lt;='Visualization - Projection'!$C$18,OFFSET(Projection!#REF!,$A$2,0),NA())</f>
        <v>#REF!</v>
      </c>
      <c r="G90" s="10" t="e">
        <f ca="1">IF($B90&lt;='Visualization - Projection'!$C$18,OFFSET(Projection!E90,$A$2,0),NA())</f>
        <v>#N/A</v>
      </c>
      <c r="H90" s="12">
        <f ca="1">IF($B90&lt;='Visualization - Projection'!$C$18,OFFSET(Projection!F90,$A$2,0),NA())</f>
        <v>45941.9192185896</v>
      </c>
      <c r="I90" s="12" t="e">
        <f ca="1">IF($B90&lt;='Visualization - Projection'!$C$18,OFFSET(Projection!#REF!,$A$2,0),NA())</f>
        <v>#REF!</v>
      </c>
      <c r="J90" s="10" t="e">
        <f ca="1">IF($B90&lt;='Visualization - Projection'!$C$18,OFFSET(Projection!O90,$A$2,0),NA())</f>
        <v>#N/A</v>
      </c>
      <c r="K90" s="10" t="e">
        <f ca="1">IF($B90&lt;='Visualization - Projection'!$C$18,OFFSET(Projection!P90,$A$2,0),NA())</f>
        <v>#N/A</v>
      </c>
      <c r="L90" s="12">
        <f ca="1">IF($B90&lt;='Visualization - Projection'!$C$18,OFFSET(Projection!Q90,$A$2,0),NA())</f>
        <v>1913</v>
      </c>
      <c r="M90" s="12" t="e">
        <f ca="1">IF($B90&lt;='Visualization - Projection'!$C$18,OFFSET(Projection!#REF!,$A$2,0),NA())</f>
        <v>#REF!</v>
      </c>
      <c r="N90" s="10" t="e">
        <f ca="1">IF($B90&lt;='Visualization - Projection'!$C$18,OFFSET(Projection!T90,$A$2,0),NA())</f>
        <v>#N/A</v>
      </c>
      <c r="O90" s="11" t="e">
        <f ca="1">IF($B90&lt;='Visualization - Projection'!$C$18,OFFSET(Projection!U90,$A$2,0),NA())</f>
        <v>#N/A</v>
      </c>
      <c r="P90" s="12">
        <f ca="1">IF($B90&lt;='Visualization - Projection'!$C$18,OFFSET(Projection!V90,$A$2,0),NA())</f>
        <v>420.86</v>
      </c>
      <c r="Q90" s="10" t="e">
        <f ca="1">IF($B90&lt;='Visualization - Projection'!$C$18,OFFSET(Projection!W90,$A$2,0),NA())</f>
        <v>#N/A</v>
      </c>
      <c r="R90" s="11" t="e">
        <f ca="1">IF($B90&lt;='Visualization - Projection'!$C$18,OFFSET(Projection!X90,$A$2,0),NA())</f>
        <v>#N/A</v>
      </c>
      <c r="S90" s="12">
        <f ca="1">IF($B90&lt;='Visualization - Projection'!$C$18,OFFSET(Projection!Y90,$A$2,0),NA())</f>
        <v>306.08</v>
      </c>
      <c r="T90" s="10" t="e">
        <f ca="1">IF($B90&lt;='Visualization - Projection'!$C$18,OFFSET(Projection!Z90,$A$2,0),NA())</f>
        <v>#N/A</v>
      </c>
      <c r="U90" s="10" t="e">
        <f ca="1">IF($B90&lt;='Visualization - Projection'!$C$18,OFFSET(Projection!AA90,$A$2,0),NA())</f>
        <v>#N/A</v>
      </c>
      <c r="V90" s="12">
        <f ca="1">IF($B90&lt;='Visualization - Projection'!$C$18,OFFSET(Projection!AB90,$A$2,0),NA())</f>
        <v>42.6599</v>
      </c>
      <c r="W90" s="10" t="e">
        <f ca="1">IF($B90&lt;='Visualization - Projection'!$C$18,OFFSET(Projection!AC90,$A$2,0),NA())</f>
        <v>#N/A</v>
      </c>
      <c r="X90" s="12">
        <f ca="1">IF($B90&lt;='Visualization - Projection'!$C$18,OFFSET(Projection!AD90,$A$2,0),NA())</f>
        <v>5734.1997</v>
      </c>
      <c r="Y90" s="11" t="e">
        <f ca="1">IF($B90&lt;='Visualization - Projection'!$C$18,OFFSET(Projection!AE90,$A$2,0),NA())</f>
        <v>#N/A</v>
      </c>
      <c r="Z90" s="10">
        <f ca="1">IF($B90&lt;='Visualization - Projection'!$C$18,OFFSET(Projection!AI90,$A$2,0),NA())</f>
        <v>0</v>
      </c>
      <c r="AA90" s="11">
        <f ca="1">IF($B90&lt;='Visualization - Projection'!$C$18,OFFSET(Projection!AJ90,$A$2,0),NA())</f>
        <v>0.972547025927809</v>
      </c>
      <c r="AB90" s="11" t="e">
        <f ca="1">IF($B90&lt;='Visualization - Projection'!$C$18,OFFSET(Projection!#REF!,$A$2,0),NA())</f>
        <v>#REF!</v>
      </c>
      <c r="AC90" s="11" t="e">
        <f ca="1">IF($B90&lt;='Visualization - Projection'!$C$18,OFFSET(Projection!AK90,$A$2,0),NA())</f>
        <v>#N/A</v>
      </c>
      <c r="AD90" s="10">
        <f ca="1">IF($B90&lt;='Visualization - Projection'!$C$18,OFFSET(Projection!AL90,$A$2,0),NA())</f>
        <v>2200</v>
      </c>
      <c r="AE90" s="10">
        <f ca="1">IF($B90&lt;='Visualization - Projection'!$C$18,OFFSET(Projection!AM90,$A$2,0),NA())</f>
        <v>2000</v>
      </c>
      <c r="AF90" s="3">
        <f ca="1">IF($B90&lt;='Visualization - Projection'!$C$18,OFFSET(Projection!K90,$A$2,0),NA())</f>
        <v>0.00158645151550513</v>
      </c>
      <c r="AG90" s="3">
        <f ca="1">IF($B90&lt;='Visualization - Projection'!$C$18,OFFSET(Projection!M90,$A$2,0),NA())</f>
        <v>0.0929105367954674</v>
      </c>
      <c r="AH90" s="3">
        <f ca="1">IF($B90&lt;='Visualization - Projection'!$C$18,OFFSET(Projection!N90,$A$2,0),NA())</f>
        <v>0.907089463204533</v>
      </c>
    </row>
    <row r="91" spans="2:34">
      <c r="B91" s="9">
        <f ca="1">IF(B90&lt;'Visualization - Projection'!$C$18,OFFSET(Projection!A91,$A$2,0),NA())</f>
        <v>43979</v>
      </c>
      <c r="C91" s="10" t="e">
        <f ca="1">IF($B91&lt;='Visualization - Projection'!$C$18,OFFSET(Projection!B91,$A$2,0),NA())</f>
        <v>#N/A</v>
      </c>
      <c r="D91" s="11">
        <f ca="1">IF($B91&lt;='Visualization - Projection'!$C$18,OFFSET(Projection!C91,$A$2,0),NA())</f>
        <v>0.243</v>
      </c>
      <c r="E91" s="12">
        <f ca="1">IF($B91&lt;='Visualization - Projection'!$C$18,OFFSET(Projection!D91,$A$2,0),NA())</f>
        <v>261.444236478633</v>
      </c>
      <c r="F91" s="12" t="e">
        <f ca="1">IF($B91&lt;='Visualization - Projection'!$C$18,OFFSET(Projection!#REF!,$A$2,0),NA())</f>
        <v>#REF!</v>
      </c>
      <c r="G91" s="10" t="e">
        <f ca="1">IF($B91&lt;='Visualization - Projection'!$C$18,OFFSET(Projection!E91,$A$2,0),NA())</f>
        <v>#N/A</v>
      </c>
      <c r="H91" s="12">
        <f ca="1">IF($B91&lt;='Visualization - Projection'!$C$18,OFFSET(Projection!F91,$A$2,0),NA())</f>
        <v>46203.3634550682</v>
      </c>
      <c r="I91" s="12" t="e">
        <f ca="1">IF($B91&lt;='Visualization - Projection'!$C$18,OFFSET(Projection!#REF!,$A$2,0),NA())</f>
        <v>#REF!</v>
      </c>
      <c r="J91" s="10" t="e">
        <f ca="1">IF($B91&lt;='Visualization - Projection'!$C$18,OFFSET(Projection!O91,$A$2,0),NA())</f>
        <v>#N/A</v>
      </c>
      <c r="K91" s="10" t="e">
        <f ca="1">IF($B91&lt;='Visualization - Projection'!$C$18,OFFSET(Projection!P91,$A$2,0),NA())</f>
        <v>#N/A</v>
      </c>
      <c r="L91" s="12">
        <f ca="1">IF($B91&lt;='Visualization - Projection'!$C$18,OFFSET(Projection!Q91,$A$2,0),NA())</f>
        <v>1860</v>
      </c>
      <c r="M91" s="12" t="e">
        <f ca="1">IF($B91&lt;='Visualization - Projection'!$C$18,OFFSET(Projection!#REF!,$A$2,0),NA())</f>
        <v>#REF!</v>
      </c>
      <c r="N91" s="10" t="e">
        <f ca="1">IF($B91&lt;='Visualization - Projection'!$C$18,OFFSET(Projection!T91,$A$2,0),NA())</f>
        <v>#N/A</v>
      </c>
      <c r="O91" s="11" t="e">
        <f ca="1">IF($B91&lt;='Visualization - Projection'!$C$18,OFFSET(Projection!U91,$A$2,0),NA())</f>
        <v>#N/A</v>
      </c>
      <c r="P91" s="12">
        <f ca="1">IF($B91&lt;='Visualization - Projection'!$C$18,OFFSET(Projection!V91,$A$2,0),NA())</f>
        <v>409.2</v>
      </c>
      <c r="Q91" s="10" t="e">
        <f ca="1">IF($B91&lt;='Visualization - Projection'!$C$18,OFFSET(Projection!W91,$A$2,0),NA())</f>
        <v>#N/A</v>
      </c>
      <c r="R91" s="11" t="e">
        <f ca="1">IF($B91&lt;='Visualization - Projection'!$C$18,OFFSET(Projection!X91,$A$2,0),NA())</f>
        <v>#N/A</v>
      </c>
      <c r="S91" s="12">
        <f ca="1">IF($B91&lt;='Visualization - Projection'!$C$18,OFFSET(Projection!Y91,$A$2,0),NA())</f>
        <v>297.6</v>
      </c>
      <c r="T91" s="10" t="e">
        <f ca="1">IF($B91&lt;='Visualization - Projection'!$C$18,OFFSET(Projection!Z91,$A$2,0),NA())</f>
        <v>#N/A</v>
      </c>
      <c r="U91" s="10" t="e">
        <f ca="1">IF($B91&lt;='Visualization - Projection'!$C$18,OFFSET(Projection!AA91,$A$2,0),NA())</f>
        <v>#N/A</v>
      </c>
      <c r="V91" s="12">
        <f ca="1">IF($B91&lt;='Visualization - Projection'!$C$18,OFFSET(Projection!AB91,$A$2,0),NA())</f>
        <v>41.478</v>
      </c>
      <c r="W91" s="10" t="e">
        <f ca="1">IF($B91&lt;='Visualization - Projection'!$C$18,OFFSET(Projection!AC91,$A$2,0),NA())</f>
        <v>#N/A</v>
      </c>
      <c r="X91" s="12">
        <f ca="1">IF($B91&lt;='Visualization - Projection'!$C$18,OFFSET(Projection!AD91,$A$2,0),NA())</f>
        <v>5775.6777</v>
      </c>
      <c r="Y91" s="11" t="e">
        <f ca="1">IF($B91&lt;='Visualization - Projection'!$C$18,OFFSET(Projection!AE91,$A$2,0),NA())</f>
        <v>#N/A</v>
      </c>
      <c r="Z91" s="10">
        <f ca="1">IF($B91&lt;='Visualization - Projection'!$C$18,OFFSET(Projection!AI91,$A$2,0),NA())</f>
        <v>0</v>
      </c>
      <c r="AA91" s="11">
        <f ca="1">IF($B91&lt;='Visualization - Projection'!$C$18,OFFSET(Projection!AJ91,$A$2,0),NA())</f>
        <v>0.972294824882384</v>
      </c>
      <c r="AB91" s="11" t="e">
        <f ca="1">IF($B91&lt;='Visualization - Projection'!$C$18,OFFSET(Projection!#REF!,$A$2,0),NA())</f>
        <v>#REF!</v>
      </c>
      <c r="AC91" s="11" t="e">
        <f ca="1">IF($B91&lt;='Visualization - Projection'!$C$18,OFFSET(Projection!AK91,$A$2,0),NA())</f>
        <v>#N/A</v>
      </c>
      <c r="AD91" s="10">
        <f ca="1">IF($B91&lt;='Visualization - Projection'!$C$18,OFFSET(Projection!AL91,$A$2,0),NA())</f>
        <v>2200</v>
      </c>
      <c r="AE91" s="10">
        <f ca="1">IF($B91&lt;='Visualization - Projection'!$C$18,OFFSET(Projection!AM91,$A$2,0),NA())</f>
        <v>2000</v>
      </c>
      <c r="AF91" s="3">
        <f ca="1">IF($B91&lt;='Visualization - Projection'!$C$18,OFFSET(Projection!K91,$A$2,0),NA())</f>
        <v>0.00153966757255997</v>
      </c>
      <c r="AG91" s="3">
        <f ca="1">IF($B91&lt;='Visualization - Projection'!$C$18,OFFSET(Projection!M91,$A$2,0),NA())</f>
        <v>0.0932602267846921</v>
      </c>
      <c r="AH91" s="3">
        <f ca="1">IF($B91&lt;='Visualization - Projection'!$C$18,OFFSET(Projection!N91,$A$2,0),NA())</f>
        <v>0.906739773215308</v>
      </c>
    </row>
    <row r="92" spans="2:34">
      <c r="B92" s="9">
        <f ca="1">IF(B91&lt;'Visualization - Projection'!$C$18,OFFSET(Projection!A92,$A$2,0),NA())</f>
        <v>43980</v>
      </c>
      <c r="C92" s="10" t="e">
        <f ca="1">IF($B92&lt;='Visualization - Projection'!$C$18,OFFSET(Projection!B92,$A$2,0),NA())</f>
        <v>#N/A</v>
      </c>
      <c r="D92" s="11">
        <f ca="1">IF($B92&lt;='Visualization - Projection'!$C$18,OFFSET(Projection!C92,$A$2,0),NA())</f>
        <v>0.243</v>
      </c>
      <c r="E92" s="12">
        <f ca="1">IF($B92&lt;='Visualization - Projection'!$C$18,OFFSET(Projection!D92,$A$2,0),NA())</f>
        <v>253.930460722275</v>
      </c>
      <c r="F92" s="12" t="e">
        <f ca="1">IF($B92&lt;='Visualization - Projection'!$C$18,OFFSET(Projection!#REF!,$A$2,0),NA())</f>
        <v>#REF!</v>
      </c>
      <c r="G92" s="10" t="e">
        <f ca="1">IF($B92&lt;='Visualization - Projection'!$C$18,OFFSET(Projection!E92,$A$2,0),NA())</f>
        <v>#N/A</v>
      </c>
      <c r="H92" s="12">
        <f ca="1">IF($B92&lt;='Visualization - Projection'!$C$18,OFFSET(Projection!F92,$A$2,0),NA())</f>
        <v>46457.2939157905</v>
      </c>
      <c r="I92" s="12" t="e">
        <f ca="1">IF($B92&lt;='Visualization - Projection'!$C$18,OFFSET(Projection!#REF!,$A$2,0),NA())</f>
        <v>#REF!</v>
      </c>
      <c r="J92" s="10" t="e">
        <f ca="1">IF($B92&lt;='Visualization - Projection'!$C$18,OFFSET(Projection!O92,$A$2,0),NA())</f>
        <v>#N/A</v>
      </c>
      <c r="K92" s="10" t="e">
        <f ca="1">IF($B92&lt;='Visualization - Projection'!$C$18,OFFSET(Projection!P92,$A$2,0),NA())</f>
        <v>#N/A</v>
      </c>
      <c r="L92" s="12">
        <f ca="1">IF($B92&lt;='Visualization - Projection'!$C$18,OFFSET(Projection!Q92,$A$2,0),NA())</f>
        <v>1808</v>
      </c>
      <c r="M92" s="12" t="e">
        <f ca="1">IF($B92&lt;='Visualization - Projection'!$C$18,OFFSET(Projection!#REF!,$A$2,0),NA())</f>
        <v>#REF!</v>
      </c>
      <c r="N92" s="10" t="e">
        <f ca="1">IF($B92&lt;='Visualization - Projection'!$C$18,OFFSET(Projection!T92,$A$2,0),NA())</f>
        <v>#N/A</v>
      </c>
      <c r="O92" s="11" t="e">
        <f ca="1">IF($B92&lt;='Visualization - Projection'!$C$18,OFFSET(Projection!U92,$A$2,0),NA())</f>
        <v>#N/A</v>
      </c>
      <c r="P92" s="12">
        <f ca="1">IF($B92&lt;='Visualization - Projection'!$C$18,OFFSET(Projection!V92,$A$2,0),NA())</f>
        <v>397.76</v>
      </c>
      <c r="Q92" s="10" t="e">
        <f ca="1">IF($B92&lt;='Visualization - Projection'!$C$18,OFFSET(Projection!W92,$A$2,0),NA())</f>
        <v>#N/A</v>
      </c>
      <c r="R92" s="11" t="e">
        <f ca="1">IF($B92&lt;='Visualization - Projection'!$C$18,OFFSET(Projection!X92,$A$2,0),NA())</f>
        <v>#N/A</v>
      </c>
      <c r="S92" s="12">
        <f ca="1">IF($B92&lt;='Visualization - Projection'!$C$18,OFFSET(Projection!Y92,$A$2,0),NA())</f>
        <v>289.28</v>
      </c>
      <c r="T92" s="10" t="e">
        <f ca="1">IF($B92&lt;='Visualization - Projection'!$C$18,OFFSET(Projection!Z92,$A$2,0),NA())</f>
        <v>#N/A</v>
      </c>
      <c r="U92" s="10" t="e">
        <f ca="1">IF($B92&lt;='Visualization - Projection'!$C$18,OFFSET(Projection!AA92,$A$2,0),NA())</f>
        <v>#N/A</v>
      </c>
      <c r="V92" s="12">
        <f ca="1">IF($B92&lt;='Visualization - Projection'!$C$18,OFFSET(Projection!AB92,$A$2,0),NA())</f>
        <v>40.3184</v>
      </c>
      <c r="W92" s="10" t="e">
        <f ca="1">IF($B92&lt;='Visualization - Projection'!$C$18,OFFSET(Projection!AC92,$A$2,0),NA())</f>
        <v>#N/A</v>
      </c>
      <c r="X92" s="12">
        <f ca="1">IF($B92&lt;='Visualization - Projection'!$C$18,OFFSET(Projection!AD92,$A$2,0),NA())</f>
        <v>5815.9961</v>
      </c>
      <c r="Y92" s="11" t="e">
        <f ca="1">IF($B92&lt;='Visualization - Projection'!$C$18,OFFSET(Projection!AE92,$A$2,0),NA())</f>
        <v>#N/A</v>
      </c>
      <c r="Z92" s="10">
        <f ca="1">IF($B92&lt;='Visualization - Projection'!$C$18,OFFSET(Projection!AI92,$A$2,0),NA())</f>
        <v>0</v>
      </c>
      <c r="AA92" s="11">
        <f ca="1">IF($B92&lt;='Visualization - Projection'!$C$18,OFFSET(Projection!AJ92,$A$2,0),NA())</f>
        <v>0.972043010752688</v>
      </c>
      <c r="AB92" s="11" t="e">
        <f ca="1">IF($B92&lt;='Visualization - Projection'!$C$18,OFFSET(Projection!#REF!,$A$2,0),NA())</f>
        <v>#REF!</v>
      </c>
      <c r="AC92" s="11" t="e">
        <f ca="1">IF($B92&lt;='Visualization - Projection'!$C$18,OFFSET(Projection!AK92,$A$2,0),NA())</f>
        <v>#N/A</v>
      </c>
      <c r="AD92" s="10">
        <f ca="1">IF($B92&lt;='Visualization - Projection'!$C$18,OFFSET(Projection!AL92,$A$2,0),NA())</f>
        <v>2200</v>
      </c>
      <c r="AE92" s="10">
        <f ca="1">IF($B92&lt;='Visualization - Projection'!$C$18,OFFSET(Projection!AM92,$A$2,0),NA())</f>
        <v>2000</v>
      </c>
      <c r="AF92" s="3">
        <f ca="1">IF($B92&lt;='Visualization - Projection'!$C$18,OFFSET(Projection!K92,$A$2,0),NA())</f>
        <v>0.00149412842377334</v>
      </c>
      <c r="AG92" s="3">
        <f ca="1">IF($B92&lt;='Visualization - Projection'!$C$18,OFFSET(Projection!M92,$A$2,0),NA())</f>
        <v>0.0935994736963056</v>
      </c>
      <c r="AH92" s="3">
        <f ca="1">IF($B92&lt;='Visualization - Projection'!$C$18,OFFSET(Projection!N92,$A$2,0),NA())</f>
        <v>0.906400526303694</v>
      </c>
    </row>
    <row r="93" spans="2:34">
      <c r="B93" s="9">
        <f ca="1">IF(B92&lt;'Visualization - Projection'!$C$18,OFFSET(Projection!A93,$A$2,0),NA())</f>
        <v>43981</v>
      </c>
      <c r="C93" s="10" t="e">
        <f ca="1">IF($B93&lt;='Visualization - Projection'!$C$18,OFFSET(Projection!B93,$A$2,0),NA())</f>
        <v>#N/A</v>
      </c>
      <c r="D93" s="11">
        <f ca="1">IF($B93&lt;='Visualization - Projection'!$C$18,OFFSET(Projection!C93,$A$2,0),NA())</f>
        <v>0.243</v>
      </c>
      <c r="E93" s="12">
        <f ca="1">IF($B93&lt;='Visualization - Projection'!$C$18,OFFSET(Projection!D93,$A$2,0),NA())</f>
        <v>246.604721226892</v>
      </c>
      <c r="F93" s="12" t="e">
        <f ca="1">IF($B93&lt;='Visualization - Projection'!$C$18,OFFSET(Projection!#REF!,$A$2,0),NA())</f>
        <v>#REF!</v>
      </c>
      <c r="G93" s="10" t="e">
        <f ca="1">IF($B93&lt;='Visualization - Projection'!$C$18,OFFSET(Projection!E93,$A$2,0),NA())</f>
        <v>#N/A</v>
      </c>
      <c r="H93" s="12">
        <f ca="1">IF($B93&lt;='Visualization - Projection'!$C$18,OFFSET(Projection!F93,$A$2,0),NA())</f>
        <v>46703.8986370174</v>
      </c>
      <c r="I93" s="12" t="e">
        <f ca="1">IF($B93&lt;='Visualization - Projection'!$C$18,OFFSET(Projection!#REF!,$A$2,0),NA())</f>
        <v>#REF!</v>
      </c>
      <c r="J93" s="10" t="e">
        <f ca="1">IF($B93&lt;='Visualization - Projection'!$C$18,OFFSET(Projection!O93,$A$2,0),NA())</f>
        <v>#N/A</v>
      </c>
      <c r="K93" s="10" t="e">
        <f ca="1">IF($B93&lt;='Visualization - Projection'!$C$18,OFFSET(Projection!P93,$A$2,0),NA())</f>
        <v>#N/A</v>
      </c>
      <c r="L93" s="12">
        <f ca="1">IF($B93&lt;='Visualization - Projection'!$C$18,OFFSET(Projection!Q93,$A$2,0),NA())</f>
        <v>1757</v>
      </c>
      <c r="M93" s="12" t="e">
        <f ca="1">IF($B93&lt;='Visualization - Projection'!$C$18,OFFSET(Projection!#REF!,$A$2,0),NA())</f>
        <v>#REF!</v>
      </c>
      <c r="N93" s="10" t="e">
        <f ca="1">IF($B93&lt;='Visualization - Projection'!$C$18,OFFSET(Projection!T93,$A$2,0),NA())</f>
        <v>#N/A</v>
      </c>
      <c r="O93" s="11" t="e">
        <f ca="1">IF($B93&lt;='Visualization - Projection'!$C$18,OFFSET(Projection!U93,$A$2,0),NA())</f>
        <v>#N/A</v>
      </c>
      <c r="P93" s="12">
        <f ca="1">IF($B93&lt;='Visualization - Projection'!$C$18,OFFSET(Projection!V93,$A$2,0),NA())</f>
        <v>386.54</v>
      </c>
      <c r="Q93" s="10" t="e">
        <f ca="1">IF($B93&lt;='Visualization - Projection'!$C$18,OFFSET(Projection!W93,$A$2,0),NA())</f>
        <v>#N/A</v>
      </c>
      <c r="R93" s="11" t="e">
        <f ca="1">IF($B93&lt;='Visualization - Projection'!$C$18,OFFSET(Projection!X93,$A$2,0),NA())</f>
        <v>#N/A</v>
      </c>
      <c r="S93" s="12">
        <f ca="1">IF($B93&lt;='Visualization - Projection'!$C$18,OFFSET(Projection!Y93,$A$2,0),NA())</f>
        <v>281.12</v>
      </c>
      <c r="T93" s="10" t="e">
        <f ca="1">IF($B93&lt;='Visualization - Projection'!$C$18,OFFSET(Projection!Z93,$A$2,0),NA())</f>
        <v>#N/A</v>
      </c>
      <c r="U93" s="10" t="e">
        <f ca="1">IF($B93&lt;='Visualization - Projection'!$C$18,OFFSET(Projection!AA93,$A$2,0),NA())</f>
        <v>#N/A</v>
      </c>
      <c r="V93" s="12">
        <f ca="1">IF($B93&lt;='Visualization - Projection'!$C$18,OFFSET(Projection!AB93,$A$2,0),NA())</f>
        <v>39.1811</v>
      </c>
      <c r="W93" s="10" t="e">
        <f ca="1">IF($B93&lt;='Visualization - Projection'!$C$18,OFFSET(Projection!AC93,$A$2,0),NA())</f>
        <v>#N/A</v>
      </c>
      <c r="X93" s="12">
        <f ca="1">IF($B93&lt;='Visualization - Projection'!$C$18,OFFSET(Projection!AD93,$A$2,0),NA())</f>
        <v>5855.1772</v>
      </c>
      <c r="Y93" s="11" t="e">
        <f ca="1">IF($B93&lt;='Visualization - Projection'!$C$18,OFFSET(Projection!AE93,$A$2,0),NA())</f>
        <v>#N/A</v>
      </c>
      <c r="Z93" s="10">
        <f ca="1">IF($B93&lt;='Visualization - Projection'!$C$18,OFFSET(Projection!AI93,$A$2,0),NA())</f>
        <v>0</v>
      </c>
      <c r="AA93" s="11">
        <f ca="1">IF($B93&lt;='Visualization - Projection'!$C$18,OFFSET(Projection!AJ93,$A$2,0),NA())</f>
        <v>0.97179203539823</v>
      </c>
      <c r="AB93" s="11" t="e">
        <f ca="1">IF($B93&lt;='Visualization - Projection'!$C$18,OFFSET(Projection!#REF!,$A$2,0),NA())</f>
        <v>#REF!</v>
      </c>
      <c r="AC93" s="11" t="e">
        <f ca="1">IF($B93&lt;='Visualization - Projection'!$C$18,OFFSET(Projection!AK93,$A$2,0),NA())</f>
        <v>#N/A</v>
      </c>
      <c r="AD93" s="10">
        <f ca="1">IF($B93&lt;='Visualization - Projection'!$C$18,OFFSET(Projection!AL93,$A$2,0),NA())</f>
        <v>2200</v>
      </c>
      <c r="AE93" s="10">
        <f ca="1">IF($B93&lt;='Visualization - Projection'!$C$18,OFFSET(Projection!AM93,$A$2,0),NA())</f>
        <v>2000</v>
      </c>
      <c r="AF93" s="3">
        <f ca="1">IF($B93&lt;='Visualization - Projection'!$C$18,OFFSET(Projection!K93,$A$2,0),NA())</f>
        <v>0.00144980923518481</v>
      </c>
      <c r="AG93" s="3">
        <f ca="1">IF($B93&lt;='Visualization - Projection'!$C$18,OFFSET(Projection!M93,$A$2,0),NA())</f>
        <v>0.0939285634421963</v>
      </c>
      <c r="AH93" s="3">
        <f ca="1">IF($B93&lt;='Visualization - Projection'!$C$18,OFFSET(Projection!N93,$A$2,0),NA())</f>
        <v>0.906071436557804</v>
      </c>
    </row>
    <row r="94" spans="2:34">
      <c r="B94" s="9">
        <f ca="1">IF(B93&lt;'Visualization - Projection'!$C$18,OFFSET(Projection!A94,$A$2,0),NA())</f>
        <v>43982</v>
      </c>
      <c r="C94" s="10" t="e">
        <f ca="1">IF($B94&lt;='Visualization - Projection'!$C$18,OFFSET(Projection!B94,$A$2,0),NA())</f>
        <v>#N/A</v>
      </c>
      <c r="D94" s="11">
        <f ca="1">IF($B94&lt;='Visualization - Projection'!$C$18,OFFSET(Projection!C94,$A$2,0),NA())</f>
        <v>0.243</v>
      </c>
      <c r="E94" s="12">
        <f ca="1">IF($B94&lt;='Visualization - Projection'!$C$18,OFFSET(Projection!D94,$A$2,0),NA())</f>
        <v>239.464016430279</v>
      </c>
      <c r="F94" s="12" t="e">
        <f ca="1">IF($B94&lt;='Visualization - Projection'!$C$18,OFFSET(Projection!#REF!,$A$2,0),NA())</f>
        <v>#REF!</v>
      </c>
      <c r="G94" s="10" t="e">
        <f ca="1">IF($B94&lt;='Visualization - Projection'!$C$18,OFFSET(Projection!E94,$A$2,0),NA())</f>
        <v>#N/A</v>
      </c>
      <c r="H94" s="12">
        <f ca="1">IF($B94&lt;='Visualization - Projection'!$C$18,OFFSET(Projection!F94,$A$2,0),NA())</f>
        <v>46943.3626534477</v>
      </c>
      <c r="I94" s="12" t="e">
        <f ca="1">IF($B94&lt;='Visualization - Projection'!$C$18,OFFSET(Projection!#REF!,$A$2,0),NA())</f>
        <v>#REF!</v>
      </c>
      <c r="J94" s="10" t="e">
        <f ca="1">IF($B94&lt;='Visualization - Projection'!$C$18,OFFSET(Projection!O94,$A$2,0),NA())</f>
        <v>#N/A</v>
      </c>
      <c r="K94" s="10" t="e">
        <f ca="1">IF($B94&lt;='Visualization - Projection'!$C$18,OFFSET(Projection!P94,$A$2,0),NA())</f>
        <v>#N/A</v>
      </c>
      <c r="L94" s="12">
        <f ca="1">IF($B94&lt;='Visualization - Projection'!$C$18,OFFSET(Projection!Q94,$A$2,0),NA())</f>
        <v>1708</v>
      </c>
      <c r="M94" s="12" t="e">
        <f ca="1">IF($B94&lt;='Visualization - Projection'!$C$18,OFFSET(Projection!#REF!,$A$2,0),NA())</f>
        <v>#REF!</v>
      </c>
      <c r="N94" s="10" t="e">
        <f ca="1">IF($B94&lt;='Visualization - Projection'!$C$18,OFFSET(Projection!T94,$A$2,0),NA())</f>
        <v>#N/A</v>
      </c>
      <c r="O94" s="11" t="e">
        <f ca="1">IF($B94&lt;='Visualization - Projection'!$C$18,OFFSET(Projection!U94,$A$2,0),NA())</f>
        <v>#N/A</v>
      </c>
      <c r="P94" s="12">
        <f ca="1">IF($B94&lt;='Visualization - Projection'!$C$18,OFFSET(Projection!V94,$A$2,0),NA())</f>
        <v>375.76</v>
      </c>
      <c r="Q94" s="10" t="e">
        <f ca="1">IF($B94&lt;='Visualization - Projection'!$C$18,OFFSET(Projection!W94,$A$2,0),NA())</f>
        <v>#N/A</v>
      </c>
      <c r="R94" s="11" t="e">
        <f ca="1">IF($B94&lt;='Visualization - Projection'!$C$18,OFFSET(Projection!X94,$A$2,0),NA())</f>
        <v>#N/A</v>
      </c>
      <c r="S94" s="12">
        <f ca="1">IF($B94&lt;='Visualization - Projection'!$C$18,OFFSET(Projection!Y94,$A$2,0),NA())</f>
        <v>273.28</v>
      </c>
      <c r="T94" s="10" t="e">
        <f ca="1">IF($B94&lt;='Visualization - Projection'!$C$18,OFFSET(Projection!Z94,$A$2,0),NA())</f>
        <v>#N/A</v>
      </c>
      <c r="U94" s="10" t="e">
        <f ca="1">IF($B94&lt;='Visualization - Projection'!$C$18,OFFSET(Projection!AA94,$A$2,0),NA())</f>
        <v>#N/A</v>
      </c>
      <c r="V94" s="12">
        <f ca="1">IF($B94&lt;='Visualization - Projection'!$C$18,OFFSET(Projection!AB94,$A$2,0),NA())</f>
        <v>38.0884</v>
      </c>
      <c r="W94" s="10" t="e">
        <f ca="1">IF($B94&lt;='Visualization - Projection'!$C$18,OFFSET(Projection!AC94,$A$2,0),NA())</f>
        <v>#N/A</v>
      </c>
      <c r="X94" s="12">
        <f ca="1">IF($B94&lt;='Visualization - Projection'!$C$18,OFFSET(Projection!AD94,$A$2,0),NA())</f>
        <v>5893.2656</v>
      </c>
      <c r="Y94" s="11" t="e">
        <f ca="1">IF($B94&lt;='Visualization - Projection'!$C$18,OFFSET(Projection!AE94,$A$2,0),NA())</f>
        <v>#N/A</v>
      </c>
      <c r="Z94" s="10">
        <f ca="1">IF($B94&lt;='Visualization - Projection'!$C$18,OFFSET(Projection!AI94,$A$2,0),NA())</f>
        <v>0</v>
      </c>
      <c r="AA94" s="11">
        <f ca="1">IF($B94&lt;='Visualization - Projection'!$C$18,OFFSET(Projection!AJ94,$A$2,0),NA())</f>
        <v>0.972111553784861</v>
      </c>
      <c r="AB94" s="11" t="e">
        <f ca="1">IF($B94&lt;='Visualization - Projection'!$C$18,OFFSET(Projection!#REF!,$A$2,0),NA())</f>
        <v>#REF!</v>
      </c>
      <c r="AC94" s="11" t="e">
        <f ca="1">IF($B94&lt;='Visualization - Projection'!$C$18,OFFSET(Projection!AK94,$A$2,0),NA())</f>
        <v>#N/A</v>
      </c>
      <c r="AD94" s="10">
        <f ca="1">IF($B94&lt;='Visualization - Projection'!$C$18,OFFSET(Projection!AL94,$A$2,0),NA())</f>
        <v>2200</v>
      </c>
      <c r="AE94" s="10">
        <f ca="1">IF($B94&lt;='Visualization - Projection'!$C$18,OFFSET(Projection!AM94,$A$2,0),NA())</f>
        <v>2000</v>
      </c>
      <c r="AF94" s="3">
        <f ca="1">IF($B94&lt;='Visualization - Projection'!$C$18,OFFSET(Projection!K94,$A$2,0),NA())</f>
        <v>0.0014066851348648</v>
      </c>
      <c r="AG94" s="3">
        <f ca="1">IF($B94&lt;='Visualization - Projection'!$C$18,OFFSET(Projection!M94,$A$2,0),NA())</f>
        <v>0.0942477757111557</v>
      </c>
      <c r="AH94" s="3">
        <f ca="1">IF($B94&lt;='Visualization - Projection'!$C$18,OFFSET(Projection!N94,$A$2,0),NA())</f>
        <v>0.905752224288844</v>
      </c>
    </row>
    <row r="95" spans="2:34">
      <c r="B95" s="9">
        <f ca="1">IF(B94&lt;'Visualization - Projection'!$C$18,OFFSET(Projection!A95,$A$2,0),NA())</f>
        <v>43983</v>
      </c>
      <c r="C95" s="10" t="e">
        <f ca="1">IF($B95&lt;='Visualization - Projection'!$C$18,OFFSET(Projection!B95,$A$2,0),NA())</f>
        <v>#N/A</v>
      </c>
      <c r="D95" s="11">
        <f ca="1">IF($B95&lt;='Visualization - Projection'!$C$18,OFFSET(Projection!C95,$A$2,0),NA())</f>
        <v>0.243</v>
      </c>
      <c r="E95" s="12">
        <f ca="1">IF($B95&lt;='Visualization - Projection'!$C$18,OFFSET(Projection!D95,$A$2,0),NA())</f>
        <v>232.505281162086</v>
      </c>
      <c r="F95" s="12" t="e">
        <f ca="1">IF($B95&lt;='Visualization - Projection'!$C$18,OFFSET(Projection!#REF!,$A$2,0),NA())</f>
        <v>#REF!</v>
      </c>
      <c r="G95" s="10" t="e">
        <f ca="1">IF($B95&lt;='Visualization - Projection'!$C$18,OFFSET(Projection!E95,$A$2,0),NA())</f>
        <v>#N/A</v>
      </c>
      <c r="H95" s="12">
        <f ca="1">IF($B95&lt;='Visualization - Projection'!$C$18,OFFSET(Projection!F95,$A$2,0),NA())</f>
        <v>47175.8679346098</v>
      </c>
      <c r="I95" s="12" t="e">
        <f ca="1">IF($B95&lt;='Visualization - Projection'!$C$18,OFFSET(Projection!#REF!,$A$2,0),NA())</f>
        <v>#REF!</v>
      </c>
      <c r="J95" s="10" t="e">
        <f ca="1">IF($B95&lt;='Visualization - Projection'!$C$18,OFFSET(Projection!O95,$A$2,0),NA())</f>
        <v>#N/A</v>
      </c>
      <c r="K95" s="10" t="e">
        <f ca="1">IF($B95&lt;='Visualization - Projection'!$C$18,OFFSET(Projection!P95,$A$2,0),NA())</f>
        <v>#N/A</v>
      </c>
      <c r="L95" s="12">
        <f ca="1">IF($B95&lt;='Visualization - Projection'!$C$18,OFFSET(Projection!Q95,$A$2,0),NA())</f>
        <v>1660</v>
      </c>
      <c r="M95" s="12" t="e">
        <f ca="1">IF($B95&lt;='Visualization - Projection'!$C$18,OFFSET(Projection!#REF!,$A$2,0),NA())</f>
        <v>#REF!</v>
      </c>
      <c r="N95" s="10" t="e">
        <f ca="1">IF($B95&lt;='Visualization - Projection'!$C$18,OFFSET(Projection!T95,$A$2,0),NA())</f>
        <v>#N/A</v>
      </c>
      <c r="O95" s="11" t="e">
        <f ca="1">IF($B95&lt;='Visualization - Projection'!$C$18,OFFSET(Projection!U95,$A$2,0),NA())</f>
        <v>#N/A</v>
      </c>
      <c r="P95" s="12">
        <f ca="1">IF($B95&lt;='Visualization - Projection'!$C$18,OFFSET(Projection!V95,$A$2,0),NA())</f>
        <v>365.2</v>
      </c>
      <c r="Q95" s="10" t="e">
        <f ca="1">IF($B95&lt;='Visualization - Projection'!$C$18,OFFSET(Projection!W95,$A$2,0),NA())</f>
        <v>#N/A</v>
      </c>
      <c r="R95" s="11" t="e">
        <f ca="1">IF($B95&lt;='Visualization - Projection'!$C$18,OFFSET(Projection!X95,$A$2,0),NA())</f>
        <v>#N/A</v>
      </c>
      <c r="S95" s="12">
        <f ca="1">IF($B95&lt;='Visualization - Projection'!$C$18,OFFSET(Projection!Y95,$A$2,0),NA())</f>
        <v>265.6</v>
      </c>
      <c r="T95" s="10" t="e">
        <f ca="1">IF($B95&lt;='Visualization - Projection'!$C$18,OFFSET(Projection!Z95,$A$2,0),NA())</f>
        <v>#N/A</v>
      </c>
      <c r="U95" s="10" t="e">
        <f ca="1">IF($B95&lt;='Visualization - Projection'!$C$18,OFFSET(Projection!AA95,$A$2,0),NA())</f>
        <v>#N/A</v>
      </c>
      <c r="V95" s="12">
        <f ca="1">IF($B95&lt;='Visualization - Projection'!$C$18,OFFSET(Projection!AB95,$A$2,0),NA())</f>
        <v>37.018</v>
      </c>
      <c r="W95" s="10" t="e">
        <f ca="1">IF($B95&lt;='Visualization - Projection'!$C$18,OFFSET(Projection!AC95,$A$2,0),NA())</f>
        <v>#N/A</v>
      </c>
      <c r="X95" s="12">
        <f ca="1">IF($B95&lt;='Visualization - Projection'!$C$18,OFFSET(Projection!AD95,$A$2,0),NA())</f>
        <v>5930.2836</v>
      </c>
      <c r="Y95" s="11" t="e">
        <f ca="1">IF($B95&lt;='Visualization - Projection'!$C$18,OFFSET(Projection!AE95,$A$2,0),NA())</f>
        <v>#N/A</v>
      </c>
      <c r="Z95" s="10">
        <f ca="1">IF($B95&lt;='Visualization - Projection'!$C$18,OFFSET(Projection!AI95,$A$2,0),NA())</f>
        <v>0</v>
      </c>
      <c r="AA95" s="11">
        <f ca="1">IF($B95&lt;='Visualization - Projection'!$C$18,OFFSET(Projection!AJ95,$A$2,0),NA())</f>
        <v>0.971896955503513</v>
      </c>
      <c r="AB95" s="11" t="e">
        <f ca="1">IF($B95&lt;='Visualization - Projection'!$C$18,OFFSET(Projection!#REF!,$A$2,0),NA())</f>
        <v>#REF!</v>
      </c>
      <c r="AC95" s="11" t="e">
        <f ca="1">IF($B95&lt;='Visualization - Projection'!$C$18,OFFSET(Projection!AK95,$A$2,0),NA())</f>
        <v>#N/A</v>
      </c>
      <c r="AD95" s="10">
        <f ca="1">IF($B95&lt;='Visualization - Projection'!$C$18,OFFSET(Projection!AL95,$A$2,0),NA())</f>
        <v>2200</v>
      </c>
      <c r="AE95" s="10">
        <f ca="1">IF($B95&lt;='Visualization - Projection'!$C$18,OFFSET(Projection!AM95,$A$2,0),NA())</f>
        <v>2000</v>
      </c>
      <c r="AF95" s="3">
        <f ca="1">IF($B95&lt;='Visualization - Projection'!$C$18,OFFSET(Projection!K95,$A$2,0),NA())</f>
        <v>0.00136473125583494</v>
      </c>
      <c r="AG95" s="3">
        <f ca="1">IF($B95&lt;='Visualization - Projection'!$C$18,OFFSET(Projection!M95,$A$2,0),NA())</f>
        <v>0.0945573840012718</v>
      </c>
      <c r="AH95" s="3">
        <f ca="1">IF($B95&lt;='Visualization - Projection'!$C$18,OFFSET(Projection!N95,$A$2,0),NA())</f>
        <v>0.905442615998728</v>
      </c>
    </row>
    <row r="96" spans="2:34">
      <c r="B96" s="9">
        <f ca="1">IF(B95&lt;'Visualization - Projection'!$C$18,OFFSET(Projection!A96,$A$2,0),NA())</f>
        <v>43984</v>
      </c>
      <c r="C96" s="10" t="e">
        <f ca="1">IF($B96&lt;='Visualization - Projection'!$C$18,OFFSET(Projection!B96,$A$2,0),NA())</f>
        <v>#N/A</v>
      </c>
      <c r="D96" s="11">
        <f ca="1">IF($B96&lt;='Visualization - Projection'!$C$18,OFFSET(Projection!C96,$A$2,0),NA())</f>
        <v>0.243</v>
      </c>
      <c r="E96" s="12">
        <f ca="1">IF($B96&lt;='Visualization - Projection'!$C$18,OFFSET(Projection!D96,$A$2,0),NA())</f>
        <v>225.725396014845</v>
      </c>
      <c r="F96" s="12" t="e">
        <f ca="1">IF($B96&lt;='Visualization - Projection'!$C$18,OFFSET(Projection!#REF!,$A$2,0),NA())</f>
        <v>#REF!</v>
      </c>
      <c r="G96" s="10" t="e">
        <f ca="1">IF($B96&lt;='Visualization - Projection'!$C$18,OFFSET(Projection!E96,$A$2,0),NA())</f>
        <v>#N/A</v>
      </c>
      <c r="H96" s="12">
        <f ca="1">IF($B96&lt;='Visualization - Projection'!$C$18,OFFSET(Projection!F96,$A$2,0),NA())</f>
        <v>47401.5933306246</v>
      </c>
      <c r="I96" s="12" t="e">
        <f ca="1">IF($B96&lt;='Visualization - Projection'!$C$18,OFFSET(Projection!#REF!,$A$2,0),NA())</f>
        <v>#REF!</v>
      </c>
      <c r="J96" s="10" t="e">
        <f ca="1">IF($B96&lt;='Visualization - Projection'!$C$18,OFFSET(Projection!O96,$A$2,0),NA())</f>
        <v>#N/A</v>
      </c>
      <c r="K96" s="10" t="e">
        <f ca="1">IF($B96&lt;='Visualization - Projection'!$C$18,OFFSET(Projection!P96,$A$2,0),NA())</f>
        <v>#N/A</v>
      </c>
      <c r="L96" s="12">
        <f ca="1">IF($B96&lt;='Visualization - Projection'!$C$18,OFFSET(Projection!Q96,$A$2,0),NA())</f>
        <v>1613</v>
      </c>
      <c r="M96" s="12" t="e">
        <f ca="1">IF($B96&lt;='Visualization - Projection'!$C$18,OFFSET(Projection!#REF!,$A$2,0),NA())</f>
        <v>#REF!</v>
      </c>
      <c r="N96" s="10" t="e">
        <f ca="1">IF($B96&lt;='Visualization - Projection'!$C$18,OFFSET(Projection!T96,$A$2,0),NA())</f>
        <v>#N/A</v>
      </c>
      <c r="O96" s="11" t="e">
        <f ca="1">IF($B96&lt;='Visualization - Projection'!$C$18,OFFSET(Projection!U96,$A$2,0),NA())</f>
        <v>#N/A</v>
      </c>
      <c r="P96" s="12">
        <f ca="1">IF($B96&lt;='Visualization - Projection'!$C$18,OFFSET(Projection!V96,$A$2,0),NA())</f>
        <v>354.86</v>
      </c>
      <c r="Q96" s="10" t="e">
        <f ca="1">IF($B96&lt;='Visualization - Projection'!$C$18,OFFSET(Projection!W96,$A$2,0),NA())</f>
        <v>#N/A</v>
      </c>
      <c r="R96" s="11" t="e">
        <f ca="1">IF($B96&lt;='Visualization - Projection'!$C$18,OFFSET(Projection!X96,$A$2,0),NA())</f>
        <v>#N/A</v>
      </c>
      <c r="S96" s="12">
        <f ca="1">IF($B96&lt;='Visualization - Projection'!$C$18,OFFSET(Projection!Y96,$A$2,0),NA())</f>
        <v>258.08</v>
      </c>
      <c r="T96" s="10" t="e">
        <f ca="1">IF($B96&lt;='Visualization - Projection'!$C$18,OFFSET(Projection!Z96,$A$2,0),NA())</f>
        <v>#N/A</v>
      </c>
      <c r="U96" s="10" t="e">
        <f ca="1">IF($B96&lt;='Visualization - Projection'!$C$18,OFFSET(Projection!AA96,$A$2,0),NA())</f>
        <v>#N/A</v>
      </c>
      <c r="V96" s="12">
        <f ca="1">IF($B96&lt;='Visualization - Projection'!$C$18,OFFSET(Projection!AB96,$A$2,0),NA())</f>
        <v>35.9699</v>
      </c>
      <c r="W96" s="10" t="e">
        <f ca="1">IF($B96&lt;='Visualization - Projection'!$C$18,OFFSET(Projection!AC96,$A$2,0),NA())</f>
        <v>#N/A</v>
      </c>
      <c r="X96" s="12">
        <f ca="1">IF($B96&lt;='Visualization - Projection'!$C$18,OFFSET(Projection!AD96,$A$2,0),NA())</f>
        <v>5966.2535</v>
      </c>
      <c r="Y96" s="11" t="e">
        <f ca="1">IF($B96&lt;='Visualization - Projection'!$C$18,OFFSET(Projection!AE96,$A$2,0),NA())</f>
        <v>#N/A</v>
      </c>
      <c r="Z96" s="10">
        <f ca="1">IF($B96&lt;='Visualization - Projection'!$C$18,OFFSET(Projection!AI96,$A$2,0),NA())</f>
        <v>0</v>
      </c>
      <c r="AA96" s="11">
        <f ca="1">IF($B96&lt;='Visualization - Projection'!$C$18,OFFSET(Projection!AJ96,$A$2,0),NA())</f>
        <v>0.971686746987952</v>
      </c>
      <c r="AB96" s="11" t="e">
        <f ca="1">IF($B96&lt;='Visualization - Projection'!$C$18,OFFSET(Projection!#REF!,$A$2,0),NA())</f>
        <v>#REF!</v>
      </c>
      <c r="AC96" s="11" t="e">
        <f ca="1">IF($B96&lt;='Visualization - Projection'!$C$18,OFFSET(Projection!AK96,$A$2,0),NA())</f>
        <v>#N/A</v>
      </c>
      <c r="AD96" s="10">
        <f ca="1">IF($B96&lt;='Visualization - Projection'!$C$18,OFFSET(Projection!AL96,$A$2,0),NA())</f>
        <v>2200</v>
      </c>
      <c r="AE96" s="10">
        <f ca="1">IF($B96&lt;='Visualization - Projection'!$C$18,OFFSET(Projection!AM96,$A$2,0),NA())</f>
        <v>2000</v>
      </c>
      <c r="AF96" s="3">
        <f ca="1">IF($B96&lt;='Visualization - Projection'!$C$18,OFFSET(Projection!K96,$A$2,0),NA())</f>
        <v>0.00132392277591475</v>
      </c>
      <c r="AG96" s="3">
        <f ca="1">IF($B96&lt;='Visualization - Projection'!$C$18,OFFSET(Projection!M96,$A$2,0),NA())</f>
        <v>0.0948576556600074</v>
      </c>
      <c r="AH96" s="3">
        <f ca="1">IF($B96&lt;='Visualization - Projection'!$C$18,OFFSET(Projection!N96,$A$2,0),NA())</f>
        <v>0.905142344339993</v>
      </c>
    </row>
    <row r="97" spans="2:34">
      <c r="B97" s="9">
        <f ca="1">IF(B96&lt;'Visualization - Projection'!$C$18,OFFSET(Projection!A97,$A$2,0),NA())</f>
        <v>43985</v>
      </c>
      <c r="C97" s="10" t="e">
        <f ca="1">IF($B97&lt;='Visualization - Projection'!$C$18,OFFSET(Projection!B97,$A$2,0),NA())</f>
        <v>#N/A</v>
      </c>
      <c r="D97" s="11">
        <f ca="1">IF($B97&lt;='Visualization - Projection'!$C$18,OFFSET(Projection!C97,$A$2,0),NA())</f>
        <v>0.243</v>
      </c>
      <c r="E97" s="12">
        <f ca="1">IF($B97&lt;='Visualization - Projection'!$C$18,OFFSET(Projection!D97,$A$2,0),NA())</f>
        <v>219.12119617638</v>
      </c>
      <c r="F97" s="12" t="e">
        <f ca="1">IF($B97&lt;='Visualization - Projection'!$C$18,OFFSET(Projection!#REF!,$A$2,0),NA())</f>
        <v>#REF!</v>
      </c>
      <c r="G97" s="10" t="e">
        <f ca="1">IF($B97&lt;='Visualization - Projection'!$C$18,OFFSET(Projection!E97,$A$2,0),NA())</f>
        <v>#N/A</v>
      </c>
      <c r="H97" s="12">
        <f ca="1">IF($B97&lt;='Visualization - Projection'!$C$18,OFFSET(Projection!F97,$A$2,0),NA())</f>
        <v>47620.714526801</v>
      </c>
      <c r="I97" s="12" t="e">
        <f ca="1">IF($B97&lt;='Visualization - Projection'!$C$18,OFFSET(Projection!#REF!,$A$2,0),NA())</f>
        <v>#REF!</v>
      </c>
      <c r="J97" s="10" t="e">
        <f ca="1">IF($B97&lt;='Visualization - Projection'!$C$18,OFFSET(Projection!O97,$A$2,0),NA())</f>
        <v>#N/A</v>
      </c>
      <c r="K97" s="10" t="e">
        <f ca="1">IF($B97&lt;='Visualization - Projection'!$C$18,OFFSET(Projection!P97,$A$2,0),NA())</f>
        <v>#N/A</v>
      </c>
      <c r="L97" s="12">
        <f ca="1">IF($B97&lt;='Visualization - Projection'!$C$18,OFFSET(Projection!Q97,$A$2,0),NA())</f>
        <v>1567</v>
      </c>
      <c r="M97" s="12" t="e">
        <f ca="1">IF($B97&lt;='Visualization - Projection'!$C$18,OFFSET(Projection!#REF!,$A$2,0),NA())</f>
        <v>#REF!</v>
      </c>
      <c r="N97" s="10" t="e">
        <f ca="1">IF($B97&lt;='Visualization - Projection'!$C$18,OFFSET(Projection!T97,$A$2,0),NA())</f>
        <v>#N/A</v>
      </c>
      <c r="O97" s="11" t="e">
        <f ca="1">IF($B97&lt;='Visualization - Projection'!$C$18,OFFSET(Projection!U97,$A$2,0),NA())</f>
        <v>#N/A</v>
      </c>
      <c r="P97" s="12">
        <f ca="1">IF($B97&lt;='Visualization - Projection'!$C$18,OFFSET(Projection!V97,$A$2,0),NA())</f>
        <v>344.74</v>
      </c>
      <c r="Q97" s="10" t="e">
        <f ca="1">IF($B97&lt;='Visualization - Projection'!$C$18,OFFSET(Projection!W97,$A$2,0),NA())</f>
        <v>#N/A</v>
      </c>
      <c r="R97" s="11" t="e">
        <f ca="1">IF($B97&lt;='Visualization - Projection'!$C$18,OFFSET(Projection!X97,$A$2,0),NA())</f>
        <v>#N/A</v>
      </c>
      <c r="S97" s="12">
        <f ca="1">IF($B97&lt;='Visualization - Projection'!$C$18,OFFSET(Projection!Y97,$A$2,0),NA())</f>
        <v>250.72</v>
      </c>
      <c r="T97" s="10" t="e">
        <f ca="1">IF($B97&lt;='Visualization - Projection'!$C$18,OFFSET(Projection!Z97,$A$2,0),NA())</f>
        <v>#N/A</v>
      </c>
      <c r="U97" s="10" t="e">
        <f ca="1">IF($B97&lt;='Visualization - Projection'!$C$18,OFFSET(Projection!AA97,$A$2,0),NA())</f>
        <v>#N/A</v>
      </c>
      <c r="V97" s="12">
        <f ca="1">IF($B97&lt;='Visualization - Projection'!$C$18,OFFSET(Projection!AB97,$A$2,0),NA())</f>
        <v>34.9441</v>
      </c>
      <c r="W97" s="10" t="e">
        <f ca="1">IF($B97&lt;='Visualization - Projection'!$C$18,OFFSET(Projection!AC97,$A$2,0),NA())</f>
        <v>#N/A</v>
      </c>
      <c r="X97" s="12">
        <f ca="1">IF($B97&lt;='Visualization - Projection'!$C$18,OFFSET(Projection!AD97,$A$2,0),NA())</f>
        <v>6001.1976</v>
      </c>
      <c r="Y97" s="11" t="e">
        <f ca="1">IF($B97&lt;='Visualization - Projection'!$C$18,OFFSET(Projection!AE97,$A$2,0),NA())</f>
        <v>#N/A</v>
      </c>
      <c r="Z97" s="10">
        <f ca="1">IF($B97&lt;='Visualization - Projection'!$C$18,OFFSET(Projection!AI97,$A$2,0),NA())</f>
        <v>0</v>
      </c>
      <c r="AA97" s="11">
        <f ca="1">IF($B97&lt;='Visualization - Projection'!$C$18,OFFSET(Projection!AJ97,$A$2,0),NA())</f>
        <v>0.971481711097334</v>
      </c>
      <c r="AB97" s="11" t="e">
        <f ca="1">IF($B97&lt;='Visualization - Projection'!$C$18,OFFSET(Projection!#REF!,$A$2,0),NA())</f>
        <v>#REF!</v>
      </c>
      <c r="AC97" s="11" t="e">
        <f ca="1">IF($B97&lt;='Visualization - Projection'!$C$18,OFFSET(Projection!AK97,$A$2,0),NA())</f>
        <v>#N/A</v>
      </c>
      <c r="AD97" s="10">
        <f ca="1">IF($B97&lt;='Visualization - Projection'!$C$18,OFFSET(Projection!AL97,$A$2,0),NA())</f>
        <v>2200</v>
      </c>
      <c r="AE97" s="10">
        <f ca="1">IF($B97&lt;='Visualization - Projection'!$C$18,OFFSET(Projection!AM97,$A$2,0),NA())</f>
        <v>2000</v>
      </c>
      <c r="AF97" s="3">
        <f ca="1">IF($B97&lt;='Visualization - Projection'!$C$18,OFFSET(Projection!K97,$A$2,0),NA())</f>
        <v>0.00128423495462597</v>
      </c>
      <c r="AG97" s="3">
        <f ca="1">IF($B97&lt;='Visualization - Projection'!$C$18,OFFSET(Projection!M97,$A$2,0),NA())</f>
        <v>0.0951488519313308</v>
      </c>
      <c r="AH97" s="3">
        <f ca="1">IF($B97&lt;='Visualization - Projection'!$C$18,OFFSET(Projection!N97,$A$2,0),NA())</f>
        <v>0.904851148068669</v>
      </c>
    </row>
    <row r="98" spans="2:34">
      <c r="B98" s="9">
        <f ca="1">IF(B97&lt;'Visualization - Projection'!$C$18,OFFSET(Projection!A98,$A$2,0),NA())</f>
        <v>43986</v>
      </c>
      <c r="C98" s="10" t="e">
        <f ca="1">IF($B98&lt;='Visualization - Projection'!$C$18,OFFSET(Projection!B98,$A$2,0),NA())</f>
        <v>#N/A</v>
      </c>
      <c r="D98" s="11">
        <f ca="1">IF($B98&lt;='Visualization - Projection'!$C$18,OFFSET(Projection!C98,$A$2,0),NA())</f>
        <v>0.243</v>
      </c>
      <c r="E98" s="12">
        <f ca="1">IF($B98&lt;='Visualization - Projection'!$C$18,OFFSET(Projection!D98,$A$2,0),NA())</f>
        <v>212.689479739136</v>
      </c>
      <c r="F98" s="12" t="e">
        <f ca="1">IF($B98&lt;='Visualization - Projection'!$C$18,OFFSET(Projection!#REF!,$A$2,0),NA())</f>
        <v>#REF!</v>
      </c>
      <c r="G98" s="10" t="e">
        <f ca="1">IF($B98&lt;='Visualization - Projection'!$C$18,OFFSET(Projection!E98,$A$2,0),NA())</f>
        <v>#N/A</v>
      </c>
      <c r="H98" s="12">
        <f ca="1">IF($B98&lt;='Visualization - Projection'!$C$18,OFFSET(Projection!F98,$A$2,0),NA())</f>
        <v>47833.4040065401</v>
      </c>
      <c r="I98" s="12" t="e">
        <f ca="1">IF($B98&lt;='Visualization - Projection'!$C$18,OFFSET(Projection!#REF!,$A$2,0),NA())</f>
        <v>#REF!</v>
      </c>
      <c r="J98" s="10" t="e">
        <f ca="1">IF($B98&lt;='Visualization - Projection'!$C$18,OFFSET(Projection!O98,$A$2,0),NA())</f>
        <v>#N/A</v>
      </c>
      <c r="K98" s="10" t="e">
        <f ca="1">IF($B98&lt;='Visualization - Projection'!$C$18,OFFSET(Projection!P98,$A$2,0),NA())</f>
        <v>#N/A</v>
      </c>
      <c r="L98" s="12">
        <f ca="1">IF($B98&lt;='Visualization - Projection'!$C$18,OFFSET(Projection!Q98,$A$2,0),NA())</f>
        <v>1522</v>
      </c>
      <c r="M98" s="12" t="e">
        <f ca="1">IF($B98&lt;='Visualization - Projection'!$C$18,OFFSET(Projection!#REF!,$A$2,0),NA())</f>
        <v>#REF!</v>
      </c>
      <c r="N98" s="10" t="e">
        <f ca="1">IF($B98&lt;='Visualization - Projection'!$C$18,OFFSET(Projection!T98,$A$2,0),NA())</f>
        <v>#N/A</v>
      </c>
      <c r="O98" s="11" t="e">
        <f ca="1">IF($B98&lt;='Visualization - Projection'!$C$18,OFFSET(Projection!U98,$A$2,0),NA())</f>
        <v>#N/A</v>
      </c>
      <c r="P98" s="12">
        <f ca="1">IF($B98&lt;='Visualization - Projection'!$C$18,OFFSET(Projection!V98,$A$2,0),NA())</f>
        <v>334.84</v>
      </c>
      <c r="Q98" s="10" t="e">
        <f ca="1">IF($B98&lt;='Visualization - Projection'!$C$18,OFFSET(Projection!W98,$A$2,0),NA())</f>
        <v>#N/A</v>
      </c>
      <c r="R98" s="11" t="e">
        <f ca="1">IF($B98&lt;='Visualization - Projection'!$C$18,OFFSET(Projection!X98,$A$2,0),NA())</f>
        <v>#N/A</v>
      </c>
      <c r="S98" s="12">
        <f ca="1">IF($B98&lt;='Visualization - Projection'!$C$18,OFFSET(Projection!Y98,$A$2,0),NA())</f>
        <v>243.52</v>
      </c>
      <c r="T98" s="10" t="e">
        <f ca="1">IF($B98&lt;='Visualization - Projection'!$C$18,OFFSET(Projection!Z98,$A$2,0),NA())</f>
        <v>#N/A</v>
      </c>
      <c r="U98" s="10" t="e">
        <f ca="1">IF($B98&lt;='Visualization - Projection'!$C$18,OFFSET(Projection!AA98,$A$2,0),NA())</f>
        <v>#N/A</v>
      </c>
      <c r="V98" s="12">
        <f ca="1">IF($B98&lt;='Visualization - Projection'!$C$18,OFFSET(Projection!AB98,$A$2,0),NA())</f>
        <v>33.9406</v>
      </c>
      <c r="W98" s="10" t="e">
        <f ca="1">IF($B98&lt;='Visualization - Projection'!$C$18,OFFSET(Projection!AC98,$A$2,0),NA())</f>
        <v>#N/A</v>
      </c>
      <c r="X98" s="12">
        <f ca="1">IF($B98&lt;='Visualization - Projection'!$C$18,OFFSET(Projection!AD98,$A$2,0),NA())</f>
        <v>6035.1382</v>
      </c>
      <c r="Y98" s="11" t="e">
        <f ca="1">IF($B98&lt;='Visualization - Projection'!$C$18,OFFSET(Projection!AE98,$A$2,0),NA())</f>
        <v>#N/A</v>
      </c>
      <c r="Z98" s="10">
        <f ca="1">IF($B98&lt;='Visualization - Projection'!$C$18,OFFSET(Projection!AI98,$A$2,0),NA())</f>
        <v>0</v>
      </c>
      <c r="AA98" s="11">
        <f ca="1">IF($B98&lt;='Visualization - Projection'!$C$18,OFFSET(Projection!AJ98,$A$2,0),NA())</f>
        <v>0.971282705807275</v>
      </c>
      <c r="AB98" s="11" t="e">
        <f ca="1">IF($B98&lt;='Visualization - Projection'!$C$18,OFFSET(Projection!#REF!,$A$2,0),NA())</f>
        <v>#REF!</v>
      </c>
      <c r="AC98" s="11" t="e">
        <f ca="1">IF($B98&lt;='Visualization - Projection'!$C$18,OFFSET(Projection!AK98,$A$2,0),NA())</f>
        <v>#N/A</v>
      </c>
      <c r="AD98" s="10">
        <f ca="1">IF($B98&lt;='Visualization - Projection'!$C$18,OFFSET(Projection!AL98,$A$2,0),NA())</f>
        <v>2200</v>
      </c>
      <c r="AE98" s="10">
        <f ca="1">IF($B98&lt;='Visualization - Projection'!$C$18,OFFSET(Projection!AM98,$A$2,0),NA())</f>
        <v>2000</v>
      </c>
      <c r="AF98" s="3">
        <f ca="1">IF($B98&lt;='Visualization - Projection'!$C$18,OFFSET(Projection!K98,$A$2,0),NA())</f>
        <v>0.00124564316728526</v>
      </c>
      <c r="AG98" s="3">
        <f ca="1">IF($B98&lt;='Visualization - Projection'!$C$18,OFFSET(Projection!M98,$A$2,0),NA())</f>
        <v>0.09543122800929</v>
      </c>
      <c r="AH98" s="3">
        <f ca="1">IF($B98&lt;='Visualization - Projection'!$C$18,OFFSET(Projection!N98,$A$2,0),NA())</f>
        <v>0.90456877199071</v>
      </c>
    </row>
    <row r="99" spans="2:34">
      <c r="B99" s="9">
        <f ca="1">IF(B98&lt;'Visualization - Projection'!$C$18,OFFSET(Projection!A99,$A$2,0),NA())</f>
        <v>43987</v>
      </c>
      <c r="C99" s="10" t="e">
        <f ca="1">IF($B99&lt;='Visualization - Projection'!$C$18,OFFSET(Projection!B99,$A$2,0),NA())</f>
        <v>#N/A</v>
      </c>
      <c r="D99" s="11">
        <f ca="1">IF($B99&lt;='Visualization - Projection'!$C$18,OFFSET(Projection!C99,$A$2,0),NA())</f>
        <v>0.243</v>
      </c>
      <c r="E99" s="12">
        <f ca="1">IF($B99&lt;='Visualization - Projection'!$C$18,OFFSET(Projection!D99,$A$2,0),NA())</f>
        <v>206.427015502632</v>
      </c>
      <c r="F99" s="12" t="e">
        <f ca="1">IF($B99&lt;='Visualization - Projection'!$C$18,OFFSET(Projection!#REF!,$A$2,0),NA())</f>
        <v>#REF!</v>
      </c>
      <c r="G99" s="10" t="e">
        <f ca="1">IF($B99&lt;='Visualization - Projection'!$C$18,OFFSET(Projection!E99,$A$2,0),NA())</f>
        <v>#N/A</v>
      </c>
      <c r="H99" s="12">
        <f ca="1">IF($B99&lt;='Visualization - Projection'!$C$18,OFFSET(Projection!F99,$A$2,0),NA())</f>
        <v>48039.8310220428</v>
      </c>
      <c r="I99" s="12" t="e">
        <f ca="1">IF($B99&lt;='Visualization - Projection'!$C$18,OFFSET(Projection!#REF!,$A$2,0),NA())</f>
        <v>#REF!</v>
      </c>
      <c r="J99" s="10" t="e">
        <f ca="1">IF($B99&lt;='Visualization - Projection'!$C$18,OFFSET(Projection!O99,$A$2,0),NA())</f>
        <v>#N/A</v>
      </c>
      <c r="K99" s="10" t="e">
        <f ca="1">IF($B99&lt;='Visualization - Projection'!$C$18,OFFSET(Projection!P99,$A$2,0),NA())</f>
        <v>#N/A</v>
      </c>
      <c r="L99" s="12">
        <f ca="1">IF($B99&lt;='Visualization - Projection'!$C$18,OFFSET(Projection!Q99,$A$2,0),NA())</f>
        <v>1478</v>
      </c>
      <c r="M99" s="12" t="e">
        <f ca="1">IF($B99&lt;='Visualization - Projection'!$C$18,OFFSET(Projection!#REF!,$A$2,0),NA())</f>
        <v>#REF!</v>
      </c>
      <c r="N99" s="10" t="e">
        <f ca="1">IF($B99&lt;='Visualization - Projection'!$C$18,OFFSET(Projection!T99,$A$2,0),NA())</f>
        <v>#N/A</v>
      </c>
      <c r="O99" s="11" t="e">
        <f ca="1">IF($B99&lt;='Visualization - Projection'!$C$18,OFFSET(Projection!U99,$A$2,0),NA())</f>
        <v>#N/A</v>
      </c>
      <c r="P99" s="12">
        <f ca="1">IF($B99&lt;='Visualization - Projection'!$C$18,OFFSET(Projection!V99,$A$2,0),NA())</f>
        <v>325.16</v>
      </c>
      <c r="Q99" s="10" t="e">
        <f ca="1">IF($B99&lt;='Visualization - Projection'!$C$18,OFFSET(Projection!W99,$A$2,0),NA())</f>
        <v>#N/A</v>
      </c>
      <c r="R99" s="11" t="e">
        <f ca="1">IF($B99&lt;='Visualization - Projection'!$C$18,OFFSET(Projection!X99,$A$2,0),NA())</f>
        <v>#N/A</v>
      </c>
      <c r="S99" s="12">
        <f ca="1">IF($B99&lt;='Visualization - Projection'!$C$18,OFFSET(Projection!Y99,$A$2,0),NA())</f>
        <v>236.48</v>
      </c>
      <c r="T99" s="10" t="e">
        <f ca="1">IF($B99&lt;='Visualization - Projection'!$C$18,OFFSET(Projection!Z99,$A$2,0),NA())</f>
        <v>#N/A</v>
      </c>
      <c r="U99" s="10" t="e">
        <f ca="1">IF($B99&lt;='Visualization - Projection'!$C$18,OFFSET(Projection!AA99,$A$2,0),NA())</f>
        <v>#N/A</v>
      </c>
      <c r="V99" s="12">
        <f ca="1">IF($B99&lt;='Visualization - Projection'!$C$18,OFFSET(Projection!AB99,$A$2,0),NA())</f>
        <v>32.9594</v>
      </c>
      <c r="W99" s="10" t="e">
        <f ca="1">IF($B99&lt;='Visualization - Projection'!$C$18,OFFSET(Projection!AC99,$A$2,0),NA())</f>
        <v>#N/A</v>
      </c>
      <c r="X99" s="12">
        <f ca="1">IF($B99&lt;='Visualization - Projection'!$C$18,OFFSET(Projection!AD99,$A$2,0),NA())</f>
        <v>6068.0976</v>
      </c>
      <c r="Y99" s="11" t="e">
        <f ca="1">IF($B99&lt;='Visualization - Projection'!$C$18,OFFSET(Projection!AE99,$A$2,0),NA())</f>
        <v>#N/A</v>
      </c>
      <c r="Z99" s="10">
        <f ca="1">IF($B99&lt;='Visualization - Projection'!$C$18,OFFSET(Projection!AI99,$A$2,0),NA())</f>
        <v>0</v>
      </c>
      <c r="AA99" s="11">
        <f ca="1">IF($B99&lt;='Visualization - Projection'!$C$18,OFFSET(Projection!AJ99,$A$2,0),NA())</f>
        <v>0.971090670170828</v>
      </c>
      <c r="AB99" s="11" t="e">
        <f ca="1">IF($B99&lt;='Visualization - Projection'!$C$18,OFFSET(Projection!#REF!,$A$2,0),NA())</f>
        <v>#REF!</v>
      </c>
      <c r="AC99" s="11" t="e">
        <f ca="1">IF($B99&lt;='Visualization - Projection'!$C$18,OFFSET(Projection!AK99,$A$2,0),NA())</f>
        <v>#N/A</v>
      </c>
      <c r="AD99" s="10">
        <f ca="1">IF($B99&lt;='Visualization - Projection'!$C$18,OFFSET(Projection!AL99,$A$2,0),NA())</f>
        <v>2200</v>
      </c>
      <c r="AE99" s="10">
        <f ca="1">IF($B99&lt;='Visualization - Projection'!$C$18,OFFSET(Projection!AM99,$A$2,0),NA())</f>
        <v>2000</v>
      </c>
      <c r="AF99" s="3">
        <f ca="1">IF($B99&lt;='Visualization - Projection'!$C$18,OFFSET(Projection!K99,$A$2,0),NA())</f>
        <v>0.00120812293641443</v>
      </c>
      <c r="AG99" s="3">
        <f ca="1">IF($B99&lt;='Visualization - Projection'!$C$18,OFFSET(Projection!M99,$A$2,0),NA())</f>
        <v>0.0957050330974613</v>
      </c>
      <c r="AH99" s="3">
        <f ca="1">IF($B99&lt;='Visualization - Projection'!$C$18,OFFSET(Projection!N99,$A$2,0),NA())</f>
        <v>0.904294966902539</v>
      </c>
    </row>
    <row r="100" spans="2:34">
      <c r="B100" s="9">
        <f ca="1">IF(B99&lt;'Visualization - Projection'!$C$18,OFFSET(Projection!A100,$A$2,0),NA())</f>
        <v>43988</v>
      </c>
      <c r="C100" s="10" t="e">
        <f ca="1">IF($B100&lt;='Visualization - Projection'!$C$18,OFFSET(Projection!B100,$A$2,0),NA())</f>
        <v>#N/A</v>
      </c>
      <c r="D100" s="11">
        <f ca="1">IF($B100&lt;='Visualization - Projection'!$C$18,OFFSET(Projection!C100,$A$2,0),NA())</f>
        <v>0.243</v>
      </c>
      <c r="E100" s="12">
        <f ca="1">IF($B100&lt;='Visualization - Projection'!$C$18,OFFSET(Projection!D100,$A$2,0),NA())</f>
        <v>200.33055028583</v>
      </c>
      <c r="F100" s="12" t="e">
        <f ca="1">IF($B100&lt;='Visualization - Projection'!$C$18,OFFSET(Projection!#REF!,$A$2,0),NA())</f>
        <v>#REF!</v>
      </c>
      <c r="G100" s="10" t="e">
        <f ca="1">IF($B100&lt;='Visualization - Projection'!$C$18,OFFSET(Projection!E100,$A$2,0),NA())</f>
        <v>#N/A</v>
      </c>
      <c r="H100" s="12">
        <f ca="1">IF($B100&lt;='Visualization - Projection'!$C$18,OFFSET(Projection!F100,$A$2,0),NA())</f>
        <v>48240.1615723286</v>
      </c>
      <c r="I100" s="12" t="e">
        <f ca="1">IF($B100&lt;='Visualization - Projection'!$C$18,OFFSET(Projection!#REF!,$A$2,0),NA())</f>
        <v>#REF!</v>
      </c>
      <c r="J100" s="10" t="e">
        <f ca="1">IF($B100&lt;='Visualization - Projection'!$C$18,OFFSET(Projection!O100,$A$2,0),NA())</f>
        <v>#N/A</v>
      </c>
      <c r="K100" s="10" t="e">
        <f ca="1">IF($B100&lt;='Visualization - Projection'!$C$18,OFFSET(Projection!P100,$A$2,0),NA())</f>
        <v>#N/A</v>
      </c>
      <c r="L100" s="12">
        <f ca="1">IF($B100&lt;='Visualization - Projection'!$C$18,OFFSET(Projection!Q100,$A$2,0),NA())</f>
        <v>1435</v>
      </c>
      <c r="M100" s="12" t="e">
        <f ca="1">IF($B100&lt;='Visualization - Projection'!$C$18,OFFSET(Projection!#REF!,$A$2,0),NA())</f>
        <v>#REF!</v>
      </c>
      <c r="N100" s="10" t="e">
        <f ca="1">IF($B100&lt;='Visualization - Projection'!$C$18,OFFSET(Projection!T100,$A$2,0),NA())</f>
        <v>#N/A</v>
      </c>
      <c r="O100" s="11" t="e">
        <f ca="1">IF($B100&lt;='Visualization - Projection'!$C$18,OFFSET(Projection!U100,$A$2,0),NA())</f>
        <v>#N/A</v>
      </c>
      <c r="P100" s="12">
        <f ca="1">IF($B100&lt;='Visualization - Projection'!$C$18,OFFSET(Projection!V100,$A$2,0),NA())</f>
        <v>315.7</v>
      </c>
      <c r="Q100" s="10" t="e">
        <f ca="1">IF($B100&lt;='Visualization - Projection'!$C$18,OFFSET(Projection!W100,$A$2,0),NA())</f>
        <v>#N/A</v>
      </c>
      <c r="R100" s="11" t="e">
        <f ca="1">IF($B100&lt;='Visualization - Projection'!$C$18,OFFSET(Projection!X100,$A$2,0),NA())</f>
        <v>#N/A</v>
      </c>
      <c r="S100" s="12">
        <f ca="1">IF($B100&lt;='Visualization - Projection'!$C$18,OFFSET(Projection!Y100,$A$2,0),NA())</f>
        <v>229.6</v>
      </c>
      <c r="T100" s="10" t="e">
        <f ca="1">IF($B100&lt;='Visualization - Projection'!$C$18,OFFSET(Projection!Z100,$A$2,0),NA())</f>
        <v>#N/A</v>
      </c>
      <c r="U100" s="10" t="e">
        <f ca="1">IF($B100&lt;='Visualization - Projection'!$C$18,OFFSET(Projection!AA100,$A$2,0),NA())</f>
        <v>#N/A</v>
      </c>
      <c r="V100" s="12">
        <f ca="1">IF($B100&lt;='Visualization - Projection'!$C$18,OFFSET(Projection!AB100,$A$2,0),NA())</f>
        <v>32.0005</v>
      </c>
      <c r="W100" s="10" t="e">
        <f ca="1">IF($B100&lt;='Visualization - Projection'!$C$18,OFFSET(Projection!AC100,$A$2,0),NA())</f>
        <v>#N/A</v>
      </c>
      <c r="X100" s="12">
        <f ca="1">IF($B100&lt;='Visualization - Projection'!$C$18,OFFSET(Projection!AD100,$A$2,0),NA())</f>
        <v>6100.0981</v>
      </c>
      <c r="Y100" s="11" t="e">
        <f ca="1">IF($B100&lt;='Visualization - Projection'!$C$18,OFFSET(Projection!AE100,$A$2,0),NA())</f>
        <v>#N/A</v>
      </c>
      <c r="Z100" s="10">
        <f ca="1">IF($B100&lt;='Visualization - Projection'!$C$18,OFFSET(Projection!AI100,$A$2,0),NA())</f>
        <v>0</v>
      </c>
      <c r="AA100" s="11">
        <f ca="1">IF($B100&lt;='Visualization - Projection'!$C$18,OFFSET(Projection!AJ100,$A$2,0),NA())</f>
        <v>0.970906630581867</v>
      </c>
      <c r="AB100" s="11" t="e">
        <f ca="1">IF($B100&lt;='Visualization - Projection'!$C$18,OFFSET(Projection!#REF!,$A$2,0),NA())</f>
        <v>#REF!</v>
      </c>
      <c r="AC100" s="11" t="e">
        <f ca="1">IF($B100&lt;='Visualization - Projection'!$C$18,OFFSET(Projection!AK100,$A$2,0),NA())</f>
        <v>#N/A</v>
      </c>
      <c r="AD100" s="10">
        <f ca="1">IF($B100&lt;='Visualization - Projection'!$C$18,OFFSET(Projection!AL100,$A$2,0),NA())</f>
        <v>2200</v>
      </c>
      <c r="AE100" s="10">
        <f ca="1">IF($B100&lt;='Visualization - Projection'!$C$18,OFFSET(Projection!AM100,$A$2,0),NA())</f>
        <v>2000</v>
      </c>
      <c r="AF100" s="3">
        <f ca="1">IF($B100&lt;='Visualization - Projection'!$C$18,OFFSET(Projection!K100,$A$2,0),NA())</f>
        <v>0.00117164996059533</v>
      </c>
      <c r="AG100" s="3">
        <f ca="1">IF($B100&lt;='Visualization - Projection'!$C$18,OFFSET(Projection!M100,$A$2,0),NA())</f>
        <v>0.0959705104737255</v>
      </c>
      <c r="AH100" s="3">
        <f ca="1">IF($B100&lt;='Visualization - Projection'!$C$18,OFFSET(Projection!N100,$A$2,0),NA())</f>
        <v>0.904029489526275</v>
      </c>
    </row>
    <row r="101" spans="2:34">
      <c r="B101" s="9">
        <f ca="1">IF(B100&lt;'Visualization - Projection'!$C$18,OFFSET(Projection!A101,$A$2,0),NA())</f>
        <v>43989</v>
      </c>
      <c r="C101" s="10" t="e">
        <f ca="1">IF($B101&lt;='Visualization - Projection'!$C$18,OFFSET(Projection!B101,$A$2,0),NA())</f>
        <v>#N/A</v>
      </c>
      <c r="D101" s="11">
        <f ca="1">IF($B101&lt;='Visualization - Projection'!$C$18,OFFSET(Projection!C101,$A$2,0),NA())</f>
        <v>0.243</v>
      </c>
      <c r="E101" s="12">
        <f ca="1">IF($B101&lt;='Visualization - Projection'!$C$18,OFFSET(Projection!D101,$A$2,0),NA())</f>
        <v>194.39681576663</v>
      </c>
      <c r="F101" s="12" t="e">
        <f ca="1">IF($B101&lt;='Visualization - Projection'!$C$18,OFFSET(Projection!#REF!,$A$2,0),NA())</f>
        <v>#REF!</v>
      </c>
      <c r="G101" s="10" t="e">
        <f ca="1">IF($B101&lt;='Visualization - Projection'!$C$18,OFFSET(Projection!E101,$A$2,0),NA())</f>
        <v>#N/A</v>
      </c>
      <c r="H101" s="12">
        <f ca="1">IF($B101&lt;='Visualization - Projection'!$C$18,OFFSET(Projection!F101,$A$2,0),NA())</f>
        <v>48434.5583880952</v>
      </c>
      <c r="I101" s="12" t="e">
        <f ca="1">IF($B101&lt;='Visualization - Projection'!$C$18,OFFSET(Projection!#REF!,$A$2,0),NA())</f>
        <v>#REF!</v>
      </c>
      <c r="J101" s="10" t="e">
        <f ca="1">IF($B101&lt;='Visualization - Projection'!$C$18,OFFSET(Projection!O101,$A$2,0),NA())</f>
        <v>#N/A</v>
      </c>
      <c r="K101" s="10" t="e">
        <f ca="1">IF($B101&lt;='Visualization - Projection'!$C$18,OFFSET(Projection!P101,$A$2,0),NA())</f>
        <v>#N/A</v>
      </c>
      <c r="L101" s="12">
        <f ca="1">IF($B101&lt;='Visualization - Projection'!$C$18,OFFSET(Projection!Q101,$A$2,0),NA())</f>
        <v>1394</v>
      </c>
      <c r="M101" s="12" t="e">
        <f ca="1">IF($B101&lt;='Visualization - Projection'!$C$18,OFFSET(Projection!#REF!,$A$2,0),NA())</f>
        <v>#REF!</v>
      </c>
      <c r="N101" s="10" t="e">
        <f ca="1">IF($B101&lt;='Visualization - Projection'!$C$18,OFFSET(Projection!T101,$A$2,0),NA())</f>
        <v>#N/A</v>
      </c>
      <c r="O101" s="11" t="e">
        <f ca="1">IF($B101&lt;='Visualization - Projection'!$C$18,OFFSET(Projection!U101,$A$2,0),NA())</f>
        <v>#N/A</v>
      </c>
      <c r="P101" s="12">
        <f ca="1">IF($B101&lt;='Visualization - Projection'!$C$18,OFFSET(Projection!V101,$A$2,0),NA())</f>
        <v>306.68</v>
      </c>
      <c r="Q101" s="10" t="e">
        <f ca="1">IF($B101&lt;='Visualization - Projection'!$C$18,OFFSET(Projection!W101,$A$2,0),NA())</f>
        <v>#N/A</v>
      </c>
      <c r="R101" s="11" t="e">
        <f ca="1">IF($B101&lt;='Visualization - Projection'!$C$18,OFFSET(Projection!X101,$A$2,0),NA())</f>
        <v>#N/A</v>
      </c>
      <c r="S101" s="12">
        <f ca="1">IF($B101&lt;='Visualization - Projection'!$C$18,OFFSET(Projection!Y101,$A$2,0),NA())</f>
        <v>223.04</v>
      </c>
      <c r="T101" s="10" t="e">
        <f ca="1">IF($B101&lt;='Visualization - Projection'!$C$18,OFFSET(Projection!Z101,$A$2,0),NA())</f>
        <v>#N/A</v>
      </c>
      <c r="U101" s="10" t="e">
        <f ca="1">IF($B101&lt;='Visualization - Projection'!$C$18,OFFSET(Projection!AA101,$A$2,0),NA())</f>
        <v>#N/A</v>
      </c>
      <c r="V101" s="12">
        <f ca="1">IF($B101&lt;='Visualization - Projection'!$C$18,OFFSET(Projection!AB101,$A$2,0),NA())</f>
        <v>31.0862</v>
      </c>
      <c r="W101" s="10" t="e">
        <f ca="1">IF($B101&lt;='Visualization - Projection'!$C$18,OFFSET(Projection!AC101,$A$2,0),NA())</f>
        <v>#N/A</v>
      </c>
      <c r="X101" s="12">
        <f ca="1">IF($B101&lt;='Visualization - Projection'!$C$18,OFFSET(Projection!AD101,$A$2,0),NA())</f>
        <v>6131.1843</v>
      </c>
      <c r="Y101" s="11" t="e">
        <f ca="1">IF($B101&lt;='Visualization - Projection'!$C$18,OFFSET(Projection!AE101,$A$2,0),NA())</f>
        <v>#N/A</v>
      </c>
      <c r="Z101" s="10">
        <f ca="1">IF($B101&lt;='Visualization - Projection'!$C$18,OFFSET(Projection!AI101,$A$2,0),NA())</f>
        <v>0</v>
      </c>
      <c r="AA101" s="11">
        <f ca="1">IF($B101&lt;='Visualization - Projection'!$C$18,OFFSET(Projection!AJ101,$A$2,0),NA())</f>
        <v>0.971428571428571</v>
      </c>
      <c r="AB101" s="11" t="e">
        <f ca="1">IF($B101&lt;='Visualization - Projection'!$C$18,OFFSET(Projection!#REF!,$A$2,0),NA())</f>
        <v>#REF!</v>
      </c>
      <c r="AC101" s="11" t="e">
        <f ca="1">IF($B101&lt;='Visualization - Projection'!$C$18,OFFSET(Projection!AK101,$A$2,0),NA())</f>
        <v>#N/A</v>
      </c>
      <c r="AD101" s="10">
        <f ca="1">IF($B101&lt;='Visualization - Projection'!$C$18,OFFSET(Projection!AL101,$A$2,0),NA())</f>
        <v>2200</v>
      </c>
      <c r="AE101" s="10">
        <f ca="1">IF($B101&lt;='Visualization - Projection'!$C$18,OFFSET(Projection!AM101,$A$2,0),NA())</f>
        <v>2000</v>
      </c>
      <c r="AF101" s="3">
        <f ca="1">IF($B101&lt;='Visualization - Projection'!$C$18,OFFSET(Projection!K101,$A$2,0),NA())</f>
        <v>0.00113620014089461</v>
      </c>
      <c r="AG101" s="3">
        <f ca="1">IF($B101&lt;='Visualization - Projection'!$C$18,OFFSET(Projection!M101,$A$2,0),NA())</f>
        <v>0.0962278975598601</v>
      </c>
      <c r="AH101" s="3">
        <f ca="1">IF($B101&lt;='Visualization - Projection'!$C$18,OFFSET(Projection!N101,$A$2,0),NA())</f>
        <v>0.90377210244014</v>
      </c>
    </row>
    <row r="102" spans="2:34">
      <c r="B102" s="9">
        <f ca="1">IF(B101&lt;'Visualization - Projection'!$C$18,OFFSET(Projection!A102,$A$2,0),NA())</f>
        <v>43990</v>
      </c>
      <c r="C102" s="10" t="e">
        <f ca="1">IF($B102&lt;='Visualization - Projection'!$C$18,OFFSET(Projection!B102,$A$2,0),NA())</f>
        <v>#N/A</v>
      </c>
      <c r="D102" s="11">
        <f ca="1">IF($B102&lt;='Visualization - Projection'!$C$18,OFFSET(Projection!C102,$A$2,0),NA())</f>
        <v>0.243</v>
      </c>
      <c r="E102" s="12">
        <f ca="1">IF($B102&lt;='Visualization - Projection'!$C$18,OFFSET(Projection!D102,$A$2,0),NA())</f>
        <v>188.622534865977</v>
      </c>
      <c r="F102" s="12" t="e">
        <f ca="1">IF($B102&lt;='Visualization - Projection'!$C$18,OFFSET(Projection!#REF!,$A$2,0),NA())</f>
        <v>#REF!</v>
      </c>
      <c r="G102" s="10" t="e">
        <f ca="1">IF($B102&lt;='Visualization - Projection'!$C$18,OFFSET(Projection!E102,$A$2,0),NA())</f>
        <v>#N/A</v>
      </c>
      <c r="H102" s="12">
        <f ca="1">IF($B102&lt;='Visualization - Projection'!$C$18,OFFSET(Projection!F102,$A$2,0),NA())</f>
        <v>48623.1809229612</v>
      </c>
      <c r="I102" s="12" t="e">
        <f ca="1">IF($B102&lt;='Visualization - Projection'!$C$18,OFFSET(Projection!#REF!,$A$2,0),NA())</f>
        <v>#REF!</v>
      </c>
      <c r="J102" s="10" t="e">
        <f ca="1">IF($B102&lt;='Visualization - Projection'!$C$18,OFFSET(Projection!O102,$A$2,0),NA())</f>
        <v>#N/A</v>
      </c>
      <c r="K102" s="10" t="e">
        <f ca="1">IF($B102&lt;='Visualization - Projection'!$C$18,OFFSET(Projection!P102,$A$2,0),NA())</f>
        <v>#N/A</v>
      </c>
      <c r="L102" s="12">
        <f ca="1">IF($B102&lt;='Visualization - Projection'!$C$18,OFFSET(Projection!Q102,$A$2,0),NA())</f>
        <v>1353</v>
      </c>
      <c r="M102" s="12" t="e">
        <f ca="1">IF($B102&lt;='Visualization - Projection'!$C$18,OFFSET(Projection!#REF!,$A$2,0),NA())</f>
        <v>#REF!</v>
      </c>
      <c r="N102" s="10" t="e">
        <f ca="1">IF($B102&lt;='Visualization - Projection'!$C$18,OFFSET(Projection!T102,$A$2,0),NA())</f>
        <v>#N/A</v>
      </c>
      <c r="O102" s="11" t="e">
        <f ca="1">IF($B102&lt;='Visualization - Projection'!$C$18,OFFSET(Projection!U102,$A$2,0),NA())</f>
        <v>#N/A</v>
      </c>
      <c r="P102" s="12">
        <f ca="1">IF($B102&lt;='Visualization - Projection'!$C$18,OFFSET(Projection!V102,$A$2,0),NA())</f>
        <v>297.66</v>
      </c>
      <c r="Q102" s="10" t="e">
        <f ca="1">IF($B102&lt;='Visualization - Projection'!$C$18,OFFSET(Projection!W102,$A$2,0),NA())</f>
        <v>#N/A</v>
      </c>
      <c r="R102" s="11" t="e">
        <f ca="1">IF($B102&lt;='Visualization - Projection'!$C$18,OFFSET(Projection!X102,$A$2,0),NA())</f>
        <v>#N/A</v>
      </c>
      <c r="S102" s="12">
        <f ca="1">IF($B102&lt;='Visualization - Projection'!$C$18,OFFSET(Projection!Y102,$A$2,0),NA())</f>
        <v>216.48</v>
      </c>
      <c r="T102" s="10" t="e">
        <f ca="1">IF($B102&lt;='Visualization - Projection'!$C$18,OFFSET(Projection!Z102,$A$2,0),NA())</f>
        <v>#N/A</v>
      </c>
      <c r="U102" s="10" t="e">
        <f ca="1">IF($B102&lt;='Visualization - Projection'!$C$18,OFFSET(Projection!AA102,$A$2,0),NA())</f>
        <v>#N/A</v>
      </c>
      <c r="V102" s="12">
        <f ca="1">IF($B102&lt;='Visualization - Projection'!$C$18,OFFSET(Projection!AB102,$A$2,0),NA())</f>
        <v>30.1719</v>
      </c>
      <c r="W102" s="10" t="e">
        <f ca="1">IF($B102&lt;='Visualization - Projection'!$C$18,OFFSET(Projection!AC102,$A$2,0),NA())</f>
        <v>#N/A</v>
      </c>
      <c r="X102" s="12">
        <f ca="1">IF($B102&lt;='Visualization - Projection'!$C$18,OFFSET(Projection!AD102,$A$2,0),NA())</f>
        <v>6161.3562</v>
      </c>
      <c r="Y102" s="11" t="e">
        <f ca="1">IF($B102&lt;='Visualization - Projection'!$C$18,OFFSET(Projection!AE102,$A$2,0),NA())</f>
        <v>#N/A</v>
      </c>
      <c r="Z102" s="10">
        <f ca="1">IF($B102&lt;='Visualization - Projection'!$C$18,OFFSET(Projection!AI102,$A$2,0),NA())</f>
        <v>0</v>
      </c>
      <c r="AA102" s="11">
        <f ca="1">IF($B102&lt;='Visualization - Projection'!$C$18,OFFSET(Projection!AJ102,$A$2,0),NA())</f>
        <v>0.970588235294118</v>
      </c>
      <c r="AB102" s="11" t="e">
        <f ca="1">IF($B102&lt;='Visualization - Projection'!$C$18,OFFSET(Projection!#REF!,$A$2,0),NA())</f>
        <v>#REF!</v>
      </c>
      <c r="AC102" s="11" t="e">
        <f ca="1">IF($B102&lt;='Visualization - Projection'!$C$18,OFFSET(Projection!AK102,$A$2,0),NA())</f>
        <v>#N/A</v>
      </c>
      <c r="AD102" s="10">
        <f ca="1">IF($B102&lt;='Visualization - Projection'!$C$18,OFFSET(Projection!AL102,$A$2,0),NA())</f>
        <v>2200</v>
      </c>
      <c r="AE102" s="10">
        <f ca="1">IF($B102&lt;='Visualization - Projection'!$C$18,OFFSET(Projection!AM102,$A$2,0),NA())</f>
        <v>2000</v>
      </c>
      <c r="AF102" s="3">
        <f ca="1">IF($B102&lt;='Visualization - Projection'!$C$18,OFFSET(Projection!K102,$A$2,0),NA())</f>
        <v>0.00110174960498051</v>
      </c>
      <c r="AG102" s="3">
        <f ca="1">IF($B102&lt;='Visualization - Projection'!$C$18,OFFSET(Projection!M102,$A$2,0),NA())</f>
        <v>0.0964774259954615</v>
      </c>
      <c r="AH102" s="3">
        <f ca="1">IF($B102&lt;='Visualization - Projection'!$C$18,OFFSET(Projection!N102,$A$2,0),NA())</f>
        <v>0.903522574004539</v>
      </c>
    </row>
    <row r="103" spans="2:34">
      <c r="B103" s="9">
        <f ca="1">IF(B102&lt;'Visualization - Projection'!$C$18,OFFSET(Projection!A103,$A$2,0),NA())</f>
        <v>43991</v>
      </c>
      <c r="C103" s="10" t="e">
        <f ca="1">IF($B103&lt;='Visualization - Projection'!$C$18,OFFSET(Projection!B103,$A$2,0),NA())</f>
        <v>#N/A</v>
      </c>
      <c r="D103" s="11">
        <f ca="1">IF($B103&lt;='Visualization - Projection'!$C$18,OFFSET(Projection!C103,$A$2,0),NA())</f>
        <v>0.243</v>
      </c>
      <c r="E103" s="12">
        <f ca="1">IF($B103&lt;='Visualization - Projection'!$C$18,OFFSET(Projection!D103,$A$2,0),NA())</f>
        <v>183.004427694256</v>
      </c>
      <c r="F103" s="12" t="e">
        <f ca="1">IF($B103&lt;='Visualization - Projection'!$C$18,OFFSET(Projection!#REF!,$A$2,0),NA())</f>
        <v>#REF!</v>
      </c>
      <c r="G103" s="10" t="e">
        <f ca="1">IF($B103&lt;='Visualization - Projection'!$C$18,OFFSET(Projection!E103,$A$2,0),NA())</f>
        <v>#N/A</v>
      </c>
      <c r="H103" s="12">
        <f ca="1">IF($B103&lt;='Visualization - Projection'!$C$18,OFFSET(Projection!F103,$A$2,0),NA())</f>
        <v>48806.1853506554</v>
      </c>
      <c r="I103" s="12" t="e">
        <f ca="1">IF($B103&lt;='Visualization - Projection'!$C$18,OFFSET(Projection!#REF!,$A$2,0),NA())</f>
        <v>#REF!</v>
      </c>
      <c r="J103" s="10" t="e">
        <f ca="1">IF($B103&lt;='Visualization - Projection'!$C$18,OFFSET(Projection!O103,$A$2,0),NA())</f>
        <v>#N/A</v>
      </c>
      <c r="K103" s="10" t="e">
        <f ca="1">IF($B103&lt;='Visualization - Projection'!$C$18,OFFSET(Projection!P103,$A$2,0),NA())</f>
        <v>#N/A</v>
      </c>
      <c r="L103" s="12">
        <f ca="1">IF($B103&lt;='Visualization - Projection'!$C$18,OFFSET(Projection!Q103,$A$2,0),NA())</f>
        <v>1314</v>
      </c>
      <c r="M103" s="12" t="e">
        <f ca="1">IF($B103&lt;='Visualization - Projection'!$C$18,OFFSET(Projection!#REF!,$A$2,0),NA())</f>
        <v>#REF!</v>
      </c>
      <c r="N103" s="10" t="e">
        <f ca="1">IF($B103&lt;='Visualization - Projection'!$C$18,OFFSET(Projection!T103,$A$2,0),NA())</f>
        <v>#N/A</v>
      </c>
      <c r="O103" s="11" t="e">
        <f ca="1">IF($B103&lt;='Visualization - Projection'!$C$18,OFFSET(Projection!U103,$A$2,0),NA())</f>
        <v>#N/A</v>
      </c>
      <c r="P103" s="12">
        <f ca="1">IF($B103&lt;='Visualization - Projection'!$C$18,OFFSET(Projection!V103,$A$2,0),NA())</f>
        <v>289.08</v>
      </c>
      <c r="Q103" s="10" t="e">
        <f ca="1">IF($B103&lt;='Visualization - Projection'!$C$18,OFFSET(Projection!W103,$A$2,0),NA())</f>
        <v>#N/A</v>
      </c>
      <c r="R103" s="11" t="e">
        <f ca="1">IF($B103&lt;='Visualization - Projection'!$C$18,OFFSET(Projection!X103,$A$2,0),NA())</f>
        <v>#N/A</v>
      </c>
      <c r="S103" s="12">
        <f ca="1">IF($B103&lt;='Visualization - Projection'!$C$18,OFFSET(Projection!Y103,$A$2,0),NA())</f>
        <v>210.24</v>
      </c>
      <c r="T103" s="10" t="e">
        <f ca="1">IF($B103&lt;='Visualization - Projection'!$C$18,OFFSET(Projection!Z103,$A$2,0),NA())</f>
        <v>#N/A</v>
      </c>
      <c r="U103" s="10" t="e">
        <f ca="1">IF($B103&lt;='Visualization - Projection'!$C$18,OFFSET(Projection!AA103,$A$2,0),NA())</f>
        <v>#N/A</v>
      </c>
      <c r="V103" s="12">
        <f ca="1">IF($B103&lt;='Visualization - Projection'!$C$18,OFFSET(Projection!AB103,$A$2,0),NA())</f>
        <v>29.3022</v>
      </c>
      <c r="W103" s="10" t="e">
        <f ca="1">IF($B103&lt;='Visualization - Projection'!$C$18,OFFSET(Projection!AC103,$A$2,0),NA())</f>
        <v>#N/A</v>
      </c>
      <c r="X103" s="12">
        <f ca="1">IF($B103&lt;='Visualization - Projection'!$C$18,OFFSET(Projection!AD103,$A$2,0),NA())</f>
        <v>6190.6584</v>
      </c>
      <c r="Y103" s="11" t="e">
        <f ca="1">IF($B103&lt;='Visualization - Projection'!$C$18,OFFSET(Projection!AE103,$A$2,0),NA())</f>
        <v>#N/A</v>
      </c>
      <c r="Z103" s="10">
        <f ca="1">IF($B103&lt;='Visualization - Projection'!$C$18,OFFSET(Projection!AI103,$A$2,0),NA())</f>
        <v>0</v>
      </c>
      <c r="AA103" s="11">
        <f ca="1">IF($B103&lt;='Visualization - Projection'!$C$18,OFFSET(Projection!AJ103,$A$2,0),NA())</f>
        <v>0.971175166297118</v>
      </c>
      <c r="AB103" s="11" t="e">
        <f ca="1">IF($B103&lt;='Visualization - Projection'!$C$18,OFFSET(Projection!#REF!,$A$2,0),NA())</f>
        <v>#REF!</v>
      </c>
      <c r="AC103" s="11" t="e">
        <f ca="1">IF($B103&lt;='Visualization - Projection'!$C$18,OFFSET(Projection!AK103,$A$2,0),NA())</f>
        <v>#N/A</v>
      </c>
      <c r="AD103" s="10">
        <f ca="1">IF($B103&lt;='Visualization - Projection'!$C$18,OFFSET(Projection!AL103,$A$2,0),NA())</f>
        <v>2200</v>
      </c>
      <c r="AE103" s="10">
        <f ca="1">IF($B103&lt;='Visualization - Projection'!$C$18,OFFSET(Projection!AM103,$A$2,0),NA())</f>
        <v>2000</v>
      </c>
      <c r="AF103" s="3">
        <f ca="1">IF($B103&lt;='Visualization - Projection'!$C$18,OFFSET(Projection!K103,$A$2,0),NA())</f>
        <v>0.00106827472905135</v>
      </c>
      <c r="AG103" s="3">
        <f ca="1">IF($B103&lt;='Visualization - Projection'!$C$18,OFFSET(Projection!M103,$A$2,0),NA())</f>
        <v>0.0967193217157386</v>
      </c>
      <c r="AH103" s="3">
        <f ca="1">IF($B103&lt;='Visualization - Projection'!$C$18,OFFSET(Projection!N103,$A$2,0),NA())</f>
        <v>0.903280678284261</v>
      </c>
    </row>
    <row r="104" spans="2:34">
      <c r="B104" s="9">
        <f ca="1">IF(B103&lt;'Visualization - Projection'!$C$18,OFFSET(Projection!A104,$A$2,0),NA())</f>
        <v>43992</v>
      </c>
      <c r="C104" s="10" t="e">
        <f ca="1">IF($B104&lt;='Visualization - Projection'!$C$18,OFFSET(Projection!B104,$A$2,0),NA())</f>
        <v>#N/A</v>
      </c>
      <c r="D104" s="11">
        <f ca="1">IF($B104&lt;='Visualization - Projection'!$C$18,OFFSET(Projection!C104,$A$2,0),NA())</f>
        <v>0.243</v>
      </c>
      <c r="E104" s="12">
        <f ca="1">IF($B104&lt;='Visualization - Projection'!$C$18,OFFSET(Projection!D104,$A$2,0),NA())</f>
        <v>177.539217077735</v>
      </c>
      <c r="F104" s="12" t="e">
        <f ca="1">IF($B104&lt;='Visualization - Projection'!$C$18,OFFSET(Projection!#REF!,$A$2,0),NA())</f>
        <v>#REF!</v>
      </c>
      <c r="G104" s="10" t="e">
        <f ca="1">IF($B104&lt;='Visualization - Projection'!$C$18,OFFSET(Projection!E104,$A$2,0),NA())</f>
        <v>#N/A</v>
      </c>
      <c r="H104" s="12">
        <f ca="1">IF($B104&lt;='Visualization - Projection'!$C$18,OFFSET(Projection!F104,$A$2,0),NA())</f>
        <v>48983.7245677332</v>
      </c>
      <c r="I104" s="12" t="e">
        <f ca="1">IF($B104&lt;='Visualization - Projection'!$C$18,OFFSET(Projection!#REF!,$A$2,0),NA())</f>
        <v>#REF!</v>
      </c>
      <c r="J104" s="10" t="e">
        <f ca="1">IF($B104&lt;='Visualization - Projection'!$C$18,OFFSET(Projection!O104,$A$2,0),NA())</f>
        <v>#N/A</v>
      </c>
      <c r="K104" s="10" t="e">
        <f ca="1">IF($B104&lt;='Visualization - Projection'!$C$18,OFFSET(Projection!P104,$A$2,0),NA())</f>
        <v>#N/A</v>
      </c>
      <c r="L104" s="12">
        <f ca="1">IF($B104&lt;='Visualization - Projection'!$C$18,OFFSET(Projection!Q104,$A$2,0),NA())</f>
        <v>1275</v>
      </c>
      <c r="M104" s="12" t="e">
        <f ca="1">IF($B104&lt;='Visualization - Projection'!$C$18,OFFSET(Projection!#REF!,$A$2,0),NA())</f>
        <v>#REF!</v>
      </c>
      <c r="N104" s="10" t="e">
        <f ca="1">IF($B104&lt;='Visualization - Projection'!$C$18,OFFSET(Projection!T104,$A$2,0),NA())</f>
        <v>#N/A</v>
      </c>
      <c r="O104" s="11" t="e">
        <f ca="1">IF($B104&lt;='Visualization - Projection'!$C$18,OFFSET(Projection!U104,$A$2,0),NA())</f>
        <v>#N/A</v>
      </c>
      <c r="P104" s="12">
        <f ca="1">IF($B104&lt;='Visualization - Projection'!$C$18,OFFSET(Projection!V104,$A$2,0),NA())</f>
        <v>280.5</v>
      </c>
      <c r="Q104" s="10" t="e">
        <f ca="1">IF($B104&lt;='Visualization - Projection'!$C$18,OFFSET(Projection!W104,$A$2,0),NA())</f>
        <v>#N/A</v>
      </c>
      <c r="R104" s="11" t="e">
        <f ca="1">IF($B104&lt;='Visualization - Projection'!$C$18,OFFSET(Projection!X104,$A$2,0),NA())</f>
        <v>#N/A</v>
      </c>
      <c r="S104" s="12">
        <f ca="1">IF($B104&lt;='Visualization - Projection'!$C$18,OFFSET(Projection!Y104,$A$2,0),NA())</f>
        <v>204</v>
      </c>
      <c r="T104" s="10" t="e">
        <f ca="1">IF($B104&lt;='Visualization - Projection'!$C$18,OFFSET(Projection!Z104,$A$2,0),NA())</f>
        <v>#N/A</v>
      </c>
      <c r="U104" s="10" t="e">
        <f ca="1">IF($B104&lt;='Visualization - Projection'!$C$18,OFFSET(Projection!AA104,$A$2,0),NA())</f>
        <v>#N/A</v>
      </c>
      <c r="V104" s="12">
        <f ca="1">IF($B104&lt;='Visualization - Projection'!$C$18,OFFSET(Projection!AB104,$A$2,0),NA())</f>
        <v>28.4325</v>
      </c>
      <c r="W104" s="10" t="e">
        <f ca="1">IF($B104&lt;='Visualization - Projection'!$C$18,OFFSET(Projection!AC104,$A$2,0),NA())</f>
        <v>#N/A</v>
      </c>
      <c r="X104" s="12">
        <f ca="1">IF($B104&lt;='Visualization - Projection'!$C$18,OFFSET(Projection!AD104,$A$2,0),NA())</f>
        <v>6219.0909</v>
      </c>
      <c r="Y104" s="11" t="e">
        <f ca="1">IF($B104&lt;='Visualization - Projection'!$C$18,OFFSET(Projection!AE104,$A$2,0),NA())</f>
        <v>#N/A</v>
      </c>
      <c r="Z104" s="10">
        <f ca="1">IF($B104&lt;='Visualization - Projection'!$C$18,OFFSET(Projection!AI104,$A$2,0),NA())</f>
        <v>0</v>
      </c>
      <c r="AA104" s="11">
        <f ca="1">IF($B104&lt;='Visualization - Projection'!$C$18,OFFSET(Projection!AJ104,$A$2,0),NA())</f>
        <v>0.970319634703196</v>
      </c>
      <c r="AB104" s="11" t="e">
        <f ca="1">IF($B104&lt;='Visualization - Projection'!$C$18,OFFSET(Projection!#REF!,$A$2,0),NA())</f>
        <v>#REF!</v>
      </c>
      <c r="AC104" s="11" t="e">
        <f ca="1">IF($B104&lt;='Visualization - Projection'!$C$18,OFFSET(Projection!AK104,$A$2,0),NA())</f>
        <v>#N/A</v>
      </c>
      <c r="AD104" s="10">
        <f ca="1">IF($B104&lt;='Visualization - Projection'!$C$18,OFFSET(Projection!AL104,$A$2,0),NA())</f>
        <v>2200</v>
      </c>
      <c r="AE104" s="10">
        <f ca="1">IF($B104&lt;='Visualization - Projection'!$C$18,OFFSET(Projection!AM104,$A$2,0),NA())</f>
        <v>2000</v>
      </c>
      <c r="AF104" s="3">
        <f ca="1">IF($B104&lt;='Visualization - Projection'!$C$18,OFFSET(Projection!K104,$A$2,0),NA())</f>
        <v>0.00103575215769207</v>
      </c>
      <c r="AG104" s="3">
        <f ca="1">IF($B104&lt;='Visualization - Projection'!$C$18,OFFSET(Projection!M104,$A$2,0),NA())</f>
        <v>0.0969538050327485</v>
      </c>
      <c r="AH104" s="3">
        <f ca="1">IF($B104&lt;='Visualization - Projection'!$C$18,OFFSET(Projection!N104,$A$2,0),NA())</f>
        <v>0.903046194967251</v>
      </c>
    </row>
    <row r="105" spans="2:34">
      <c r="B105" s="9">
        <f ca="1">IF(B104&lt;'Visualization - Projection'!$C$18,OFFSET(Projection!A105,$A$2,0),NA())</f>
        <v>43993</v>
      </c>
      <c r="C105" s="10" t="e">
        <f ca="1">IF($B105&lt;='Visualization - Projection'!$C$18,OFFSET(Projection!B105,$A$2,0),NA())</f>
        <v>#N/A</v>
      </c>
      <c r="D105" s="11">
        <f ca="1">IF($B105&lt;='Visualization - Projection'!$C$18,OFFSET(Projection!C105,$A$2,0),NA())</f>
        <v>0.243</v>
      </c>
      <c r="E105" s="12">
        <f ca="1">IF($B105&lt;='Visualization - Projection'!$C$18,OFFSET(Projection!D105,$A$2,0),NA())</f>
        <v>172.223633682774</v>
      </c>
      <c r="F105" s="12" t="e">
        <f ca="1">IF($B105&lt;='Visualization - Projection'!$C$18,OFFSET(Projection!#REF!,$A$2,0),NA())</f>
        <v>#REF!</v>
      </c>
      <c r="G105" s="10" t="e">
        <f ca="1">IF($B105&lt;='Visualization - Projection'!$C$18,OFFSET(Projection!E105,$A$2,0),NA())</f>
        <v>#N/A</v>
      </c>
      <c r="H105" s="12">
        <f ca="1">IF($B105&lt;='Visualization - Projection'!$C$18,OFFSET(Projection!F105,$A$2,0),NA())</f>
        <v>49155.948201416</v>
      </c>
      <c r="I105" s="12" t="e">
        <f ca="1">IF($B105&lt;='Visualization - Projection'!$C$18,OFFSET(Projection!#REF!,$A$2,0),NA())</f>
        <v>#REF!</v>
      </c>
      <c r="J105" s="10" t="e">
        <f ca="1">IF($B105&lt;='Visualization - Projection'!$C$18,OFFSET(Projection!O105,$A$2,0),NA())</f>
        <v>#N/A</v>
      </c>
      <c r="K105" s="10" t="e">
        <f ca="1">IF($B105&lt;='Visualization - Projection'!$C$18,OFFSET(Projection!P105,$A$2,0),NA())</f>
        <v>#N/A</v>
      </c>
      <c r="L105" s="12">
        <f ca="1">IF($B105&lt;='Visualization - Projection'!$C$18,OFFSET(Projection!Q105,$A$2,0),NA())</f>
        <v>1238</v>
      </c>
      <c r="M105" s="12" t="e">
        <f ca="1">IF($B105&lt;='Visualization - Projection'!$C$18,OFFSET(Projection!#REF!,$A$2,0),NA())</f>
        <v>#REF!</v>
      </c>
      <c r="N105" s="10" t="e">
        <f ca="1">IF($B105&lt;='Visualization - Projection'!$C$18,OFFSET(Projection!T105,$A$2,0),NA())</f>
        <v>#N/A</v>
      </c>
      <c r="O105" s="11" t="e">
        <f ca="1">IF($B105&lt;='Visualization - Projection'!$C$18,OFFSET(Projection!U105,$A$2,0),NA())</f>
        <v>#N/A</v>
      </c>
      <c r="P105" s="12">
        <f ca="1">IF($B105&lt;='Visualization - Projection'!$C$18,OFFSET(Projection!V105,$A$2,0),NA())</f>
        <v>272.36</v>
      </c>
      <c r="Q105" s="10" t="e">
        <f ca="1">IF($B105&lt;='Visualization - Projection'!$C$18,OFFSET(Projection!W105,$A$2,0),NA())</f>
        <v>#N/A</v>
      </c>
      <c r="R105" s="11" t="e">
        <f ca="1">IF($B105&lt;='Visualization - Projection'!$C$18,OFFSET(Projection!X105,$A$2,0),NA())</f>
        <v>#N/A</v>
      </c>
      <c r="S105" s="12">
        <f ca="1">IF($B105&lt;='Visualization - Projection'!$C$18,OFFSET(Projection!Y105,$A$2,0),NA())</f>
        <v>198.08</v>
      </c>
      <c r="T105" s="10" t="e">
        <f ca="1">IF($B105&lt;='Visualization - Projection'!$C$18,OFFSET(Projection!Z105,$A$2,0),NA())</f>
        <v>#N/A</v>
      </c>
      <c r="U105" s="10" t="e">
        <f ca="1">IF($B105&lt;='Visualization - Projection'!$C$18,OFFSET(Projection!AA105,$A$2,0),NA())</f>
        <v>#N/A</v>
      </c>
      <c r="V105" s="12">
        <f ca="1">IF($B105&lt;='Visualization - Projection'!$C$18,OFFSET(Projection!AB105,$A$2,0),NA())</f>
        <v>27.6074</v>
      </c>
      <c r="W105" s="10" t="e">
        <f ca="1">IF($B105&lt;='Visualization - Projection'!$C$18,OFFSET(Projection!AC105,$A$2,0),NA())</f>
        <v>#N/A</v>
      </c>
      <c r="X105" s="12">
        <f ca="1">IF($B105&lt;='Visualization - Projection'!$C$18,OFFSET(Projection!AD105,$A$2,0),NA())</f>
        <v>6246.6983</v>
      </c>
      <c r="Y105" s="11" t="e">
        <f ca="1">IF($B105&lt;='Visualization - Projection'!$C$18,OFFSET(Projection!AE105,$A$2,0),NA())</f>
        <v>#N/A</v>
      </c>
      <c r="Z105" s="10">
        <f ca="1">IF($B105&lt;='Visualization - Projection'!$C$18,OFFSET(Projection!AI105,$A$2,0),NA())</f>
        <v>0</v>
      </c>
      <c r="AA105" s="11">
        <f ca="1">IF($B105&lt;='Visualization - Projection'!$C$18,OFFSET(Projection!AJ105,$A$2,0),NA())</f>
        <v>0.970980392156863</v>
      </c>
      <c r="AB105" s="11" t="e">
        <f ca="1">IF($B105&lt;='Visualization - Projection'!$C$18,OFFSET(Projection!#REF!,$A$2,0),NA())</f>
        <v>#REF!</v>
      </c>
      <c r="AC105" s="11" t="e">
        <f ca="1">IF($B105&lt;='Visualization - Projection'!$C$18,OFFSET(Projection!AK105,$A$2,0),NA())</f>
        <v>#N/A</v>
      </c>
      <c r="AD105" s="10">
        <f ca="1">IF($B105&lt;='Visualization - Projection'!$C$18,OFFSET(Projection!AL105,$A$2,0),NA())</f>
        <v>2200</v>
      </c>
      <c r="AE105" s="10">
        <f ca="1">IF($B105&lt;='Visualization - Projection'!$C$18,OFFSET(Projection!AM105,$A$2,0),NA())</f>
        <v>2000</v>
      </c>
      <c r="AF105" s="3">
        <f ca="1">IF($B105&lt;='Visualization - Projection'!$C$18,OFFSET(Projection!K105,$A$2,0),NA())</f>
        <v>0.00100415882177193</v>
      </c>
      <c r="AG105" s="3">
        <f ca="1">IF($B105&lt;='Visualization - Projection'!$C$18,OFFSET(Projection!M105,$A$2,0),NA())</f>
        <v>0.0971810907196672</v>
      </c>
      <c r="AH105" s="3">
        <f ca="1">IF($B105&lt;='Visualization - Projection'!$C$18,OFFSET(Projection!N105,$A$2,0),NA())</f>
        <v>0.902818909280333</v>
      </c>
    </row>
    <row r="106" spans="2:34">
      <c r="B106" s="9">
        <f ca="1">IF(B105&lt;'Visualization - Projection'!$C$18,OFFSET(Projection!A106,$A$2,0),NA())</f>
        <v>43994</v>
      </c>
      <c r="C106" s="10" t="e">
        <f ca="1">IF($B106&lt;='Visualization - Projection'!$C$18,OFFSET(Projection!B106,$A$2,0),NA())</f>
        <v>#N/A</v>
      </c>
      <c r="D106" s="11">
        <f ca="1">IF($B106&lt;='Visualization - Projection'!$C$18,OFFSET(Projection!C106,$A$2,0),NA())</f>
        <v>0.243</v>
      </c>
      <c r="E106" s="12">
        <f ca="1">IF($B106&lt;='Visualization - Projection'!$C$18,OFFSET(Projection!D106,$A$2,0),NA())</f>
        <v>167.054420755449</v>
      </c>
      <c r="F106" s="12" t="e">
        <f ca="1">IF($B106&lt;='Visualization - Projection'!$C$18,OFFSET(Projection!#REF!,$A$2,0),NA())</f>
        <v>#REF!</v>
      </c>
      <c r="G106" s="10" t="e">
        <f ca="1">IF($B106&lt;='Visualization - Projection'!$C$18,OFFSET(Projection!E106,$A$2,0),NA())</f>
        <v>#N/A</v>
      </c>
      <c r="H106" s="12">
        <f ca="1">IF($B106&lt;='Visualization - Projection'!$C$18,OFFSET(Projection!F106,$A$2,0),NA())</f>
        <v>49323.0026221714</v>
      </c>
      <c r="I106" s="12" t="e">
        <f ca="1">IF($B106&lt;='Visualization - Projection'!$C$18,OFFSET(Projection!#REF!,$A$2,0),NA())</f>
        <v>#REF!</v>
      </c>
      <c r="J106" s="10" t="e">
        <f ca="1">IF($B106&lt;='Visualization - Projection'!$C$18,OFFSET(Projection!O106,$A$2,0),NA())</f>
        <v>#N/A</v>
      </c>
      <c r="K106" s="10" t="e">
        <f ca="1">IF($B106&lt;='Visualization - Projection'!$C$18,OFFSET(Projection!P106,$A$2,0),NA())</f>
        <v>#N/A</v>
      </c>
      <c r="L106" s="12">
        <f ca="1">IF($B106&lt;='Visualization - Projection'!$C$18,OFFSET(Projection!Q106,$A$2,0),NA())</f>
        <v>1202</v>
      </c>
      <c r="M106" s="12" t="e">
        <f ca="1">IF($B106&lt;='Visualization - Projection'!$C$18,OFFSET(Projection!#REF!,$A$2,0),NA())</f>
        <v>#REF!</v>
      </c>
      <c r="N106" s="10" t="e">
        <f ca="1">IF($B106&lt;='Visualization - Projection'!$C$18,OFFSET(Projection!T106,$A$2,0),NA())</f>
        <v>#N/A</v>
      </c>
      <c r="O106" s="11" t="e">
        <f ca="1">IF($B106&lt;='Visualization - Projection'!$C$18,OFFSET(Projection!U106,$A$2,0),NA())</f>
        <v>#N/A</v>
      </c>
      <c r="P106" s="12">
        <f ca="1">IF($B106&lt;='Visualization - Projection'!$C$18,OFFSET(Projection!V106,$A$2,0),NA())</f>
        <v>264.44</v>
      </c>
      <c r="Q106" s="10" t="e">
        <f ca="1">IF($B106&lt;='Visualization - Projection'!$C$18,OFFSET(Projection!W106,$A$2,0),NA())</f>
        <v>#N/A</v>
      </c>
      <c r="R106" s="11" t="e">
        <f ca="1">IF($B106&lt;='Visualization - Projection'!$C$18,OFFSET(Projection!X106,$A$2,0),NA())</f>
        <v>#N/A</v>
      </c>
      <c r="S106" s="12">
        <f ca="1">IF($B106&lt;='Visualization - Projection'!$C$18,OFFSET(Projection!Y106,$A$2,0),NA())</f>
        <v>192.32</v>
      </c>
      <c r="T106" s="10" t="e">
        <f ca="1">IF($B106&lt;='Visualization - Projection'!$C$18,OFFSET(Projection!Z106,$A$2,0),NA())</f>
        <v>#N/A</v>
      </c>
      <c r="U106" s="10" t="e">
        <f ca="1">IF($B106&lt;='Visualization - Projection'!$C$18,OFFSET(Projection!AA106,$A$2,0),NA())</f>
        <v>#N/A</v>
      </c>
      <c r="V106" s="12">
        <f ca="1">IF($B106&lt;='Visualization - Projection'!$C$18,OFFSET(Projection!AB106,$A$2,0),NA())</f>
        <v>26.8046</v>
      </c>
      <c r="W106" s="10" t="e">
        <f ca="1">IF($B106&lt;='Visualization - Projection'!$C$18,OFFSET(Projection!AC106,$A$2,0),NA())</f>
        <v>#N/A</v>
      </c>
      <c r="X106" s="12">
        <f ca="1">IF($B106&lt;='Visualization - Projection'!$C$18,OFFSET(Projection!AD106,$A$2,0),NA())</f>
        <v>6273.5029</v>
      </c>
      <c r="Y106" s="11" t="e">
        <f ca="1">IF($B106&lt;='Visualization - Projection'!$C$18,OFFSET(Projection!AE106,$A$2,0),NA())</f>
        <v>#N/A</v>
      </c>
      <c r="Z106" s="10">
        <f ca="1">IF($B106&lt;='Visualization - Projection'!$C$18,OFFSET(Projection!AI106,$A$2,0),NA())</f>
        <v>0</v>
      </c>
      <c r="AA106" s="11">
        <f ca="1">IF($B106&lt;='Visualization - Projection'!$C$18,OFFSET(Projection!AJ106,$A$2,0),NA())</f>
        <v>0.97092084006462</v>
      </c>
      <c r="AB106" s="11" t="e">
        <f ca="1">IF($B106&lt;='Visualization - Projection'!$C$18,OFFSET(Projection!#REF!,$A$2,0),NA())</f>
        <v>#REF!</v>
      </c>
      <c r="AC106" s="11" t="e">
        <f ca="1">IF($B106&lt;='Visualization - Projection'!$C$18,OFFSET(Projection!AK106,$A$2,0),NA())</f>
        <v>#N/A</v>
      </c>
      <c r="AD106" s="10">
        <f ca="1">IF($B106&lt;='Visualization - Projection'!$C$18,OFFSET(Projection!AL106,$A$2,0),NA())</f>
        <v>2200</v>
      </c>
      <c r="AE106" s="10">
        <f ca="1">IF($B106&lt;='Visualization - Projection'!$C$18,OFFSET(Projection!AM106,$A$2,0),NA())</f>
        <v>2000</v>
      </c>
      <c r="AF106" s="3">
        <f ca="1">IF($B106&lt;='Visualization - Projection'!$C$18,OFFSET(Projection!K106,$A$2,0),NA())</f>
        <v>0.000973471954492928</v>
      </c>
      <c r="AG106" s="3">
        <f ca="1">IF($B106&lt;='Visualization - Projection'!$C$18,OFFSET(Projection!M106,$A$2,0),NA())</f>
        <v>0.0974013880977158</v>
      </c>
      <c r="AH106" s="3">
        <f ca="1">IF($B106&lt;='Visualization - Projection'!$C$18,OFFSET(Projection!N106,$A$2,0),NA())</f>
        <v>0.902598611902284</v>
      </c>
    </row>
    <row r="107" spans="2:34">
      <c r="B107" s="9">
        <f ca="1">IF(B106&lt;'Visualization - Projection'!$C$18,OFFSET(Projection!A107,$A$2,0),NA())</f>
        <v>43995</v>
      </c>
      <c r="C107" s="10" t="e">
        <f ca="1">IF($B107&lt;='Visualization - Projection'!$C$18,OFFSET(Projection!B107,$A$2,0),NA())</f>
        <v>#N/A</v>
      </c>
      <c r="D107" s="11">
        <f ca="1">IF($B107&lt;='Visualization - Projection'!$C$18,OFFSET(Projection!C107,$A$2,0),NA())</f>
        <v>0.243</v>
      </c>
      <c r="E107" s="12">
        <f ca="1">IF($B107&lt;='Visualization - Projection'!$C$18,OFFSET(Projection!D107,$A$2,0),NA())</f>
        <v>162.028338494048</v>
      </c>
      <c r="F107" s="12" t="e">
        <f ca="1">IF($B107&lt;='Visualization - Projection'!$C$18,OFFSET(Projection!#REF!,$A$2,0),NA())</f>
        <v>#REF!</v>
      </c>
      <c r="G107" s="10" t="e">
        <f ca="1">IF($B107&lt;='Visualization - Projection'!$C$18,OFFSET(Projection!E107,$A$2,0),NA())</f>
        <v>#N/A</v>
      </c>
      <c r="H107" s="12">
        <f ca="1">IF($B107&lt;='Visualization - Projection'!$C$18,OFFSET(Projection!F107,$A$2,0),NA())</f>
        <v>49485.0309606655</v>
      </c>
      <c r="I107" s="12" t="e">
        <f ca="1">IF($B107&lt;='Visualization - Projection'!$C$18,OFFSET(Projection!#REF!,$A$2,0),NA())</f>
        <v>#REF!</v>
      </c>
      <c r="J107" s="10" t="e">
        <f ca="1">IF($B107&lt;='Visualization - Projection'!$C$18,OFFSET(Projection!O107,$A$2,0),NA())</f>
        <v>#N/A</v>
      </c>
      <c r="K107" s="10" t="e">
        <f ca="1">IF($B107&lt;='Visualization - Projection'!$C$18,OFFSET(Projection!P107,$A$2,0),NA())</f>
        <v>#N/A</v>
      </c>
      <c r="L107" s="12">
        <f ca="1">IF($B107&lt;='Visualization - Projection'!$C$18,OFFSET(Projection!Q107,$A$2,0),NA())</f>
        <v>1166</v>
      </c>
      <c r="M107" s="12" t="e">
        <f ca="1">IF($B107&lt;='Visualization - Projection'!$C$18,OFFSET(Projection!#REF!,$A$2,0),NA())</f>
        <v>#REF!</v>
      </c>
      <c r="N107" s="10" t="e">
        <f ca="1">IF($B107&lt;='Visualization - Projection'!$C$18,OFFSET(Projection!T107,$A$2,0),NA())</f>
        <v>#N/A</v>
      </c>
      <c r="O107" s="11" t="e">
        <f ca="1">IF($B107&lt;='Visualization - Projection'!$C$18,OFFSET(Projection!U107,$A$2,0),NA())</f>
        <v>#N/A</v>
      </c>
      <c r="P107" s="12">
        <f ca="1">IF($B107&lt;='Visualization - Projection'!$C$18,OFFSET(Projection!V107,$A$2,0),NA())</f>
        <v>256.52</v>
      </c>
      <c r="Q107" s="10" t="e">
        <f ca="1">IF($B107&lt;='Visualization - Projection'!$C$18,OFFSET(Projection!W107,$A$2,0),NA())</f>
        <v>#N/A</v>
      </c>
      <c r="R107" s="11" t="e">
        <f ca="1">IF($B107&lt;='Visualization - Projection'!$C$18,OFFSET(Projection!X107,$A$2,0),NA())</f>
        <v>#N/A</v>
      </c>
      <c r="S107" s="12">
        <f ca="1">IF($B107&lt;='Visualization - Projection'!$C$18,OFFSET(Projection!Y107,$A$2,0),NA())</f>
        <v>186.56</v>
      </c>
      <c r="T107" s="10" t="e">
        <f ca="1">IF($B107&lt;='Visualization - Projection'!$C$18,OFFSET(Projection!Z107,$A$2,0),NA())</f>
        <v>#N/A</v>
      </c>
      <c r="U107" s="10" t="e">
        <f ca="1">IF($B107&lt;='Visualization - Projection'!$C$18,OFFSET(Projection!AA107,$A$2,0),NA())</f>
        <v>#N/A</v>
      </c>
      <c r="V107" s="12">
        <f ca="1">IF($B107&lt;='Visualization - Projection'!$C$18,OFFSET(Projection!AB107,$A$2,0),NA())</f>
        <v>26.0018</v>
      </c>
      <c r="W107" s="10" t="e">
        <f ca="1">IF($B107&lt;='Visualization - Projection'!$C$18,OFFSET(Projection!AC107,$A$2,0),NA())</f>
        <v>#N/A</v>
      </c>
      <c r="X107" s="12">
        <f ca="1">IF($B107&lt;='Visualization - Projection'!$C$18,OFFSET(Projection!AD107,$A$2,0),NA())</f>
        <v>6299.5047</v>
      </c>
      <c r="Y107" s="11" t="e">
        <f ca="1">IF($B107&lt;='Visualization - Projection'!$C$18,OFFSET(Projection!AE107,$A$2,0),NA())</f>
        <v>#N/A</v>
      </c>
      <c r="Z107" s="10">
        <f ca="1">IF($B107&lt;='Visualization - Projection'!$C$18,OFFSET(Projection!AI107,$A$2,0),NA())</f>
        <v>0</v>
      </c>
      <c r="AA107" s="11">
        <f ca="1">IF($B107&lt;='Visualization - Projection'!$C$18,OFFSET(Projection!AJ107,$A$2,0),NA())</f>
        <v>0.970049916805324</v>
      </c>
      <c r="AB107" s="11" t="e">
        <f ca="1">IF($B107&lt;='Visualization - Projection'!$C$18,OFFSET(Projection!#REF!,$A$2,0),NA())</f>
        <v>#REF!</v>
      </c>
      <c r="AC107" s="11" t="e">
        <f ca="1">IF($B107&lt;='Visualization - Projection'!$C$18,OFFSET(Projection!AK107,$A$2,0),NA())</f>
        <v>#N/A</v>
      </c>
      <c r="AD107" s="10">
        <f ca="1">IF($B107&lt;='Visualization - Projection'!$C$18,OFFSET(Projection!AL107,$A$2,0),NA())</f>
        <v>2200</v>
      </c>
      <c r="AE107" s="10">
        <f ca="1">IF($B107&lt;='Visualization - Projection'!$C$18,OFFSET(Projection!AM107,$A$2,0),NA())</f>
        <v>2000</v>
      </c>
      <c r="AF107" s="3">
        <f ca="1">IF($B107&lt;='Visualization - Projection'!$C$18,OFFSET(Projection!K107,$A$2,0),NA())</f>
        <v>0.000943669105695078</v>
      </c>
      <c r="AG107" s="3">
        <f ca="1">IF($B107&lt;='Visualization - Projection'!$C$18,OFFSET(Projection!M107,$A$2,0),NA())</f>
        <v>0.0976149011253846</v>
      </c>
      <c r="AH107" s="3">
        <f ca="1">IF($B107&lt;='Visualization - Projection'!$C$18,OFFSET(Projection!N107,$A$2,0),NA())</f>
        <v>0.902385098874615</v>
      </c>
    </row>
    <row r="108" spans="2:34">
      <c r="B108" s="9">
        <f ca="1">IF(B107&lt;'Visualization - Projection'!$C$18,OFFSET(Projection!A108,$A$2,0),NA())</f>
        <v>43996</v>
      </c>
      <c r="C108" s="10" t="e">
        <f ca="1">IF($B108&lt;='Visualization - Projection'!$C$18,OFFSET(Projection!B108,$A$2,0),NA())</f>
        <v>#N/A</v>
      </c>
      <c r="D108" s="11">
        <f ca="1">IF($B108&lt;='Visualization - Projection'!$C$18,OFFSET(Projection!C108,$A$2,0),NA())</f>
        <v>0.243</v>
      </c>
      <c r="E108" s="12">
        <f ca="1">IF($B108&lt;='Visualization - Projection'!$C$18,OFFSET(Projection!D108,$A$2,0),NA())</f>
        <v>157.14216807167</v>
      </c>
      <c r="F108" s="12" t="e">
        <f ca="1">IF($B108&lt;='Visualization - Projection'!$C$18,OFFSET(Projection!#REF!,$A$2,0),NA())</f>
        <v>#REF!</v>
      </c>
      <c r="G108" s="10" t="e">
        <f ca="1">IF($B108&lt;='Visualization - Projection'!$C$18,OFFSET(Projection!E108,$A$2,0),NA())</f>
        <v>#N/A</v>
      </c>
      <c r="H108" s="12">
        <f ca="1">IF($B108&lt;='Visualization - Projection'!$C$18,OFFSET(Projection!F108,$A$2,0),NA())</f>
        <v>49642.1731287371</v>
      </c>
      <c r="I108" s="12" t="e">
        <f ca="1">IF($B108&lt;='Visualization - Projection'!$C$18,OFFSET(Projection!#REF!,$A$2,0),NA())</f>
        <v>#REF!</v>
      </c>
      <c r="J108" s="10" t="e">
        <f ca="1">IF($B108&lt;='Visualization - Projection'!$C$18,OFFSET(Projection!O108,$A$2,0),NA())</f>
        <v>#N/A</v>
      </c>
      <c r="K108" s="10" t="e">
        <f ca="1">IF($B108&lt;='Visualization - Projection'!$C$18,OFFSET(Projection!P108,$A$2,0),NA())</f>
        <v>#N/A</v>
      </c>
      <c r="L108" s="12">
        <f ca="1">IF($B108&lt;='Visualization - Projection'!$C$18,OFFSET(Projection!Q108,$A$2,0),NA())</f>
        <v>1131</v>
      </c>
      <c r="M108" s="12" t="e">
        <f ca="1">IF($B108&lt;='Visualization - Projection'!$C$18,OFFSET(Projection!#REF!,$A$2,0),NA())</f>
        <v>#REF!</v>
      </c>
      <c r="N108" s="10" t="e">
        <f ca="1">IF($B108&lt;='Visualization - Projection'!$C$18,OFFSET(Projection!T108,$A$2,0),NA())</f>
        <v>#N/A</v>
      </c>
      <c r="O108" s="11" t="e">
        <f ca="1">IF($B108&lt;='Visualization - Projection'!$C$18,OFFSET(Projection!U108,$A$2,0),NA())</f>
        <v>#N/A</v>
      </c>
      <c r="P108" s="12">
        <f ca="1">IF($B108&lt;='Visualization - Projection'!$C$18,OFFSET(Projection!V108,$A$2,0),NA())</f>
        <v>248.82</v>
      </c>
      <c r="Q108" s="10" t="e">
        <f ca="1">IF($B108&lt;='Visualization - Projection'!$C$18,OFFSET(Projection!W108,$A$2,0),NA())</f>
        <v>#N/A</v>
      </c>
      <c r="R108" s="11" t="e">
        <f ca="1">IF($B108&lt;='Visualization - Projection'!$C$18,OFFSET(Projection!X108,$A$2,0),NA())</f>
        <v>#N/A</v>
      </c>
      <c r="S108" s="12">
        <f ca="1">IF($B108&lt;='Visualization - Projection'!$C$18,OFFSET(Projection!Y108,$A$2,0),NA())</f>
        <v>180.96</v>
      </c>
      <c r="T108" s="10" t="e">
        <f ca="1">IF($B108&lt;='Visualization - Projection'!$C$18,OFFSET(Projection!Z108,$A$2,0),NA())</f>
        <v>#N/A</v>
      </c>
      <c r="U108" s="10" t="e">
        <f ca="1">IF($B108&lt;='Visualization - Projection'!$C$18,OFFSET(Projection!AA108,$A$2,0),NA())</f>
        <v>#N/A</v>
      </c>
      <c r="V108" s="12">
        <f ca="1">IF($B108&lt;='Visualization - Projection'!$C$18,OFFSET(Projection!AB108,$A$2,0),NA())</f>
        <v>25.2213</v>
      </c>
      <c r="W108" s="10" t="e">
        <f ca="1">IF($B108&lt;='Visualization - Projection'!$C$18,OFFSET(Projection!AC108,$A$2,0),NA())</f>
        <v>#N/A</v>
      </c>
      <c r="X108" s="12">
        <f ca="1">IF($B108&lt;='Visualization - Projection'!$C$18,OFFSET(Projection!AD108,$A$2,0),NA())</f>
        <v>6324.726</v>
      </c>
      <c r="Y108" s="11" t="e">
        <f ca="1">IF($B108&lt;='Visualization - Projection'!$C$18,OFFSET(Projection!AE108,$A$2,0),NA())</f>
        <v>#N/A</v>
      </c>
      <c r="Z108" s="10">
        <f ca="1">IF($B108&lt;='Visualization - Projection'!$C$18,OFFSET(Projection!AI108,$A$2,0),NA())</f>
        <v>0</v>
      </c>
      <c r="AA108" s="11">
        <f ca="1">IF($B108&lt;='Visualization - Projection'!$C$18,OFFSET(Projection!AJ108,$A$2,0),NA())</f>
        <v>0.969982847341338</v>
      </c>
      <c r="AB108" s="11" t="e">
        <f ca="1">IF($B108&lt;='Visualization - Projection'!$C$18,OFFSET(Projection!#REF!,$A$2,0),NA())</f>
        <v>#REF!</v>
      </c>
      <c r="AC108" s="11" t="e">
        <f ca="1">IF($B108&lt;='Visualization - Projection'!$C$18,OFFSET(Projection!AK108,$A$2,0),NA())</f>
        <v>#N/A</v>
      </c>
      <c r="AD108" s="10">
        <f ca="1">IF($B108&lt;='Visualization - Projection'!$C$18,OFFSET(Projection!AL108,$A$2,0),NA())</f>
        <v>2200</v>
      </c>
      <c r="AE108" s="10">
        <f ca="1">IF($B108&lt;='Visualization - Projection'!$C$18,OFFSET(Projection!AM108,$A$2,0),NA())</f>
        <v>2000</v>
      </c>
      <c r="AF108" s="3">
        <f ca="1">IF($B108&lt;='Visualization - Projection'!$C$18,OFFSET(Projection!K108,$A$2,0),NA())</f>
        <v>0.000914728154520903</v>
      </c>
      <c r="AG108" s="3">
        <f ca="1">IF($B108&lt;='Visualization - Projection'!$C$18,OFFSET(Projection!M108,$A$2,0),NA())</f>
        <v>0.0978218284896217</v>
      </c>
      <c r="AH108" s="3">
        <f ca="1">IF($B108&lt;='Visualization - Projection'!$C$18,OFFSET(Projection!N108,$A$2,0),NA())</f>
        <v>0.902178171510378</v>
      </c>
    </row>
    <row r="109" spans="2:34">
      <c r="B109" s="9">
        <f ca="1">IF(B108&lt;'Visualization - Projection'!$C$18,OFFSET(Projection!A109,$A$2,0),NA())</f>
        <v>43997</v>
      </c>
      <c r="C109" s="10" t="e">
        <f ca="1">IF($B109&lt;='Visualization - Projection'!$C$18,OFFSET(Projection!B109,$A$2,0),NA())</f>
        <v>#N/A</v>
      </c>
      <c r="D109" s="11">
        <f ca="1">IF($B109&lt;='Visualization - Projection'!$C$18,OFFSET(Projection!C109,$A$2,0),NA())</f>
        <v>0.243</v>
      </c>
      <c r="E109" s="12">
        <f ca="1">IF($B109&lt;='Visualization - Projection'!$C$18,OFFSET(Projection!D109,$A$2,0),NA())</f>
        <v>152.392715325877</v>
      </c>
      <c r="F109" s="12" t="e">
        <f ca="1">IF($B109&lt;='Visualization - Projection'!$C$18,OFFSET(Projection!#REF!,$A$2,0),NA())</f>
        <v>#REF!</v>
      </c>
      <c r="G109" s="10" t="e">
        <f ca="1">IF($B109&lt;='Visualization - Projection'!$C$18,OFFSET(Projection!E109,$A$2,0),NA())</f>
        <v>#N/A</v>
      </c>
      <c r="H109" s="12">
        <f ca="1">IF($B109&lt;='Visualization - Projection'!$C$18,OFFSET(Projection!F109,$A$2,0),NA())</f>
        <v>49794.565844063</v>
      </c>
      <c r="I109" s="12" t="e">
        <f ca="1">IF($B109&lt;='Visualization - Projection'!$C$18,OFFSET(Projection!#REF!,$A$2,0),NA())</f>
        <v>#REF!</v>
      </c>
      <c r="J109" s="10" t="e">
        <f ca="1">IF($B109&lt;='Visualization - Projection'!$C$18,OFFSET(Projection!O109,$A$2,0),NA())</f>
        <v>#N/A</v>
      </c>
      <c r="K109" s="10" t="e">
        <f ca="1">IF($B109&lt;='Visualization - Projection'!$C$18,OFFSET(Projection!P109,$A$2,0),NA())</f>
        <v>#N/A</v>
      </c>
      <c r="L109" s="12">
        <f ca="1">IF($B109&lt;='Visualization - Projection'!$C$18,OFFSET(Projection!Q109,$A$2,0),NA())</f>
        <v>1098</v>
      </c>
      <c r="M109" s="12" t="e">
        <f ca="1">IF($B109&lt;='Visualization - Projection'!$C$18,OFFSET(Projection!#REF!,$A$2,0),NA())</f>
        <v>#REF!</v>
      </c>
      <c r="N109" s="10" t="e">
        <f ca="1">IF($B109&lt;='Visualization - Projection'!$C$18,OFFSET(Projection!T109,$A$2,0),NA())</f>
        <v>#N/A</v>
      </c>
      <c r="O109" s="11" t="e">
        <f ca="1">IF($B109&lt;='Visualization - Projection'!$C$18,OFFSET(Projection!U109,$A$2,0),NA())</f>
        <v>#N/A</v>
      </c>
      <c r="P109" s="12">
        <f ca="1">IF($B109&lt;='Visualization - Projection'!$C$18,OFFSET(Projection!V109,$A$2,0),NA())</f>
        <v>241.56</v>
      </c>
      <c r="Q109" s="10" t="e">
        <f ca="1">IF($B109&lt;='Visualization - Projection'!$C$18,OFFSET(Projection!W109,$A$2,0),NA())</f>
        <v>#N/A</v>
      </c>
      <c r="R109" s="11" t="e">
        <f ca="1">IF($B109&lt;='Visualization - Projection'!$C$18,OFFSET(Projection!X109,$A$2,0),NA())</f>
        <v>#N/A</v>
      </c>
      <c r="S109" s="12">
        <f ca="1">IF($B109&lt;='Visualization - Projection'!$C$18,OFFSET(Projection!Y109,$A$2,0),NA())</f>
        <v>175.68</v>
      </c>
      <c r="T109" s="10" t="e">
        <f ca="1">IF($B109&lt;='Visualization - Projection'!$C$18,OFFSET(Projection!Z109,$A$2,0),NA())</f>
        <v>#N/A</v>
      </c>
      <c r="U109" s="10" t="e">
        <f ca="1">IF($B109&lt;='Visualization - Projection'!$C$18,OFFSET(Projection!AA109,$A$2,0),NA())</f>
        <v>#N/A</v>
      </c>
      <c r="V109" s="12">
        <f ca="1">IF($B109&lt;='Visualization - Projection'!$C$18,OFFSET(Projection!AB109,$A$2,0),NA())</f>
        <v>24.4854</v>
      </c>
      <c r="W109" s="10" t="e">
        <f ca="1">IF($B109&lt;='Visualization - Projection'!$C$18,OFFSET(Projection!AC109,$A$2,0),NA())</f>
        <v>#N/A</v>
      </c>
      <c r="X109" s="12">
        <f ca="1">IF($B109&lt;='Visualization - Projection'!$C$18,OFFSET(Projection!AD109,$A$2,0),NA())</f>
        <v>6349.2114</v>
      </c>
      <c r="Y109" s="11" t="e">
        <f ca="1">IF($B109&lt;='Visualization - Projection'!$C$18,OFFSET(Projection!AE109,$A$2,0),NA())</f>
        <v>#N/A</v>
      </c>
      <c r="Z109" s="10">
        <f ca="1">IF($B109&lt;='Visualization - Projection'!$C$18,OFFSET(Projection!AI109,$A$2,0),NA())</f>
        <v>0</v>
      </c>
      <c r="AA109" s="11">
        <f ca="1">IF($B109&lt;='Visualization - Projection'!$C$18,OFFSET(Projection!AJ109,$A$2,0),NA())</f>
        <v>0.970822281167109</v>
      </c>
      <c r="AB109" s="11" t="e">
        <f ca="1">IF($B109&lt;='Visualization - Projection'!$C$18,OFFSET(Projection!#REF!,$A$2,0),NA())</f>
        <v>#REF!</v>
      </c>
      <c r="AC109" s="11" t="e">
        <f ca="1">IF($B109&lt;='Visualization - Projection'!$C$18,OFFSET(Projection!AK109,$A$2,0),NA())</f>
        <v>#N/A</v>
      </c>
      <c r="AD109" s="10">
        <f ca="1">IF($B109&lt;='Visualization - Projection'!$C$18,OFFSET(Projection!AL109,$A$2,0),NA())</f>
        <v>2200</v>
      </c>
      <c r="AE109" s="10">
        <f ca="1">IF($B109&lt;='Visualization - Projection'!$C$18,OFFSET(Projection!AM109,$A$2,0),NA())</f>
        <v>2000</v>
      </c>
      <c r="AF109" s="3">
        <f ca="1">IF($B109&lt;='Visualization - Projection'!$C$18,OFFSET(Projection!K109,$A$2,0),NA())</f>
        <v>0.000886627320537737</v>
      </c>
      <c r="AG109" s="3">
        <f ca="1">IF($B109&lt;='Visualization - Projection'!$C$18,OFFSET(Projection!M109,$A$2,0),NA())</f>
        <v>0.0980223636986733</v>
      </c>
      <c r="AH109" s="3">
        <f ca="1">IF($B109&lt;='Visualization - Projection'!$C$18,OFFSET(Projection!N109,$A$2,0),NA())</f>
        <v>0.901977636301327</v>
      </c>
    </row>
    <row r="110" spans="2:34">
      <c r="B110" s="9">
        <f ca="1">IF(B109&lt;'Visualization - Projection'!$C$18,OFFSET(Projection!A110,$A$2,0),NA())</f>
        <v>43998</v>
      </c>
      <c r="C110" s="10" t="e">
        <f ca="1">IF($B110&lt;='Visualization - Projection'!$C$18,OFFSET(Projection!B110,$A$2,0),NA())</f>
        <v>#N/A</v>
      </c>
      <c r="D110" s="11">
        <f ca="1">IF($B110&lt;='Visualization - Projection'!$C$18,OFFSET(Projection!C110,$A$2,0),NA())</f>
        <v>0.243</v>
      </c>
      <c r="E110" s="12">
        <f ca="1">IF($B110&lt;='Visualization - Projection'!$C$18,OFFSET(Projection!D110,$A$2,0),NA())</f>
        <v>147.776814131994</v>
      </c>
      <c r="F110" s="12" t="e">
        <f ca="1">IF($B110&lt;='Visualization - Projection'!$C$18,OFFSET(Projection!#REF!,$A$2,0),NA())</f>
        <v>#REF!</v>
      </c>
      <c r="G110" s="10" t="e">
        <f ca="1">IF($B110&lt;='Visualization - Projection'!$C$18,OFFSET(Projection!E110,$A$2,0),NA())</f>
        <v>#N/A</v>
      </c>
      <c r="H110" s="12">
        <f ca="1">IF($B110&lt;='Visualization - Projection'!$C$18,OFFSET(Projection!F110,$A$2,0),NA())</f>
        <v>49942.342658195</v>
      </c>
      <c r="I110" s="12" t="e">
        <f ca="1">IF($B110&lt;='Visualization - Projection'!$C$18,OFFSET(Projection!#REF!,$A$2,0),NA())</f>
        <v>#REF!</v>
      </c>
      <c r="J110" s="10" t="e">
        <f ca="1">IF($B110&lt;='Visualization - Projection'!$C$18,OFFSET(Projection!O110,$A$2,0),NA())</f>
        <v>#N/A</v>
      </c>
      <c r="K110" s="10" t="e">
        <f ca="1">IF($B110&lt;='Visualization - Projection'!$C$18,OFFSET(Projection!P110,$A$2,0),NA())</f>
        <v>#N/A</v>
      </c>
      <c r="L110" s="12">
        <f ca="1">IF($B110&lt;='Visualization - Projection'!$C$18,OFFSET(Projection!Q110,$A$2,0),NA())</f>
        <v>1065</v>
      </c>
      <c r="M110" s="12" t="e">
        <f ca="1">IF($B110&lt;='Visualization - Projection'!$C$18,OFFSET(Projection!#REF!,$A$2,0),NA())</f>
        <v>#REF!</v>
      </c>
      <c r="N110" s="10" t="e">
        <f ca="1">IF($B110&lt;='Visualization - Projection'!$C$18,OFFSET(Projection!T110,$A$2,0),NA())</f>
        <v>#N/A</v>
      </c>
      <c r="O110" s="11" t="e">
        <f ca="1">IF($B110&lt;='Visualization - Projection'!$C$18,OFFSET(Projection!U110,$A$2,0),NA())</f>
        <v>#N/A</v>
      </c>
      <c r="P110" s="12">
        <f ca="1">IF($B110&lt;='Visualization - Projection'!$C$18,OFFSET(Projection!V110,$A$2,0),NA())</f>
        <v>234.3</v>
      </c>
      <c r="Q110" s="10" t="e">
        <f ca="1">IF($B110&lt;='Visualization - Projection'!$C$18,OFFSET(Projection!W110,$A$2,0),NA())</f>
        <v>#N/A</v>
      </c>
      <c r="R110" s="11" t="e">
        <f ca="1">IF($B110&lt;='Visualization - Projection'!$C$18,OFFSET(Projection!X110,$A$2,0),NA())</f>
        <v>#N/A</v>
      </c>
      <c r="S110" s="12">
        <f ca="1">IF($B110&lt;='Visualization - Projection'!$C$18,OFFSET(Projection!Y110,$A$2,0),NA())</f>
        <v>170.4</v>
      </c>
      <c r="T110" s="10" t="e">
        <f ca="1">IF($B110&lt;='Visualization - Projection'!$C$18,OFFSET(Projection!Z110,$A$2,0),NA())</f>
        <v>#N/A</v>
      </c>
      <c r="U110" s="10" t="e">
        <f ca="1">IF($B110&lt;='Visualization - Projection'!$C$18,OFFSET(Projection!AA110,$A$2,0),NA())</f>
        <v>#N/A</v>
      </c>
      <c r="V110" s="12">
        <f ca="1">IF($B110&lt;='Visualization - Projection'!$C$18,OFFSET(Projection!AB110,$A$2,0),NA())</f>
        <v>23.7495</v>
      </c>
      <c r="W110" s="10" t="e">
        <f ca="1">IF($B110&lt;='Visualization - Projection'!$C$18,OFFSET(Projection!AC110,$A$2,0),NA())</f>
        <v>#N/A</v>
      </c>
      <c r="X110" s="12">
        <f ca="1">IF($B110&lt;='Visualization - Projection'!$C$18,OFFSET(Projection!AD110,$A$2,0),NA())</f>
        <v>6372.9609</v>
      </c>
      <c r="Y110" s="11" t="e">
        <f ca="1">IF($B110&lt;='Visualization - Projection'!$C$18,OFFSET(Projection!AE110,$A$2,0),NA())</f>
        <v>#N/A</v>
      </c>
      <c r="Z110" s="10">
        <f ca="1">IF($B110&lt;='Visualization - Projection'!$C$18,OFFSET(Projection!AI110,$A$2,0),NA())</f>
        <v>0</v>
      </c>
      <c r="AA110" s="11">
        <f ca="1">IF($B110&lt;='Visualization - Projection'!$C$18,OFFSET(Projection!AJ110,$A$2,0),NA())</f>
        <v>0.969945355191257</v>
      </c>
      <c r="AB110" s="11" t="e">
        <f ca="1">IF($B110&lt;='Visualization - Projection'!$C$18,OFFSET(Projection!#REF!,$A$2,0),NA())</f>
        <v>#REF!</v>
      </c>
      <c r="AC110" s="11" t="e">
        <f ca="1">IF($B110&lt;='Visualization - Projection'!$C$18,OFFSET(Projection!AK110,$A$2,0),NA())</f>
        <v>#N/A</v>
      </c>
      <c r="AD110" s="10">
        <f ca="1">IF($B110&lt;='Visualization - Projection'!$C$18,OFFSET(Projection!AL110,$A$2,0),NA())</f>
        <v>2200</v>
      </c>
      <c r="AE110" s="10">
        <f ca="1">IF($B110&lt;='Visualization - Projection'!$C$18,OFFSET(Projection!AM110,$A$2,0),NA())</f>
        <v>2000</v>
      </c>
      <c r="AF110" s="3">
        <f ca="1">IF($B110&lt;='Visualization - Projection'!$C$18,OFFSET(Projection!K110,$A$2,0),NA())</f>
        <v>0.000859345173412795</v>
      </c>
      <c r="AG110" s="3">
        <f ca="1">IF($B110&lt;='Visualization - Projection'!$C$18,OFFSET(Projection!M110,$A$2,0),NA())</f>
        <v>0.098216695176284</v>
      </c>
      <c r="AH110" s="3">
        <f ca="1">IF($B110&lt;='Visualization - Projection'!$C$18,OFFSET(Projection!N110,$A$2,0),NA())</f>
        <v>0.901783304823716</v>
      </c>
    </row>
    <row r="111" spans="2:34">
      <c r="B111" s="9">
        <f ca="1">IF(B110&lt;'Visualization - Projection'!$C$18,OFFSET(Projection!A111,$A$2,0),NA())</f>
        <v>43999</v>
      </c>
      <c r="C111" s="10" t="e">
        <f ca="1">IF($B111&lt;='Visualization - Projection'!$C$18,OFFSET(Projection!B111,$A$2,0),NA())</f>
        <v>#N/A</v>
      </c>
      <c r="D111" s="11">
        <f ca="1">IF($B111&lt;='Visualization - Projection'!$C$18,OFFSET(Projection!C111,$A$2,0),NA())</f>
        <v>0.243</v>
      </c>
      <c r="E111" s="12">
        <f ca="1">IF($B111&lt;='Visualization - Projection'!$C$18,OFFSET(Projection!D111,$A$2,0),NA())</f>
        <v>143.2913294763</v>
      </c>
      <c r="F111" s="12" t="e">
        <f ca="1">IF($B111&lt;='Visualization - Projection'!$C$18,OFFSET(Projection!#REF!,$A$2,0),NA())</f>
        <v>#REF!</v>
      </c>
      <c r="G111" s="10" t="e">
        <f ca="1">IF($B111&lt;='Visualization - Projection'!$C$18,OFFSET(Projection!E111,$A$2,0),NA())</f>
        <v>#N/A</v>
      </c>
      <c r="H111" s="12">
        <f ca="1">IF($B111&lt;='Visualization - Projection'!$C$18,OFFSET(Projection!F111,$A$2,0),NA())</f>
        <v>50085.6339876713</v>
      </c>
      <c r="I111" s="12" t="e">
        <f ca="1">IF($B111&lt;='Visualization - Projection'!$C$18,OFFSET(Projection!#REF!,$A$2,0),NA())</f>
        <v>#REF!</v>
      </c>
      <c r="J111" s="10" t="e">
        <f ca="1">IF($B111&lt;='Visualization - Projection'!$C$18,OFFSET(Projection!O111,$A$2,0),NA())</f>
        <v>#N/A</v>
      </c>
      <c r="K111" s="10" t="e">
        <f ca="1">IF($B111&lt;='Visualization - Projection'!$C$18,OFFSET(Projection!P111,$A$2,0),NA())</f>
        <v>#N/A</v>
      </c>
      <c r="L111" s="12">
        <f ca="1">IF($B111&lt;='Visualization - Projection'!$C$18,OFFSET(Projection!Q111,$A$2,0),NA())</f>
        <v>1033</v>
      </c>
      <c r="M111" s="12" t="e">
        <f ca="1">IF($B111&lt;='Visualization - Projection'!$C$18,OFFSET(Projection!#REF!,$A$2,0),NA())</f>
        <v>#REF!</v>
      </c>
      <c r="N111" s="10" t="e">
        <f ca="1">IF($B111&lt;='Visualization - Projection'!$C$18,OFFSET(Projection!T111,$A$2,0),NA())</f>
        <v>#N/A</v>
      </c>
      <c r="O111" s="11" t="e">
        <f ca="1">IF($B111&lt;='Visualization - Projection'!$C$18,OFFSET(Projection!U111,$A$2,0),NA())</f>
        <v>#N/A</v>
      </c>
      <c r="P111" s="12">
        <f ca="1">IF($B111&lt;='Visualization - Projection'!$C$18,OFFSET(Projection!V111,$A$2,0),NA())</f>
        <v>227.26</v>
      </c>
      <c r="Q111" s="10" t="e">
        <f ca="1">IF($B111&lt;='Visualization - Projection'!$C$18,OFFSET(Projection!W111,$A$2,0),NA())</f>
        <v>#N/A</v>
      </c>
      <c r="R111" s="11" t="e">
        <f ca="1">IF($B111&lt;='Visualization - Projection'!$C$18,OFFSET(Projection!X111,$A$2,0),NA())</f>
        <v>#N/A</v>
      </c>
      <c r="S111" s="12">
        <f ca="1">IF($B111&lt;='Visualization - Projection'!$C$18,OFFSET(Projection!Y111,$A$2,0),NA())</f>
        <v>165.28</v>
      </c>
      <c r="T111" s="10" t="e">
        <f ca="1">IF($B111&lt;='Visualization - Projection'!$C$18,OFFSET(Projection!Z111,$A$2,0),NA())</f>
        <v>#N/A</v>
      </c>
      <c r="U111" s="10" t="e">
        <f ca="1">IF($B111&lt;='Visualization - Projection'!$C$18,OFFSET(Projection!AA111,$A$2,0),NA())</f>
        <v>#N/A</v>
      </c>
      <c r="V111" s="12">
        <f ca="1">IF($B111&lt;='Visualization - Projection'!$C$18,OFFSET(Projection!AB111,$A$2,0),NA())</f>
        <v>23.0359</v>
      </c>
      <c r="W111" s="10" t="e">
        <f ca="1">IF($B111&lt;='Visualization - Projection'!$C$18,OFFSET(Projection!AC111,$A$2,0),NA())</f>
        <v>#N/A</v>
      </c>
      <c r="X111" s="12">
        <f ca="1">IF($B111&lt;='Visualization - Projection'!$C$18,OFFSET(Projection!AD111,$A$2,0),NA())</f>
        <v>6395.9968</v>
      </c>
      <c r="Y111" s="11" t="e">
        <f ca="1">IF($B111&lt;='Visualization - Projection'!$C$18,OFFSET(Projection!AE111,$A$2,0),NA())</f>
        <v>#N/A</v>
      </c>
      <c r="Z111" s="10">
        <f ca="1">IF($B111&lt;='Visualization - Projection'!$C$18,OFFSET(Projection!AI111,$A$2,0),NA())</f>
        <v>0</v>
      </c>
      <c r="AA111" s="11">
        <f ca="1">IF($B111&lt;='Visualization - Projection'!$C$18,OFFSET(Projection!AJ111,$A$2,0),NA())</f>
        <v>0.969953051643192</v>
      </c>
      <c r="AB111" s="11" t="e">
        <f ca="1">IF($B111&lt;='Visualization - Projection'!$C$18,OFFSET(Projection!#REF!,$A$2,0),NA())</f>
        <v>#REF!</v>
      </c>
      <c r="AC111" s="11" t="e">
        <f ca="1">IF($B111&lt;='Visualization - Projection'!$C$18,OFFSET(Projection!AK111,$A$2,0),NA())</f>
        <v>#N/A</v>
      </c>
      <c r="AD111" s="10">
        <f ca="1">IF($B111&lt;='Visualization - Projection'!$C$18,OFFSET(Projection!AL111,$A$2,0),NA())</f>
        <v>2200</v>
      </c>
      <c r="AE111" s="10">
        <f ca="1">IF($B111&lt;='Visualization - Projection'!$C$18,OFFSET(Projection!AM111,$A$2,0),NA())</f>
        <v>2000</v>
      </c>
      <c r="AF111" s="3">
        <f ca="1">IF($B111&lt;='Visualization - Projection'!$C$18,OFFSET(Projection!K111,$A$2,0),NA())</f>
        <v>0.000832860641232081</v>
      </c>
      <c r="AG111" s="3">
        <f ca="1">IF($B111&lt;='Visualization - Projection'!$C$18,OFFSET(Projection!M111,$A$2,0),NA())</f>
        <v>0.0984050063569868</v>
      </c>
      <c r="AH111" s="3">
        <f ca="1">IF($B111&lt;='Visualization - Projection'!$C$18,OFFSET(Projection!N111,$A$2,0),NA())</f>
        <v>0.901594993643013</v>
      </c>
    </row>
    <row r="112" spans="2:34">
      <c r="B112" s="9">
        <f ca="1">IF(B111&lt;'Visualization - Projection'!$C$18,OFFSET(Projection!A112,$A$2,0),NA())</f>
        <v>44000</v>
      </c>
      <c r="C112" s="10" t="e">
        <f ca="1">IF($B112&lt;='Visualization - Projection'!$C$18,OFFSET(Projection!B112,$A$2,0),NA())</f>
        <v>#N/A</v>
      </c>
      <c r="D112" s="11">
        <f ca="1">IF($B112&lt;='Visualization - Projection'!$C$18,OFFSET(Projection!C112,$A$2,0),NA())</f>
        <v>0.243</v>
      </c>
      <c r="E112" s="12">
        <f ca="1">IF($B112&lt;='Visualization - Projection'!$C$18,OFFSET(Projection!D112,$A$2,0),NA())</f>
        <v>138.933160244919</v>
      </c>
      <c r="F112" s="12" t="e">
        <f ca="1">IF($B112&lt;='Visualization - Projection'!$C$18,OFFSET(Projection!#REF!,$A$2,0),NA())</f>
        <v>#REF!</v>
      </c>
      <c r="G112" s="10" t="e">
        <f ca="1">IF($B112&lt;='Visualization - Projection'!$C$18,OFFSET(Projection!E112,$A$2,0),NA())</f>
        <v>#N/A</v>
      </c>
      <c r="H112" s="12">
        <f ca="1">IF($B112&lt;='Visualization - Projection'!$C$18,OFFSET(Projection!F112,$A$2,0),NA())</f>
        <v>50224.5671479162</v>
      </c>
      <c r="I112" s="12" t="e">
        <f ca="1">IF($B112&lt;='Visualization - Projection'!$C$18,OFFSET(Projection!#REF!,$A$2,0),NA())</f>
        <v>#REF!</v>
      </c>
      <c r="J112" s="10" t="e">
        <f ca="1">IF($B112&lt;='Visualization - Projection'!$C$18,OFFSET(Projection!O112,$A$2,0),NA())</f>
        <v>#N/A</v>
      </c>
      <c r="K112" s="10" t="e">
        <f ca="1">IF($B112&lt;='Visualization - Projection'!$C$18,OFFSET(Projection!P112,$A$2,0),NA())</f>
        <v>#N/A</v>
      </c>
      <c r="L112" s="12">
        <f ca="1">IF($B112&lt;='Visualization - Projection'!$C$18,OFFSET(Projection!Q112,$A$2,0),NA())</f>
        <v>1002</v>
      </c>
      <c r="M112" s="12" t="e">
        <f ca="1">IF($B112&lt;='Visualization - Projection'!$C$18,OFFSET(Projection!#REF!,$A$2,0),NA())</f>
        <v>#REF!</v>
      </c>
      <c r="N112" s="10" t="e">
        <f ca="1">IF($B112&lt;='Visualization - Projection'!$C$18,OFFSET(Projection!T112,$A$2,0),NA())</f>
        <v>#N/A</v>
      </c>
      <c r="O112" s="11" t="e">
        <f ca="1">IF($B112&lt;='Visualization - Projection'!$C$18,OFFSET(Projection!U112,$A$2,0),NA())</f>
        <v>#N/A</v>
      </c>
      <c r="P112" s="12">
        <f ca="1">IF($B112&lt;='Visualization - Projection'!$C$18,OFFSET(Projection!V112,$A$2,0),NA())</f>
        <v>220.44</v>
      </c>
      <c r="Q112" s="10" t="e">
        <f ca="1">IF($B112&lt;='Visualization - Projection'!$C$18,OFFSET(Projection!W112,$A$2,0),NA())</f>
        <v>#N/A</v>
      </c>
      <c r="R112" s="11" t="e">
        <f ca="1">IF($B112&lt;='Visualization - Projection'!$C$18,OFFSET(Projection!X112,$A$2,0),NA())</f>
        <v>#N/A</v>
      </c>
      <c r="S112" s="12">
        <f ca="1">IF($B112&lt;='Visualization - Projection'!$C$18,OFFSET(Projection!Y112,$A$2,0),NA())</f>
        <v>160.32</v>
      </c>
      <c r="T112" s="10" t="e">
        <f ca="1">IF($B112&lt;='Visualization - Projection'!$C$18,OFFSET(Projection!Z112,$A$2,0),NA())</f>
        <v>#N/A</v>
      </c>
      <c r="U112" s="10" t="e">
        <f ca="1">IF($B112&lt;='Visualization - Projection'!$C$18,OFFSET(Projection!AA112,$A$2,0),NA())</f>
        <v>#N/A</v>
      </c>
      <c r="V112" s="12">
        <f ca="1">IF($B112&lt;='Visualization - Projection'!$C$18,OFFSET(Projection!AB112,$A$2,0),NA())</f>
        <v>22.3446</v>
      </c>
      <c r="W112" s="10" t="e">
        <f ca="1">IF($B112&lt;='Visualization - Projection'!$C$18,OFFSET(Projection!AC112,$A$2,0),NA())</f>
        <v>#N/A</v>
      </c>
      <c r="X112" s="12">
        <f ca="1">IF($B112&lt;='Visualization - Projection'!$C$18,OFFSET(Projection!AD112,$A$2,0),NA())</f>
        <v>6418.3414</v>
      </c>
      <c r="Y112" s="11" t="e">
        <f ca="1">IF($B112&lt;='Visualization - Projection'!$C$18,OFFSET(Projection!AE112,$A$2,0),NA())</f>
        <v>#N/A</v>
      </c>
      <c r="Z112" s="10">
        <f ca="1">IF($B112&lt;='Visualization - Projection'!$C$18,OFFSET(Projection!AI112,$A$2,0),NA())</f>
        <v>0</v>
      </c>
      <c r="AA112" s="11">
        <f ca="1">IF($B112&lt;='Visualization - Projection'!$C$18,OFFSET(Projection!AJ112,$A$2,0),NA())</f>
        <v>0.96999031945789</v>
      </c>
      <c r="AB112" s="11" t="e">
        <f ca="1">IF($B112&lt;='Visualization - Projection'!$C$18,OFFSET(Projection!#REF!,$A$2,0),NA())</f>
        <v>#REF!</v>
      </c>
      <c r="AC112" s="11" t="e">
        <f ca="1">IF($B112&lt;='Visualization - Projection'!$C$18,OFFSET(Projection!AK112,$A$2,0),NA())</f>
        <v>#N/A</v>
      </c>
      <c r="AD112" s="10">
        <f ca="1">IF($B112&lt;='Visualization - Projection'!$C$18,OFFSET(Projection!AL112,$A$2,0),NA())</f>
        <v>2200</v>
      </c>
      <c r="AE112" s="10">
        <f ca="1">IF($B112&lt;='Visualization - Projection'!$C$18,OFFSET(Projection!AM112,$A$2,0),NA())</f>
        <v>2000</v>
      </c>
      <c r="AF112" s="3">
        <f ca="1">IF($B112&lt;='Visualization - Projection'!$C$18,OFFSET(Projection!K112,$A$2,0),NA())</f>
        <v>0.000807153017550472</v>
      </c>
      <c r="AG112" s="3">
        <f ca="1">IF($B112&lt;='Visualization - Projection'!$C$18,OFFSET(Projection!M112,$A$2,0),NA())</f>
        <v>0.0985874757822294</v>
      </c>
      <c r="AH112" s="3">
        <f ca="1">IF($B112&lt;='Visualization - Projection'!$C$18,OFFSET(Projection!N112,$A$2,0),NA())</f>
        <v>0.901412524217771</v>
      </c>
    </row>
    <row r="113" spans="2:34">
      <c r="B113" s="9">
        <f ca="1">IF(B112&lt;'Visualization - Projection'!$C$18,OFFSET(Projection!A113,$A$2,0),NA())</f>
        <v>44001</v>
      </c>
      <c r="C113" s="10" t="e">
        <f ca="1">IF($B113&lt;='Visualization - Projection'!$C$18,OFFSET(Projection!B113,$A$2,0),NA())</f>
        <v>#N/A</v>
      </c>
      <c r="D113" s="11">
        <f ca="1">IF($B113&lt;='Visualization - Projection'!$C$18,OFFSET(Projection!C113,$A$2,0),NA())</f>
        <v>0.243</v>
      </c>
      <c r="E113" s="12">
        <f ca="1">IF($B113&lt;='Visualization - Projection'!$C$18,OFFSET(Projection!D113,$A$2,0),NA())</f>
        <v>134.699241743803</v>
      </c>
      <c r="F113" s="12" t="e">
        <f ca="1">IF($B113&lt;='Visualization - Projection'!$C$18,OFFSET(Projection!#REF!,$A$2,0),NA())</f>
        <v>#REF!</v>
      </c>
      <c r="G113" s="10" t="e">
        <f ca="1">IF($B113&lt;='Visualization - Projection'!$C$18,OFFSET(Projection!E113,$A$2,0),NA())</f>
        <v>#N/A</v>
      </c>
      <c r="H113" s="12">
        <f ca="1">IF($B113&lt;='Visualization - Projection'!$C$18,OFFSET(Projection!F113,$A$2,0),NA())</f>
        <v>50359.26638966</v>
      </c>
      <c r="I113" s="12" t="e">
        <f ca="1">IF($B113&lt;='Visualization - Projection'!$C$18,OFFSET(Projection!#REF!,$A$2,0),NA())</f>
        <v>#REF!</v>
      </c>
      <c r="J113" s="10" t="e">
        <f ca="1">IF($B113&lt;='Visualization - Projection'!$C$18,OFFSET(Projection!O113,$A$2,0),NA())</f>
        <v>#N/A</v>
      </c>
      <c r="K113" s="10" t="e">
        <f ca="1">IF($B113&lt;='Visualization - Projection'!$C$18,OFFSET(Projection!P113,$A$2,0),NA())</f>
        <v>#N/A</v>
      </c>
      <c r="L113" s="12">
        <f ca="1">IF($B113&lt;='Visualization - Projection'!$C$18,OFFSET(Projection!Q113,$A$2,0),NA())</f>
        <v>972</v>
      </c>
      <c r="M113" s="12" t="e">
        <f ca="1">IF($B113&lt;='Visualization - Projection'!$C$18,OFFSET(Projection!#REF!,$A$2,0),NA())</f>
        <v>#REF!</v>
      </c>
      <c r="N113" s="10" t="e">
        <f ca="1">IF($B113&lt;='Visualization - Projection'!$C$18,OFFSET(Projection!T113,$A$2,0),NA())</f>
        <v>#N/A</v>
      </c>
      <c r="O113" s="11" t="e">
        <f ca="1">IF($B113&lt;='Visualization - Projection'!$C$18,OFFSET(Projection!U113,$A$2,0),NA())</f>
        <v>#N/A</v>
      </c>
      <c r="P113" s="12">
        <f ca="1">IF($B113&lt;='Visualization - Projection'!$C$18,OFFSET(Projection!V113,$A$2,0),NA())</f>
        <v>213.84</v>
      </c>
      <c r="Q113" s="10" t="e">
        <f ca="1">IF($B113&lt;='Visualization - Projection'!$C$18,OFFSET(Projection!W113,$A$2,0),NA())</f>
        <v>#N/A</v>
      </c>
      <c r="R113" s="11" t="e">
        <f ca="1">IF($B113&lt;='Visualization - Projection'!$C$18,OFFSET(Projection!X113,$A$2,0),NA())</f>
        <v>#N/A</v>
      </c>
      <c r="S113" s="12">
        <f ca="1">IF($B113&lt;='Visualization - Projection'!$C$18,OFFSET(Projection!Y113,$A$2,0),NA())</f>
        <v>155.52</v>
      </c>
      <c r="T113" s="10" t="e">
        <f ca="1">IF($B113&lt;='Visualization - Projection'!$C$18,OFFSET(Projection!Z113,$A$2,0),NA())</f>
        <v>#N/A</v>
      </c>
      <c r="U113" s="10" t="e">
        <f ca="1">IF($B113&lt;='Visualization - Projection'!$C$18,OFFSET(Projection!AA113,$A$2,0),NA())</f>
        <v>#N/A</v>
      </c>
      <c r="V113" s="12">
        <f ca="1">IF($B113&lt;='Visualization - Projection'!$C$18,OFFSET(Projection!AB113,$A$2,0),NA())</f>
        <v>21.6756</v>
      </c>
      <c r="W113" s="10" t="e">
        <f ca="1">IF($B113&lt;='Visualization - Projection'!$C$18,OFFSET(Projection!AC113,$A$2,0),NA())</f>
        <v>#N/A</v>
      </c>
      <c r="X113" s="12">
        <f ca="1">IF($B113&lt;='Visualization - Projection'!$C$18,OFFSET(Projection!AD113,$A$2,0),NA())</f>
        <v>6440.017</v>
      </c>
      <c r="Y113" s="11" t="e">
        <f ca="1">IF($B113&lt;='Visualization - Projection'!$C$18,OFFSET(Projection!AE113,$A$2,0),NA())</f>
        <v>#N/A</v>
      </c>
      <c r="Z113" s="10">
        <f ca="1">IF($B113&lt;='Visualization - Projection'!$C$18,OFFSET(Projection!AI113,$A$2,0),NA())</f>
        <v>0</v>
      </c>
      <c r="AA113" s="11">
        <f ca="1">IF($B113&lt;='Visualization - Projection'!$C$18,OFFSET(Projection!AJ113,$A$2,0),NA())</f>
        <v>0.970059880239521</v>
      </c>
      <c r="AB113" s="11" t="e">
        <f ca="1">IF($B113&lt;='Visualization - Projection'!$C$18,OFFSET(Projection!#REF!,$A$2,0),NA())</f>
        <v>#REF!</v>
      </c>
      <c r="AC113" s="11" t="e">
        <f ca="1">IF($B113&lt;='Visualization - Projection'!$C$18,OFFSET(Projection!AK113,$A$2,0),NA())</f>
        <v>#N/A</v>
      </c>
      <c r="AD113" s="10">
        <f ca="1">IF($B113&lt;='Visualization - Projection'!$C$18,OFFSET(Projection!AL113,$A$2,0),NA())</f>
        <v>2200</v>
      </c>
      <c r="AE113" s="10">
        <f ca="1">IF($B113&lt;='Visualization - Projection'!$C$18,OFFSET(Projection!AM113,$A$2,0),NA())</f>
        <v>2000</v>
      </c>
      <c r="AF113" s="3">
        <f ca="1">IF($B113&lt;='Visualization - Projection'!$C$18,OFFSET(Projection!K113,$A$2,0),NA())</f>
        <v>0.000782201967256601</v>
      </c>
      <c r="AG113" s="3">
        <f ca="1">IF($B113&lt;='Visualization - Projection'!$C$18,OFFSET(Projection!M113,$A$2,0),NA())</f>
        <v>0.0987642771971016</v>
      </c>
      <c r="AH113" s="3">
        <f ca="1">IF($B113&lt;='Visualization - Projection'!$C$18,OFFSET(Projection!N113,$A$2,0),NA())</f>
        <v>0.901235722802898</v>
      </c>
    </row>
    <row r="114" spans="2:34">
      <c r="B114" s="9">
        <f ca="1">IF(B113&lt;'Visualization - Projection'!$C$18,OFFSET(Projection!A114,$A$2,0),NA())</f>
        <v>44002</v>
      </c>
      <c r="C114" s="10" t="e">
        <f ca="1">IF($B114&lt;='Visualization - Projection'!$C$18,OFFSET(Projection!B114,$A$2,0),NA())</f>
        <v>#N/A</v>
      </c>
      <c r="D114" s="11">
        <f ca="1">IF($B114&lt;='Visualization - Projection'!$C$18,OFFSET(Projection!C114,$A$2,0),NA())</f>
        <v>0.243</v>
      </c>
      <c r="E114" s="12">
        <f ca="1">IF($B114&lt;='Visualization - Projection'!$C$18,OFFSET(Projection!D114,$A$2,0),NA())</f>
        <v>130.586547964718</v>
      </c>
      <c r="F114" s="12" t="e">
        <f ca="1">IF($B114&lt;='Visualization - Projection'!$C$18,OFFSET(Projection!#REF!,$A$2,0),NA())</f>
        <v>#REF!</v>
      </c>
      <c r="G114" s="10" t="e">
        <f ca="1">IF($B114&lt;='Visualization - Projection'!$C$18,OFFSET(Projection!E114,$A$2,0),NA())</f>
        <v>#N/A</v>
      </c>
      <c r="H114" s="12">
        <f ca="1">IF($B114&lt;='Visualization - Projection'!$C$18,OFFSET(Projection!F114,$A$2,0),NA())</f>
        <v>50489.8529376247</v>
      </c>
      <c r="I114" s="12" t="e">
        <f ca="1">IF($B114&lt;='Visualization - Projection'!$C$18,OFFSET(Projection!#REF!,$A$2,0),NA())</f>
        <v>#REF!</v>
      </c>
      <c r="J114" s="10" t="e">
        <f ca="1">IF($B114&lt;='Visualization - Projection'!$C$18,OFFSET(Projection!O114,$A$2,0),NA())</f>
        <v>#N/A</v>
      </c>
      <c r="K114" s="10" t="e">
        <f ca="1">IF($B114&lt;='Visualization - Projection'!$C$18,OFFSET(Projection!P114,$A$2,0),NA())</f>
        <v>#N/A</v>
      </c>
      <c r="L114" s="12">
        <f ca="1">IF($B114&lt;='Visualization - Projection'!$C$18,OFFSET(Projection!Q114,$A$2,0),NA())</f>
        <v>943</v>
      </c>
      <c r="M114" s="12" t="e">
        <f ca="1">IF($B114&lt;='Visualization - Projection'!$C$18,OFFSET(Projection!#REF!,$A$2,0),NA())</f>
        <v>#REF!</v>
      </c>
      <c r="N114" s="10" t="e">
        <f ca="1">IF($B114&lt;='Visualization - Projection'!$C$18,OFFSET(Projection!T114,$A$2,0),NA())</f>
        <v>#N/A</v>
      </c>
      <c r="O114" s="11" t="e">
        <f ca="1">IF($B114&lt;='Visualization - Projection'!$C$18,OFFSET(Projection!U114,$A$2,0),NA())</f>
        <v>#N/A</v>
      </c>
      <c r="P114" s="12">
        <f ca="1">IF($B114&lt;='Visualization - Projection'!$C$18,OFFSET(Projection!V114,$A$2,0),NA())</f>
        <v>207.46</v>
      </c>
      <c r="Q114" s="10" t="e">
        <f ca="1">IF($B114&lt;='Visualization - Projection'!$C$18,OFFSET(Projection!W114,$A$2,0),NA())</f>
        <v>#N/A</v>
      </c>
      <c r="R114" s="11" t="e">
        <f ca="1">IF($B114&lt;='Visualization - Projection'!$C$18,OFFSET(Projection!X114,$A$2,0),NA())</f>
        <v>#N/A</v>
      </c>
      <c r="S114" s="12">
        <f ca="1">IF($B114&lt;='Visualization - Projection'!$C$18,OFFSET(Projection!Y114,$A$2,0),NA())</f>
        <v>150.88</v>
      </c>
      <c r="T114" s="10" t="e">
        <f ca="1">IF($B114&lt;='Visualization - Projection'!$C$18,OFFSET(Projection!Z114,$A$2,0),NA())</f>
        <v>#N/A</v>
      </c>
      <c r="U114" s="10" t="e">
        <f ca="1">IF($B114&lt;='Visualization - Projection'!$C$18,OFFSET(Projection!AA114,$A$2,0),NA())</f>
        <v>#N/A</v>
      </c>
      <c r="V114" s="12">
        <f ca="1">IF($B114&lt;='Visualization - Projection'!$C$18,OFFSET(Projection!AB114,$A$2,0),NA())</f>
        <v>21.0289</v>
      </c>
      <c r="W114" s="10" t="e">
        <f ca="1">IF($B114&lt;='Visualization - Projection'!$C$18,OFFSET(Projection!AC114,$A$2,0),NA())</f>
        <v>#N/A</v>
      </c>
      <c r="X114" s="12">
        <f ca="1">IF($B114&lt;='Visualization - Projection'!$C$18,OFFSET(Projection!AD114,$A$2,0),NA())</f>
        <v>6461.0459</v>
      </c>
      <c r="Y114" s="11" t="e">
        <f ca="1">IF($B114&lt;='Visualization - Projection'!$C$18,OFFSET(Projection!AE114,$A$2,0),NA())</f>
        <v>#N/A</v>
      </c>
      <c r="Z114" s="10">
        <f ca="1">IF($B114&lt;='Visualization - Projection'!$C$18,OFFSET(Projection!AI114,$A$2,0),NA())</f>
        <v>0</v>
      </c>
      <c r="AA114" s="11">
        <f ca="1">IF($B114&lt;='Visualization - Projection'!$C$18,OFFSET(Projection!AJ114,$A$2,0),NA())</f>
        <v>0.970164609053498</v>
      </c>
      <c r="AB114" s="11" t="e">
        <f ca="1">IF($B114&lt;='Visualization - Projection'!$C$18,OFFSET(Projection!#REF!,$A$2,0),NA())</f>
        <v>#REF!</v>
      </c>
      <c r="AC114" s="11" t="e">
        <f ca="1">IF($B114&lt;='Visualization - Projection'!$C$18,OFFSET(Projection!AK114,$A$2,0),NA())</f>
        <v>#N/A</v>
      </c>
      <c r="AD114" s="10">
        <f ca="1">IF($B114&lt;='Visualization - Projection'!$C$18,OFFSET(Projection!AL114,$A$2,0),NA())</f>
        <v>2200</v>
      </c>
      <c r="AE114" s="10">
        <f ca="1">IF($B114&lt;='Visualization - Projection'!$C$18,OFFSET(Projection!AM114,$A$2,0),NA())</f>
        <v>2000</v>
      </c>
      <c r="AF114" s="3">
        <f ca="1">IF($B114&lt;='Visualization - Projection'!$C$18,OFFSET(Projection!K114,$A$2,0),NA())</f>
        <v>0.0007579875313324</v>
      </c>
      <c r="AG114" s="3">
        <f ca="1">IF($B114&lt;='Visualization - Projection'!$C$18,OFFSET(Projection!M114,$A$2,0),NA())</f>
        <v>0.0989355796474488</v>
      </c>
      <c r="AH114" s="3">
        <f ca="1">IF($B114&lt;='Visualization - Projection'!$C$18,OFFSET(Projection!N114,$A$2,0),NA())</f>
        <v>0.901064420352551</v>
      </c>
    </row>
    <row r="115" spans="2:34">
      <c r="B115" s="9">
        <f ca="1">IF(B114&lt;'Visualization - Projection'!$C$18,OFFSET(Projection!A115,$A$2,0),NA())</f>
        <v>44003</v>
      </c>
      <c r="C115" s="10" t="e">
        <f ca="1">IF($B115&lt;='Visualization - Projection'!$C$18,OFFSET(Projection!B115,$A$2,0),NA())</f>
        <v>#N/A</v>
      </c>
      <c r="D115" s="11">
        <f ca="1">IF($B115&lt;='Visualization - Projection'!$C$18,OFFSET(Projection!C115,$A$2,0),NA())</f>
        <v>0.243</v>
      </c>
      <c r="E115" s="12">
        <f ca="1">IF($B115&lt;='Visualization - Projection'!$C$18,OFFSET(Projection!D115,$A$2,0),NA())</f>
        <v>126.59209361169</v>
      </c>
      <c r="F115" s="12" t="e">
        <f ca="1">IF($B115&lt;='Visualization - Projection'!$C$18,OFFSET(Projection!#REF!,$A$2,0),NA())</f>
        <v>#REF!</v>
      </c>
      <c r="G115" s="10" t="e">
        <f ca="1">IF($B115&lt;='Visualization - Projection'!$C$18,OFFSET(Projection!E115,$A$2,0),NA())</f>
        <v>#N/A</v>
      </c>
      <c r="H115" s="12">
        <f ca="1">IF($B115&lt;='Visualization - Projection'!$C$18,OFFSET(Projection!F115,$A$2,0),NA())</f>
        <v>50616.4450312364</v>
      </c>
      <c r="I115" s="12" t="e">
        <f ca="1">IF($B115&lt;='Visualization - Projection'!$C$18,OFFSET(Projection!#REF!,$A$2,0),NA())</f>
        <v>#REF!</v>
      </c>
      <c r="J115" s="10" t="e">
        <f ca="1">IF($B115&lt;='Visualization - Projection'!$C$18,OFFSET(Projection!O115,$A$2,0),NA())</f>
        <v>#N/A</v>
      </c>
      <c r="K115" s="10" t="e">
        <f ca="1">IF($B115&lt;='Visualization - Projection'!$C$18,OFFSET(Projection!P115,$A$2,0),NA())</f>
        <v>#N/A</v>
      </c>
      <c r="L115" s="12">
        <f ca="1">IF($B115&lt;='Visualization - Projection'!$C$18,OFFSET(Projection!Q115,$A$2,0),NA())</f>
        <v>915</v>
      </c>
      <c r="M115" s="12" t="e">
        <f ca="1">IF($B115&lt;='Visualization - Projection'!$C$18,OFFSET(Projection!#REF!,$A$2,0),NA())</f>
        <v>#REF!</v>
      </c>
      <c r="N115" s="10" t="e">
        <f ca="1">IF($B115&lt;='Visualization - Projection'!$C$18,OFFSET(Projection!T115,$A$2,0),NA())</f>
        <v>#N/A</v>
      </c>
      <c r="O115" s="11" t="e">
        <f ca="1">IF($B115&lt;='Visualization - Projection'!$C$18,OFFSET(Projection!U115,$A$2,0),NA())</f>
        <v>#N/A</v>
      </c>
      <c r="P115" s="12">
        <f ca="1">IF($B115&lt;='Visualization - Projection'!$C$18,OFFSET(Projection!V115,$A$2,0),NA())</f>
        <v>201.3</v>
      </c>
      <c r="Q115" s="10" t="e">
        <f ca="1">IF($B115&lt;='Visualization - Projection'!$C$18,OFFSET(Projection!W115,$A$2,0),NA())</f>
        <v>#N/A</v>
      </c>
      <c r="R115" s="11" t="e">
        <f ca="1">IF($B115&lt;='Visualization - Projection'!$C$18,OFFSET(Projection!X115,$A$2,0),NA())</f>
        <v>#N/A</v>
      </c>
      <c r="S115" s="12">
        <f ca="1">IF($B115&lt;='Visualization - Projection'!$C$18,OFFSET(Projection!Y115,$A$2,0),NA())</f>
        <v>146.4</v>
      </c>
      <c r="T115" s="10" t="e">
        <f ca="1">IF($B115&lt;='Visualization - Projection'!$C$18,OFFSET(Projection!Z115,$A$2,0),NA())</f>
        <v>#N/A</v>
      </c>
      <c r="U115" s="10" t="e">
        <f ca="1">IF($B115&lt;='Visualization - Projection'!$C$18,OFFSET(Projection!AA115,$A$2,0),NA())</f>
        <v>#N/A</v>
      </c>
      <c r="V115" s="12">
        <f ca="1">IF($B115&lt;='Visualization - Projection'!$C$18,OFFSET(Projection!AB115,$A$2,0),NA())</f>
        <v>20.4045</v>
      </c>
      <c r="W115" s="10" t="e">
        <f ca="1">IF($B115&lt;='Visualization - Projection'!$C$18,OFFSET(Projection!AC115,$A$2,0),NA())</f>
        <v>#N/A</v>
      </c>
      <c r="X115" s="12">
        <f ca="1">IF($B115&lt;='Visualization - Projection'!$C$18,OFFSET(Projection!AD115,$A$2,0),NA())</f>
        <v>6481.4504</v>
      </c>
      <c r="Y115" s="11" t="e">
        <f ca="1">IF($B115&lt;='Visualization - Projection'!$C$18,OFFSET(Projection!AE115,$A$2,0),NA())</f>
        <v>#N/A</v>
      </c>
      <c r="Z115" s="10">
        <f ca="1">IF($B115&lt;='Visualization - Projection'!$C$18,OFFSET(Projection!AI115,$A$2,0),NA())</f>
        <v>0</v>
      </c>
      <c r="AA115" s="11">
        <f ca="1">IF($B115&lt;='Visualization - Projection'!$C$18,OFFSET(Projection!AJ115,$A$2,0),NA())</f>
        <v>0.970307529162248</v>
      </c>
      <c r="AB115" s="11" t="e">
        <f ca="1">IF($B115&lt;='Visualization - Projection'!$C$18,OFFSET(Projection!#REF!,$A$2,0),NA())</f>
        <v>#REF!</v>
      </c>
      <c r="AC115" s="11" t="e">
        <f ca="1">IF($B115&lt;='Visualization - Projection'!$C$18,OFFSET(Projection!AK115,$A$2,0),NA())</f>
        <v>#N/A</v>
      </c>
      <c r="AD115" s="10">
        <f ca="1">IF($B115&lt;='Visualization - Projection'!$C$18,OFFSET(Projection!AL115,$A$2,0),NA())</f>
        <v>2200</v>
      </c>
      <c r="AE115" s="10">
        <f ca="1">IF($B115&lt;='Visualization - Projection'!$C$18,OFFSET(Projection!AM115,$A$2,0),NA())</f>
        <v>2000</v>
      </c>
      <c r="AF115" s="3">
        <f ca="1">IF($B115&lt;='Visualization - Projection'!$C$18,OFFSET(Projection!K115,$A$2,0),NA())</f>
        <v>0.000734490130583554</v>
      </c>
      <c r="AG115" s="3">
        <f ca="1">IF($B115&lt;='Visualization - Projection'!$C$18,OFFSET(Projection!M115,$A$2,0),NA())</f>
        <v>0.0991015475771685</v>
      </c>
      <c r="AH115" s="3">
        <f ca="1">IF($B115&lt;='Visualization - Projection'!$C$18,OFFSET(Projection!N115,$A$2,0),NA())</f>
        <v>0.900898452422832</v>
      </c>
    </row>
    <row r="116" spans="2:34">
      <c r="B116" s="9">
        <f ca="1">IF(B115&lt;'Visualization - Projection'!$C$18,OFFSET(Projection!A116,$A$2,0),NA())</f>
        <v>44004</v>
      </c>
      <c r="C116" s="10" t="e">
        <f ca="1">IF($B116&lt;='Visualization - Projection'!$C$18,OFFSET(Projection!B116,$A$2,0),NA())</f>
        <v>#N/A</v>
      </c>
      <c r="D116" s="11">
        <f ca="1">IF($B116&lt;='Visualization - Projection'!$C$18,OFFSET(Projection!C116,$A$2,0),NA())</f>
        <v>0.243</v>
      </c>
      <c r="E116" s="12">
        <f ca="1">IF($B116&lt;='Visualization - Projection'!$C$18,OFFSET(Projection!D116,$A$2,0),NA())</f>
        <v>122.712935901847</v>
      </c>
      <c r="F116" s="12" t="e">
        <f ca="1">IF($B116&lt;='Visualization - Projection'!$C$18,OFFSET(Projection!#REF!,$A$2,0),NA())</f>
        <v>#REF!</v>
      </c>
      <c r="G116" s="10" t="e">
        <f ca="1">IF($B116&lt;='Visualization - Projection'!$C$18,OFFSET(Projection!E116,$A$2,0),NA())</f>
        <v>#N/A</v>
      </c>
      <c r="H116" s="12">
        <f ca="1">IF($B116&lt;='Visualization - Projection'!$C$18,OFFSET(Projection!F116,$A$2,0),NA())</f>
        <v>50739.1579671383</v>
      </c>
      <c r="I116" s="12" t="e">
        <f ca="1">IF($B116&lt;='Visualization - Projection'!$C$18,OFFSET(Projection!#REF!,$A$2,0),NA())</f>
        <v>#REF!</v>
      </c>
      <c r="J116" s="10" t="e">
        <f ca="1">IF($B116&lt;='Visualization - Projection'!$C$18,OFFSET(Projection!O116,$A$2,0),NA())</f>
        <v>#N/A</v>
      </c>
      <c r="K116" s="10" t="e">
        <f ca="1">IF($B116&lt;='Visualization - Projection'!$C$18,OFFSET(Projection!P116,$A$2,0),NA())</f>
        <v>#N/A</v>
      </c>
      <c r="L116" s="12">
        <f ca="1">IF($B116&lt;='Visualization - Projection'!$C$18,OFFSET(Projection!Q116,$A$2,0),NA())</f>
        <v>887</v>
      </c>
      <c r="M116" s="12" t="e">
        <f ca="1">IF($B116&lt;='Visualization - Projection'!$C$18,OFFSET(Projection!#REF!,$A$2,0),NA())</f>
        <v>#REF!</v>
      </c>
      <c r="N116" s="10" t="e">
        <f ca="1">IF($B116&lt;='Visualization - Projection'!$C$18,OFFSET(Projection!T116,$A$2,0),NA())</f>
        <v>#N/A</v>
      </c>
      <c r="O116" s="11" t="e">
        <f ca="1">IF($B116&lt;='Visualization - Projection'!$C$18,OFFSET(Projection!U116,$A$2,0),NA())</f>
        <v>#N/A</v>
      </c>
      <c r="P116" s="12">
        <f ca="1">IF($B116&lt;='Visualization - Projection'!$C$18,OFFSET(Projection!V116,$A$2,0),NA())</f>
        <v>195.14</v>
      </c>
      <c r="Q116" s="10" t="e">
        <f ca="1">IF($B116&lt;='Visualization - Projection'!$C$18,OFFSET(Projection!W116,$A$2,0),NA())</f>
        <v>#N/A</v>
      </c>
      <c r="R116" s="11" t="e">
        <f ca="1">IF($B116&lt;='Visualization - Projection'!$C$18,OFFSET(Projection!X116,$A$2,0),NA())</f>
        <v>#N/A</v>
      </c>
      <c r="S116" s="12">
        <f ca="1">IF($B116&lt;='Visualization - Projection'!$C$18,OFFSET(Projection!Y116,$A$2,0),NA())</f>
        <v>141.92</v>
      </c>
      <c r="T116" s="10" t="e">
        <f ca="1">IF($B116&lt;='Visualization - Projection'!$C$18,OFFSET(Projection!Z116,$A$2,0),NA())</f>
        <v>#N/A</v>
      </c>
      <c r="U116" s="10" t="e">
        <f ca="1">IF($B116&lt;='Visualization - Projection'!$C$18,OFFSET(Projection!AA116,$A$2,0),NA())</f>
        <v>#N/A</v>
      </c>
      <c r="V116" s="12">
        <f ca="1">IF($B116&lt;='Visualization - Projection'!$C$18,OFFSET(Projection!AB116,$A$2,0),NA())</f>
        <v>19.7801</v>
      </c>
      <c r="W116" s="10" t="e">
        <f ca="1">IF($B116&lt;='Visualization - Projection'!$C$18,OFFSET(Projection!AC116,$A$2,0),NA())</f>
        <v>#N/A</v>
      </c>
      <c r="X116" s="12">
        <f ca="1">IF($B116&lt;='Visualization - Projection'!$C$18,OFFSET(Projection!AD116,$A$2,0),NA())</f>
        <v>6501.2305</v>
      </c>
      <c r="Y116" s="11" t="e">
        <f ca="1">IF($B116&lt;='Visualization - Projection'!$C$18,OFFSET(Projection!AE116,$A$2,0),NA())</f>
        <v>#N/A</v>
      </c>
      <c r="Z116" s="10">
        <f ca="1">IF($B116&lt;='Visualization - Projection'!$C$18,OFFSET(Projection!AI116,$A$2,0),NA())</f>
        <v>0</v>
      </c>
      <c r="AA116" s="11">
        <f ca="1">IF($B116&lt;='Visualization - Projection'!$C$18,OFFSET(Projection!AJ116,$A$2,0),NA())</f>
        <v>0.969398907103825</v>
      </c>
      <c r="AB116" s="11" t="e">
        <f ca="1">IF($B116&lt;='Visualization - Projection'!$C$18,OFFSET(Projection!#REF!,$A$2,0),NA())</f>
        <v>#REF!</v>
      </c>
      <c r="AC116" s="11" t="e">
        <f ca="1">IF($B116&lt;='Visualization - Projection'!$C$18,OFFSET(Projection!AK116,$A$2,0),NA())</f>
        <v>#N/A</v>
      </c>
      <c r="AD116" s="10">
        <f ca="1">IF($B116&lt;='Visualization - Projection'!$C$18,OFFSET(Projection!AL116,$A$2,0),NA())</f>
        <v>2200</v>
      </c>
      <c r="AE116" s="10">
        <f ca="1">IF($B116&lt;='Visualization - Projection'!$C$18,OFFSET(Projection!AM116,$A$2,0),NA())</f>
        <v>2000</v>
      </c>
      <c r="AF116" s="3">
        <f ca="1">IF($B116&lt;='Visualization - Projection'!$C$18,OFFSET(Projection!K116,$A$2,0),NA())</f>
        <v>0.000711690568413518</v>
      </c>
      <c r="AG116" s="3">
        <f ca="1">IF($B116&lt;='Visualization - Projection'!$C$18,OFFSET(Projection!M116,$A$2,0),NA())</f>
        <v>0.0992623409255054</v>
      </c>
      <c r="AH116" s="3">
        <f ca="1">IF($B116&lt;='Visualization - Projection'!$C$18,OFFSET(Projection!N116,$A$2,0),NA())</f>
        <v>0.900737659074495</v>
      </c>
    </row>
    <row r="117" spans="2:34">
      <c r="B117" s="9">
        <f ca="1">IF(B116&lt;'Visualization - Projection'!$C$18,OFFSET(Projection!A117,$A$2,0),NA())</f>
        <v>44005</v>
      </c>
      <c r="C117" s="10" t="e">
        <f ca="1">IF($B117&lt;='Visualization - Projection'!$C$18,OFFSET(Projection!B117,$A$2,0),NA())</f>
        <v>#N/A</v>
      </c>
      <c r="D117" s="11">
        <f ca="1">IF($B117&lt;='Visualization - Projection'!$C$18,OFFSET(Projection!C117,$A$2,0),NA())</f>
        <v>0.243</v>
      </c>
      <c r="E117" s="12">
        <f ca="1">IF($B117&lt;='Visualization - Projection'!$C$18,OFFSET(Projection!D117,$A$2,0),NA())</f>
        <v>118.946176154123</v>
      </c>
      <c r="F117" s="12" t="e">
        <f ca="1">IF($B117&lt;='Visualization - Projection'!$C$18,OFFSET(Projection!#REF!,$A$2,0),NA())</f>
        <v>#REF!</v>
      </c>
      <c r="G117" s="10" t="e">
        <f ca="1">IF($B117&lt;='Visualization - Projection'!$C$18,OFFSET(Projection!E117,$A$2,0),NA())</f>
        <v>#N/A</v>
      </c>
      <c r="H117" s="12">
        <f ca="1">IF($B117&lt;='Visualization - Projection'!$C$18,OFFSET(Projection!F117,$A$2,0),NA())</f>
        <v>50858.1041432924</v>
      </c>
      <c r="I117" s="12" t="e">
        <f ca="1">IF($B117&lt;='Visualization - Projection'!$C$18,OFFSET(Projection!#REF!,$A$2,0),NA())</f>
        <v>#REF!</v>
      </c>
      <c r="J117" s="10" t="e">
        <f ca="1">IF($B117&lt;='Visualization - Projection'!$C$18,OFFSET(Projection!O117,$A$2,0),NA())</f>
        <v>#N/A</v>
      </c>
      <c r="K117" s="10" t="e">
        <f ca="1">IF($B117&lt;='Visualization - Projection'!$C$18,OFFSET(Projection!P117,$A$2,0),NA())</f>
        <v>#N/A</v>
      </c>
      <c r="L117" s="12">
        <f ca="1">IF($B117&lt;='Visualization - Projection'!$C$18,OFFSET(Projection!Q117,$A$2,0),NA())</f>
        <v>860</v>
      </c>
      <c r="M117" s="12" t="e">
        <f ca="1">IF($B117&lt;='Visualization - Projection'!$C$18,OFFSET(Projection!#REF!,$A$2,0),NA())</f>
        <v>#REF!</v>
      </c>
      <c r="N117" s="10" t="e">
        <f ca="1">IF($B117&lt;='Visualization - Projection'!$C$18,OFFSET(Projection!T117,$A$2,0),NA())</f>
        <v>#N/A</v>
      </c>
      <c r="O117" s="11" t="e">
        <f ca="1">IF($B117&lt;='Visualization - Projection'!$C$18,OFFSET(Projection!U117,$A$2,0),NA())</f>
        <v>#N/A</v>
      </c>
      <c r="P117" s="12">
        <f ca="1">IF($B117&lt;='Visualization - Projection'!$C$18,OFFSET(Projection!V117,$A$2,0),NA())</f>
        <v>189.2</v>
      </c>
      <c r="Q117" s="10" t="e">
        <f ca="1">IF($B117&lt;='Visualization - Projection'!$C$18,OFFSET(Projection!W117,$A$2,0),NA())</f>
        <v>#N/A</v>
      </c>
      <c r="R117" s="11" t="e">
        <f ca="1">IF($B117&lt;='Visualization - Projection'!$C$18,OFFSET(Projection!X117,$A$2,0),NA())</f>
        <v>#N/A</v>
      </c>
      <c r="S117" s="12">
        <f ca="1">IF($B117&lt;='Visualization - Projection'!$C$18,OFFSET(Projection!Y117,$A$2,0),NA())</f>
        <v>137.6</v>
      </c>
      <c r="T117" s="10" t="e">
        <f ca="1">IF($B117&lt;='Visualization - Projection'!$C$18,OFFSET(Projection!Z117,$A$2,0),NA())</f>
        <v>#N/A</v>
      </c>
      <c r="U117" s="10" t="e">
        <f ca="1">IF($B117&lt;='Visualization - Projection'!$C$18,OFFSET(Projection!AA117,$A$2,0),NA())</f>
        <v>#N/A</v>
      </c>
      <c r="V117" s="12">
        <f ca="1">IF($B117&lt;='Visualization - Projection'!$C$18,OFFSET(Projection!AB117,$A$2,0),NA())</f>
        <v>19.178</v>
      </c>
      <c r="W117" s="10" t="e">
        <f ca="1">IF($B117&lt;='Visualization - Projection'!$C$18,OFFSET(Projection!AC117,$A$2,0),NA())</f>
        <v>#N/A</v>
      </c>
      <c r="X117" s="12">
        <f ca="1">IF($B117&lt;='Visualization - Projection'!$C$18,OFFSET(Projection!AD117,$A$2,0),NA())</f>
        <v>6520.4085</v>
      </c>
      <c r="Y117" s="11" t="e">
        <f ca="1">IF($B117&lt;='Visualization - Projection'!$C$18,OFFSET(Projection!AE117,$A$2,0),NA())</f>
        <v>#N/A</v>
      </c>
      <c r="Z117" s="10">
        <f ca="1">IF($B117&lt;='Visualization - Projection'!$C$18,OFFSET(Projection!AI117,$A$2,0),NA())</f>
        <v>0</v>
      </c>
      <c r="AA117" s="11">
        <f ca="1">IF($B117&lt;='Visualization - Projection'!$C$18,OFFSET(Projection!AJ117,$A$2,0),NA())</f>
        <v>0.9695603156708</v>
      </c>
      <c r="AB117" s="11" t="e">
        <f ca="1">IF($B117&lt;='Visualization - Projection'!$C$18,OFFSET(Projection!#REF!,$A$2,0),NA())</f>
        <v>#REF!</v>
      </c>
      <c r="AC117" s="11" t="e">
        <f ca="1">IF($B117&lt;='Visualization - Projection'!$C$18,OFFSET(Projection!AK117,$A$2,0),NA())</f>
        <v>#N/A</v>
      </c>
      <c r="AD117" s="10">
        <f ca="1">IF($B117&lt;='Visualization - Projection'!$C$18,OFFSET(Projection!AL117,$A$2,0),NA())</f>
        <v>2200</v>
      </c>
      <c r="AE117" s="10">
        <f ca="1">IF($B117&lt;='Visualization - Projection'!$C$18,OFFSET(Projection!AM117,$A$2,0),NA())</f>
        <v>2000</v>
      </c>
      <c r="AF117" s="3">
        <f ca="1">IF($B117&lt;='Visualization - Projection'!$C$18,OFFSET(Projection!K117,$A$2,0),NA())</f>
        <v>0.000689570032710241</v>
      </c>
      <c r="AG117" s="3">
        <f ca="1">IF($B117&lt;='Visualization - Projection'!$C$18,OFFSET(Projection!M117,$A$2,0),NA())</f>
        <v>0.0994181152241739</v>
      </c>
      <c r="AH117" s="3">
        <f ca="1">IF($B117&lt;='Visualization - Projection'!$C$18,OFFSET(Projection!N117,$A$2,0),NA())</f>
        <v>0.900581884775826</v>
      </c>
    </row>
    <row r="118" spans="2:34">
      <c r="B118" s="9">
        <f ca="1">IF(B117&lt;'Visualization - Projection'!$C$18,OFFSET(Projection!A118,$A$2,0),NA())</f>
        <v>44006</v>
      </c>
      <c r="C118" s="10" t="e">
        <f ca="1">IF($B118&lt;='Visualization - Projection'!$C$18,OFFSET(Projection!B118,$A$2,0),NA())</f>
        <v>#N/A</v>
      </c>
      <c r="D118" s="11">
        <f ca="1">IF($B118&lt;='Visualization - Projection'!$C$18,OFFSET(Projection!C118,$A$2,0),NA())</f>
        <v>0.243</v>
      </c>
      <c r="E118" s="12">
        <f ca="1">IF($B118&lt;='Visualization - Projection'!$C$18,OFFSET(Projection!D118,$A$2,0),NA())</f>
        <v>115.288961178754</v>
      </c>
      <c r="F118" s="12" t="e">
        <f ca="1">IF($B118&lt;='Visualization - Projection'!$C$18,OFFSET(Projection!#REF!,$A$2,0),NA())</f>
        <v>#REF!</v>
      </c>
      <c r="G118" s="10" t="e">
        <f ca="1">IF($B118&lt;='Visualization - Projection'!$C$18,OFFSET(Projection!E118,$A$2,0),NA())</f>
        <v>#N/A</v>
      </c>
      <c r="H118" s="12">
        <f ca="1">IF($B118&lt;='Visualization - Projection'!$C$18,OFFSET(Projection!F118,$A$2,0),NA())</f>
        <v>50973.3931044711</v>
      </c>
      <c r="I118" s="12" t="e">
        <f ca="1">IF($B118&lt;='Visualization - Projection'!$C$18,OFFSET(Projection!#REF!,$A$2,0),NA())</f>
        <v>#REF!</v>
      </c>
      <c r="J118" s="10" t="e">
        <f ca="1">IF($B118&lt;='Visualization - Projection'!$C$18,OFFSET(Projection!O118,$A$2,0),NA())</f>
        <v>#N/A</v>
      </c>
      <c r="K118" s="10" t="e">
        <f ca="1">IF($B118&lt;='Visualization - Projection'!$C$18,OFFSET(Projection!P118,$A$2,0),NA())</f>
        <v>#N/A</v>
      </c>
      <c r="L118" s="12">
        <f ca="1">IF($B118&lt;='Visualization - Projection'!$C$18,OFFSET(Projection!Q118,$A$2,0),NA())</f>
        <v>834</v>
      </c>
      <c r="M118" s="12" t="e">
        <f ca="1">IF($B118&lt;='Visualization - Projection'!$C$18,OFFSET(Projection!#REF!,$A$2,0),NA())</f>
        <v>#REF!</v>
      </c>
      <c r="N118" s="10" t="e">
        <f ca="1">IF($B118&lt;='Visualization - Projection'!$C$18,OFFSET(Projection!T118,$A$2,0),NA())</f>
        <v>#N/A</v>
      </c>
      <c r="O118" s="11" t="e">
        <f ca="1">IF($B118&lt;='Visualization - Projection'!$C$18,OFFSET(Projection!U118,$A$2,0),NA())</f>
        <v>#N/A</v>
      </c>
      <c r="P118" s="12">
        <f ca="1">IF($B118&lt;='Visualization - Projection'!$C$18,OFFSET(Projection!V118,$A$2,0),NA())</f>
        <v>183.48</v>
      </c>
      <c r="Q118" s="10" t="e">
        <f ca="1">IF($B118&lt;='Visualization - Projection'!$C$18,OFFSET(Projection!W118,$A$2,0),NA())</f>
        <v>#N/A</v>
      </c>
      <c r="R118" s="11" t="e">
        <f ca="1">IF($B118&lt;='Visualization - Projection'!$C$18,OFFSET(Projection!X118,$A$2,0),NA())</f>
        <v>#N/A</v>
      </c>
      <c r="S118" s="12">
        <f ca="1">IF($B118&lt;='Visualization - Projection'!$C$18,OFFSET(Projection!Y118,$A$2,0),NA())</f>
        <v>133.44</v>
      </c>
      <c r="T118" s="10" t="e">
        <f ca="1">IF($B118&lt;='Visualization - Projection'!$C$18,OFFSET(Projection!Z118,$A$2,0),NA())</f>
        <v>#N/A</v>
      </c>
      <c r="U118" s="10" t="e">
        <f ca="1">IF($B118&lt;='Visualization - Projection'!$C$18,OFFSET(Projection!AA118,$A$2,0),NA())</f>
        <v>#N/A</v>
      </c>
      <c r="V118" s="12">
        <f ca="1">IF($B118&lt;='Visualization - Projection'!$C$18,OFFSET(Projection!AB118,$A$2,0),NA())</f>
        <v>18.5982</v>
      </c>
      <c r="W118" s="10" t="e">
        <f ca="1">IF($B118&lt;='Visualization - Projection'!$C$18,OFFSET(Projection!AC118,$A$2,0),NA())</f>
        <v>#N/A</v>
      </c>
      <c r="X118" s="12">
        <f ca="1">IF($B118&lt;='Visualization - Projection'!$C$18,OFFSET(Projection!AD118,$A$2,0),NA())</f>
        <v>6539.0067</v>
      </c>
      <c r="Y118" s="11" t="e">
        <f ca="1">IF($B118&lt;='Visualization - Projection'!$C$18,OFFSET(Projection!AE118,$A$2,0),NA())</f>
        <v>#N/A</v>
      </c>
      <c r="Z118" s="10">
        <f ca="1">IF($B118&lt;='Visualization - Projection'!$C$18,OFFSET(Projection!AI118,$A$2,0),NA())</f>
        <v>0</v>
      </c>
      <c r="AA118" s="11">
        <f ca="1">IF($B118&lt;='Visualization - Projection'!$C$18,OFFSET(Projection!AJ118,$A$2,0),NA())</f>
        <v>0.969767441860465</v>
      </c>
      <c r="AB118" s="11" t="e">
        <f ca="1">IF($B118&lt;='Visualization - Projection'!$C$18,OFFSET(Projection!#REF!,$A$2,0),NA())</f>
        <v>#REF!</v>
      </c>
      <c r="AC118" s="11" t="e">
        <f ca="1">IF($B118&lt;='Visualization - Projection'!$C$18,OFFSET(Projection!AK118,$A$2,0),NA())</f>
        <v>#N/A</v>
      </c>
      <c r="AD118" s="10">
        <f ca="1">IF($B118&lt;='Visualization - Projection'!$C$18,OFFSET(Projection!AL118,$A$2,0),NA())</f>
        <v>2200</v>
      </c>
      <c r="AE118" s="10">
        <f ca="1">IF($B118&lt;='Visualization - Projection'!$C$18,OFFSET(Projection!AM118,$A$2,0),NA())</f>
        <v>2000</v>
      </c>
      <c r="AF118" s="3">
        <f ca="1">IF($B118&lt;='Visualization - Projection'!$C$18,OFFSET(Projection!K118,$A$2,0),NA())</f>
        <v>0.000668110096911297</v>
      </c>
      <c r="AG118" s="3">
        <f ca="1">IF($B118&lt;='Visualization - Projection'!$C$18,OFFSET(Projection!M118,$A$2,0),NA())</f>
        <v>0.0995690216941515</v>
      </c>
      <c r="AH118" s="3">
        <f ca="1">IF($B118&lt;='Visualization - Projection'!$C$18,OFFSET(Projection!N118,$A$2,0),NA())</f>
        <v>0.900430978305849</v>
      </c>
    </row>
    <row r="119" spans="2:34">
      <c r="B119" s="9">
        <f ca="1">IF(B118&lt;'Visualization - Projection'!$C$18,OFFSET(Projection!A119,$A$2,0),NA())</f>
        <v>44007</v>
      </c>
      <c r="C119" s="10" t="e">
        <f ca="1">IF($B119&lt;='Visualization - Projection'!$C$18,OFFSET(Projection!B119,$A$2,0),NA())</f>
        <v>#N/A</v>
      </c>
      <c r="D119" s="11">
        <f ca="1">IF($B119&lt;='Visualization - Projection'!$C$18,OFFSET(Projection!C119,$A$2,0),NA())</f>
        <v>0.243</v>
      </c>
      <c r="E119" s="12">
        <f ca="1">IF($B119&lt;='Visualization - Projection'!$C$18,OFFSET(Projection!D119,$A$2,0),NA())</f>
        <v>111.738484480017</v>
      </c>
      <c r="F119" s="12" t="e">
        <f ca="1">IF($B119&lt;='Visualization - Projection'!$C$18,OFFSET(Projection!#REF!,$A$2,0),NA())</f>
        <v>#REF!</v>
      </c>
      <c r="G119" s="10" t="e">
        <f ca="1">IF($B119&lt;='Visualization - Projection'!$C$18,OFFSET(Projection!E119,$A$2,0),NA())</f>
        <v>#N/A</v>
      </c>
      <c r="H119" s="12">
        <f ca="1">IF($B119&lt;='Visualization - Projection'!$C$18,OFFSET(Projection!F119,$A$2,0),NA())</f>
        <v>51085.1315889512</v>
      </c>
      <c r="I119" s="12" t="e">
        <f ca="1">IF($B119&lt;='Visualization - Projection'!$C$18,OFFSET(Projection!#REF!,$A$2,0),NA())</f>
        <v>#REF!</v>
      </c>
      <c r="J119" s="10" t="e">
        <f ca="1">IF($B119&lt;='Visualization - Projection'!$C$18,OFFSET(Projection!O119,$A$2,0),NA())</f>
        <v>#N/A</v>
      </c>
      <c r="K119" s="10" t="e">
        <f ca="1">IF($B119&lt;='Visualization - Projection'!$C$18,OFFSET(Projection!P119,$A$2,0),NA())</f>
        <v>#N/A</v>
      </c>
      <c r="L119" s="12">
        <f ca="1">IF($B119&lt;='Visualization - Projection'!$C$18,OFFSET(Projection!Q119,$A$2,0),NA())</f>
        <v>809</v>
      </c>
      <c r="M119" s="12" t="e">
        <f ca="1">IF($B119&lt;='Visualization - Projection'!$C$18,OFFSET(Projection!#REF!,$A$2,0),NA())</f>
        <v>#REF!</v>
      </c>
      <c r="N119" s="10" t="e">
        <f ca="1">IF($B119&lt;='Visualization - Projection'!$C$18,OFFSET(Projection!T119,$A$2,0),NA())</f>
        <v>#N/A</v>
      </c>
      <c r="O119" s="11" t="e">
        <f ca="1">IF($B119&lt;='Visualization - Projection'!$C$18,OFFSET(Projection!U119,$A$2,0),NA())</f>
        <v>#N/A</v>
      </c>
      <c r="P119" s="12">
        <f ca="1">IF($B119&lt;='Visualization - Projection'!$C$18,OFFSET(Projection!V119,$A$2,0),NA())</f>
        <v>177.98</v>
      </c>
      <c r="Q119" s="10" t="e">
        <f ca="1">IF($B119&lt;='Visualization - Projection'!$C$18,OFFSET(Projection!W119,$A$2,0),NA())</f>
        <v>#N/A</v>
      </c>
      <c r="R119" s="11" t="e">
        <f ca="1">IF($B119&lt;='Visualization - Projection'!$C$18,OFFSET(Projection!X119,$A$2,0),NA())</f>
        <v>#N/A</v>
      </c>
      <c r="S119" s="12">
        <f ca="1">IF($B119&lt;='Visualization - Projection'!$C$18,OFFSET(Projection!Y119,$A$2,0),NA())</f>
        <v>129.44</v>
      </c>
      <c r="T119" s="10" t="e">
        <f ca="1">IF($B119&lt;='Visualization - Projection'!$C$18,OFFSET(Projection!Z119,$A$2,0),NA())</f>
        <v>#N/A</v>
      </c>
      <c r="U119" s="10" t="e">
        <f ca="1">IF($B119&lt;='Visualization - Projection'!$C$18,OFFSET(Projection!AA119,$A$2,0),NA())</f>
        <v>#N/A</v>
      </c>
      <c r="V119" s="12">
        <f ca="1">IF($B119&lt;='Visualization - Projection'!$C$18,OFFSET(Projection!AB119,$A$2,0),NA())</f>
        <v>18.0407</v>
      </c>
      <c r="W119" s="10" t="e">
        <f ca="1">IF($B119&lt;='Visualization - Projection'!$C$18,OFFSET(Projection!AC119,$A$2,0),NA())</f>
        <v>#N/A</v>
      </c>
      <c r="X119" s="12">
        <f ca="1">IF($B119&lt;='Visualization - Projection'!$C$18,OFFSET(Projection!AD119,$A$2,0),NA())</f>
        <v>6557.0474</v>
      </c>
      <c r="Y119" s="11" t="e">
        <f ca="1">IF($B119&lt;='Visualization - Projection'!$C$18,OFFSET(Projection!AE119,$A$2,0),NA())</f>
        <v>#N/A</v>
      </c>
      <c r="Z119" s="10">
        <f ca="1">IF($B119&lt;='Visualization - Projection'!$C$18,OFFSET(Projection!AI119,$A$2,0),NA())</f>
        <v>0</v>
      </c>
      <c r="AA119" s="11">
        <f ca="1">IF($B119&lt;='Visualization - Projection'!$C$18,OFFSET(Projection!AJ119,$A$2,0),NA())</f>
        <v>0.970023980815348</v>
      </c>
      <c r="AB119" s="11" t="e">
        <f ca="1">IF($B119&lt;='Visualization - Projection'!$C$18,OFFSET(Projection!#REF!,$A$2,0),NA())</f>
        <v>#REF!</v>
      </c>
      <c r="AC119" s="11" t="e">
        <f ca="1">IF($B119&lt;='Visualization - Projection'!$C$18,OFFSET(Projection!AK119,$A$2,0),NA())</f>
        <v>#N/A</v>
      </c>
      <c r="AD119" s="10">
        <f ca="1">IF($B119&lt;='Visualization - Projection'!$C$18,OFFSET(Projection!AL119,$A$2,0),NA())</f>
        <v>2200</v>
      </c>
      <c r="AE119" s="10">
        <f ca="1">IF($B119&lt;='Visualization - Projection'!$C$18,OFFSET(Projection!AM119,$A$2,0),NA())</f>
        <v>2000</v>
      </c>
      <c r="AF119" s="3">
        <f ca="1">IF($B119&lt;='Visualization - Projection'!$C$18,OFFSET(Projection!K119,$A$2,0),NA())</f>
        <v>0.000647292720309808</v>
      </c>
      <c r="AG119" s="3">
        <f ca="1">IF($B119&lt;='Visualization - Projection'!$C$18,OFFSET(Projection!M119,$A$2,0),NA())</f>
        <v>0.0997152073419987</v>
      </c>
      <c r="AH119" s="3">
        <f ca="1">IF($B119&lt;='Visualization - Projection'!$C$18,OFFSET(Projection!N119,$A$2,0),NA())</f>
        <v>0.900284792658001</v>
      </c>
    </row>
    <row r="120" spans="2:34">
      <c r="B120" s="9">
        <f ca="1">IF(B119&lt;'Visualization - Projection'!$C$18,OFFSET(Projection!A120,$A$2,0),NA())</f>
        <v>44008</v>
      </c>
      <c r="C120" s="10" t="e">
        <f ca="1">IF($B120&lt;='Visualization - Projection'!$C$18,OFFSET(Projection!B120,$A$2,0),NA())</f>
        <v>#N/A</v>
      </c>
      <c r="D120" s="11">
        <f ca="1">IF($B120&lt;='Visualization - Projection'!$C$18,OFFSET(Projection!C120,$A$2,0),NA())</f>
        <v>0.243</v>
      </c>
      <c r="E120" s="12">
        <f ca="1">IF($B120&lt;='Visualization - Projection'!$C$18,OFFSET(Projection!D120,$A$2,0),NA())</f>
        <v>108.291987284114</v>
      </c>
      <c r="F120" s="12" t="e">
        <f ca="1">IF($B120&lt;='Visualization - Projection'!$C$18,OFFSET(Projection!#REF!,$A$2,0),NA())</f>
        <v>#REF!</v>
      </c>
      <c r="G120" s="10" t="e">
        <f ca="1">IF($B120&lt;='Visualization - Projection'!$C$18,OFFSET(Projection!E120,$A$2,0),NA())</f>
        <v>#N/A</v>
      </c>
      <c r="H120" s="12">
        <f ca="1">IF($B120&lt;='Visualization - Projection'!$C$18,OFFSET(Projection!F120,$A$2,0),NA())</f>
        <v>51193.4235762353</v>
      </c>
      <c r="I120" s="12" t="e">
        <f ca="1">IF($B120&lt;='Visualization - Projection'!$C$18,OFFSET(Projection!#REF!,$A$2,0),NA())</f>
        <v>#REF!</v>
      </c>
      <c r="J120" s="10" t="e">
        <f ca="1">IF($B120&lt;='Visualization - Projection'!$C$18,OFFSET(Projection!O120,$A$2,0),NA())</f>
        <v>#N/A</v>
      </c>
      <c r="K120" s="10" t="e">
        <f ca="1">IF($B120&lt;='Visualization - Projection'!$C$18,OFFSET(Projection!P120,$A$2,0),NA())</f>
        <v>#N/A</v>
      </c>
      <c r="L120" s="12">
        <f ca="1">IF($B120&lt;='Visualization - Projection'!$C$18,OFFSET(Projection!Q120,$A$2,0),NA())</f>
        <v>784</v>
      </c>
      <c r="M120" s="12" t="e">
        <f ca="1">IF($B120&lt;='Visualization - Projection'!$C$18,OFFSET(Projection!#REF!,$A$2,0),NA())</f>
        <v>#REF!</v>
      </c>
      <c r="N120" s="10" t="e">
        <f ca="1">IF($B120&lt;='Visualization - Projection'!$C$18,OFFSET(Projection!T120,$A$2,0),NA())</f>
        <v>#N/A</v>
      </c>
      <c r="O120" s="11" t="e">
        <f ca="1">IF($B120&lt;='Visualization - Projection'!$C$18,OFFSET(Projection!U120,$A$2,0),NA())</f>
        <v>#N/A</v>
      </c>
      <c r="P120" s="12">
        <f ca="1">IF($B120&lt;='Visualization - Projection'!$C$18,OFFSET(Projection!V120,$A$2,0),NA())</f>
        <v>172.48</v>
      </c>
      <c r="Q120" s="10" t="e">
        <f ca="1">IF($B120&lt;='Visualization - Projection'!$C$18,OFFSET(Projection!W120,$A$2,0),NA())</f>
        <v>#N/A</v>
      </c>
      <c r="R120" s="11" t="e">
        <f ca="1">IF($B120&lt;='Visualization - Projection'!$C$18,OFFSET(Projection!X120,$A$2,0),NA())</f>
        <v>#N/A</v>
      </c>
      <c r="S120" s="12">
        <f ca="1">IF($B120&lt;='Visualization - Projection'!$C$18,OFFSET(Projection!Y120,$A$2,0),NA())</f>
        <v>125.44</v>
      </c>
      <c r="T120" s="10" t="e">
        <f ca="1">IF($B120&lt;='Visualization - Projection'!$C$18,OFFSET(Projection!Z120,$A$2,0),NA())</f>
        <v>#N/A</v>
      </c>
      <c r="U120" s="10" t="e">
        <f ca="1">IF($B120&lt;='Visualization - Projection'!$C$18,OFFSET(Projection!AA120,$A$2,0),NA())</f>
        <v>#N/A</v>
      </c>
      <c r="V120" s="12">
        <f ca="1">IF($B120&lt;='Visualization - Projection'!$C$18,OFFSET(Projection!AB120,$A$2,0),NA())</f>
        <v>17.4832</v>
      </c>
      <c r="W120" s="10" t="e">
        <f ca="1">IF($B120&lt;='Visualization - Projection'!$C$18,OFFSET(Projection!AC120,$A$2,0),NA())</f>
        <v>#N/A</v>
      </c>
      <c r="X120" s="12">
        <f ca="1">IF($B120&lt;='Visualization - Projection'!$C$18,OFFSET(Projection!AD120,$A$2,0),NA())</f>
        <v>6574.5306</v>
      </c>
      <c r="Y120" s="11" t="e">
        <f ca="1">IF($B120&lt;='Visualization - Projection'!$C$18,OFFSET(Projection!AE120,$A$2,0),NA())</f>
        <v>#N/A</v>
      </c>
      <c r="Z120" s="10">
        <f ca="1">IF($B120&lt;='Visualization - Projection'!$C$18,OFFSET(Projection!AI120,$A$2,0),NA())</f>
        <v>0</v>
      </c>
      <c r="AA120" s="11">
        <f ca="1">IF($B120&lt;='Visualization - Projection'!$C$18,OFFSET(Projection!AJ120,$A$2,0),NA())</f>
        <v>0.969097651421508</v>
      </c>
      <c r="AB120" s="11" t="e">
        <f ca="1">IF($B120&lt;='Visualization - Projection'!$C$18,OFFSET(Projection!#REF!,$A$2,0),NA())</f>
        <v>#REF!</v>
      </c>
      <c r="AC120" s="11" t="e">
        <f ca="1">IF($B120&lt;='Visualization - Projection'!$C$18,OFFSET(Projection!AK120,$A$2,0),NA())</f>
        <v>#N/A</v>
      </c>
      <c r="AD120" s="10">
        <f ca="1">IF($B120&lt;='Visualization - Projection'!$C$18,OFFSET(Projection!AL120,$A$2,0),NA())</f>
        <v>2200</v>
      </c>
      <c r="AE120" s="10">
        <f ca="1">IF($B120&lt;='Visualization - Projection'!$C$18,OFFSET(Projection!AM120,$A$2,0),NA())</f>
        <v>2000</v>
      </c>
      <c r="AF120" s="3">
        <f ca="1">IF($B120&lt;='Visualization - Projection'!$C$18,OFFSET(Projection!K120,$A$2,0),NA())</f>
        <v>0.000627100247660268</v>
      </c>
      <c r="AG120" s="3">
        <f ca="1">IF($B120&lt;='Visualization - Projection'!$C$18,OFFSET(Projection!M120,$A$2,0),NA())</f>
        <v>0.0998568150555745</v>
      </c>
      <c r="AH120" s="3">
        <f ca="1">IF($B120&lt;='Visualization - Projection'!$C$18,OFFSET(Projection!N120,$A$2,0),NA())</f>
        <v>0.900143184944425</v>
      </c>
    </row>
    <row r="121" spans="2:34">
      <c r="B121" s="9">
        <f ca="1">IF(B120&lt;'Visualization - Projection'!$C$18,OFFSET(Projection!A121,$A$2,0),NA())</f>
        <v>44009</v>
      </c>
      <c r="C121" s="10" t="e">
        <f ca="1">IF($B121&lt;='Visualization - Projection'!$C$18,OFFSET(Projection!B121,$A$2,0),NA())</f>
        <v>#N/A</v>
      </c>
      <c r="D121" s="11">
        <f ca="1">IF($B121&lt;='Visualization - Projection'!$C$18,OFFSET(Projection!C121,$A$2,0),NA())</f>
        <v>0.243</v>
      </c>
      <c r="E121" s="12">
        <f ca="1">IF($B121&lt;='Visualization - Projection'!$C$18,OFFSET(Projection!D121,$A$2,0),NA())</f>
        <v>104.946759403649</v>
      </c>
      <c r="F121" s="12" t="e">
        <f ca="1">IF($B121&lt;='Visualization - Projection'!$C$18,OFFSET(Projection!#REF!,$A$2,0),NA())</f>
        <v>#REF!</v>
      </c>
      <c r="G121" s="10" t="e">
        <f ca="1">IF($B121&lt;='Visualization - Projection'!$C$18,OFFSET(Projection!E121,$A$2,0),NA())</f>
        <v>#N/A</v>
      </c>
      <c r="H121" s="12">
        <f ca="1">IF($B121&lt;='Visualization - Projection'!$C$18,OFFSET(Projection!F121,$A$2,0),NA())</f>
        <v>51298.3703356389</v>
      </c>
      <c r="I121" s="12" t="e">
        <f ca="1">IF($B121&lt;='Visualization - Projection'!$C$18,OFFSET(Projection!#REF!,$A$2,0),NA())</f>
        <v>#REF!</v>
      </c>
      <c r="J121" s="10" t="e">
        <f ca="1">IF($B121&lt;='Visualization - Projection'!$C$18,OFFSET(Projection!O121,$A$2,0),NA())</f>
        <v>#N/A</v>
      </c>
      <c r="K121" s="10" t="e">
        <f ca="1">IF($B121&lt;='Visualization - Projection'!$C$18,OFFSET(Projection!P121,$A$2,0),NA())</f>
        <v>#N/A</v>
      </c>
      <c r="L121" s="12">
        <f ca="1">IF($B121&lt;='Visualization - Projection'!$C$18,OFFSET(Projection!Q121,$A$2,0),NA())</f>
        <v>760</v>
      </c>
      <c r="M121" s="12" t="e">
        <f ca="1">IF($B121&lt;='Visualization - Projection'!$C$18,OFFSET(Projection!#REF!,$A$2,0),NA())</f>
        <v>#REF!</v>
      </c>
      <c r="N121" s="10" t="e">
        <f ca="1">IF($B121&lt;='Visualization - Projection'!$C$18,OFFSET(Projection!T121,$A$2,0),NA())</f>
        <v>#N/A</v>
      </c>
      <c r="O121" s="11" t="e">
        <f ca="1">IF($B121&lt;='Visualization - Projection'!$C$18,OFFSET(Projection!U121,$A$2,0),NA())</f>
        <v>#N/A</v>
      </c>
      <c r="P121" s="12">
        <f ca="1">IF($B121&lt;='Visualization - Projection'!$C$18,OFFSET(Projection!V121,$A$2,0),NA())</f>
        <v>167.2</v>
      </c>
      <c r="Q121" s="10" t="e">
        <f ca="1">IF($B121&lt;='Visualization - Projection'!$C$18,OFFSET(Projection!W121,$A$2,0),NA())</f>
        <v>#N/A</v>
      </c>
      <c r="R121" s="11" t="e">
        <f ca="1">IF($B121&lt;='Visualization - Projection'!$C$18,OFFSET(Projection!X121,$A$2,0),NA())</f>
        <v>#N/A</v>
      </c>
      <c r="S121" s="12">
        <f ca="1">IF($B121&lt;='Visualization - Projection'!$C$18,OFFSET(Projection!Y121,$A$2,0),NA())</f>
        <v>121.6</v>
      </c>
      <c r="T121" s="10" t="e">
        <f ca="1">IF($B121&lt;='Visualization - Projection'!$C$18,OFFSET(Projection!Z121,$A$2,0),NA())</f>
        <v>#N/A</v>
      </c>
      <c r="U121" s="10" t="e">
        <f ca="1">IF($B121&lt;='Visualization - Projection'!$C$18,OFFSET(Projection!AA121,$A$2,0),NA())</f>
        <v>#N/A</v>
      </c>
      <c r="V121" s="12">
        <f ca="1">IF($B121&lt;='Visualization - Projection'!$C$18,OFFSET(Projection!AB121,$A$2,0),NA())</f>
        <v>16.948</v>
      </c>
      <c r="W121" s="10" t="e">
        <f ca="1">IF($B121&lt;='Visualization - Projection'!$C$18,OFFSET(Projection!AC121,$A$2,0),NA())</f>
        <v>#N/A</v>
      </c>
      <c r="X121" s="12">
        <f ca="1">IF($B121&lt;='Visualization - Projection'!$C$18,OFFSET(Projection!AD121,$A$2,0),NA())</f>
        <v>6591.4786</v>
      </c>
      <c r="Y121" s="11" t="e">
        <f ca="1">IF($B121&lt;='Visualization - Projection'!$C$18,OFFSET(Projection!AE121,$A$2,0),NA())</f>
        <v>#N/A</v>
      </c>
      <c r="Z121" s="10">
        <f ca="1">IF($B121&lt;='Visualization - Projection'!$C$18,OFFSET(Projection!AI121,$A$2,0),NA())</f>
        <v>0</v>
      </c>
      <c r="AA121" s="11">
        <f ca="1">IF($B121&lt;='Visualization - Projection'!$C$18,OFFSET(Projection!AJ121,$A$2,0),NA())</f>
        <v>0.969387755102041</v>
      </c>
      <c r="AB121" s="11" t="e">
        <f ca="1">IF($B121&lt;='Visualization - Projection'!$C$18,OFFSET(Projection!#REF!,$A$2,0),NA())</f>
        <v>#REF!</v>
      </c>
      <c r="AC121" s="11" t="e">
        <f ca="1">IF($B121&lt;='Visualization - Projection'!$C$18,OFFSET(Projection!AK121,$A$2,0),NA())</f>
        <v>#N/A</v>
      </c>
      <c r="AD121" s="10">
        <f ca="1">IF($B121&lt;='Visualization - Projection'!$C$18,OFFSET(Projection!AL121,$A$2,0),NA())</f>
        <v>2200</v>
      </c>
      <c r="AE121" s="10">
        <f ca="1">IF($B121&lt;='Visualization - Projection'!$C$18,OFFSET(Projection!AM121,$A$2,0),NA())</f>
        <v>2000</v>
      </c>
      <c r="AF121" s="3">
        <f ca="1">IF($B121&lt;='Visualization - Projection'!$C$18,OFFSET(Projection!K121,$A$2,0),NA())</f>
        <v>0.000607515408140268</v>
      </c>
      <c r="AG121" s="3">
        <f ca="1">IF($B121&lt;='Visualization - Projection'!$C$18,OFFSET(Projection!M121,$A$2,0),NA())</f>
        <v>0.0999939836990272</v>
      </c>
      <c r="AH121" s="3">
        <f ca="1">IF($B121&lt;='Visualization - Projection'!$C$18,OFFSET(Projection!N121,$A$2,0),NA())</f>
        <v>0.900006016300973</v>
      </c>
    </row>
    <row r="122" spans="2:34">
      <c r="B122" s="9">
        <f ca="1">IF(B121&lt;'Visualization - Projection'!$C$18,OFFSET(Projection!A122,$A$2,0),NA())</f>
        <v>44010</v>
      </c>
      <c r="C122" s="10" t="e">
        <f ca="1">IF($B122&lt;='Visualization - Projection'!$C$18,OFFSET(Projection!B122,$A$2,0),NA())</f>
        <v>#N/A</v>
      </c>
      <c r="D122" s="11">
        <f ca="1">IF($B122&lt;='Visualization - Projection'!$C$18,OFFSET(Projection!C122,$A$2,0),NA())</f>
        <v>0.243</v>
      </c>
      <c r="E122" s="12">
        <f ca="1">IF($B122&lt;='Visualization - Projection'!$C$18,OFFSET(Projection!D122,$A$2,0),NA())</f>
        <v>101.700139949594</v>
      </c>
      <c r="F122" s="12" t="e">
        <f ca="1">IF($B122&lt;='Visualization - Projection'!$C$18,OFFSET(Projection!#REF!,$A$2,0),NA())</f>
        <v>#REF!</v>
      </c>
      <c r="G122" s="10" t="e">
        <f ca="1">IF($B122&lt;='Visualization - Projection'!$C$18,OFFSET(Projection!E122,$A$2,0),NA())</f>
        <v>#N/A</v>
      </c>
      <c r="H122" s="12">
        <f ca="1">IF($B122&lt;='Visualization - Projection'!$C$18,OFFSET(Projection!F122,$A$2,0),NA())</f>
        <v>51400.0704755885</v>
      </c>
      <c r="I122" s="12" t="e">
        <f ca="1">IF($B122&lt;='Visualization - Projection'!$C$18,OFFSET(Projection!#REF!,$A$2,0),NA())</f>
        <v>#REF!</v>
      </c>
      <c r="J122" s="10" t="e">
        <f ca="1">IF($B122&lt;='Visualization - Projection'!$C$18,OFFSET(Projection!O122,$A$2,0),NA())</f>
        <v>#N/A</v>
      </c>
      <c r="K122" s="10" t="e">
        <f ca="1">IF($B122&lt;='Visualization - Projection'!$C$18,OFFSET(Projection!P122,$A$2,0),NA())</f>
        <v>#N/A</v>
      </c>
      <c r="L122" s="12">
        <f ca="1">IF($B122&lt;='Visualization - Projection'!$C$18,OFFSET(Projection!Q122,$A$2,0),NA())</f>
        <v>737</v>
      </c>
      <c r="M122" s="12" t="e">
        <f ca="1">IF($B122&lt;='Visualization - Projection'!$C$18,OFFSET(Projection!#REF!,$A$2,0),NA())</f>
        <v>#REF!</v>
      </c>
      <c r="N122" s="10" t="e">
        <f ca="1">IF($B122&lt;='Visualization - Projection'!$C$18,OFFSET(Projection!T122,$A$2,0),NA())</f>
        <v>#N/A</v>
      </c>
      <c r="O122" s="11" t="e">
        <f ca="1">IF($B122&lt;='Visualization - Projection'!$C$18,OFFSET(Projection!U122,$A$2,0),NA())</f>
        <v>#N/A</v>
      </c>
      <c r="P122" s="12">
        <f ca="1">IF($B122&lt;='Visualization - Projection'!$C$18,OFFSET(Projection!V122,$A$2,0),NA())</f>
        <v>162.14</v>
      </c>
      <c r="Q122" s="10" t="e">
        <f ca="1">IF($B122&lt;='Visualization - Projection'!$C$18,OFFSET(Projection!W122,$A$2,0),NA())</f>
        <v>#N/A</v>
      </c>
      <c r="R122" s="11" t="e">
        <f ca="1">IF($B122&lt;='Visualization - Projection'!$C$18,OFFSET(Projection!X122,$A$2,0),NA())</f>
        <v>#N/A</v>
      </c>
      <c r="S122" s="12">
        <f ca="1">IF($B122&lt;='Visualization - Projection'!$C$18,OFFSET(Projection!Y122,$A$2,0),NA())</f>
        <v>117.92</v>
      </c>
      <c r="T122" s="10" t="e">
        <f ca="1">IF($B122&lt;='Visualization - Projection'!$C$18,OFFSET(Projection!Z122,$A$2,0),NA())</f>
        <v>#N/A</v>
      </c>
      <c r="U122" s="10" t="e">
        <f ca="1">IF($B122&lt;='Visualization - Projection'!$C$18,OFFSET(Projection!AA122,$A$2,0),NA())</f>
        <v>#N/A</v>
      </c>
      <c r="V122" s="12">
        <f ca="1">IF($B122&lt;='Visualization - Projection'!$C$18,OFFSET(Projection!AB122,$A$2,0),NA())</f>
        <v>16.4351</v>
      </c>
      <c r="W122" s="10" t="e">
        <f ca="1">IF($B122&lt;='Visualization - Projection'!$C$18,OFFSET(Projection!AC122,$A$2,0),NA())</f>
        <v>#N/A</v>
      </c>
      <c r="X122" s="12">
        <f ca="1">IF($B122&lt;='Visualization - Projection'!$C$18,OFFSET(Projection!AD122,$A$2,0),NA())</f>
        <v>6607.9137</v>
      </c>
      <c r="Y122" s="11" t="e">
        <f ca="1">IF($B122&lt;='Visualization - Projection'!$C$18,OFFSET(Projection!AE122,$A$2,0),NA())</f>
        <v>#N/A</v>
      </c>
      <c r="Z122" s="10">
        <f ca="1">IF($B122&lt;='Visualization - Projection'!$C$18,OFFSET(Projection!AI122,$A$2,0),NA())</f>
        <v>0</v>
      </c>
      <c r="AA122" s="11">
        <f ca="1">IF($B122&lt;='Visualization - Projection'!$C$18,OFFSET(Projection!AJ122,$A$2,0),NA())</f>
        <v>0.969736842105263</v>
      </c>
      <c r="AB122" s="11" t="e">
        <f ca="1">IF($B122&lt;='Visualization - Projection'!$C$18,OFFSET(Projection!#REF!,$A$2,0),NA())</f>
        <v>#REF!</v>
      </c>
      <c r="AC122" s="11" t="e">
        <f ca="1">IF($B122&lt;='Visualization - Projection'!$C$18,OFFSET(Projection!AK122,$A$2,0),NA())</f>
        <v>#N/A</v>
      </c>
      <c r="AD122" s="10">
        <f ca="1">IF($B122&lt;='Visualization - Projection'!$C$18,OFFSET(Projection!AL122,$A$2,0),NA())</f>
        <v>2200</v>
      </c>
      <c r="AE122" s="10">
        <f ca="1">IF($B122&lt;='Visualization - Projection'!$C$18,OFFSET(Projection!AM122,$A$2,0),NA())</f>
        <v>2000</v>
      </c>
      <c r="AF122" s="3">
        <f ca="1">IF($B122&lt;='Visualization - Projection'!$C$18,OFFSET(Projection!K122,$A$2,0),NA())</f>
        <v>0.000588521313721046</v>
      </c>
      <c r="AG122" s="3">
        <f ca="1">IF($B122&lt;='Visualization - Projection'!$C$18,OFFSET(Projection!M122,$A$2,0),NA())</f>
        <v>0.100126848206951</v>
      </c>
      <c r="AH122" s="3">
        <f ca="1">IF($B122&lt;='Visualization - Projection'!$C$18,OFFSET(Projection!N122,$A$2,0),NA())</f>
        <v>0.899873151793049</v>
      </c>
    </row>
    <row r="123" spans="2:34">
      <c r="B123" s="9">
        <f ca="1">IF(B122&lt;'Visualization - Projection'!$C$18,OFFSET(Projection!A123,$A$2,0),NA())</f>
        <v>44011</v>
      </c>
      <c r="C123" s="10" t="e">
        <f ca="1">IF($B123&lt;='Visualization - Projection'!$C$18,OFFSET(Projection!B123,$A$2,0),NA())</f>
        <v>#N/A</v>
      </c>
      <c r="D123" s="11">
        <f ca="1">IF($B123&lt;='Visualization - Projection'!$C$18,OFFSET(Projection!C123,$A$2,0),NA())</f>
        <v>0.243</v>
      </c>
      <c r="E123" s="12">
        <f ca="1">IF($B123&lt;='Visualization - Projection'!$C$18,OFFSET(Projection!D123,$A$2,0),NA())</f>
        <v>98.5495179011703</v>
      </c>
      <c r="F123" s="12" t="e">
        <f ca="1">IF($B123&lt;='Visualization - Projection'!$C$18,OFFSET(Projection!#REF!,$A$2,0),NA())</f>
        <v>#REF!</v>
      </c>
      <c r="G123" s="10" t="e">
        <f ca="1">IF($B123&lt;='Visualization - Projection'!$C$18,OFFSET(Projection!E123,$A$2,0),NA())</f>
        <v>#N/A</v>
      </c>
      <c r="H123" s="12">
        <f ca="1">IF($B123&lt;='Visualization - Projection'!$C$18,OFFSET(Projection!F123,$A$2,0),NA())</f>
        <v>51498.6199934897</v>
      </c>
      <c r="I123" s="12" t="e">
        <f ca="1">IF($B123&lt;='Visualization - Projection'!$C$18,OFFSET(Projection!#REF!,$A$2,0),NA())</f>
        <v>#REF!</v>
      </c>
      <c r="J123" s="10" t="e">
        <f ca="1">IF($B123&lt;='Visualization - Projection'!$C$18,OFFSET(Projection!O123,$A$2,0),NA())</f>
        <v>#N/A</v>
      </c>
      <c r="K123" s="10" t="e">
        <f ca="1">IF($B123&lt;='Visualization - Projection'!$C$18,OFFSET(Projection!P123,$A$2,0),NA())</f>
        <v>#N/A</v>
      </c>
      <c r="L123" s="12">
        <f ca="1">IF($B123&lt;='Visualization - Projection'!$C$18,OFFSET(Projection!Q123,$A$2,0),NA())</f>
        <v>714</v>
      </c>
      <c r="M123" s="12" t="e">
        <f ca="1">IF($B123&lt;='Visualization - Projection'!$C$18,OFFSET(Projection!#REF!,$A$2,0),NA())</f>
        <v>#REF!</v>
      </c>
      <c r="N123" s="10" t="e">
        <f ca="1">IF($B123&lt;='Visualization - Projection'!$C$18,OFFSET(Projection!T123,$A$2,0),NA())</f>
        <v>#N/A</v>
      </c>
      <c r="O123" s="11" t="e">
        <f ca="1">IF($B123&lt;='Visualization - Projection'!$C$18,OFFSET(Projection!U123,$A$2,0),NA())</f>
        <v>#N/A</v>
      </c>
      <c r="P123" s="12">
        <f ca="1">IF($B123&lt;='Visualization - Projection'!$C$18,OFFSET(Projection!V123,$A$2,0),NA())</f>
        <v>157.08</v>
      </c>
      <c r="Q123" s="10" t="e">
        <f ca="1">IF($B123&lt;='Visualization - Projection'!$C$18,OFFSET(Projection!W123,$A$2,0),NA())</f>
        <v>#N/A</v>
      </c>
      <c r="R123" s="11" t="e">
        <f ca="1">IF($B123&lt;='Visualization - Projection'!$C$18,OFFSET(Projection!X123,$A$2,0),NA())</f>
        <v>#N/A</v>
      </c>
      <c r="S123" s="12">
        <f ca="1">IF($B123&lt;='Visualization - Projection'!$C$18,OFFSET(Projection!Y123,$A$2,0),NA())</f>
        <v>114.24</v>
      </c>
      <c r="T123" s="10" t="e">
        <f ca="1">IF($B123&lt;='Visualization - Projection'!$C$18,OFFSET(Projection!Z123,$A$2,0),NA())</f>
        <v>#N/A</v>
      </c>
      <c r="U123" s="10" t="e">
        <f ca="1">IF($B123&lt;='Visualization - Projection'!$C$18,OFFSET(Projection!AA123,$A$2,0),NA())</f>
        <v>#N/A</v>
      </c>
      <c r="V123" s="12">
        <f ca="1">IF($B123&lt;='Visualization - Projection'!$C$18,OFFSET(Projection!AB123,$A$2,0),NA())</f>
        <v>15.9222</v>
      </c>
      <c r="W123" s="10" t="e">
        <f ca="1">IF($B123&lt;='Visualization - Projection'!$C$18,OFFSET(Projection!AC123,$A$2,0),NA())</f>
        <v>#N/A</v>
      </c>
      <c r="X123" s="12">
        <f ca="1">IF($B123&lt;='Visualization - Projection'!$C$18,OFFSET(Projection!AD123,$A$2,0),NA())</f>
        <v>6623.8359</v>
      </c>
      <c r="Y123" s="11" t="e">
        <f ca="1">IF($B123&lt;='Visualization - Projection'!$C$18,OFFSET(Projection!AE123,$A$2,0),NA())</f>
        <v>#N/A</v>
      </c>
      <c r="Z123" s="10">
        <f ca="1">IF($B123&lt;='Visualization - Projection'!$C$18,OFFSET(Projection!AI123,$A$2,0),NA())</f>
        <v>0</v>
      </c>
      <c r="AA123" s="11">
        <f ca="1">IF($B123&lt;='Visualization - Projection'!$C$18,OFFSET(Projection!AJ123,$A$2,0),NA())</f>
        <v>0.968792401628223</v>
      </c>
      <c r="AB123" s="11" t="e">
        <f ca="1">IF($B123&lt;='Visualization - Projection'!$C$18,OFFSET(Projection!#REF!,$A$2,0),NA())</f>
        <v>#REF!</v>
      </c>
      <c r="AC123" s="11" t="e">
        <f ca="1">IF($B123&lt;='Visualization - Projection'!$C$18,OFFSET(Projection!AK123,$A$2,0),NA())</f>
        <v>#N/A</v>
      </c>
      <c r="AD123" s="10">
        <f ca="1">IF($B123&lt;='Visualization - Projection'!$C$18,OFFSET(Projection!AL123,$A$2,0),NA())</f>
        <v>2200</v>
      </c>
      <c r="AE123" s="10">
        <f ca="1">IF($B123&lt;='Visualization - Projection'!$C$18,OFFSET(Projection!AM123,$A$2,0),NA())</f>
        <v>2000</v>
      </c>
      <c r="AF123" s="3">
        <f ca="1">IF($B123&lt;='Visualization - Projection'!$C$18,OFFSET(Projection!K123,$A$2,0),NA())</f>
        <v>0.000570101456996866</v>
      </c>
      <c r="AG123" s="3">
        <f ca="1">IF($B123&lt;='Visualization - Projection'!$C$18,OFFSET(Projection!M123,$A$2,0),NA())</f>
        <v>0.100255539677614</v>
      </c>
      <c r="AH123" s="3">
        <f ca="1">IF($B123&lt;='Visualization - Projection'!$C$18,OFFSET(Projection!N123,$A$2,0),NA())</f>
        <v>0.899744460322386</v>
      </c>
    </row>
    <row r="124" spans="2:34">
      <c r="B124" s="9">
        <f ca="1">IF(B123&lt;'Visualization - Projection'!$C$18,OFFSET(Projection!A124,$A$2,0),NA())</f>
        <v>44012</v>
      </c>
      <c r="C124" s="10" t="e">
        <f ca="1">IF($B124&lt;='Visualization - Projection'!$C$18,OFFSET(Projection!B124,$A$2,0),NA())</f>
        <v>#N/A</v>
      </c>
      <c r="D124" s="11">
        <f ca="1">IF($B124&lt;='Visualization - Projection'!$C$18,OFFSET(Projection!C124,$A$2,0),NA())</f>
        <v>0.243</v>
      </c>
      <c r="E124" s="12">
        <f ca="1">IF($B124&lt;='Visualization - Projection'!$C$18,OFFSET(Projection!D124,$A$2,0),NA())</f>
        <v>95.4923325435897</v>
      </c>
      <c r="F124" s="12" t="e">
        <f ca="1">IF($B124&lt;='Visualization - Projection'!$C$18,OFFSET(Projection!#REF!,$A$2,0),NA())</f>
        <v>#REF!</v>
      </c>
      <c r="G124" s="10" t="e">
        <f ca="1">IF($B124&lt;='Visualization - Projection'!$C$18,OFFSET(Projection!E124,$A$2,0),NA())</f>
        <v>#N/A</v>
      </c>
      <c r="H124" s="12">
        <f ca="1">IF($B124&lt;='Visualization - Projection'!$C$18,OFFSET(Projection!F124,$A$2,0),NA())</f>
        <v>51594.1123260333</v>
      </c>
      <c r="I124" s="12" t="e">
        <f ca="1">IF($B124&lt;='Visualization - Projection'!$C$18,OFFSET(Projection!#REF!,$A$2,0),NA())</f>
        <v>#REF!</v>
      </c>
      <c r="J124" s="10" t="e">
        <f ca="1">IF($B124&lt;='Visualization - Projection'!$C$18,OFFSET(Projection!O124,$A$2,0),NA())</f>
        <v>#N/A</v>
      </c>
      <c r="K124" s="10" t="e">
        <f ca="1">IF($B124&lt;='Visualization - Projection'!$C$18,OFFSET(Projection!P124,$A$2,0),NA())</f>
        <v>#N/A</v>
      </c>
      <c r="L124" s="12">
        <f ca="1">IF($B124&lt;='Visualization - Projection'!$C$18,OFFSET(Projection!Q124,$A$2,0),NA())</f>
        <v>692</v>
      </c>
      <c r="M124" s="12" t="e">
        <f ca="1">IF($B124&lt;='Visualization - Projection'!$C$18,OFFSET(Projection!#REF!,$A$2,0),NA())</f>
        <v>#REF!</v>
      </c>
      <c r="N124" s="10" t="e">
        <f ca="1">IF($B124&lt;='Visualization - Projection'!$C$18,OFFSET(Projection!T124,$A$2,0),NA())</f>
        <v>#N/A</v>
      </c>
      <c r="O124" s="11" t="e">
        <f ca="1">IF($B124&lt;='Visualization - Projection'!$C$18,OFFSET(Projection!U124,$A$2,0),NA())</f>
        <v>#N/A</v>
      </c>
      <c r="P124" s="12">
        <f ca="1">IF($B124&lt;='Visualization - Projection'!$C$18,OFFSET(Projection!V124,$A$2,0),NA())</f>
        <v>152.24</v>
      </c>
      <c r="Q124" s="10" t="e">
        <f ca="1">IF($B124&lt;='Visualization - Projection'!$C$18,OFFSET(Projection!W124,$A$2,0),NA())</f>
        <v>#N/A</v>
      </c>
      <c r="R124" s="11" t="e">
        <f ca="1">IF($B124&lt;='Visualization - Projection'!$C$18,OFFSET(Projection!X124,$A$2,0),NA())</f>
        <v>#N/A</v>
      </c>
      <c r="S124" s="12">
        <f ca="1">IF($B124&lt;='Visualization - Projection'!$C$18,OFFSET(Projection!Y124,$A$2,0),NA())</f>
        <v>110.72</v>
      </c>
      <c r="T124" s="10" t="e">
        <f ca="1">IF($B124&lt;='Visualization - Projection'!$C$18,OFFSET(Projection!Z124,$A$2,0),NA())</f>
        <v>#N/A</v>
      </c>
      <c r="U124" s="10" t="e">
        <f ca="1">IF($B124&lt;='Visualization - Projection'!$C$18,OFFSET(Projection!AA124,$A$2,0),NA())</f>
        <v>#N/A</v>
      </c>
      <c r="V124" s="12">
        <f ca="1">IF($B124&lt;='Visualization - Projection'!$C$18,OFFSET(Projection!AB124,$A$2,0),NA())</f>
        <v>15.4316</v>
      </c>
      <c r="W124" s="10" t="e">
        <f ca="1">IF($B124&lt;='Visualization - Projection'!$C$18,OFFSET(Projection!AC124,$A$2,0),NA())</f>
        <v>#N/A</v>
      </c>
      <c r="X124" s="12">
        <f ca="1">IF($B124&lt;='Visualization - Projection'!$C$18,OFFSET(Projection!AD124,$A$2,0),NA())</f>
        <v>6639.2675</v>
      </c>
      <c r="Y124" s="11" t="e">
        <f ca="1">IF($B124&lt;='Visualization - Projection'!$C$18,OFFSET(Projection!AE124,$A$2,0),NA())</f>
        <v>#N/A</v>
      </c>
      <c r="Z124" s="10">
        <f ca="1">IF($B124&lt;='Visualization - Projection'!$C$18,OFFSET(Projection!AI124,$A$2,0),NA())</f>
        <v>0</v>
      </c>
      <c r="AA124" s="11">
        <f ca="1">IF($B124&lt;='Visualization - Projection'!$C$18,OFFSET(Projection!AJ124,$A$2,0),NA())</f>
        <v>0.969187675070028</v>
      </c>
      <c r="AB124" s="11" t="e">
        <f ca="1">IF($B124&lt;='Visualization - Projection'!$C$18,OFFSET(Projection!#REF!,$A$2,0),NA())</f>
        <v>#REF!</v>
      </c>
      <c r="AC124" s="11" t="e">
        <f ca="1">IF($B124&lt;='Visualization - Projection'!$C$18,OFFSET(Projection!AK124,$A$2,0),NA())</f>
        <v>#N/A</v>
      </c>
      <c r="AD124" s="10">
        <f ca="1">IF($B124&lt;='Visualization - Projection'!$C$18,OFFSET(Projection!AL124,$A$2,0),NA())</f>
        <v>2200</v>
      </c>
      <c r="AE124" s="10">
        <f ca="1">IF($B124&lt;='Visualization - Projection'!$C$18,OFFSET(Projection!AM124,$A$2,0),NA())</f>
        <v>2000</v>
      </c>
      <c r="AF124" s="3">
        <f ca="1">IF($B124&lt;='Visualization - Projection'!$C$18,OFFSET(Projection!K124,$A$2,0),NA())</f>
        <v>0.000552239708520397</v>
      </c>
      <c r="AG124" s="3">
        <f ca="1">IF($B124&lt;='Visualization - Projection'!$C$18,OFFSET(Projection!M124,$A$2,0),NA())</f>
        <v>0.100380185465158</v>
      </c>
      <c r="AH124" s="3">
        <f ca="1">IF($B124&lt;='Visualization - Projection'!$C$18,OFFSET(Projection!N124,$A$2,0),NA())</f>
        <v>0.899619814534842</v>
      </c>
    </row>
    <row r="125" spans="2:34">
      <c r="B125" s="9">
        <f ca="1">IF(B124&lt;'Visualization - Projection'!$C$18,OFFSET(Projection!A125,$A$2,0),NA())</f>
        <v>44013</v>
      </c>
      <c r="C125" s="10" t="e">
        <f ca="1">IF($B125&lt;='Visualization - Projection'!$C$18,OFFSET(Projection!B125,$A$2,0),NA())</f>
        <v>#N/A</v>
      </c>
      <c r="D125" s="11">
        <f ca="1">IF($B125&lt;='Visualization - Projection'!$C$18,OFFSET(Projection!C125,$A$2,0),NA())</f>
        <v>0.243</v>
      </c>
      <c r="E125" s="12">
        <f ca="1">IF($B125&lt;='Visualization - Projection'!$C$18,OFFSET(Projection!D125,$A$2,0),NA())</f>
        <v>92.5260737831069</v>
      </c>
      <c r="F125" s="12" t="e">
        <f ca="1">IF($B125&lt;='Visualization - Projection'!$C$18,OFFSET(Projection!#REF!,$A$2,0),NA())</f>
        <v>#REF!</v>
      </c>
      <c r="G125" s="10" t="e">
        <f ca="1">IF($B125&lt;='Visualization - Projection'!$C$18,OFFSET(Projection!E125,$A$2,0),NA())</f>
        <v>#N/A</v>
      </c>
      <c r="H125" s="12">
        <f ca="1">IF($B125&lt;='Visualization - Projection'!$C$18,OFFSET(Projection!F125,$A$2,0),NA())</f>
        <v>51686.6383998164</v>
      </c>
      <c r="I125" s="12" t="e">
        <f ca="1">IF($B125&lt;='Visualization - Projection'!$C$18,OFFSET(Projection!#REF!,$A$2,0),NA())</f>
        <v>#REF!</v>
      </c>
      <c r="J125" s="10" t="e">
        <f ca="1">IF($B125&lt;='Visualization - Projection'!$C$18,OFFSET(Projection!O125,$A$2,0),NA())</f>
        <v>#N/A</v>
      </c>
      <c r="K125" s="10" t="e">
        <f ca="1">IF($B125&lt;='Visualization - Projection'!$C$18,OFFSET(Projection!P125,$A$2,0),NA())</f>
        <v>#N/A</v>
      </c>
      <c r="L125" s="12">
        <f ca="1">IF($B125&lt;='Visualization - Projection'!$C$18,OFFSET(Projection!Q125,$A$2,0),NA())</f>
        <v>671</v>
      </c>
      <c r="M125" s="12" t="e">
        <f ca="1">IF($B125&lt;='Visualization - Projection'!$C$18,OFFSET(Projection!#REF!,$A$2,0),NA())</f>
        <v>#REF!</v>
      </c>
      <c r="N125" s="10" t="e">
        <f ca="1">IF($B125&lt;='Visualization - Projection'!$C$18,OFFSET(Projection!T125,$A$2,0),NA())</f>
        <v>#N/A</v>
      </c>
      <c r="O125" s="11" t="e">
        <f ca="1">IF($B125&lt;='Visualization - Projection'!$C$18,OFFSET(Projection!U125,$A$2,0),NA())</f>
        <v>#N/A</v>
      </c>
      <c r="P125" s="12">
        <f ca="1">IF($B125&lt;='Visualization - Projection'!$C$18,OFFSET(Projection!V125,$A$2,0),NA())</f>
        <v>147.62</v>
      </c>
      <c r="Q125" s="10" t="e">
        <f ca="1">IF($B125&lt;='Visualization - Projection'!$C$18,OFFSET(Projection!W125,$A$2,0),NA())</f>
        <v>#N/A</v>
      </c>
      <c r="R125" s="11" t="e">
        <f ca="1">IF($B125&lt;='Visualization - Projection'!$C$18,OFFSET(Projection!X125,$A$2,0),NA())</f>
        <v>#N/A</v>
      </c>
      <c r="S125" s="12">
        <f ca="1">IF($B125&lt;='Visualization - Projection'!$C$18,OFFSET(Projection!Y125,$A$2,0),NA())</f>
        <v>107.36</v>
      </c>
      <c r="T125" s="10" t="e">
        <f ca="1">IF($B125&lt;='Visualization - Projection'!$C$18,OFFSET(Projection!Z125,$A$2,0),NA())</f>
        <v>#N/A</v>
      </c>
      <c r="U125" s="10" t="e">
        <f ca="1">IF($B125&lt;='Visualization - Projection'!$C$18,OFFSET(Projection!AA125,$A$2,0),NA())</f>
        <v>#N/A</v>
      </c>
      <c r="V125" s="12">
        <f ca="1">IF($B125&lt;='Visualization - Projection'!$C$18,OFFSET(Projection!AB125,$A$2,0),NA())</f>
        <v>14.9633</v>
      </c>
      <c r="W125" s="10" t="e">
        <f ca="1">IF($B125&lt;='Visualization - Projection'!$C$18,OFFSET(Projection!AC125,$A$2,0),NA())</f>
        <v>#N/A</v>
      </c>
      <c r="X125" s="12">
        <f ca="1">IF($B125&lt;='Visualization - Projection'!$C$18,OFFSET(Projection!AD125,$A$2,0),NA())</f>
        <v>6654.2308</v>
      </c>
      <c r="Y125" s="11" t="e">
        <f ca="1">IF($B125&lt;='Visualization - Projection'!$C$18,OFFSET(Projection!AE125,$A$2,0),NA())</f>
        <v>#N/A</v>
      </c>
      <c r="Z125" s="10">
        <f ca="1">IF($B125&lt;='Visualization - Projection'!$C$18,OFFSET(Projection!AI125,$A$2,0),NA())</f>
        <v>0</v>
      </c>
      <c r="AA125" s="11">
        <f ca="1">IF($B125&lt;='Visualization - Projection'!$C$18,OFFSET(Projection!AJ125,$A$2,0),NA())</f>
        <v>0.969653179190751</v>
      </c>
      <c r="AB125" s="11" t="e">
        <f ca="1">IF($B125&lt;='Visualization - Projection'!$C$18,OFFSET(Projection!#REF!,$A$2,0),NA())</f>
        <v>#REF!</v>
      </c>
      <c r="AC125" s="11" t="e">
        <f ca="1">IF($B125&lt;='Visualization - Projection'!$C$18,OFFSET(Projection!AK125,$A$2,0),NA())</f>
        <v>#N/A</v>
      </c>
      <c r="AD125" s="10">
        <f ca="1">IF($B125&lt;='Visualization - Projection'!$C$18,OFFSET(Projection!AL125,$A$2,0),NA())</f>
        <v>2200</v>
      </c>
      <c r="AE125" s="10">
        <f ca="1">IF($B125&lt;='Visualization - Projection'!$C$18,OFFSET(Projection!AM125,$A$2,0),NA())</f>
        <v>2000</v>
      </c>
      <c r="AF125" s="3">
        <f ca="1">IF($B125&lt;='Visualization - Projection'!$C$18,OFFSET(Projection!K125,$A$2,0),NA())</f>
        <v>0.000534920313688538</v>
      </c>
      <c r="AG125" s="3">
        <f ca="1">IF($B125&lt;='Visualization - Projection'!$C$18,OFFSET(Projection!M125,$A$2,0),NA())</f>
        <v>0.100500909270709</v>
      </c>
      <c r="AH125" s="3">
        <f ca="1">IF($B125&lt;='Visualization - Projection'!$C$18,OFFSET(Projection!N125,$A$2,0),NA())</f>
        <v>0.899499090729291</v>
      </c>
    </row>
    <row r="126" spans="2:34">
      <c r="B126" s="9" t="e">
        <f ca="1">IF(B125&lt;'Visualization - Projection'!$C$18,OFFSET(Projection!A126,$A$2,0),NA())</f>
        <v>#N/A</v>
      </c>
      <c r="C126" s="10" t="e">
        <f ca="1">IF($B126&lt;='Visualization - Projection'!$C$18,OFFSET(Projection!B126,$A$2,0),NA())</f>
        <v>#N/A</v>
      </c>
      <c r="D126" s="11" t="e">
        <f ca="1">IF($B126&lt;='Visualization - Projection'!$C$18,OFFSET(Projection!C126,$A$2,0),NA())</f>
        <v>#N/A</v>
      </c>
      <c r="E126" s="12" t="e">
        <f ca="1">IF($B126&lt;='Visualization - Projection'!$C$18,OFFSET(Projection!D126,$A$2,0),NA())</f>
        <v>#N/A</v>
      </c>
      <c r="F126" s="12" t="e">
        <f ca="1">IF($B126&lt;='Visualization - Projection'!$C$18,OFFSET(Projection!#REF!,$A$2,0),NA())</f>
        <v>#N/A</v>
      </c>
      <c r="G126" s="10" t="e">
        <f ca="1">IF($B126&lt;='Visualization - Projection'!$C$18,OFFSET(Projection!E126,$A$2,0),NA())</f>
        <v>#N/A</v>
      </c>
      <c r="H126" s="12" t="e">
        <f ca="1">IF($B126&lt;='Visualization - Projection'!$C$18,OFFSET(Projection!F126,$A$2,0),NA())</f>
        <v>#N/A</v>
      </c>
      <c r="I126" s="12" t="e">
        <f ca="1">IF($B126&lt;='Visualization - Projection'!$C$18,OFFSET(Projection!#REF!,$A$2,0),NA())</f>
        <v>#N/A</v>
      </c>
      <c r="J126" s="10" t="e">
        <f ca="1">IF($B126&lt;='Visualization - Projection'!$C$18,OFFSET(Projection!O126,$A$2,0),NA())</f>
        <v>#N/A</v>
      </c>
      <c r="K126" s="10" t="e">
        <f ca="1">IF($B126&lt;='Visualization - Projection'!$C$18,OFFSET(Projection!P126,$A$2,0),NA())</f>
        <v>#N/A</v>
      </c>
      <c r="L126" s="12" t="e">
        <f ca="1">IF($B126&lt;='Visualization - Projection'!$C$18,OFFSET(Projection!Q126,$A$2,0),NA())</f>
        <v>#N/A</v>
      </c>
      <c r="M126" s="12" t="e">
        <f ca="1">IF($B126&lt;='Visualization - Projection'!$C$18,OFFSET(Projection!#REF!,$A$2,0),NA())</f>
        <v>#N/A</v>
      </c>
      <c r="N126" s="10" t="e">
        <f ca="1">IF($B126&lt;='Visualization - Projection'!$C$18,OFFSET(Projection!T126,$A$2,0),NA())</f>
        <v>#N/A</v>
      </c>
      <c r="O126" s="11" t="e">
        <f ca="1">IF($B126&lt;='Visualization - Projection'!$C$18,OFFSET(Projection!U126,$A$2,0),NA())</f>
        <v>#N/A</v>
      </c>
      <c r="P126" s="12" t="e">
        <f ca="1">IF($B126&lt;='Visualization - Projection'!$C$18,OFFSET(Projection!V126,$A$2,0),NA())</f>
        <v>#N/A</v>
      </c>
      <c r="Q126" s="10" t="e">
        <f ca="1">IF($B126&lt;='Visualization - Projection'!$C$18,OFFSET(Projection!W126,$A$2,0),NA())</f>
        <v>#N/A</v>
      </c>
      <c r="R126" s="11" t="e">
        <f ca="1">IF($B126&lt;='Visualization - Projection'!$C$18,OFFSET(Projection!X126,$A$2,0),NA())</f>
        <v>#N/A</v>
      </c>
      <c r="S126" s="12" t="e">
        <f ca="1">IF($B126&lt;='Visualization - Projection'!$C$18,OFFSET(Projection!Y126,$A$2,0),NA())</f>
        <v>#N/A</v>
      </c>
      <c r="T126" s="10" t="e">
        <f ca="1">IF($B126&lt;='Visualization - Projection'!$C$18,OFFSET(Projection!Z126,$A$2,0),NA())</f>
        <v>#N/A</v>
      </c>
      <c r="U126" s="10" t="e">
        <f ca="1">IF($B126&lt;='Visualization - Projection'!$C$18,OFFSET(Projection!AA126,$A$2,0),NA())</f>
        <v>#N/A</v>
      </c>
      <c r="V126" s="12" t="e">
        <f ca="1">IF($B126&lt;='Visualization - Projection'!$C$18,OFFSET(Projection!AB126,$A$2,0),NA())</f>
        <v>#N/A</v>
      </c>
      <c r="W126" s="10" t="e">
        <f ca="1">IF($B126&lt;='Visualization - Projection'!$C$18,OFFSET(Projection!AC126,$A$2,0),NA())</f>
        <v>#N/A</v>
      </c>
      <c r="X126" s="12" t="e">
        <f ca="1">IF($B126&lt;='Visualization - Projection'!$C$18,OFFSET(Projection!AD126,$A$2,0),NA())</f>
        <v>#N/A</v>
      </c>
      <c r="Y126" s="11" t="e">
        <f ca="1">IF($B126&lt;='Visualization - Projection'!$C$18,OFFSET(Projection!AE126,$A$2,0),NA())</f>
        <v>#N/A</v>
      </c>
      <c r="Z126" s="10" t="e">
        <f ca="1">IF($B126&lt;='Visualization - Projection'!$C$18,OFFSET(Projection!AI126,$A$2,0),NA())</f>
        <v>#N/A</v>
      </c>
      <c r="AA126" s="11" t="e">
        <f ca="1">IF($B126&lt;='Visualization - Projection'!$C$18,OFFSET(Projection!AJ126,$A$2,0),NA())</f>
        <v>#N/A</v>
      </c>
      <c r="AB126" s="11" t="e">
        <f ca="1">IF($B126&lt;='Visualization - Projection'!$C$18,OFFSET(Projection!#REF!,$A$2,0),NA())</f>
        <v>#N/A</v>
      </c>
      <c r="AC126" s="11" t="e">
        <f ca="1">IF($B126&lt;='Visualization - Projection'!$C$18,OFFSET(Projection!AK126,$A$2,0),NA())</f>
        <v>#N/A</v>
      </c>
      <c r="AD126" s="10" t="e">
        <f ca="1">IF($B126&lt;='Visualization - Projection'!$C$18,OFFSET(Projection!AL126,$A$2,0),NA())</f>
        <v>#N/A</v>
      </c>
      <c r="AE126" s="10" t="e">
        <f ca="1">IF($B126&lt;='Visualization - Projection'!$C$18,OFFSET(Projection!AM126,$A$2,0),NA())</f>
        <v>#N/A</v>
      </c>
      <c r="AF126" s="3" t="e">
        <f ca="1">IF($B126&lt;='Visualization - Projection'!$C$18,OFFSET(Projection!K126,$A$2,0),NA())</f>
        <v>#N/A</v>
      </c>
      <c r="AG126" s="3" t="e">
        <f ca="1">IF($B126&lt;='Visualization - Projection'!$C$18,OFFSET(Projection!M126,$A$2,0),NA())</f>
        <v>#N/A</v>
      </c>
      <c r="AH126" s="3" t="e">
        <f ca="1">IF($B126&lt;='Visualization - Projection'!$C$18,OFFSET(Projection!N126,$A$2,0),NA())</f>
        <v>#N/A</v>
      </c>
    </row>
    <row r="127" spans="2:34">
      <c r="B127" s="9" t="e">
        <f ca="1">IF(B126&lt;'Visualization - Projection'!$C$18,OFFSET(Projection!A127,$A$2,0),NA())</f>
        <v>#N/A</v>
      </c>
      <c r="C127" s="10" t="e">
        <f ca="1">IF($B127&lt;='Visualization - Projection'!$C$18,OFFSET(Projection!B127,$A$2,0),NA())</f>
        <v>#N/A</v>
      </c>
      <c r="D127" s="11" t="e">
        <f ca="1">IF($B127&lt;='Visualization - Projection'!$C$18,OFFSET(Projection!C127,$A$2,0),NA())</f>
        <v>#N/A</v>
      </c>
      <c r="E127" s="12" t="e">
        <f ca="1">IF($B127&lt;='Visualization - Projection'!$C$18,OFFSET(Projection!D127,$A$2,0),NA())</f>
        <v>#N/A</v>
      </c>
      <c r="F127" s="12" t="e">
        <f ca="1">IF($B127&lt;='Visualization - Projection'!$C$18,OFFSET(Projection!#REF!,$A$2,0),NA())</f>
        <v>#N/A</v>
      </c>
      <c r="G127" s="10" t="e">
        <f ca="1">IF($B127&lt;='Visualization - Projection'!$C$18,OFFSET(Projection!E127,$A$2,0),NA())</f>
        <v>#N/A</v>
      </c>
      <c r="H127" s="12" t="e">
        <f ca="1">IF($B127&lt;='Visualization - Projection'!$C$18,OFFSET(Projection!F127,$A$2,0),NA())</f>
        <v>#N/A</v>
      </c>
      <c r="I127" s="12" t="e">
        <f ca="1">IF($B127&lt;='Visualization - Projection'!$C$18,OFFSET(Projection!#REF!,$A$2,0),NA())</f>
        <v>#N/A</v>
      </c>
      <c r="J127" s="10" t="e">
        <f ca="1">IF($B127&lt;='Visualization - Projection'!$C$18,OFFSET(Projection!O127,$A$2,0),NA())</f>
        <v>#N/A</v>
      </c>
      <c r="K127" s="10" t="e">
        <f ca="1">IF($B127&lt;='Visualization - Projection'!$C$18,OFFSET(Projection!P127,$A$2,0),NA())</f>
        <v>#N/A</v>
      </c>
      <c r="L127" s="12" t="e">
        <f ca="1">IF($B127&lt;='Visualization - Projection'!$C$18,OFFSET(Projection!Q127,$A$2,0),NA())</f>
        <v>#N/A</v>
      </c>
      <c r="M127" s="12" t="e">
        <f ca="1">IF($B127&lt;='Visualization - Projection'!$C$18,OFFSET(Projection!#REF!,$A$2,0),NA())</f>
        <v>#N/A</v>
      </c>
      <c r="N127" s="10" t="e">
        <f ca="1">IF($B127&lt;='Visualization - Projection'!$C$18,OFFSET(Projection!T127,$A$2,0),NA())</f>
        <v>#N/A</v>
      </c>
      <c r="O127" s="11" t="e">
        <f ca="1">IF($B127&lt;='Visualization - Projection'!$C$18,OFFSET(Projection!U127,$A$2,0),NA())</f>
        <v>#N/A</v>
      </c>
      <c r="P127" s="12" t="e">
        <f ca="1">IF($B127&lt;='Visualization - Projection'!$C$18,OFFSET(Projection!V127,$A$2,0),NA())</f>
        <v>#N/A</v>
      </c>
      <c r="Q127" s="10" t="e">
        <f ca="1">IF($B127&lt;='Visualization - Projection'!$C$18,OFFSET(Projection!W127,$A$2,0),NA())</f>
        <v>#N/A</v>
      </c>
      <c r="R127" s="11" t="e">
        <f ca="1">IF($B127&lt;='Visualization - Projection'!$C$18,OFFSET(Projection!X127,$A$2,0),NA())</f>
        <v>#N/A</v>
      </c>
      <c r="S127" s="12" t="e">
        <f ca="1">IF($B127&lt;='Visualization - Projection'!$C$18,OFFSET(Projection!Y127,$A$2,0),NA())</f>
        <v>#N/A</v>
      </c>
      <c r="T127" s="10" t="e">
        <f ca="1">IF($B127&lt;='Visualization - Projection'!$C$18,OFFSET(Projection!Z127,$A$2,0),NA())</f>
        <v>#N/A</v>
      </c>
      <c r="U127" s="10" t="e">
        <f ca="1">IF($B127&lt;='Visualization - Projection'!$C$18,OFFSET(Projection!AA127,$A$2,0),NA())</f>
        <v>#N/A</v>
      </c>
      <c r="V127" s="12" t="e">
        <f ca="1">IF($B127&lt;='Visualization - Projection'!$C$18,OFFSET(Projection!AB127,$A$2,0),NA())</f>
        <v>#N/A</v>
      </c>
      <c r="W127" s="10" t="e">
        <f ca="1">IF($B127&lt;='Visualization - Projection'!$C$18,OFFSET(Projection!AC127,$A$2,0),NA())</f>
        <v>#N/A</v>
      </c>
      <c r="X127" s="12" t="e">
        <f ca="1">IF($B127&lt;='Visualization - Projection'!$C$18,OFFSET(Projection!AD127,$A$2,0),NA())</f>
        <v>#N/A</v>
      </c>
      <c r="Y127" s="11" t="e">
        <f ca="1">IF($B127&lt;='Visualization - Projection'!$C$18,OFFSET(Projection!AE127,$A$2,0),NA())</f>
        <v>#N/A</v>
      </c>
      <c r="Z127" s="10" t="e">
        <f ca="1">IF($B127&lt;='Visualization - Projection'!$C$18,OFFSET(Projection!AI127,$A$2,0),NA())</f>
        <v>#N/A</v>
      </c>
      <c r="AA127" s="11" t="e">
        <f ca="1">IF($B127&lt;='Visualization - Projection'!$C$18,OFFSET(Projection!AJ127,$A$2,0),NA())</f>
        <v>#N/A</v>
      </c>
      <c r="AB127" s="11" t="e">
        <f ca="1">IF($B127&lt;='Visualization - Projection'!$C$18,OFFSET(Projection!#REF!,$A$2,0),NA())</f>
        <v>#N/A</v>
      </c>
      <c r="AC127" s="11" t="e">
        <f ca="1">IF($B127&lt;='Visualization - Projection'!$C$18,OFFSET(Projection!AK127,$A$2,0),NA())</f>
        <v>#N/A</v>
      </c>
      <c r="AD127" s="10" t="e">
        <f ca="1">IF($B127&lt;='Visualization - Projection'!$C$18,OFFSET(Projection!AL127,$A$2,0),NA())</f>
        <v>#N/A</v>
      </c>
      <c r="AE127" s="10" t="e">
        <f ca="1">IF($B127&lt;='Visualization - Projection'!$C$18,OFFSET(Projection!AM127,$A$2,0),NA())</f>
        <v>#N/A</v>
      </c>
      <c r="AF127" s="3" t="e">
        <f ca="1">IF($B127&lt;='Visualization - Projection'!$C$18,OFFSET(Projection!K127,$A$2,0),NA())</f>
        <v>#N/A</v>
      </c>
      <c r="AG127" s="3" t="e">
        <f ca="1">IF($B127&lt;='Visualization - Projection'!$C$18,OFFSET(Projection!M127,$A$2,0),NA())</f>
        <v>#N/A</v>
      </c>
      <c r="AH127" s="3" t="e">
        <f ca="1">IF($B127&lt;='Visualization - Projection'!$C$18,OFFSET(Projection!N127,$A$2,0),NA())</f>
        <v>#N/A</v>
      </c>
    </row>
    <row r="128" spans="2:34">
      <c r="B128" s="9" t="e">
        <f ca="1">IF(B127&lt;'Visualization - Projection'!$C$18,OFFSET(Projection!A128,$A$2,0),NA())</f>
        <v>#N/A</v>
      </c>
      <c r="C128" s="10" t="e">
        <f ca="1">IF($B128&lt;='Visualization - Projection'!$C$18,OFFSET(Projection!B128,$A$2,0),NA())</f>
        <v>#N/A</v>
      </c>
      <c r="D128" s="11" t="e">
        <f ca="1">IF($B128&lt;='Visualization - Projection'!$C$18,OFFSET(Projection!C128,$A$2,0),NA())</f>
        <v>#N/A</v>
      </c>
      <c r="E128" s="12" t="e">
        <f ca="1">IF($B128&lt;='Visualization - Projection'!$C$18,OFFSET(Projection!D128,$A$2,0),NA())</f>
        <v>#N/A</v>
      </c>
      <c r="F128" s="12" t="e">
        <f ca="1">IF($B128&lt;='Visualization - Projection'!$C$18,OFFSET(Projection!#REF!,$A$2,0),NA())</f>
        <v>#N/A</v>
      </c>
      <c r="G128" s="10" t="e">
        <f ca="1">IF($B128&lt;='Visualization - Projection'!$C$18,OFFSET(Projection!E128,$A$2,0),NA())</f>
        <v>#N/A</v>
      </c>
      <c r="H128" s="12" t="e">
        <f ca="1">IF($B128&lt;='Visualization - Projection'!$C$18,OFFSET(Projection!F128,$A$2,0),NA())</f>
        <v>#N/A</v>
      </c>
      <c r="I128" s="12" t="e">
        <f ca="1">IF($B128&lt;='Visualization - Projection'!$C$18,OFFSET(Projection!#REF!,$A$2,0),NA())</f>
        <v>#N/A</v>
      </c>
      <c r="J128" s="10" t="e">
        <f ca="1">IF($B128&lt;='Visualization - Projection'!$C$18,OFFSET(Projection!O128,$A$2,0),NA())</f>
        <v>#N/A</v>
      </c>
      <c r="K128" s="10" t="e">
        <f ca="1">IF($B128&lt;='Visualization - Projection'!$C$18,OFFSET(Projection!P128,$A$2,0),NA())</f>
        <v>#N/A</v>
      </c>
      <c r="L128" s="12" t="e">
        <f ca="1">IF($B128&lt;='Visualization - Projection'!$C$18,OFFSET(Projection!Q128,$A$2,0),NA())</f>
        <v>#N/A</v>
      </c>
      <c r="M128" s="12" t="e">
        <f ca="1">IF($B128&lt;='Visualization - Projection'!$C$18,OFFSET(Projection!#REF!,$A$2,0),NA())</f>
        <v>#N/A</v>
      </c>
      <c r="N128" s="10" t="e">
        <f ca="1">IF($B128&lt;='Visualization - Projection'!$C$18,OFFSET(Projection!T128,$A$2,0),NA())</f>
        <v>#N/A</v>
      </c>
      <c r="O128" s="11" t="e">
        <f ca="1">IF($B128&lt;='Visualization - Projection'!$C$18,OFFSET(Projection!U128,$A$2,0),NA())</f>
        <v>#N/A</v>
      </c>
      <c r="P128" s="12" t="e">
        <f ca="1">IF($B128&lt;='Visualization - Projection'!$C$18,OFFSET(Projection!V128,$A$2,0),NA())</f>
        <v>#N/A</v>
      </c>
      <c r="Q128" s="10" t="e">
        <f ca="1">IF($B128&lt;='Visualization - Projection'!$C$18,OFFSET(Projection!W128,$A$2,0),NA())</f>
        <v>#N/A</v>
      </c>
      <c r="R128" s="11" t="e">
        <f ca="1">IF($B128&lt;='Visualization - Projection'!$C$18,OFFSET(Projection!X128,$A$2,0),NA())</f>
        <v>#N/A</v>
      </c>
      <c r="S128" s="12" t="e">
        <f ca="1">IF($B128&lt;='Visualization - Projection'!$C$18,OFFSET(Projection!Y128,$A$2,0),NA())</f>
        <v>#N/A</v>
      </c>
      <c r="T128" s="10" t="e">
        <f ca="1">IF($B128&lt;='Visualization - Projection'!$C$18,OFFSET(Projection!Z128,$A$2,0),NA())</f>
        <v>#N/A</v>
      </c>
      <c r="U128" s="10" t="e">
        <f ca="1">IF($B128&lt;='Visualization - Projection'!$C$18,OFFSET(Projection!AA128,$A$2,0),NA())</f>
        <v>#N/A</v>
      </c>
      <c r="V128" s="12" t="e">
        <f ca="1">IF($B128&lt;='Visualization - Projection'!$C$18,OFFSET(Projection!AB128,$A$2,0),NA())</f>
        <v>#N/A</v>
      </c>
      <c r="W128" s="10" t="e">
        <f ca="1">IF($B128&lt;='Visualization - Projection'!$C$18,OFFSET(Projection!AC128,$A$2,0),NA())</f>
        <v>#N/A</v>
      </c>
      <c r="X128" s="12" t="e">
        <f ca="1">IF($B128&lt;='Visualization - Projection'!$C$18,OFFSET(Projection!AD128,$A$2,0),NA())</f>
        <v>#N/A</v>
      </c>
      <c r="Y128" s="11" t="e">
        <f ca="1">IF($B128&lt;='Visualization - Projection'!$C$18,OFFSET(Projection!AE128,$A$2,0),NA())</f>
        <v>#N/A</v>
      </c>
      <c r="Z128" s="10" t="e">
        <f ca="1">IF($B128&lt;='Visualization - Projection'!$C$18,OFFSET(Projection!AI128,$A$2,0),NA())</f>
        <v>#N/A</v>
      </c>
      <c r="AA128" s="11" t="e">
        <f ca="1">IF($B128&lt;='Visualization - Projection'!$C$18,OFFSET(Projection!AJ128,$A$2,0),NA())</f>
        <v>#N/A</v>
      </c>
      <c r="AB128" s="11" t="e">
        <f ca="1">IF($B128&lt;='Visualization - Projection'!$C$18,OFFSET(Projection!#REF!,$A$2,0),NA())</f>
        <v>#N/A</v>
      </c>
      <c r="AC128" s="11" t="e">
        <f ca="1">IF($B128&lt;='Visualization - Projection'!$C$18,OFFSET(Projection!AK128,$A$2,0),NA())</f>
        <v>#N/A</v>
      </c>
      <c r="AD128" s="10" t="e">
        <f ca="1">IF($B128&lt;='Visualization - Projection'!$C$18,OFFSET(Projection!AL128,$A$2,0),NA())</f>
        <v>#N/A</v>
      </c>
      <c r="AE128" s="10" t="e">
        <f ca="1">IF($B128&lt;='Visualization - Projection'!$C$18,OFFSET(Projection!AM128,$A$2,0),NA())</f>
        <v>#N/A</v>
      </c>
      <c r="AF128" s="3" t="e">
        <f ca="1">IF($B128&lt;='Visualization - Projection'!$C$18,OFFSET(Projection!K128,$A$2,0),NA())</f>
        <v>#N/A</v>
      </c>
      <c r="AG128" s="3" t="e">
        <f ca="1">IF($B128&lt;='Visualization - Projection'!$C$18,OFFSET(Projection!M128,$A$2,0),NA())</f>
        <v>#N/A</v>
      </c>
      <c r="AH128" s="3" t="e">
        <f ca="1">IF($B128&lt;='Visualization - Projection'!$C$18,OFFSET(Projection!N128,$A$2,0),NA())</f>
        <v>#N/A</v>
      </c>
    </row>
    <row r="129" spans="2:34">
      <c r="B129" s="9" t="e">
        <f ca="1">IF(B128&lt;'Visualization - Projection'!$C$18,OFFSET(Projection!A129,$A$2,0),NA())</f>
        <v>#N/A</v>
      </c>
      <c r="C129" s="10" t="e">
        <f ca="1">IF($B129&lt;='Visualization - Projection'!$C$18,OFFSET(Projection!B129,$A$2,0),NA())</f>
        <v>#N/A</v>
      </c>
      <c r="D129" s="11" t="e">
        <f ca="1">IF($B129&lt;='Visualization - Projection'!$C$18,OFFSET(Projection!C129,$A$2,0),NA())</f>
        <v>#N/A</v>
      </c>
      <c r="E129" s="12" t="e">
        <f ca="1">IF($B129&lt;='Visualization - Projection'!$C$18,OFFSET(Projection!D129,$A$2,0),NA())</f>
        <v>#N/A</v>
      </c>
      <c r="F129" s="12" t="e">
        <f ca="1">IF($B129&lt;='Visualization - Projection'!$C$18,OFFSET(Projection!#REF!,$A$2,0),NA())</f>
        <v>#N/A</v>
      </c>
      <c r="G129" s="10" t="e">
        <f ca="1">IF($B129&lt;='Visualization - Projection'!$C$18,OFFSET(Projection!E129,$A$2,0),NA())</f>
        <v>#N/A</v>
      </c>
      <c r="H129" s="12" t="e">
        <f ca="1">IF($B129&lt;='Visualization - Projection'!$C$18,OFFSET(Projection!F129,$A$2,0),NA())</f>
        <v>#N/A</v>
      </c>
      <c r="I129" s="12" t="e">
        <f ca="1">IF($B129&lt;='Visualization - Projection'!$C$18,OFFSET(Projection!#REF!,$A$2,0),NA())</f>
        <v>#N/A</v>
      </c>
      <c r="J129" s="10" t="e">
        <f ca="1">IF($B129&lt;='Visualization - Projection'!$C$18,OFFSET(Projection!O129,$A$2,0),NA())</f>
        <v>#N/A</v>
      </c>
      <c r="K129" s="10" t="e">
        <f ca="1">IF($B129&lt;='Visualization - Projection'!$C$18,OFFSET(Projection!P129,$A$2,0),NA())</f>
        <v>#N/A</v>
      </c>
      <c r="L129" s="12" t="e">
        <f ca="1">IF($B129&lt;='Visualization - Projection'!$C$18,OFFSET(Projection!Q129,$A$2,0),NA())</f>
        <v>#N/A</v>
      </c>
      <c r="M129" s="12" t="e">
        <f ca="1">IF($B129&lt;='Visualization - Projection'!$C$18,OFFSET(Projection!#REF!,$A$2,0),NA())</f>
        <v>#N/A</v>
      </c>
      <c r="N129" s="10" t="e">
        <f ca="1">IF($B129&lt;='Visualization - Projection'!$C$18,OFFSET(Projection!T129,$A$2,0),NA())</f>
        <v>#N/A</v>
      </c>
      <c r="O129" s="11" t="e">
        <f ca="1">IF($B129&lt;='Visualization - Projection'!$C$18,OFFSET(Projection!U129,$A$2,0),NA())</f>
        <v>#N/A</v>
      </c>
      <c r="P129" s="12" t="e">
        <f ca="1">IF($B129&lt;='Visualization - Projection'!$C$18,OFFSET(Projection!V129,$A$2,0),NA())</f>
        <v>#N/A</v>
      </c>
      <c r="Q129" s="10" t="e">
        <f ca="1">IF($B129&lt;='Visualization - Projection'!$C$18,OFFSET(Projection!W129,$A$2,0),NA())</f>
        <v>#N/A</v>
      </c>
      <c r="R129" s="11" t="e">
        <f ca="1">IF($B129&lt;='Visualization - Projection'!$C$18,OFFSET(Projection!X129,$A$2,0),NA())</f>
        <v>#N/A</v>
      </c>
      <c r="S129" s="12" t="e">
        <f ca="1">IF($B129&lt;='Visualization - Projection'!$C$18,OFFSET(Projection!Y129,$A$2,0),NA())</f>
        <v>#N/A</v>
      </c>
      <c r="T129" s="10" t="e">
        <f ca="1">IF($B129&lt;='Visualization - Projection'!$C$18,OFFSET(Projection!Z129,$A$2,0),NA())</f>
        <v>#N/A</v>
      </c>
      <c r="U129" s="10" t="e">
        <f ca="1">IF($B129&lt;='Visualization - Projection'!$C$18,OFFSET(Projection!AA129,$A$2,0),NA())</f>
        <v>#N/A</v>
      </c>
      <c r="V129" s="12" t="e">
        <f ca="1">IF($B129&lt;='Visualization - Projection'!$C$18,OFFSET(Projection!AB129,$A$2,0),NA())</f>
        <v>#N/A</v>
      </c>
      <c r="W129" s="10" t="e">
        <f ca="1">IF($B129&lt;='Visualization - Projection'!$C$18,OFFSET(Projection!AC129,$A$2,0),NA())</f>
        <v>#N/A</v>
      </c>
      <c r="X129" s="12" t="e">
        <f ca="1">IF($B129&lt;='Visualization - Projection'!$C$18,OFFSET(Projection!AD129,$A$2,0),NA())</f>
        <v>#N/A</v>
      </c>
      <c r="Y129" s="11" t="e">
        <f ca="1">IF($B129&lt;='Visualization - Projection'!$C$18,OFFSET(Projection!AE129,$A$2,0),NA())</f>
        <v>#N/A</v>
      </c>
      <c r="Z129" s="10" t="e">
        <f ca="1">IF($B129&lt;='Visualization - Projection'!$C$18,OFFSET(Projection!AI129,$A$2,0),NA())</f>
        <v>#N/A</v>
      </c>
      <c r="AA129" s="11" t="e">
        <f ca="1">IF($B129&lt;='Visualization - Projection'!$C$18,OFFSET(Projection!AJ129,$A$2,0),NA())</f>
        <v>#N/A</v>
      </c>
      <c r="AB129" s="11" t="e">
        <f ca="1">IF($B129&lt;='Visualization - Projection'!$C$18,OFFSET(Projection!#REF!,$A$2,0),NA())</f>
        <v>#N/A</v>
      </c>
      <c r="AC129" s="11" t="e">
        <f ca="1">IF($B129&lt;='Visualization - Projection'!$C$18,OFFSET(Projection!AK129,$A$2,0),NA())</f>
        <v>#N/A</v>
      </c>
      <c r="AD129" s="10" t="e">
        <f ca="1">IF($B129&lt;='Visualization - Projection'!$C$18,OFFSET(Projection!AL129,$A$2,0),NA())</f>
        <v>#N/A</v>
      </c>
      <c r="AE129" s="10" t="e">
        <f ca="1">IF($B129&lt;='Visualization - Projection'!$C$18,OFFSET(Projection!AM129,$A$2,0),NA())</f>
        <v>#N/A</v>
      </c>
      <c r="AF129" s="3" t="e">
        <f ca="1">IF($B129&lt;='Visualization - Projection'!$C$18,OFFSET(Projection!K129,$A$2,0),NA())</f>
        <v>#N/A</v>
      </c>
      <c r="AG129" s="3" t="e">
        <f ca="1">IF($B129&lt;='Visualization - Projection'!$C$18,OFFSET(Projection!M129,$A$2,0),NA())</f>
        <v>#N/A</v>
      </c>
      <c r="AH129" s="3" t="e">
        <f ca="1">IF($B129&lt;='Visualization - Projection'!$C$18,OFFSET(Projection!N129,$A$2,0),NA())</f>
        <v>#N/A</v>
      </c>
    </row>
    <row r="130" spans="2:34">
      <c r="B130" s="9" t="e">
        <f ca="1">IF(B129&lt;'Visualization - Projection'!$C$18,OFFSET(Projection!A130,$A$2,0),NA())</f>
        <v>#N/A</v>
      </c>
      <c r="C130" s="10" t="e">
        <f ca="1">IF($B130&lt;='Visualization - Projection'!$C$18,OFFSET(Projection!B130,$A$2,0),NA())</f>
        <v>#N/A</v>
      </c>
      <c r="D130" s="11" t="e">
        <f ca="1">IF($B130&lt;='Visualization - Projection'!$C$18,OFFSET(Projection!C130,$A$2,0),NA())</f>
        <v>#N/A</v>
      </c>
      <c r="E130" s="12" t="e">
        <f ca="1">IF($B130&lt;='Visualization - Projection'!$C$18,OFFSET(Projection!D130,$A$2,0),NA())</f>
        <v>#N/A</v>
      </c>
      <c r="F130" s="12" t="e">
        <f ca="1">IF($B130&lt;='Visualization - Projection'!$C$18,OFFSET(Projection!#REF!,$A$2,0),NA())</f>
        <v>#N/A</v>
      </c>
      <c r="G130" s="10" t="e">
        <f ca="1">IF($B130&lt;='Visualization - Projection'!$C$18,OFFSET(Projection!E130,$A$2,0),NA())</f>
        <v>#N/A</v>
      </c>
      <c r="H130" s="12" t="e">
        <f ca="1">IF($B130&lt;='Visualization - Projection'!$C$18,OFFSET(Projection!F130,$A$2,0),NA())</f>
        <v>#N/A</v>
      </c>
      <c r="I130" s="12" t="e">
        <f ca="1">IF($B130&lt;='Visualization - Projection'!$C$18,OFFSET(Projection!#REF!,$A$2,0),NA())</f>
        <v>#N/A</v>
      </c>
      <c r="J130" s="10" t="e">
        <f ca="1">IF($B130&lt;='Visualization - Projection'!$C$18,OFFSET(Projection!O130,$A$2,0),NA())</f>
        <v>#N/A</v>
      </c>
      <c r="K130" s="10" t="e">
        <f ca="1">IF($B130&lt;='Visualization - Projection'!$C$18,OFFSET(Projection!P130,$A$2,0),NA())</f>
        <v>#N/A</v>
      </c>
      <c r="L130" s="12" t="e">
        <f ca="1">IF($B130&lt;='Visualization - Projection'!$C$18,OFFSET(Projection!Q130,$A$2,0),NA())</f>
        <v>#N/A</v>
      </c>
      <c r="M130" s="12" t="e">
        <f ca="1">IF($B130&lt;='Visualization - Projection'!$C$18,OFFSET(Projection!#REF!,$A$2,0),NA())</f>
        <v>#N/A</v>
      </c>
      <c r="N130" s="10" t="e">
        <f ca="1">IF($B130&lt;='Visualization - Projection'!$C$18,OFFSET(Projection!T130,$A$2,0),NA())</f>
        <v>#N/A</v>
      </c>
      <c r="O130" s="11" t="e">
        <f ca="1">IF($B130&lt;='Visualization - Projection'!$C$18,OFFSET(Projection!U130,$A$2,0),NA())</f>
        <v>#N/A</v>
      </c>
      <c r="P130" s="12" t="e">
        <f ca="1">IF($B130&lt;='Visualization - Projection'!$C$18,OFFSET(Projection!V130,$A$2,0),NA())</f>
        <v>#N/A</v>
      </c>
      <c r="Q130" s="10" t="e">
        <f ca="1">IF($B130&lt;='Visualization - Projection'!$C$18,OFFSET(Projection!W130,$A$2,0),NA())</f>
        <v>#N/A</v>
      </c>
      <c r="R130" s="11" t="e">
        <f ca="1">IF($B130&lt;='Visualization - Projection'!$C$18,OFFSET(Projection!X130,$A$2,0),NA())</f>
        <v>#N/A</v>
      </c>
      <c r="S130" s="12" t="e">
        <f ca="1">IF($B130&lt;='Visualization - Projection'!$C$18,OFFSET(Projection!Y130,$A$2,0),NA())</f>
        <v>#N/A</v>
      </c>
      <c r="T130" s="10" t="e">
        <f ca="1">IF($B130&lt;='Visualization - Projection'!$C$18,OFFSET(Projection!Z130,$A$2,0),NA())</f>
        <v>#N/A</v>
      </c>
      <c r="U130" s="10" t="e">
        <f ca="1">IF($B130&lt;='Visualization - Projection'!$C$18,OFFSET(Projection!AA130,$A$2,0),NA())</f>
        <v>#N/A</v>
      </c>
      <c r="V130" s="12" t="e">
        <f ca="1">IF($B130&lt;='Visualization - Projection'!$C$18,OFFSET(Projection!AB130,$A$2,0),NA())</f>
        <v>#N/A</v>
      </c>
      <c r="W130" s="10" t="e">
        <f ca="1">IF($B130&lt;='Visualization - Projection'!$C$18,OFFSET(Projection!AC130,$A$2,0),NA())</f>
        <v>#N/A</v>
      </c>
      <c r="X130" s="12" t="e">
        <f ca="1">IF($B130&lt;='Visualization - Projection'!$C$18,OFFSET(Projection!AD130,$A$2,0),NA())</f>
        <v>#N/A</v>
      </c>
      <c r="Y130" s="11" t="e">
        <f ca="1">IF($B130&lt;='Visualization - Projection'!$C$18,OFFSET(Projection!AE130,$A$2,0),NA())</f>
        <v>#N/A</v>
      </c>
      <c r="Z130" s="10" t="e">
        <f ca="1">IF($B130&lt;='Visualization - Projection'!$C$18,OFFSET(Projection!AI130,$A$2,0),NA())</f>
        <v>#N/A</v>
      </c>
      <c r="AA130" s="11" t="e">
        <f ca="1">IF($B130&lt;='Visualization - Projection'!$C$18,OFFSET(Projection!AJ130,$A$2,0),NA())</f>
        <v>#N/A</v>
      </c>
      <c r="AB130" s="11" t="e">
        <f ca="1">IF($B130&lt;='Visualization - Projection'!$C$18,OFFSET(Projection!#REF!,$A$2,0),NA())</f>
        <v>#N/A</v>
      </c>
      <c r="AC130" s="11" t="e">
        <f ca="1">IF($B130&lt;='Visualization - Projection'!$C$18,OFFSET(Projection!AK130,$A$2,0),NA())</f>
        <v>#N/A</v>
      </c>
      <c r="AD130" s="10" t="e">
        <f ca="1">IF($B130&lt;='Visualization - Projection'!$C$18,OFFSET(Projection!AL130,$A$2,0),NA())</f>
        <v>#N/A</v>
      </c>
      <c r="AE130" s="10" t="e">
        <f ca="1">IF($B130&lt;='Visualization - Projection'!$C$18,OFFSET(Projection!AM130,$A$2,0),NA())</f>
        <v>#N/A</v>
      </c>
      <c r="AF130" s="3" t="e">
        <f ca="1">IF($B130&lt;='Visualization - Projection'!$C$18,OFFSET(Projection!K130,$A$2,0),NA())</f>
        <v>#N/A</v>
      </c>
      <c r="AG130" s="3" t="e">
        <f ca="1">IF($B130&lt;='Visualization - Projection'!$C$18,OFFSET(Projection!M130,$A$2,0),NA())</f>
        <v>#N/A</v>
      </c>
      <c r="AH130" s="3" t="e">
        <f ca="1">IF($B130&lt;='Visualization - Projection'!$C$18,OFFSET(Projection!N130,$A$2,0),NA())</f>
        <v>#N/A</v>
      </c>
    </row>
    <row r="131" spans="2:34">
      <c r="B131" s="9" t="e">
        <f ca="1">IF(B130&lt;'Visualization - Projection'!$C$18,OFFSET(Projection!A131,$A$2,0),NA())</f>
        <v>#N/A</v>
      </c>
      <c r="C131" s="10" t="e">
        <f ca="1">IF($B131&lt;='Visualization - Projection'!$C$18,OFFSET(Projection!B131,$A$2,0),NA())</f>
        <v>#N/A</v>
      </c>
      <c r="D131" s="11" t="e">
        <f ca="1">IF($B131&lt;='Visualization - Projection'!$C$18,OFFSET(Projection!C131,$A$2,0),NA())</f>
        <v>#N/A</v>
      </c>
      <c r="E131" s="12" t="e">
        <f ca="1">IF($B131&lt;='Visualization - Projection'!$C$18,OFFSET(Projection!D131,$A$2,0),NA())</f>
        <v>#N/A</v>
      </c>
      <c r="F131" s="12" t="e">
        <f ca="1">IF($B131&lt;='Visualization - Projection'!$C$18,OFFSET(Projection!#REF!,$A$2,0),NA())</f>
        <v>#N/A</v>
      </c>
      <c r="G131" s="10" t="e">
        <f ca="1">IF($B131&lt;='Visualization - Projection'!$C$18,OFFSET(Projection!E131,$A$2,0),NA())</f>
        <v>#N/A</v>
      </c>
      <c r="H131" s="12" t="e">
        <f ca="1">IF($B131&lt;='Visualization - Projection'!$C$18,OFFSET(Projection!F131,$A$2,0),NA())</f>
        <v>#N/A</v>
      </c>
      <c r="I131" s="12" t="e">
        <f ca="1">IF($B131&lt;='Visualization - Projection'!$C$18,OFFSET(Projection!#REF!,$A$2,0),NA())</f>
        <v>#N/A</v>
      </c>
      <c r="J131" s="10" t="e">
        <f ca="1">IF($B131&lt;='Visualization - Projection'!$C$18,OFFSET(Projection!O131,$A$2,0),NA())</f>
        <v>#N/A</v>
      </c>
      <c r="K131" s="10" t="e">
        <f ca="1">IF($B131&lt;='Visualization - Projection'!$C$18,OFFSET(Projection!P131,$A$2,0),NA())</f>
        <v>#N/A</v>
      </c>
      <c r="L131" s="12" t="e">
        <f ca="1">IF($B131&lt;='Visualization - Projection'!$C$18,OFFSET(Projection!Q131,$A$2,0),NA())</f>
        <v>#N/A</v>
      </c>
      <c r="M131" s="12" t="e">
        <f ca="1">IF($B131&lt;='Visualization - Projection'!$C$18,OFFSET(Projection!#REF!,$A$2,0),NA())</f>
        <v>#N/A</v>
      </c>
      <c r="N131" s="10" t="e">
        <f ca="1">IF($B131&lt;='Visualization - Projection'!$C$18,OFFSET(Projection!T131,$A$2,0),NA())</f>
        <v>#N/A</v>
      </c>
      <c r="O131" s="11" t="e">
        <f ca="1">IF($B131&lt;='Visualization - Projection'!$C$18,OFFSET(Projection!U131,$A$2,0),NA())</f>
        <v>#N/A</v>
      </c>
      <c r="P131" s="12" t="e">
        <f ca="1">IF($B131&lt;='Visualization - Projection'!$C$18,OFFSET(Projection!V131,$A$2,0),NA())</f>
        <v>#N/A</v>
      </c>
      <c r="Q131" s="10" t="e">
        <f ca="1">IF($B131&lt;='Visualization - Projection'!$C$18,OFFSET(Projection!W131,$A$2,0),NA())</f>
        <v>#N/A</v>
      </c>
      <c r="R131" s="11" t="e">
        <f ca="1">IF($B131&lt;='Visualization - Projection'!$C$18,OFFSET(Projection!X131,$A$2,0),NA())</f>
        <v>#N/A</v>
      </c>
      <c r="S131" s="12" t="e">
        <f ca="1">IF($B131&lt;='Visualization - Projection'!$C$18,OFFSET(Projection!Y131,$A$2,0),NA())</f>
        <v>#N/A</v>
      </c>
      <c r="T131" s="10" t="e">
        <f ca="1">IF($B131&lt;='Visualization - Projection'!$C$18,OFFSET(Projection!Z131,$A$2,0),NA())</f>
        <v>#N/A</v>
      </c>
      <c r="U131" s="10" t="e">
        <f ca="1">IF($B131&lt;='Visualization - Projection'!$C$18,OFFSET(Projection!AA131,$A$2,0),NA())</f>
        <v>#N/A</v>
      </c>
      <c r="V131" s="12" t="e">
        <f ca="1">IF($B131&lt;='Visualization - Projection'!$C$18,OFFSET(Projection!AB131,$A$2,0),NA())</f>
        <v>#N/A</v>
      </c>
      <c r="W131" s="10" t="e">
        <f ca="1">IF($B131&lt;='Visualization - Projection'!$C$18,OFFSET(Projection!AC131,$A$2,0),NA())</f>
        <v>#N/A</v>
      </c>
      <c r="X131" s="12" t="e">
        <f ca="1">IF($B131&lt;='Visualization - Projection'!$C$18,OFFSET(Projection!AD131,$A$2,0),NA())</f>
        <v>#N/A</v>
      </c>
      <c r="Y131" s="11" t="e">
        <f ca="1">IF($B131&lt;='Visualization - Projection'!$C$18,OFFSET(Projection!AE131,$A$2,0),NA())</f>
        <v>#N/A</v>
      </c>
      <c r="Z131" s="10" t="e">
        <f ca="1">IF($B131&lt;='Visualization - Projection'!$C$18,OFFSET(Projection!AI131,$A$2,0),NA())</f>
        <v>#N/A</v>
      </c>
      <c r="AA131" s="11" t="e">
        <f ca="1">IF($B131&lt;='Visualization - Projection'!$C$18,OFFSET(Projection!AJ131,$A$2,0),NA())</f>
        <v>#N/A</v>
      </c>
      <c r="AB131" s="11" t="e">
        <f ca="1">IF($B131&lt;='Visualization - Projection'!$C$18,OFFSET(Projection!#REF!,$A$2,0),NA())</f>
        <v>#N/A</v>
      </c>
      <c r="AC131" s="11" t="e">
        <f ca="1">IF($B131&lt;='Visualization - Projection'!$C$18,OFFSET(Projection!AK131,$A$2,0),NA())</f>
        <v>#N/A</v>
      </c>
      <c r="AD131" s="10" t="e">
        <f ca="1">IF($B131&lt;='Visualization - Projection'!$C$18,OFFSET(Projection!AL131,$A$2,0),NA())</f>
        <v>#N/A</v>
      </c>
      <c r="AE131" s="10" t="e">
        <f ca="1">IF($B131&lt;='Visualization - Projection'!$C$18,OFFSET(Projection!AM131,$A$2,0),NA())</f>
        <v>#N/A</v>
      </c>
      <c r="AF131" s="3" t="e">
        <f ca="1">IF($B131&lt;='Visualization - Projection'!$C$18,OFFSET(Projection!K131,$A$2,0),NA())</f>
        <v>#N/A</v>
      </c>
      <c r="AG131" s="3" t="e">
        <f ca="1">IF($B131&lt;='Visualization - Projection'!$C$18,OFFSET(Projection!M131,$A$2,0),NA())</f>
        <v>#N/A</v>
      </c>
      <c r="AH131" s="3" t="e">
        <f ca="1">IF($B131&lt;='Visualization - Projection'!$C$18,OFFSET(Projection!N131,$A$2,0),NA())</f>
        <v>#N/A</v>
      </c>
    </row>
    <row r="132" spans="2:34">
      <c r="B132" s="9" t="e">
        <f ca="1">IF(B131&lt;'Visualization - Projection'!$C$18,OFFSET(Projection!A132,$A$2,0),NA())</f>
        <v>#N/A</v>
      </c>
      <c r="C132" s="10" t="e">
        <f ca="1">IF($B132&lt;='Visualization - Projection'!$C$18,OFFSET(Projection!B132,$A$2,0),NA())</f>
        <v>#N/A</v>
      </c>
      <c r="D132" s="11" t="e">
        <f ca="1">IF($B132&lt;='Visualization - Projection'!$C$18,OFFSET(Projection!C132,$A$2,0),NA())</f>
        <v>#N/A</v>
      </c>
      <c r="E132" s="12" t="e">
        <f ca="1">IF($B132&lt;='Visualization - Projection'!$C$18,OFFSET(Projection!D132,$A$2,0),NA())</f>
        <v>#N/A</v>
      </c>
      <c r="F132" s="12" t="e">
        <f ca="1">IF($B132&lt;='Visualization - Projection'!$C$18,OFFSET(Projection!#REF!,$A$2,0),NA())</f>
        <v>#N/A</v>
      </c>
      <c r="G132" s="10" t="e">
        <f ca="1">IF($B132&lt;='Visualization - Projection'!$C$18,OFFSET(Projection!E132,$A$2,0),NA())</f>
        <v>#N/A</v>
      </c>
      <c r="H132" s="12" t="e">
        <f ca="1">IF($B132&lt;='Visualization - Projection'!$C$18,OFFSET(Projection!F132,$A$2,0),NA())</f>
        <v>#N/A</v>
      </c>
      <c r="I132" s="12" t="e">
        <f ca="1">IF($B132&lt;='Visualization - Projection'!$C$18,OFFSET(Projection!#REF!,$A$2,0),NA())</f>
        <v>#N/A</v>
      </c>
      <c r="J132" s="10" t="e">
        <f ca="1">IF($B132&lt;='Visualization - Projection'!$C$18,OFFSET(Projection!O132,$A$2,0),NA())</f>
        <v>#N/A</v>
      </c>
      <c r="K132" s="10" t="e">
        <f ca="1">IF($B132&lt;='Visualization - Projection'!$C$18,OFFSET(Projection!P132,$A$2,0),NA())</f>
        <v>#N/A</v>
      </c>
      <c r="L132" s="12" t="e">
        <f ca="1">IF($B132&lt;='Visualization - Projection'!$C$18,OFFSET(Projection!Q132,$A$2,0),NA())</f>
        <v>#N/A</v>
      </c>
      <c r="M132" s="12" t="e">
        <f ca="1">IF($B132&lt;='Visualization - Projection'!$C$18,OFFSET(Projection!#REF!,$A$2,0),NA())</f>
        <v>#N/A</v>
      </c>
      <c r="N132" s="10" t="e">
        <f ca="1">IF($B132&lt;='Visualization - Projection'!$C$18,OFFSET(Projection!T132,$A$2,0),NA())</f>
        <v>#N/A</v>
      </c>
      <c r="O132" s="11" t="e">
        <f ca="1">IF($B132&lt;='Visualization - Projection'!$C$18,OFFSET(Projection!U132,$A$2,0),NA())</f>
        <v>#N/A</v>
      </c>
      <c r="P132" s="12" t="e">
        <f ca="1">IF($B132&lt;='Visualization - Projection'!$C$18,OFFSET(Projection!V132,$A$2,0),NA())</f>
        <v>#N/A</v>
      </c>
      <c r="Q132" s="10" t="e">
        <f ca="1">IF($B132&lt;='Visualization - Projection'!$C$18,OFFSET(Projection!W132,$A$2,0),NA())</f>
        <v>#N/A</v>
      </c>
      <c r="R132" s="11" t="e">
        <f ca="1">IF($B132&lt;='Visualization - Projection'!$C$18,OFFSET(Projection!X132,$A$2,0),NA())</f>
        <v>#N/A</v>
      </c>
      <c r="S132" s="12" t="e">
        <f ca="1">IF($B132&lt;='Visualization - Projection'!$C$18,OFFSET(Projection!Y132,$A$2,0),NA())</f>
        <v>#N/A</v>
      </c>
      <c r="T132" s="10" t="e">
        <f ca="1">IF($B132&lt;='Visualization - Projection'!$C$18,OFFSET(Projection!Z132,$A$2,0),NA())</f>
        <v>#N/A</v>
      </c>
      <c r="U132" s="10" t="e">
        <f ca="1">IF($B132&lt;='Visualization - Projection'!$C$18,OFFSET(Projection!AA132,$A$2,0),NA())</f>
        <v>#N/A</v>
      </c>
      <c r="V132" s="12" t="e">
        <f ca="1">IF($B132&lt;='Visualization - Projection'!$C$18,OFFSET(Projection!AB132,$A$2,0),NA())</f>
        <v>#N/A</v>
      </c>
      <c r="W132" s="10" t="e">
        <f ca="1">IF($B132&lt;='Visualization - Projection'!$C$18,OFFSET(Projection!AC132,$A$2,0),NA())</f>
        <v>#N/A</v>
      </c>
      <c r="X132" s="12" t="e">
        <f ca="1">IF($B132&lt;='Visualization - Projection'!$C$18,OFFSET(Projection!AD132,$A$2,0),NA())</f>
        <v>#N/A</v>
      </c>
      <c r="Y132" s="11" t="e">
        <f ca="1">IF($B132&lt;='Visualization - Projection'!$C$18,OFFSET(Projection!AE132,$A$2,0),NA())</f>
        <v>#N/A</v>
      </c>
      <c r="Z132" s="10" t="e">
        <f ca="1">IF($B132&lt;='Visualization - Projection'!$C$18,OFFSET(Projection!AI132,$A$2,0),NA())</f>
        <v>#N/A</v>
      </c>
      <c r="AA132" s="11" t="e">
        <f ca="1">IF($B132&lt;='Visualization - Projection'!$C$18,OFFSET(Projection!AJ132,$A$2,0),NA())</f>
        <v>#N/A</v>
      </c>
      <c r="AB132" s="11" t="e">
        <f ca="1">IF($B132&lt;='Visualization - Projection'!$C$18,OFFSET(Projection!#REF!,$A$2,0),NA())</f>
        <v>#N/A</v>
      </c>
      <c r="AC132" s="11" t="e">
        <f ca="1">IF($B132&lt;='Visualization - Projection'!$C$18,OFFSET(Projection!AK132,$A$2,0),NA())</f>
        <v>#N/A</v>
      </c>
      <c r="AD132" s="10" t="e">
        <f ca="1">IF($B132&lt;='Visualization - Projection'!$C$18,OFFSET(Projection!AL132,$A$2,0),NA())</f>
        <v>#N/A</v>
      </c>
      <c r="AE132" s="10" t="e">
        <f ca="1">IF($B132&lt;='Visualization - Projection'!$C$18,OFFSET(Projection!AM132,$A$2,0),NA())</f>
        <v>#N/A</v>
      </c>
      <c r="AF132" s="3" t="e">
        <f ca="1">IF($B132&lt;='Visualization - Projection'!$C$18,OFFSET(Projection!K132,$A$2,0),NA())</f>
        <v>#N/A</v>
      </c>
      <c r="AG132" s="3" t="e">
        <f ca="1">IF($B132&lt;='Visualization - Projection'!$C$18,OFFSET(Projection!M132,$A$2,0),NA())</f>
        <v>#N/A</v>
      </c>
      <c r="AH132" s="3" t="e">
        <f ca="1">IF($B132&lt;='Visualization - Projection'!$C$18,OFFSET(Projection!N132,$A$2,0),NA())</f>
        <v>#N/A</v>
      </c>
    </row>
    <row r="133" spans="2:34">
      <c r="B133" s="9" t="e">
        <f ca="1">IF(B132&lt;'Visualization - Projection'!$C$18,OFFSET(Projection!A133,$A$2,0),NA())</f>
        <v>#N/A</v>
      </c>
      <c r="C133" s="10" t="e">
        <f ca="1">IF($B133&lt;='Visualization - Projection'!$C$18,OFFSET(Projection!B133,$A$2,0),NA())</f>
        <v>#N/A</v>
      </c>
      <c r="D133" s="11" t="e">
        <f ca="1">IF($B133&lt;='Visualization - Projection'!$C$18,OFFSET(Projection!C133,$A$2,0),NA())</f>
        <v>#N/A</v>
      </c>
      <c r="E133" s="12" t="e">
        <f ca="1">IF($B133&lt;='Visualization - Projection'!$C$18,OFFSET(Projection!D133,$A$2,0),NA())</f>
        <v>#N/A</v>
      </c>
      <c r="F133" s="12" t="e">
        <f ca="1">IF($B133&lt;='Visualization - Projection'!$C$18,OFFSET(Projection!#REF!,$A$2,0),NA())</f>
        <v>#N/A</v>
      </c>
      <c r="G133" s="10" t="e">
        <f ca="1">IF($B133&lt;='Visualization - Projection'!$C$18,OFFSET(Projection!E133,$A$2,0),NA())</f>
        <v>#N/A</v>
      </c>
      <c r="H133" s="12" t="e">
        <f ca="1">IF($B133&lt;='Visualization - Projection'!$C$18,OFFSET(Projection!F133,$A$2,0),NA())</f>
        <v>#N/A</v>
      </c>
      <c r="I133" s="12" t="e">
        <f ca="1">IF($B133&lt;='Visualization - Projection'!$C$18,OFFSET(Projection!#REF!,$A$2,0),NA())</f>
        <v>#N/A</v>
      </c>
      <c r="J133" s="10" t="e">
        <f ca="1">IF($B133&lt;='Visualization - Projection'!$C$18,OFFSET(Projection!O133,$A$2,0),NA())</f>
        <v>#N/A</v>
      </c>
      <c r="K133" s="10" t="e">
        <f ca="1">IF($B133&lt;='Visualization - Projection'!$C$18,OFFSET(Projection!P133,$A$2,0),NA())</f>
        <v>#N/A</v>
      </c>
      <c r="L133" s="12" t="e">
        <f ca="1">IF($B133&lt;='Visualization - Projection'!$C$18,OFFSET(Projection!Q133,$A$2,0),NA())</f>
        <v>#N/A</v>
      </c>
      <c r="M133" s="12" t="e">
        <f ca="1">IF($B133&lt;='Visualization - Projection'!$C$18,OFFSET(Projection!#REF!,$A$2,0),NA())</f>
        <v>#N/A</v>
      </c>
      <c r="N133" s="10" t="e">
        <f ca="1">IF($B133&lt;='Visualization - Projection'!$C$18,OFFSET(Projection!T133,$A$2,0),NA())</f>
        <v>#N/A</v>
      </c>
      <c r="O133" s="11" t="e">
        <f ca="1">IF($B133&lt;='Visualization - Projection'!$C$18,OFFSET(Projection!U133,$A$2,0),NA())</f>
        <v>#N/A</v>
      </c>
      <c r="P133" s="12" t="e">
        <f ca="1">IF($B133&lt;='Visualization - Projection'!$C$18,OFFSET(Projection!V133,$A$2,0),NA())</f>
        <v>#N/A</v>
      </c>
      <c r="Q133" s="10" t="e">
        <f ca="1">IF($B133&lt;='Visualization - Projection'!$C$18,OFFSET(Projection!W133,$A$2,0),NA())</f>
        <v>#N/A</v>
      </c>
      <c r="R133" s="11" t="e">
        <f ca="1">IF($B133&lt;='Visualization - Projection'!$C$18,OFFSET(Projection!X133,$A$2,0),NA())</f>
        <v>#N/A</v>
      </c>
      <c r="S133" s="12" t="e">
        <f ca="1">IF($B133&lt;='Visualization - Projection'!$C$18,OFFSET(Projection!Y133,$A$2,0),NA())</f>
        <v>#N/A</v>
      </c>
      <c r="T133" s="10" t="e">
        <f ca="1">IF($B133&lt;='Visualization - Projection'!$C$18,OFFSET(Projection!Z133,$A$2,0),NA())</f>
        <v>#N/A</v>
      </c>
      <c r="U133" s="10" t="e">
        <f ca="1">IF($B133&lt;='Visualization - Projection'!$C$18,OFFSET(Projection!AA133,$A$2,0),NA())</f>
        <v>#N/A</v>
      </c>
      <c r="V133" s="12" t="e">
        <f ca="1">IF($B133&lt;='Visualization - Projection'!$C$18,OFFSET(Projection!AB133,$A$2,0),NA())</f>
        <v>#N/A</v>
      </c>
      <c r="W133" s="10" t="e">
        <f ca="1">IF($B133&lt;='Visualization - Projection'!$C$18,OFFSET(Projection!AC133,$A$2,0),NA())</f>
        <v>#N/A</v>
      </c>
      <c r="X133" s="12" t="e">
        <f ca="1">IF($B133&lt;='Visualization - Projection'!$C$18,OFFSET(Projection!AD133,$A$2,0),NA())</f>
        <v>#N/A</v>
      </c>
      <c r="Y133" s="11" t="e">
        <f ca="1">IF($B133&lt;='Visualization - Projection'!$C$18,OFFSET(Projection!AE133,$A$2,0),NA())</f>
        <v>#N/A</v>
      </c>
      <c r="Z133" s="10" t="e">
        <f ca="1">IF($B133&lt;='Visualization - Projection'!$C$18,OFFSET(Projection!AI133,$A$2,0),NA())</f>
        <v>#N/A</v>
      </c>
      <c r="AA133" s="11" t="e">
        <f ca="1">IF($B133&lt;='Visualization - Projection'!$C$18,OFFSET(Projection!AJ133,$A$2,0),NA())</f>
        <v>#N/A</v>
      </c>
      <c r="AB133" s="11" t="e">
        <f ca="1">IF($B133&lt;='Visualization - Projection'!$C$18,OFFSET(Projection!#REF!,$A$2,0),NA())</f>
        <v>#N/A</v>
      </c>
      <c r="AC133" s="11" t="e">
        <f ca="1">IF($B133&lt;='Visualization - Projection'!$C$18,OFFSET(Projection!AK133,$A$2,0),NA())</f>
        <v>#N/A</v>
      </c>
      <c r="AD133" s="10" t="e">
        <f ca="1">IF($B133&lt;='Visualization - Projection'!$C$18,OFFSET(Projection!AL133,$A$2,0),NA())</f>
        <v>#N/A</v>
      </c>
      <c r="AE133" s="10" t="e">
        <f ca="1">IF($B133&lt;='Visualization - Projection'!$C$18,OFFSET(Projection!AM133,$A$2,0),NA())</f>
        <v>#N/A</v>
      </c>
      <c r="AF133" s="3" t="e">
        <f ca="1">IF($B133&lt;='Visualization - Projection'!$C$18,OFFSET(Projection!K133,$A$2,0),NA())</f>
        <v>#N/A</v>
      </c>
      <c r="AG133" s="3" t="e">
        <f ca="1">IF($B133&lt;='Visualization - Projection'!$C$18,OFFSET(Projection!M133,$A$2,0),NA())</f>
        <v>#N/A</v>
      </c>
      <c r="AH133" s="3" t="e">
        <f ca="1">IF($B133&lt;='Visualization - Projection'!$C$18,OFFSET(Projection!N133,$A$2,0),NA())</f>
        <v>#N/A</v>
      </c>
    </row>
    <row r="134" spans="2:34">
      <c r="B134" s="9" t="e">
        <f ca="1">IF(B133&lt;'Visualization - Projection'!$C$18,OFFSET(Projection!A134,$A$2,0),NA())</f>
        <v>#N/A</v>
      </c>
      <c r="C134" s="10" t="e">
        <f ca="1">IF($B134&lt;='Visualization - Projection'!$C$18,OFFSET(Projection!B134,$A$2,0),NA())</f>
        <v>#N/A</v>
      </c>
      <c r="D134" s="11" t="e">
        <f ca="1">IF($B134&lt;='Visualization - Projection'!$C$18,OFFSET(Projection!C134,$A$2,0),NA())</f>
        <v>#N/A</v>
      </c>
      <c r="E134" s="12" t="e">
        <f ca="1">IF($B134&lt;='Visualization - Projection'!$C$18,OFFSET(Projection!D134,$A$2,0),NA())</f>
        <v>#N/A</v>
      </c>
      <c r="F134" s="12" t="e">
        <f ca="1">IF($B134&lt;='Visualization - Projection'!$C$18,OFFSET(Projection!#REF!,$A$2,0),NA())</f>
        <v>#N/A</v>
      </c>
      <c r="G134" s="10" t="e">
        <f ca="1">IF($B134&lt;='Visualization - Projection'!$C$18,OFFSET(Projection!E134,$A$2,0),NA())</f>
        <v>#N/A</v>
      </c>
      <c r="H134" s="12" t="e">
        <f ca="1">IF($B134&lt;='Visualization - Projection'!$C$18,OFFSET(Projection!F134,$A$2,0),NA())</f>
        <v>#N/A</v>
      </c>
      <c r="I134" s="12" t="e">
        <f ca="1">IF($B134&lt;='Visualization - Projection'!$C$18,OFFSET(Projection!#REF!,$A$2,0),NA())</f>
        <v>#N/A</v>
      </c>
      <c r="J134" s="10" t="e">
        <f ca="1">IF($B134&lt;='Visualization - Projection'!$C$18,OFFSET(Projection!O134,$A$2,0),NA())</f>
        <v>#N/A</v>
      </c>
      <c r="K134" s="10" t="e">
        <f ca="1">IF($B134&lt;='Visualization - Projection'!$C$18,OFFSET(Projection!P134,$A$2,0),NA())</f>
        <v>#N/A</v>
      </c>
      <c r="L134" s="12" t="e">
        <f ca="1">IF($B134&lt;='Visualization - Projection'!$C$18,OFFSET(Projection!Q134,$A$2,0),NA())</f>
        <v>#N/A</v>
      </c>
      <c r="M134" s="12" t="e">
        <f ca="1">IF($B134&lt;='Visualization - Projection'!$C$18,OFFSET(Projection!#REF!,$A$2,0),NA())</f>
        <v>#N/A</v>
      </c>
      <c r="N134" s="10" t="e">
        <f ca="1">IF($B134&lt;='Visualization - Projection'!$C$18,OFFSET(Projection!T134,$A$2,0),NA())</f>
        <v>#N/A</v>
      </c>
      <c r="O134" s="11" t="e">
        <f ca="1">IF($B134&lt;='Visualization - Projection'!$C$18,OFFSET(Projection!U134,$A$2,0),NA())</f>
        <v>#N/A</v>
      </c>
      <c r="P134" s="12" t="e">
        <f ca="1">IF($B134&lt;='Visualization - Projection'!$C$18,OFFSET(Projection!V134,$A$2,0),NA())</f>
        <v>#N/A</v>
      </c>
      <c r="Q134" s="10" t="e">
        <f ca="1">IF($B134&lt;='Visualization - Projection'!$C$18,OFFSET(Projection!W134,$A$2,0),NA())</f>
        <v>#N/A</v>
      </c>
      <c r="R134" s="11" t="e">
        <f ca="1">IF($B134&lt;='Visualization - Projection'!$C$18,OFFSET(Projection!X134,$A$2,0),NA())</f>
        <v>#N/A</v>
      </c>
      <c r="S134" s="12" t="e">
        <f ca="1">IF($B134&lt;='Visualization - Projection'!$C$18,OFFSET(Projection!Y134,$A$2,0),NA())</f>
        <v>#N/A</v>
      </c>
      <c r="T134" s="10" t="e">
        <f ca="1">IF($B134&lt;='Visualization - Projection'!$C$18,OFFSET(Projection!Z134,$A$2,0),NA())</f>
        <v>#N/A</v>
      </c>
      <c r="U134" s="10" t="e">
        <f ca="1">IF($B134&lt;='Visualization - Projection'!$C$18,OFFSET(Projection!AA134,$A$2,0),NA())</f>
        <v>#N/A</v>
      </c>
      <c r="V134" s="12" t="e">
        <f ca="1">IF($B134&lt;='Visualization - Projection'!$C$18,OFFSET(Projection!AB134,$A$2,0),NA())</f>
        <v>#N/A</v>
      </c>
      <c r="W134" s="10" t="e">
        <f ca="1">IF($B134&lt;='Visualization - Projection'!$C$18,OFFSET(Projection!AC134,$A$2,0),NA())</f>
        <v>#N/A</v>
      </c>
      <c r="X134" s="12" t="e">
        <f ca="1">IF($B134&lt;='Visualization - Projection'!$C$18,OFFSET(Projection!AD134,$A$2,0),NA())</f>
        <v>#N/A</v>
      </c>
      <c r="Y134" s="11" t="e">
        <f ca="1">IF($B134&lt;='Visualization - Projection'!$C$18,OFFSET(Projection!AE134,$A$2,0),NA())</f>
        <v>#N/A</v>
      </c>
      <c r="Z134" s="10" t="e">
        <f ca="1">IF($B134&lt;='Visualization - Projection'!$C$18,OFFSET(Projection!AI134,$A$2,0),NA())</f>
        <v>#N/A</v>
      </c>
      <c r="AA134" s="11" t="e">
        <f ca="1">IF($B134&lt;='Visualization - Projection'!$C$18,OFFSET(Projection!AJ134,$A$2,0),NA())</f>
        <v>#N/A</v>
      </c>
      <c r="AB134" s="11" t="e">
        <f ca="1">IF($B134&lt;='Visualization - Projection'!$C$18,OFFSET(Projection!#REF!,$A$2,0),NA())</f>
        <v>#N/A</v>
      </c>
      <c r="AC134" s="11" t="e">
        <f ca="1">IF($B134&lt;='Visualization - Projection'!$C$18,OFFSET(Projection!AK134,$A$2,0),NA())</f>
        <v>#N/A</v>
      </c>
      <c r="AD134" s="10" t="e">
        <f ca="1">IF($B134&lt;='Visualization - Projection'!$C$18,OFFSET(Projection!AL134,$A$2,0),NA())</f>
        <v>#N/A</v>
      </c>
      <c r="AE134" s="10" t="e">
        <f ca="1">IF($B134&lt;='Visualization - Projection'!$C$18,OFFSET(Projection!AM134,$A$2,0),NA())</f>
        <v>#N/A</v>
      </c>
      <c r="AF134" s="3" t="e">
        <f ca="1">IF($B134&lt;='Visualization - Projection'!$C$18,OFFSET(Projection!K134,$A$2,0),NA())</f>
        <v>#N/A</v>
      </c>
      <c r="AG134" s="3" t="e">
        <f ca="1">IF($B134&lt;='Visualization - Projection'!$C$18,OFFSET(Projection!M134,$A$2,0),NA())</f>
        <v>#N/A</v>
      </c>
      <c r="AH134" s="3" t="e">
        <f ca="1">IF($B134&lt;='Visualization - Projection'!$C$18,OFFSET(Projection!N134,$A$2,0),NA())</f>
        <v>#N/A</v>
      </c>
    </row>
    <row r="135" spans="2:34">
      <c r="B135" s="9" t="e">
        <f ca="1">IF(B134&lt;'Visualization - Projection'!$C$18,OFFSET(Projection!A135,$A$2,0),NA())</f>
        <v>#N/A</v>
      </c>
      <c r="C135" s="10" t="e">
        <f ca="1">IF($B135&lt;='Visualization - Projection'!$C$18,OFFSET(Projection!B135,$A$2,0),NA())</f>
        <v>#N/A</v>
      </c>
      <c r="D135" s="11" t="e">
        <f ca="1">IF($B135&lt;='Visualization - Projection'!$C$18,OFFSET(Projection!C135,$A$2,0),NA())</f>
        <v>#N/A</v>
      </c>
      <c r="E135" s="12" t="e">
        <f ca="1">IF($B135&lt;='Visualization - Projection'!$C$18,OFFSET(Projection!D135,$A$2,0),NA())</f>
        <v>#N/A</v>
      </c>
      <c r="F135" s="12" t="e">
        <f ca="1">IF($B135&lt;='Visualization - Projection'!$C$18,OFFSET(Projection!#REF!,$A$2,0),NA())</f>
        <v>#N/A</v>
      </c>
      <c r="G135" s="10" t="e">
        <f ca="1">IF($B135&lt;='Visualization - Projection'!$C$18,OFFSET(Projection!E135,$A$2,0),NA())</f>
        <v>#N/A</v>
      </c>
      <c r="H135" s="12" t="e">
        <f ca="1">IF($B135&lt;='Visualization - Projection'!$C$18,OFFSET(Projection!F135,$A$2,0),NA())</f>
        <v>#N/A</v>
      </c>
      <c r="I135" s="12" t="e">
        <f ca="1">IF($B135&lt;='Visualization - Projection'!$C$18,OFFSET(Projection!#REF!,$A$2,0),NA())</f>
        <v>#N/A</v>
      </c>
      <c r="J135" s="10" t="e">
        <f ca="1">IF($B135&lt;='Visualization - Projection'!$C$18,OFFSET(Projection!O135,$A$2,0),NA())</f>
        <v>#N/A</v>
      </c>
      <c r="K135" s="10" t="e">
        <f ca="1">IF($B135&lt;='Visualization - Projection'!$C$18,OFFSET(Projection!P135,$A$2,0),NA())</f>
        <v>#N/A</v>
      </c>
      <c r="L135" s="12" t="e">
        <f ca="1">IF($B135&lt;='Visualization - Projection'!$C$18,OFFSET(Projection!Q135,$A$2,0),NA())</f>
        <v>#N/A</v>
      </c>
      <c r="M135" s="12" t="e">
        <f ca="1">IF($B135&lt;='Visualization - Projection'!$C$18,OFFSET(Projection!#REF!,$A$2,0),NA())</f>
        <v>#N/A</v>
      </c>
      <c r="N135" s="10" t="e">
        <f ca="1">IF($B135&lt;='Visualization - Projection'!$C$18,OFFSET(Projection!T135,$A$2,0),NA())</f>
        <v>#N/A</v>
      </c>
      <c r="O135" s="11" t="e">
        <f ca="1">IF($B135&lt;='Visualization - Projection'!$C$18,OFFSET(Projection!U135,$A$2,0),NA())</f>
        <v>#N/A</v>
      </c>
      <c r="P135" s="12" t="e">
        <f ca="1">IF($B135&lt;='Visualization - Projection'!$C$18,OFFSET(Projection!V135,$A$2,0),NA())</f>
        <v>#N/A</v>
      </c>
      <c r="Q135" s="10" t="e">
        <f ca="1">IF($B135&lt;='Visualization - Projection'!$C$18,OFFSET(Projection!W135,$A$2,0),NA())</f>
        <v>#N/A</v>
      </c>
      <c r="R135" s="11" t="e">
        <f ca="1">IF($B135&lt;='Visualization - Projection'!$C$18,OFFSET(Projection!X135,$A$2,0),NA())</f>
        <v>#N/A</v>
      </c>
      <c r="S135" s="12" t="e">
        <f ca="1">IF($B135&lt;='Visualization - Projection'!$C$18,OFFSET(Projection!Y135,$A$2,0),NA())</f>
        <v>#N/A</v>
      </c>
      <c r="T135" s="10" t="e">
        <f ca="1">IF($B135&lt;='Visualization - Projection'!$C$18,OFFSET(Projection!Z135,$A$2,0),NA())</f>
        <v>#N/A</v>
      </c>
      <c r="U135" s="10" t="e">
        <f ca="1">IF($B135&lt;='Visualization - Projection'!$C$18,OFFSET(Projection!AA135,$A$2,0),NA())</f>
        <v>#N/A</v>
      </c>
      <c r="V135" s="12" t="e">
        <f ca="1">IF($B135&lt;='Visualization - Projection'!$C$18,OFFSET(Projection!AB135,$A$2,0),NA())</f>
        <v>#N/A</v>
      </c>
      <c r="W135" s="10" t="e">
        <f ca="1">IF($B135&lt;='Visualization - Projection'!$C$18,OFFSET(Projection!AC135,$A$2,0),NA())</f>
        <v>#N/A</v>
      </c>
      <c r="X135" s="12" t="e">
        <f ca="1">IF($B135&lt;='Visualization - Projection'!$C$18,OFFSET(Projection!AD135,$A$2,0),NA())</f>
        <v>#N/A</v>
      </c>
      <c r="Y135" s="11" t="e">
        <f ca="1">IF($B135&lt;='Visualization - Projection'!$C$18,OFFSET(Projection!AE135,$A$2,0),NA())</f>
        <v>#N/A</v>
      </c>
      <c r="Z135" s="10" t="e">
        <f ca="1">IF($B135&lt;='Visualization - Projection'!$C$18,OFFSET(Projection!AI135,$A$2,0),NA())</f>
        <v>#N/A</v>
      </c>
      <c r="AA135" s="11" t="e">
        <f ca="1">IF($B135&lt;='Visualization - Projection'!$C$18,OFFSET(Projection!AJ135,$A$2,0),NA())</f>
        <v>#N/A</v>
      </c>
      <c r="AB135" s="11" t="e">
        <f ca="1">IF($B135&lt;='Visualization - Projection'!$C$18,OFFSET(Projection!#REF!,$A$2,0),NA())</f>
        <v>#N/A</v>
      </c>
      <c r="AC135" s="11" t="e">
        <f ca="1">IF($B135&lt;='Visualization - Projection'!$C$18,OFFSET(Projection!AK135,$A$2,0),NA())</f>
        <v>#N/A</v>
      </c>
      <c r="AD135" s="10" t="e">
        <f ca="1">IF($B135&lt;='Visualization - Projection'!$C$18,OFFSET(Projection!AL135,$A$2,0),NA())</f>
        <v>#N/A</v>
      </c>
      <c r="AE135" s="10" t="e">
        <f ca="1">IF($B135&lt;='Visualization - Projection'!$C$18,OFFSET(Projection!AM135,$A$2,0),NA())</f>
        <v>#N/A</v>
      </c>
      <c r="AF135" s="3" t="e">
        <f ca="1">IF($B135&lt;='Visualization - Projection'!$C$18,OFFSET(Projection!K135,$A$2,0),NA())</f>
        <v>#N/A</v>
      </c>
      <c r="AG135" s="3" t="e">
        <f ca="1">IF($B135&lt;='Visualization - Projection'!$C$18,OFFSET(Projection!M135,$A$2,0),NA())</f>
        <v>#N/A</v>
      </c>
      <c r="AH135" s="3" t="e">
        <f ca="1">IF($B135&lt;='Visualization - Projection'!$C$18,OFFSET(Projection!N135,$A$2,0),NA())</f>
        <v>#N/A</v>
      </c>
    </row>
    <row r="136" spans="2:34">
      <c r="B136" s="9" t="e">
        <f ca="1">IF(B135&lt;'Visualization - Projection'!$C$18,OFFSET(Projection!A136,$A$2,0),NA())</f>
        <v>#N/A</v>
      </c>
      <c r="C136" s="10" t="e">
        <f ca="1">IF($B136&lt;='Visualization - Projection'!$C$18,OFFSET(Projection!B136,$A$2,0),NA())</f>
        <v>#N/A</v>
      </c>
      <c r="D136" s="11" t="e">
        <f ca="1">IF($B136&lt;='Visualization - Projection'!$C$18,OFFSET(Projection!C136,$A$2,0),NA())</f>
        <v>#N/A</v>
      </c>
      <c r="E136" s="12" t="e">
        <f ca="1">IF($B136&lt;='Visualization - Projection'!$C$18,OFFSET(Projection!D136,$A$2,0),NA())</f>
        <v>#N/A</v>
      </c>
      <c r="F136" s="12" t="e">
        <f ca="1">IF($B136&lt;='Visualization - Projection'!$C$18,OFFSET(Projection!#REF!,$A$2,0),NA())</f>
        <v>#N/A</v>
      </c>
      <c r="G136" s="10" t="e">
        <f ca="1">IF($B136&lt;='Visualization - Projection'!$C$18,OFFSET(Projection!E136,$A$2,0),NA())</f>
        <v>#N/A</v>
      </c>
      <c r="H136" s="12" t="e">
        <f ca="1">IF($B136&lt;='Visualization - Projection'!$C$18,OFFSET(Projection!F136,$A$2,0),NA())</f>
        <v>#N/A</v>
      </c>
      <c r="I136" s="12" t="e">
        <f ca="1">IF($B136&lt;='Visualization - Projection'!$C$18,OFFSET(Projection!#REF!,$A$2,0),NA())</f>
        <v>#N/A</v>
      </c>
      <c r="J136" s="10" t="e">
        <f ca="1">IF($B136&lt;='Visualization - Projection'!$C$18,OFFSET(Projection!O136,$A$2,0),NA())</f>
        <v>#N/A</v>
      </c>
      <c r="K136" s="10" t="e">
        <f ca="1">IF($B136&lt;='Visualization - Projection'!$C$18,OFFSET(Projection!P136,$A$2,0),NA())</f>
        <v>#N/A</v>
      </c>
      <c r="L136" s="12" t="e">
        <f ca="1">IF($B136&lt;='Visualization - Projection'!$C$18,OFFSET(Projection!Q136,$A$2,0),NA())</f>
        <v>#N/A</v>
      </c>
      <c r="M136" s="12" t="e">
        <f ca="1">IF($B136&lt;='Visualization - Projection'!$C$18,OFFSET(Projection!#REF!,$A$2,0),NA())</f>
        <v>#N/A</v>
      </c>
      <c r="N136" s="10" t="e">
        <f ca="1">IF($B136&lt;='Visualization - Projection'!$C$18,OFFSET(Projection!T136,$A$2,0),NA())</f>
        <v>#N/A</v>
      </c>
      <c r="O136" s="11" t="e">
        <f ca="1">IF($B136&lt;='Visualization - Projection'!$C$18,OFFSET(Projection!U136,$A$2,0),NA())</f>
        <v>#N/A</v>
      </c>
      <c r="P136" s="12" t="e">
        <f ca="1">IF($B136&lt;='Visualization - Projection'!$C$18,OFFSET(Projection!V136,$A$2,0),NA())</f>
        <v>#N/A</v>
      </c>
      <c r="Q136" s="10" t="e">
        <f ca="1">IF($B136&lt;='Visualization - Projection'!$C$18,OFFSET(Projection!W136,$A$2,0),NA())</f>
        <v>#N/A</v>
      </c>
      <c r="R136" s="11" t="e">
        <f ca="1">IF($B136&lt;='Visualization - Projection'!$C$18,OFFSET(Projection!X136,$A$2,0),NA())</f>
        <v>#N/A</v>
      </c>
      <c r="S136" s="12" t="e">
        <f ca="1">IF($B136&lt;='Visualization - Projection'!$C$18,OFFSET(Projection!Y136,$A$2,0),NA())</f>
        <v>#N/A</v>
      </c>
      <c r="T136" s="10" t="e">
        <f ca="1">IF($B136&lt;='Visualization - Projection'!$C$18,OFFSET(Projection!Z136,$A$2,0),NA())</f>
        <v>#N/A</v>
      </c>
      <c r="U136" s="10" t="e">
        <f ca="1">IF($B136&lt;='Visualization - Projection'!$C$18,OFFSET(Projection!AA136,$A$2,0),NA())</f>
        <v>#N/A</v>
      </c>
      <c r="V136" s="12" t="e">
        <f ca="1">IF($B136&lt;='Visualization - Projection'!$C$18,OFFSET(Projection!AB136,$A$2,0),NA())</f>
        <v>#N/A</v>
      </c>
      <c r="W136" s="10" t="e">
        <f ca="1">IF($B136&lt;='Visualization - Projection'!$C$18,OFFSET(Projection!AC136,$A$2,0),NA())</f>
        <v>#N/A</v>
      </c>
      <c r="X136" s="12" t="e">
        <f ca="1">IF($B136&lt;='Visualization - Projection'!$C$18,OFFSET(Projection!AD136,$A$2,0),NA())</f>
        <v>#N/A</v>
      </c>
      <c r="Y136" s="11" t="e">
        <f ca="1">IF($B136&lt;='Visualization - Projection'!$C$18,OFFSET(Projection!AE136,$A$2,0),NA())</f>
        <v>#N/A</v>
      </c>
      <c r="Z136" s="10" t="e">
        <f ca="1">IF($B136&lt;='Visualization - Projection'!$C$18,OFFSET(Projection!AI136,$A$2,0),NA())</f>
        <v>#N/A</v>
      </c>
      <c r="AA136" s="11" t="e">
        <f ca="1">IF($B136&lt;='Visualization - Projection'!$C$18,OFFSET(Projection!AJ136,$A$2,0),NA())</f>
        <v>#N/A</v>
      </c>
      <c r="AB136" s="11" t="e">
        <f ca="1">IF($B136&lt;='Visualization - Projection'!$C$18,OFFSET(Projection!#REF!,$A$2,0),NA())</f>
        <v>#N/A</v>
      </c>
      <c r="AC136" s="11" t="e">
        <f ca="1">IF($B136&lt;='Visualization - Projection'!$C$18,OFFSET(Projection!AK136,$A$2,0),NA())</f>
        <v>#N/A</v>
      </c>
      <c r="AD136" s="10" t="e">
        <f ca="1">IF($B136&lt;='Visualization - Projection'!$C$18,OFFSET(Projection!AL136,$A$2,0),NA())</f>
        <v>#N/A</v>
      </c>
      <c r="AE136" s="10" t="e">
        <f ca="1">IF($B136&lt;='Visualization - Projection'!$C$18,OFFSET(Projection!AM136,$A$2,0),NA())</f>
        <v>#N/A</v>
      </c>
      <c r="AF136" s="3" t="e">
        <f ca="1">IF($B136&lt;='Visualization - Projection'!$C$18,OFFSET(Projection!K136,$A$2,0),NA())</f>
        <v>#N/A</v>
      </c>
      <c r="AG136" s="3" t="e">
        <f ca="1">IF($B136&lt;='Visualization - Projection'!$C$18,OFFSET(Projection!M136,$A$2,0),NA())</f>
        <v>#N/A</v>
      </c>
      <c r="AH136" s="3" t="e">
        <f ca="1">IF($B136&lt;='Visualization - Projection'!$C$18,OFFSET(Projection!N136,$A$2,0),NA())</f>
        <v>#N/A</v>
      </c>
    </row>
    <row r="137" spans="2:34">
      <c r="B137" s="9" t="e">
        <f ca="1">IF(B136&lt;'Visualization - Projection'!$C$18,OFFSET(Projection!A137,$A$2,0),NA())</f>
        <v>#N/A</v>
      </c>
      <c r="C137" s="10" t="e">
        <f ca="1">IF($B137&lt;='Visualization - Projection'!$C$18,OFFSET(Projection!B137,$A$2,0),NA())</f>
        <v>#N/A</v>
      </c>
      <c r="D137" s="11" t="e">
        <f ca="1">IF($B137&lt;='Visualization - Projection'!$C$18,OFFSET(Projection!C137,$A$2,0),NA())</f>
        <v>#N/A</v>
      </c>
      <c r="E137" s="12" t="e">
        <f ca="1">IF($B137&lt;='Visualization - Projection'!$C$18,OFFSET(Projection!D137,$A$2,0),NA())</f>
        <v>#N/A</v>
      </c>
      <c r="F137" s="12" t="e">
        <f ca="1">IF($B137&lt;='Visualization - Projection'!$C$18,OFFSET(Projection!#REF!,$A$2,0),NA())</f>
        <v>#N/A</v>
      </c>
      <c r="G137" s="10" t="e">
        <f ca="1">IF($B137&lt;='Visualization - Projection'!$C$18,OFFSET(Projection!E137,$A$2,0),NA())</f>
        <v>#N/A</v>
      </c>
      <c r="H137" s="12" t="e">
        <f ca="1">IF($B137&lt;='Visualization - Projection'!$C$18,OFFSET(Projection!F137,$A$2,0),NA())</f>
        <v>#N/A</v>
      </c>
      <c r="I137" s="12" t="e">
        <f ca="1">IF($B137&lt;='Visualization - Projection'!$C$18,OFFSET(Projection!#REF!,$A$2,0),NA())</f>
        <v>#N/A</v>
      </c>
      <c r="J137" s="10" t="e">
        <f ca="1">IF($B137&lt;='Visualization - Projection'!$C$18,OFFSET(Projection!O137,$A$2,0),NA())</f>
        <v>#N/A</v>
      </c>
      <c r="K137" s="10" t="e">
        <f ca="1">IF($B137&lt;='Visualization - Projection'!$C$18,OFFSET(Projection!P137,$A$2,0),NA())</f>
        <v>#N/A</v>
      </c>
      <c r="L137" s="12" t="e">
        <f ca="1">IF($B137&lt;='Visualization - Projection'!$C$18,OFFSET(Projection!Q137,$A$2,0),NA())</f>
        <v>#N/A</v>
      </c>
      <c r="M137" s="12" t="e">
        <f ca="1">IF($B137&lt;='Visualization - Projection'!$C$18,OFFSET(Projection!#REF!,$A$2,0),NA())</f>
        <v>#N/A</v>
      </c>
      <c r="N137" s="10" t="e">
        <f ca="1">IF($B137&lt;='Visualization - Projection'!$C$18,OFFSET(Projection!T137,$A$2,0),NA())</f>
        <v>#N/A</v>
      </c>
      <c r="O137" s="11" t="e">
        <f ca="1">IF($B137&lt;='Visualization - Projection'!$C$18,OFFSET(Projection!U137,$A$2,0),NA())</f>
        <v>#N/A</v>
      </c>
      <c r="P137" s="12" t="e">
        <f ca="1">IF($B137&lt;='Visualization - Projection'!$C$18,OFFSET(Projection!V137,$A$2,0),NA())</f>
        <v>#N/A</v>
      </c>
      <c r="Q137" s="10" t="e">
        <f ca="1">IF($B137&lt;='Visualization - Projection'!$C$18,OFFSET(Projection!W137,$A$2,0),NA())</f>
        <v>#N/A</v>
      </c>
      <c r="R137" s="11" t="e">
        <f ca="1">IF($B137&lt;='Visualization - Projection'!$C$18,OFFSET(Projection!X137,$A$2,0),NA())</f>
        <v>#N/A</v>
      </c>
      <c r="S137" s="12" t="e">
        <f ca="1">IF($B137&lt;='Visualization - Projection'!$C$18,OFFSET(Projection!Y137,$A$2,0),NA())</f>
        <v>#N/A</v>
      </c>
      <c r="T137" s="10" t="e">
        <f ca="1">IF($B137&lt;='Visualization - Projection'!$C$18,OFFSET(Projection!Z137,$A$2,0),NA())</f>
        <v>#N/A</v>
      </c>
      <c r="U137" s="10" t="e">
        <f ca="1">IF($B137&lt;='Visualization - Projection'!$C$18,OFFSET(Projection!AA137,$A$2,0),NA())</f>
        <v>#N/A</v>
      </c>
      <c r="V137" s="12" t="e">
        <f ca="1">IF($B137&lt;='Visualization - Projection'!$C$18,OFFSET(Projection!AB137,$A$2,0),NA())</f>
        <v>#N/A</v>
      </c>
      <c r="W137" s="10" t="e">
        <f ca="1">IF($B137&lt;='Visualization - Projection'!$C$18,OFFSET(Projection!AC137,$A$2,0),NA())</f>
        <v>#N/A</v>
      </c>
      <c r="X137" s="12" t="e">
        <f ca="1">IF($B137&lt;='Visualization - Projection'!$C$18,OFFSET(Projection!AD137,$A$2,0),NA())</f>
        <v>#N/A</v>
      </c>
      <c r="Y137" s="11" t="e">
        <f ca="1">IF($B137&lt;='Visualization - Projection'!$C$18,OFFSET(Projection!AE137,$A$2,0),NA())</f>
        <v>#N/A</v>
      </c>
      <c r="Z137" s="10" t="e">
        <f ca="1">IF($B137&lt;='Visualization - Projection'!$C$18,OFFSET(Projection!AI137,$A$2,0),NA())</f>
        <v>#N/A</v>
      </c>
      <c r="AA137" s="11" t="e">
        <f ca="1">IF($B137&lt;='Visualization - Projection'!$C$18,OFFSET(Projection!AJ137,$A$2,0),NA())</f>
        <v>#N/A</v>
      </c>
      <c r="AB137" s="11" t="e">
        <f ca="1">IF($B137&lt;='Visualization - Projection'!$C$18,OFFSET(Projection!#REF!,$A$2,0),NA())</f>
        <v>#N/A</v>
      </c>
      <c r="AC137" s="11" t="e">
        <f ca="1">IF($B137&lt;='Visualization - Projection'!$C$18,OFFSET(Projection!AK137,$A$2,0),NA())</f>
        <v>#N/A</v>
      </c>
      <c r="AD137" s="10" t="e">
        <f ca="1">IF($B137&lt;='Visualization - Projection'!$C$18,OFFSET(Projection!AL137,$A$2,0),NA())</f>
        <v>#N/A</v>
      </c>
      <c r="AE137" s="10" t="e">
        <f ca="1">IF($B137&lt;='Visualization - Projection'!$C$18,OFFSET(Projection!AM137,$A$2,0),NA())</f>
        <v>#N/A</v>
      </c>
      <c r="AF137" s="3" t="e">
        <f ca="1">IF($B137&lt;='Visualization - Projection'!$C$18,OFFSET(Projection!K137,$A$2,0),NA())</f>
        <v>#N/A</v>
      </c>
      <c r="AG137" s="3" t="e">
        <f ca="1">IF($B137&lt;='Visualization - Projection'!$C$18,OFFSET(Projection!M137,$A$2,0),NA())</f>
        <v>#N/A</v>
      </c>
      <c r="AH137" s="3" t="e">
        <f ca="1">IF($B137&lt;='Visualization - Projection'!$C$18,OFFSET(Projection!N137,$A$2,0),NA())</f>
        <v>#N/A</v>
      </c>
    </row>
    <row r="138" spans="2:34">
      <c r="B138" s="9" t="e">
        <f ca="1">IF(B137&lt;'Visualization - Projection'!$C$18,OFFSET(Projection!A138,$A$2,0),NA())</f>
        <v>#N/A</v>
      </c>
      <c r="C138" s="10" t="e">
        <f ca="1">IF($B138&lt;='Visualization - Projection'!$C$18,OFFSET(Projection!B138,$A$2,0),NA())</f>
        <v>#N/A</v>
      </c>
      <c r="D138" s="11" t="e">
        <f ca="1">IF($B138&lt;='Visualization - Projection'!$C$18,OFFSET(Projection!C138,$A$2,0),NA())</f>
        <v>#N/A</v>
      </c>
      <c r="E138" s="12" t="e">
        <f ca="1">IF($B138&lt;='Visualization - Projection'!$C$18,OFFSET(Projection!D138,$A$2,0),NA())</f>
        <v>#N/A</v>
      </c>
      <c r="F138" s="12" t="e">
        <f ca="1">IF($B138&lt;='Visualization - Projection'!$C$18,OFFSET(Projection!#REF!,$A$2,0),NA())</f>
        <v>#N/A</v>
      </c>
      <c r="G138" s="10" t="e">
        <f ca="1">IF($B138&lt;='Visualization - Projection'!$C$18,OFFSET(Projection!E138,$A$2,0),NA())</f>
        <v>#N/A</v>
      </c>
      <c r="H138" s="12" t="e">
        <f ca="1">IF($B138&lt;='Visualization - Projection'!$C$18,OFFSET(Projection!F138,$A$2,0),NA())</f>
        <v>#N/A</v>
      </c>
      <c r="I138" s="12" t="e">
        <f ca="1">IF($B138&lt;='Visualization - Projection'!$C$18,OFFSET(Projection!#REF!,$A$2,0),NA())</f>
        <v>#N/A</v>
      </c>
      <c r="J138" s="10" t="e">
        <f ca="1">IF($B138&lt;='Visualization - Projection'!$C$18,OFFSET(Projection!O138,$A$2,0),NA())</f>
        <v>#N/A</v>
      </c>
      <c r="K138" s="10" t="e">
        <f ca="1">IF($B138&lt;='Visualization - Projection'!$C$18,OFFSET(Projection!P138,$A$2,0),NA())</f>
        <v>#N/A</v>
      </c>
      <c r="L138" s="12" t="e">
        <f ca="1">IF($B138&lt;='Visualization - Projection'!$C$18,OFFSET(Projection!Q138,$A$2,0),NA())</f>
        <v>#N/A</v>
      </c>
      <c r="M138" s="12" t="e">
        <f ca="1">IF($B138&lt;='Visualization - Projection'!$C$18,OFFSET(Projection!#REF!,$A$2,0),NA())</f>
        <v>#N/A</v>
      </c>
      <c r="N138" s="10" t="e">
        <f ca="1">IF($B138&lt;='Visualization - Projection'!$C$18,OFFSET(Projection!T138,$A$2,0),NA())</f>
        <v>#N/A</v>
      </c>
      <c r="O138" s="11" t="e">
        <f ca="1">IF($B138&lt;='Visualization - Projection'!$C$18,OFFSET(Projection!U138,$A$2,0),NA())</f>
        <v>#N/A</v>
      </c>
      <c r="P138" s="12" t="e">
        <f ca="1">IF($B138&lt;='Visualization - Projection'!$C$18,OFFSET(Projection!V138,$A$2,0),NA())</f>
        <v>#N/A</v>
      </c>
      <c r="Q138" s="10" t="e">
        <f ca="1">IF($B138&lt;='Visualization - Projection'!$C$18,OFFSET(Projection!W138,$A$2,0),NA())</f>
        <v>#N/A</v>
      </c>
      <c r="R138" s="11" t="e">
        <f ca="1">IF($B138&lt;='Visualization - Projection'!$C$18,OFFSET(Projection!X138,$A$2,0),NA())</f>
        <v>#N/A</v>
      </c>
      <c r="S138" s="12" t="e">
        <f ca="1">IF($B138&lt;='Visualization - Projection'!$C$18,OFFSET(Projection!Y138,$A$2,0),NA())</f>
        <v>#N/A</v>
      </c>
      <c r="T138" s="10" t="e">
        <f ca="1">IF($B138&lt;='Visualization - Projection'!$C$18,OFFSET(Projection!Z138,$A$2,0),NA())</f>
        <v>#N/A</v>
      </c>
      <c r="U138" s="10" t="e">
        <f ca="1">IF($B138&lt;='Visualization - Projection'!$C$18,OFFSET(Projection!AA138,$A$2,0),NA())</f>
        <v>#N/A</v>
      </c>
      <c r="V138" s="12" t="e">
        <f ca="1">IF($B138&lt;='Visualization - Projection'!$C$18,OFFSET(Projection!AB138,$A$2,0),NA())</f>
        <v>#N/A</v>
      </c>
      <c r="W138" s="10" t="e">
        <f ca="1">IF($B138&lt;='Visualization - Projection'!$C$18,OFFSET(Projection!AC138,$A$2,0),NA())</f>
        <v>#N/A</v>
      </c>
      <c r="X138" s="12" t="e">
        <f ca="1">IF($B138&lt;='Visualization - Projection'!$C$18,OFFSET(Projection!AD138,$A$2,0),NA())</f>
        <v>#N/A</v>
      </c>
      <c r="Y138" s="11" t="e">
        <f ca="1">IF($B138&lt;='Visualization - Projection'!$C$18,OFFSET(Projection!AE138,$A$2,0),NA())</f>
        <v>#N/A</v>
      </c>
      <c r="Z138" s="10" t="e">
        <f ca="1">IF($B138&lt;='Visualization - Projection'!$C$18,OFFSET(Projection!AI138,$A$2,0),NA())</f>
        <v>#N/A</v>
      </c>
      <c r="AA138" s="11" t="e">
        <f ca="1">IF($B138&lt;='Visualization - Projection'!$C$18,OFFSET(Projection!AJ138,$A$2,0),NA())</f>
        <v>#N/A</v>
      </c>
      <c r="AB138" s="11" t="e">
        <f ca="1">IF($B138&lt;='Visualization - Projection'!$C$18,OFFSET(Projection!#REF!,$A$2,0),NA())</f>
        <v>#N/A</v>
      </c>
      <c r="AC138" s="11" t="e">
        <f ca="1">IF($B138&lt;='Visualization - Projection'!$C$18,OFFSET(Projection!AK138,$A$2,0),NA())</f>
        <v>#N/A</v>
      </c>
      <c r="AD138" s="10" t="e">
        <f ca="1">IF($B138&lt;='Visualization - Projection'!$C$18,OFFSET(Projection!AL138,$A$2,0),NA())</f>
        <v>#N/A</v>
      </c>
      <c r="AE138" s="10" t="e">
        <f ca="1">IF($B138&lt;='Visualization - Projection'!$C$18,OFFSET(Projection!AM138,$A$2,0),NA())</f>
        <v>#N/A</v>
      </c>
      <c r="AF138" s="3" t="e">
        <f ca="1">IF($B138&lt;='Visualization - Projection'!$C$18,OFFSET(Projection!K138,$A$2,0),NA())</f>
        <v>#N/A</v>
      </c>
      <c r="AG138" s="3" t="e">
        <f ca="1">IF($B138&lt;='Visualization - Projection'!$C$18,OFFSET(Projection!M138,$A$2,0),NA())</f>
        <v>#N/A</v>
      </c>
      <c r="AH138" s="3" t="e">
        <f ca="1">IF($B138&lt;='Visualization - Projection'!$C$18,OFFSET(Projection!N138,$A$2,0),NA())</f>
        <v>#N/A</v>
      </c>
    </row>
    <row r="139" spans="2:34">
      <c r="B139" s="9" t="e">
        <f ca="1">IF(B138&lt;'Visualization - Projection'!$C$18,OFFSET(Projection!A139,$A$2,0),NA())</f>
        <v>#N/A</v>
      </c>
      <c r="C139" s="10" t="e">
        <f ca="1">IF($B139&lt;='Visualization - Projection'!$C$18,OFFSET(Projection!B139,$A$2,0),NA())</f>
        <v>#N/A</v>
      </c>
      <c r="D139" s="11" t="e">
        <f ca="1">IF($B139&lt;='Visualization - Projection'!$C$18,OFFSET(Projection!C139,$A$2,0),NA())</f>
        <v>#N/A</v>
      </c>
      <c r="E139" s="12" t="e">
        <f ca="1">IF($B139&lt;='Visualization - Projection'!$C$18,OFFSET(Projection!D139,$A$2,0),NA())</f>
        <v>#N/A</v>
      </c>
      <c r="F139" s="12" t="e">
        <f ca="1">IF($B139&lt;='Visualization - Projection'!$C$18,OFFSET(Projection!#REF!,$A$2,0),NA())</f>
        <v>#N/A</v>
      </c>
      <c r="G139" s="10" t="e">
        <f ca="1">IF($B139&lt;='Visualization - Projection'!$C$18,OFFSET(Projection!E139,$A$2,0),NA())</f>
        <v>#N/A</v>
      </c>
      <c r="H139" s="12" t="e">
        <f ca="1">IF($B139&lt;='Visualization - Projection'!$C$18,OFFSET(Projection!F139,$A$2,0),NA())</f>
        <v>#N/A</v>
      </c>
      <c r="I139" s="12" t="e">
        <f ca="1">IF($B139&lt;='Visualization - Projection'!$C$18,OFFSET(Projection!#REF!,$A$2,0),NA())</f>
        <v>#N/A</v>
      </c>
      <c r="J139" s="10" t="e">
        <f ca="1">IF($B139&lt;='Visualization - Projection'!$C$18,OFFSET(Projection!O139,$A$2,0),NA())</f>
        <v>#N/A</v>
      </c>
      <c r="K139" s="10" t="e">
        <f ca="1">IF($B139&lt;='Visualization - Projection'!$C$18,OFFSET(Projection!P139,$A$2,0),NA())</f>
        <v>#N/A</v>
      </c>
      <c r="L139" s="12" t="e">
        <f ca="1">IF($B139&lt;='Visualization - Projection'!$C$18,OFFSET(Projection!Q139,$A$2,0),NA())</f>
        <v>#N/A</v>
      </c>
      <c r="M139" s="12" t="e">
        <f ca="1">IF($B139&lt;='Visualization - Projection'!$C$18,OFFSET(Projection!#REF!,$A$2,0),NA())</f>
        <v>#N/A</v>
      </c>
      <c r="N139" s="10" t="e">
        <f ca="1">IF($B139&lt;='Visualization - Projection'!$C$18,OFFSET(Projection!T139,$A$2,0),NA())</f>
        <v>#N/A</v>
      </c>
      <c r="O139" s="11" t="e">
        <f ca="1">IF($B139&lt;='Visualization - Projection'!$C$18,OFFSET(Projection!U139,$A$2,0),NA())</f>
        <v>#N/A</v>
      </c>
      <c r="P139" s="12" t="e">
        <f ca="1">IF($B139&lt;='Visualization - Projection'!$C$18,OFFSET(Projection!V139,$A$2,0),NA())</f>
        <v>#N/A</v>
      </c>
      <c r="Q139" s="10" t="e">
        <f ca="1">IF($B139&lt;='Visualization - Projection'!$C$18,OFFSET(Projection!W139,$A$2,0),NA())</f>
        <v>#N/A</v>
      </c>
      <c r="R139" s="11" t="e">
        <f ca="1">IF($B139&lt;='Visualization - Projection'!$C$18,OFFSET(Projection!X139,$A$2,0),NA())</f>
        <v>#N/A</v>
      </c>
      <c r="S139" s="12" t="e">
        <f ca="1">IF($B139&lt;='Visualization - Projection'!$C$18,OFFSET(Projection!Y139,$A$2,0),NA())</f>
        <v>#N/A</v>
      </c>
      <c r="T139" s="10" t="e">
        <f ca="1">IF($B139&lt;='Visualization - Projection'!$C$18,OFFSET(Projection!Z139,$A$2,0),NA())</f>
        <v>#N/A</v>
      </c>
      <c r="U139" s="10" t="e">
        <f ca="1">IF($B139&lt;='Visualization - Projection'!$C$18,OFFSET(Projection!AA139,$A$2,0),NA())</f>
        <v>#N/A</v>
      </c>
      <c r="V139" s="12" t="e">
        <f ca="1">IF($B139&lt;='Visualization - Projection'!$C$18,OFFSET(Projection!AB139,$A$2,0),NA())</f>
        <v>#N/A</v>
      </c>
      <c r="W139" s="10" t="e">
        <f ca="1">IF($B139&lt;='Visualization - Projection'!$C$18,OFFSET(Projection!AC139,$A$2,0),NA())</f>
        <v>#N/A</v>
      </c>
      <c r="X139" s="12" t="e">
        <f ca="1">IF($B139&lt;='Visualization - Projection'!$C$18,OFFSET(Projection!AD139,$A$2,0),NA())</f>
        <v>#N/A</v>
      </c>
      <c r="Y139" s="11" t="e">
        <f ca="1">IF($B139&lt;='Visualization - Projection'!$C$18,OFFSET(Projection!AE139,$A$2,0),NA())</f>
        <v>#N/A</v>
      </c>
      <c r="Z139" s="10" t="e">
        <f ca="1">IF($B139&lt;='Visualization - Projection'!$C$18,OFFSET(Projection!AI139,$A$2,0),NA())</f>
        <v>#N/A</v>
      </c>
      <c r="AA139" s="11" t="e">
        <f ca="1">IF($B139&lt;='Visualization - Projection'!$C$18,OFFSET(Projection!AJ139,$A$2,0),NA())</f>
        <v>#N/A</v>
      </c>
      <c r="AB139" s="11" t="e">
        <f ca="1">IF($B139&lt;='Visualization - Projection'!$C$18,OFFSET(Projection!#REF!,$A$2,0),NA())</f>
        <v>#N/A</v>
      </c>
      <c r="AC139" s="11" t="e">
        <f ca="1">IF($B139&lt;='Visualization - Projection'!$C$18,OFFSET(Projection!AK139,$A$2,0),NA())</f>
        <v>#N/A</v>
      </c>
      <c r="AD139" s="10" t="e">
        <f ca="1">IF($B139&lt;='Visualization - Projection'!$C$18,OFFSET(Projection!AL139,$A$2,0),NA())</f>
        <v>#N/A</v>
      </c>
      <c r="AE139" s="10" t="e">
        <f ca="1">IF($B139&lt;='Visualization - Projection'!$C$18,OFFSET(Projection!AM139,$A$2,0),NA())</f>
        <v>#N/A</v>
      </c>
      <c r="AF139" s="3" t="e">
        <f ca="1">IF($B139&lt;='Visualization - Projection'!$C$18,OFFSET(Projection!K139,$A$2,0),NA())</f>
        <v>#N/A</v>
      </c>
      <c r="AG139" s="3" t="e">
        <f ca="1">IF($B139&lt;='Visualization - Projection'!$C$18,OFFSET(Projection!M139,$A$2,0),NA())</f>
        <v>#N/A</v>
      </c>
      <c r="AH139" s="3" t="e">
        <f ca="1">IF($B139&lt;='Visualization - Projection'!$C$18,OFFSET(Projection!N139,$A$2,0),NA())</f>
        <v>#N/A</v>
      </c>
    </row>
    <row r="140" spans="2:34">
      <c r="B140" s="9" t="e">
        <f ca="1">IF(B139&lt;'Visualization - Projection'!$C$18,OFFSET(Projection!A140,$A$2,0),NA())</f>
        <v>#N/A</v>
      </c>
      <c r="C140" s="10" t="e">
        <f ca="1">IF($B140&lt;='Visualization - Projection'!$C$18,OFFSET(Projection!B140,$A$2,0),NA())</f>
        <v>#N/A</v>
      </c>
      <c r="D140" s="11" t="e">
        <f ca="1">IF($B140&lt;='Visualization - Projection'!$C$18,OFFSET(Projection!C140,$A$2,0),NA())</f>
        <v>#N/A</v>
      </c>
      <c r="E140" s="12" t="e">
        <f ca="1">IF($B140&lt;='Visualization - Projection'!$C$18,OFFSET(Projection!D140,$A$2,0),NA())</f>
        <v>#N/A</v>
      </c>
      <c r="F140" s="12" t="e">
        <f ca="1">IF($B140&lt;='Visualization - Projection'!$C$18,OFFSET(Projection!#REF!,$A$2,0),NA())</f>
        <v>#N/A</v>
      </c>
      <c r="G140" s="10" t="e">
        <f ca="1">IF($B140&lt;='Visualization - Projection'!$C$18,OFFSET(Projection!E140,$A$2,0),NA())</f>
        <v>#N/A</v>
      </c>
      <c r="H140" s="12" t="e">
        <f ca="1">IF($B140&lt;='Visualization - Projection'!$C$18,OFFSET(Projection!F140,$A$2,0),NA())</f>
        <v>#N/A</v>
      </c>
      <c r="I140" s="12" t="e">
        <f ca="1">IF($B140&lt;='Visualization - Projection'!$C$18,OFFSET(Projection!#REF!,$A$2,0),NA())</f>
        <v>#N/A</v>
      </c>
      <c r="J140" s="10" t="e">
        <f ca="1">IF($B140&lt;='Visualization - Projection'!$C$18,OFFSET(Projection!O140,$A$2,0),NA())</f>
        <v>#N/A</v>
      </c>
      <c r="K140" s="10" t="e">
        <f ca="1">IF($B140&lt;='Visualization - Projection'!$C$18,OFFSET(Projection!P140,$A$2,0),NA())</f>
        <v>#N/A</v>
      </c>
      <c r="L140" s="12" t="e">
        <f ca="1">IF($B140&lt;='Visualization - Projection'!$C$18,OFFSET(Projection!Q140,$A$2,0),NA())</f>
        <v>#N/A</v>
      </c>
      <c r="M140" s="12" t="e">
        <f ca="1">IF($B140&lt;='Visualization - Projection'!$C$18,OFFSET(Projection!#REF!,$A$2,0),NA())</f>
        <v>#N/A</v>
      </c>
      <c r="N140" s="10" t="e">
        <f ca="1">IF($B140&lt;='Visualization - Projection'!$C$18,OFFSET(Projection!T140,$A$2,0),NA())</f>
        <v>#N/A</v>
      </c>
      <c r="O140" s="11" t="e">
        <f ca="1">IF($B140&lt;='Visualization - Projection'!$C$18,OFFSET(Projection!U140,$A$2,0),NA())</f>
        <v>#N/A</v>
      </c>
      <c r="P140" s="12" t="e">
        <f ca="1">IF($B140&lt;='Visualization - Projection'!$C$18,OFFSET(Projection!V140,$A$2,0),NA())</f>
        <v>#N/A</v>
      </c>
      <c r="Q140" s="10" t="e">
        <f ca="1">IF($B140&lt;='Visualization - Projection'!$C$18,OFFSET(Projection!W140,$A$2,0),NA())</f>
        <v>#N/A</v>
      </c>
      <c r="R140" s="11" t="e">
        <f ca="1">IF($B140&lt;='Visualization - Projection'!$C$18,OFFSET(Projection!X140,$A$2,0),NA())</f>
        <v>#N/A</v>
      </c>
      <c r="S140" s="12" t="e">
        <f ca="1">IF($B140&lt;='Visualization - Projection'!$C$18,OFFSET(Projection!Y140,$A$2,0),NA())</f>
        <v>#N/A</v>
      </c>
      <c r="T140" s="10" t="e">
        <f ca="1">IF($B140&lt;='Visualization - Projection'!$C$18,OFFSET(Projection!Z140,$A$2,0),NA())</f>
        <v>#N/A</v>
      </c>
      <c r="U140" s="10" t="e">
        <f ca="1">IF($B140&lt;='Visualization - Projection'!$C$18,OFFSET(Projection!AA140,$A$2,0),NA())</f>
        <v>#N/A</v>
      </c>
      <c r="V140" s="12" t="e">
        <f ca="1">IF($B140&lt;='Visualization - Projection'!$C$18,OFFSET(Projection!AB140,$A$2,0),NA())</f>
        <v>#N/A</v>
      </c>
      <c r="W140" s="10" t="e">
        <f ca="1">IF($B140&lt;='Visualization - Projection'!$C$18,OFFSET(Projection!AC140,$A$2,0),NA())</f>
        <v>#N/A</v>
      </c>
      <c r="X140" s="12" t="e">
        <f ca="1">IF($B140&lt;='Visualization - Projection'!$C$18,OFFSET(Projection!AD140,$A$2,0),NA())</f>
        <v>#N/A</v>
      </c>
      <c r="Y140" s="11" t="e">
        <f ca="1">IF($B140&lt;='Visualization - Projection'!$C$18,OFFSET(Projection!AE140,$A$2,0),NA())</f>
        <v>#N/A</v>
      </c>
      <c r="Z140" s="10" t="e">
        <f ca="1">IF($B140&lt;='Visualization - Projection'!$C$18,OFFSET(Projection!AI140,$A$2,0),NA())</f>
        <v>#N/A</v>
      </c>
      <c r="AA140" s="11" t="e">
        <f ca="1">IF($B140&lt;='Visualization - Projection'!$C$18,OFFSET(Projection!AJ140,$A$2,0),NA())</f>
        <v>#N/A</v>
      </c>
      <c r="AB140" s="11" t="e">
        <f ca="1">IF($B140&lt;='Visualization - Projection'!$C$18,OFFSET(Projection!#REF!,$A$2,0),NA())</f>
        <v>#N/A</v>
      </c>
      <c r="AC140" s="11" t="e">
        <f ca="1">IF($B140&lt;='Visualization - Projection'!$C$18,OFFSET(Projection!AK140,$A$2,0),NA())</f>
        <v>#N/A</v>
      </c>
      <c r="AD140" s="10" t="e">
        <f ca="1">IF($B140&lt;='Visualization - Projection'!$C$18,OFFSET(Projection!AL140,$A$2,0),NA())</f>
        <v>#N/A</v>
      </c>
      <c r="AE140" s="10" t="e">
        <f ca="1">IF($B140&lt;='Visualization - Projection'!$C$18,OFFSET(Projection!AM140,$A$2,0),NA())</f>
        <v>#N/A</v>
      </c>
      <c r="AF140" s="3" t="e">
        <f ca="1">IF($B140&lt;='Visualization - Projection'!$C$18,OFFSET(Projection!K140,$A$2,0),NA())</f>
        <v>#N/A</v>
      </c>
      <c r="AG140" s="3" t="e">
        <f ca="1">IF($B140&lt;='Visualization - Projection'!$C$18,OFFSET(Projection!M140,$A$2,0),NA())</f>
        <v>#N/A</v>
      </c>
      <c r="AH140" s="3" t="e">
        <f ca="1">IF($B140&lt;='Visualization - Projection'!$C$18,OFFSET(Projection!N140,$A$2,0),NA())</f>
        <v>#N/A</v>
      </c>
    </row>
    <row r="141" spans="2:34">
      <c r="B141" s="9" t="e">
        <f ca="1">IF(B140&lt;'Visualization - Projection'!$C$18,OFFSET(Projection!A141,$A$2,0),NA())</f>
        <v>#N/A</v>
      </c>
      <c r="C141" s="10" t="e">
        <f ca="1">IF($B141&lt;='Visualization - Projection'!$C$18,OFFSET(Projection!B141,$A$2,0),NA())</f>
        <v>#N/A</v>
      </c>
      <c r="D141" s="11" t="e">
        <f ca="1">IF($B141&lt;='Visualization - Projection'!$C$18,OFFSET(Projection!C141,$A$2,0),NA())</f>
        <v>#N/A</v>
      </c>
      <c r="E141" s="12" t="e">
        <f ca="1">IF($B141&lt;='Visualization - Projection'!$C$18,OFFSET(Projection!D141,$A$2,0),NA())</f>
        <v>#N/A</v>
      </c>
      <c r="F141" s="12" t="e">
        <f ca="1">IF($B141&lt;='Visualization - Projection'!$C$18,OFFSET(Projection!#REF!,$A$2,0),NA())</f>
        <v>#N/A</v>
      </c>
      <c r="G141" s="10" t="e">
        <f ca="1">IF($B141&lt;='Visualization - Projection'!$C$18,OFFSET(Projection!E141,$A$2,0),NA())</f>
        <v>#N/A</v>
      </c>
      <c r="H141" s="12" t="e">
        <f ca="1">IF($B141&lt;='Visualization - Projection'!$C$18,OFFSET(Projection!F141,$A$2,0),NA())</f>
        <v>#N/A</v>
      </c>
      <c r="I141" s="12" t="e">
        <f ca="1">IF($B141&lt;='Visualization - Projection'!$C$18,OFFSET(Projection!#REF!,$A$2,0),NA())</f>
        <v>#N/A</v>
      </c>
      <c r="J141" s="10" t="e">
        <f ca="1">IF($B141&lt;='Visualization - Projection'!$C$18,OFFSET(Projection!O141,$A$2,0),NA())</f>
        <v>#N/A</v>
      </c>
      <c r="K141" s="10" t="e">
        <f ca="1">IF($B141&lt;='Visualization - Projection'!$C$18,OFFSET(Projection!P141,$A$2,0),NA())</f>
        <v>#N/A</v>
      </c>
      <c r="L141" s="12" t="e">
        <f ca="1">IF($B141&lt;='Visualization - Projection'!$C$18,OFFSET(Projection!Q141,$A$2,0),NA())</f>
        <v>#N/A</v>
      </c>
      <c r="M141" s="12" t="e">
        <f ca="1">IF($B141&lt;='Visualization - Projection'!$C$18,OFFSET(Projection!#REF!,$A$2,0),NA())</f>
        <v>#N/A</v>
      </c>
      <c r="N141" s="10" t="e">
        <f ca="1">IF($B141&lt;='Visualization - Projection'!$C$18,OFFSET(Projection!T141,$A$2,0),NA())</f>
        <v>#N/A</v>
      </c>
      <c r="O141" s="11" t="e">
        <f ca="1">IF($B141&lt;='Visualization - Projection'!$C$18,OFFSET(Projection!U141,$A$2,0),NA())</f>
        <v>#N/A</v>
      </c>
      <c r="P141" s="12" t="e">
        <f ca="1">IF($B141&lt;='Visualization - Projection'!$C$18,OFFSET(Projection!V141,$A$2,0),NA())</f>
        <v>#N/A</v>
      </c>
      <c r="Q141" s="10" t="e">
        <f ca="1">IF($B141&lt;='Visualization - Projection'!$C$18,OFFSET(Projection!W141,$A$2,0),NA())</f>
        <v>#N/A</v>
      </c>
      <c r="R141" s="11" t="e">
        <f ca="1">IF($B141&lt;='Visualization - Projection'!$C$18,OFFSET(Projection!X141,$A$2,0),NA())</f>
        <v>#N/A</v>
      </c>
      <c r="S141" s="12" t="e">
        <f ca="1">IF($B141&lt;='Visualization - Projection'!$C$18,OFFSET(Projection!Y141,$A$2,0),NA())</f>
        <v>#N/A</v>
      </c>
      <c r="T141" s="10" t="e">
        <f ca="1">IF($B141&lt;='Visualization - Projection'!$C$18,OFFSET(Projection!Z141,$A$2,0),NA())</f>
        <v>#N/A</v>
      </c>
      <c r="U141" s="10" t="e">
        <f ca="1">IF($B141&lt;='Visualization - Projection'!$C$18,OFFSET(Projection!AA141,$A$2,0),NA())</f>
        <v>#N/A</v>
      </c>
      <c r="V141" s="12" t="e">
        <f ca="1">IF($B141&lt;='Visualization - Projection'!$C$18,OFFSET(Projection!AB141,$A$2,0),NA())</f>
        <v>#N/A</v>
      </c>
      <c r="W141" s="10" t="e">
        <f ca="1">IF($B141&lt;='Visualization - Projection'!$C$18,OFFSET(Projection!AC141,$A$2,0),NA())</f>
        <v>#N/A</v>
      </c>
      <c r="X141" s="12" t="e">
        <f ca="1">IF($B141&lt;='Visualization - Projection'!$C$18,OFFSET(Projection!AD141,$A$2,0),NA())</f>
        <v>#N/A</v>
      </c>
      <c r="Y141" s="11" t="e">
        <f ca="1">IF($B141&lt;='Visualization - Projection'!$C$18,OFFSET(Projection!AE141,$A$2,0),NA())</f>
        <v>#N/A</v>
      </c>
      <c r="Z141" s="10" t="e">
        <f ca="1">IF($B141&lt;='Visualization - Projection'!$C$18,OFFSET(Projection!AI141,$A$2,0),NA())</f>
        <v>#N/A</v>
      </c>
      <c r="AA141" s="11" t="e">
        <f ca="1">IF($B141&lt;='Visualization - Projection'!$C$18,OFFSET(Projection!AJ141,$A$2,0),NA())</f>
        <v>#N/A</v>
      </c>
      <c r="AB141" s="11" t="e">
        <f ca="1">IF($B141&lt;='Visualization - Projection'!$C$18,OFFSET(Projection!#REF!,$A$2,0),NA())</f>
        <v>#N/A</v>
      </c>
      <c r="AC141" s="11" t="e">
        <f ca="1">IF($B141&lt;='Visualization - Projection'!$C$18,OFFSET(Projection!AK141,$A$2,0),NA())</f>
        <v>#N/A</v>
      </c>
      <c r="AD141" s="10" t="e">
        <f ca="1">IF($B141&lt;='Visualization - Projection'!$C$18,OFFSET(Projection!AL141,$A$2,0),NA())</f>
        <v>#N/A</v>
      </c>
      <c r="AE141" s="10" t="e">
        <f ca="1">IF($B141&lt;='Visualization - Projection'!$C$18,OFFSET(Projection!AM141,$A$2,0),NA())</f>
        <v>#N/A</v>
      </c>
      <c r="AF141" s="3" t="e">
        <f ca="1">IF($B141&lt;='Visualization - Projection'!$C$18,OFFSET(Projection!K141,$A$2,0),NA())</f>
        <v>#N/A</v>
      </c>
      <c r="AG141" s="3" t="e">
        <f ca="1">IF($B141&lt;='Visualization - Projection'!$C$18,OFFSET(Projection!M141,$A$2,0),NA())</f>
        <v>#N/A</v>
      </c>
      <c r="AH141" s="3" t="e">
        <f ca="1">IF($B141&lt;='Visualization - Projection'!$C$18,OFFSET(Projection!N141,$A$2,0),NA())</f>
        <v>#N/A</v>
      </c>
    </row>
    <row r="142" spans="2:34">
      <c r="B142" s="9" t="e">
        <f ca="1">IF(B141&lt;'Visualization - Projection'!$C$18,OFFSET(Projection!A142,$A$2,0),NA())</f>
        <v>#N/A</v>
      </c>
      <c r="C142" s="10" t="e">
        <f ca="1">IF($B142&lt;='Visualization - Projection'!$C$18,OFFSET(Projection!B142,$A$2,0),NA())</f>
        <v>#N/A</v>
      </c>
      <c r="D142" s="11" t="e">
        <f ca="1">IF($B142&lt;='Visualization - Projection'!$C$18,OFFSET(Projection!C142,$A$2,0),NA())</f>
        <v>#N/A</v>
      </c>
      <c r="E142" s="12" t="e">
        <f ca="1">IF($B142&lt;='Visualization - Projection'!$C$18,OFFSET(Projection!D142,$A$2,0),NA())</f>
        <v>#N/A</v>
      </c>
      <c r="F142" s="12" t="e">
        <f ca="1">IF($B142&lt;='Visualization - Projection'!$C$18,OFFSET(Projection!#REF!,$A$2,0),NA())</f>
        <v>#N/A</v>
      </c>
      <c r="G142" s="10" t="e">
        <f ca="1">IF($B142&lt;='Visualization - Projection'!$C$18,OFFSET(Projection!E142,$A$2,0),NA())</f>
        <v>#N/A</v>
      </c>
      <c r="H142" s="12" t="e">
        <f ca="1">IF($B142&lt;='Visualization - Projection'!$C$18,OFFSET(Projection!F142,$A$2,0),NA())</f>
        <v>#N/A</v>
      </c>
      <c r="I142" s="12" t="e">
        <f ca="1">IF($B142&lt;='Visualization - Projection'!$C$18,OFFSET(Projection!#REF!,$A$2,0),NA())</f>
        <v>#N/A</v>
      </c>
      <c r="J142" s="10" t="e">
        <f ca="1">IF($B142&lt;='Visualization - Projection'!$C$18,OFFSET(Projection!O142,$A$2,0),NA())</f>
        <v>#N/A</v>
      </c>
      <c r="K142" s="10" t="e">
        <f ca="1">IF($B142&lt;='Visualization - Projection'!$C$18,OFFSET(Projection!P142,$A$2,0),NA())</f>
        <v>#N/A</v>
      </c>
      <c r="L142" s="12" t="e">
        <f ca="1">IF($B142&lt;='Visualization - Projection'!$C$18,OFFSET(Projection!Q142,$A$2,0),NA())</f>
        <v>#N/A</v>
      </c>
      <c r="M142" s="12" t="e">
        <f ca="1">IF($B142&lt;='Visualization - Projection'!$C$18,OFFSET(Projection!#REF!,$A$2,0),NA())</f>
        <v>#N/A</v>
      </c>
      <c r="N142" s="10" t="e">
        <f ca="1">IF($B142&lt;='Visualization - Projection'!$C$18,OFFSET(Projection!T142,$A$2,0),NA())</f>
        <v>#N/A</v>
      </c>
      <c r="O142" s="11" t="e">
        <f ca="1">IF($B142&lt;='Visualization - Projection'!$C$18,OFFSET(Projection!U142,$A$2,0),NA())</f>
        <v>#N/A</v>
      </c>
      <c r="P142" s="12" t="e">
        <f ca="1">IF($B142&lt;='Visualization - Projection'!$C$18,OFFSET(Projection!V142,$A$2,0),NA())</f>
        <v>#N/A</v>
      </c>
      <c r="Q142" s="10" t="e">
        <f ca="1">IF($B142&lt;='Visualization - Projection'!$C$18,OFFSET(Projection!W142,$A$2,0),NA())</f>
        <v>#N/A</v>
      </c>
      <c r="R142" s="11" t="e">
        <f ca="1">IF($B142&lt;='Visualization - Projection'!$C$18,OFFSET(Projection!X142,$A$2,0),NA())</f>
        <v>#N/A</v>
      </c>
      <c r="S142" s="12" t="e">
        <f ca="1">IF($B142&lt;='Visualization - Projection'!$C$18,OFFSET(Projection!Y142,$A$2,0),NA())</f>
        <v>#N/A</v>
      </c>
      <c r="T142" s="10" t="e">
        <f ca="1">IF($B142&lt;='Visualization - Projection'!$C$18,OFFSET(Projection!Z142,$A$2,0),NA())</f>
        <v>#N/A</v>
      </c>
      <c r="U142" s="10" t="e">
        <f ca="1">IF($B142&lt;='Visualization - Projection'!$C$18,OFFSET(Projection!AA142,$A$2,0),NA())</f>
        <v>#N/A</v>
      </c>
      <c r="V142" s="12" t="e">
        <f ca="1">IF($B142&lt;='Visualization - Projection'!$C$18,OFFSET(Projection!AB142,$A$2,0),NA())</f>
        <v>#N/A</v>
      </c>
      <c r="W142" s="10" t="e">
        <f ca="1">IF($B142&lt;='Visualization - Projection'!$C$18,OFFSET(Projection!AC142,$A$2,0),NA())</f>
        <v>#N/A</v>
      </c>
      <c r="X142" s="12" t="e">
        <f ca="1">IF($B142&lt;='Visualization - Projection'!$C$18,OFFSET(Projection!AD142,$A$2,0),NA())</f>
        <v>#N/A</v>
      </c>
      <c r="Y142" s="11" t="e">
        <f ca="1">IF($B142&lt;='Visualization - Projection'!$C$18,OFFSET(Projection!AE142,$A$2,0),NA())</f>
        <v>#N/A</v>
      </c>
      <c r="Z142" s="10" t="e">
        <f ca="1">IF($B142&lt;='Visualization - Projection'!$C$18,OFFSET(Projection!AI142,$A$2,0),NA())</f>
        <v>#N/A</v>
      </c>
      <c r="AA142" s="11" t="e">
        <f ca="1">IF($B142&lt;='Visualization - Projection'!$C$18,OFFSET(Projection!AJ142,$A$2,0),NA())</f>
        <v>#N/A</v>
      </c>
      <c r="AB142" s="11" t="e">
        <f ca="1">IF($B142&lt;='Visualization - Projection'!$C$18,OFFSET(Projection!#REF!,$A$2,0),NA())</f>
        <v>#N/A</v>
      </c>
      <c r="AC142" s="11" t="e">
        <f ca="1">IF($B142&lt;='Visualization - Projection'!$C$18,OFFSET(Projection!AK142,$A$2,0),NA())</f>
        <v>#N/A</v>
      </c>
      <c r="AD142" s="10" t="e">
        <f ca="1">IF($B142&lt;='Visualization - Projection'!$C$18,OFFSET(Projection!AL142,$A$2,0),NA())</f>
        <v>#N/A</v>
      </c>
      <c r="AE142" s="10" t="e">
        <f ca="1">IF($B142&lt;='Visualization - Projection'!$C$18,OFFSET(Projection!AM142,$A$2,0),NA())</f>
        <v>#N/A</v>
      </c>
      <c r="AF142" s="3" t="e">
        <f ca="1">IF($B142&lt;='Visualization - Projection'!$C$18,OFFSET(Projection!K142,$A$2,0),NA())</f>
        <v>#N/A</v>
      </c>
      <c r="AG142" s="3" t="e">
        <f ca="1">IF($B142&lt;='Visualization - Projection'!$C$18,OFFSET(Projection!M142,$A$2,0),NA())</f>
        <v>#N/A</v>
      </c>
      <c r="AH142" s="3" t="e">
        <f ca="1">IF($B142&lt;='Visualization - Projection'!$C$18,OFFSET(Projection!N142,$A$2,0),NA())</f>
        <v>#N/A</v>
      </c>
    </row>
    <row r="143" spans="2:34">
      <c r="B143" s="9" t="e">
        <f ca="1">IF(B142&lt;'Visualization - Projection'!$C$18,OFFSET(Projection!A143,$A$2,0),NA())</f>
        <v>#N/A</v>
      </c>
      <c r="C143" s="10" t="e">
        <f ca="1">IF($B143&lt;='Visualization - Projection'!$C$18,OFFSET(Projection!B143,$A$2,0),NA())</f>
        <v>#N/A</v>
      </c>
      <c r="D143" s="11" t="e">
        <f ca="1">IF($B143&lt;='Visualization - Projection'!$C$18,OFFSET(Projection!C143,$A$2,0),NA())</f>
        <v>#N/A</v>
      </c>
      <c r="E143" s="12" t="e">
        <f ca="1">IF($B143&lt;='Visualization - Projection'!$C$18,OFFSET(Projection!D143,$A$2,0),NA())</f>
        <v>#N/A</v>
      </c>
      <c r="F143" s="12" t="e">
        <f ca="1">IF($B143&lt;='Visualization - Projection'!$C$18,OFFSET(Projection!#REF!,$A$2,0),NA())</f>
        <v>#N/A</v>
      </c>
      <c r="G143" s="10" t="e">
        <f ca="1">IF($B143&lt;='Visualization - Projection'!$C$18,OFFSET(Projection!E143,$A$2,0),NA())</f>
        <v>#N/A</v>
      </c>
      <c r="H143" s="12" t="e">
        <f ca="1">IF($B143&lt;='Visualization - Projection'!$C$18,OFFSET(Projection!F143,$A$2,0),NA())</f>
        <v>#N/A</v>
      </c>
      <c r="I143" s="12" t="e">
        <f ca="1">IF($B143&lt;='Visualization - Projection'!$C$18,OFFSET(Projection!#REF!,$A$2,0),NA())</f>
        <v>#N/A</v>
      </c>
      <c r="J143" s="10" t="e">
        <f ca="1">IF($B143&lt;='Visualization - Projection'!$C$18,OFFSET(Projection!O143,$A$2,0),NA())</f>
        <v>#N/A</v>
      </c>
      <c r="K143" s="10" t="e">
        <f ca="1">IF($B143&lt;='Visualization - Projection'!$C$18,OFFSET(Projection!P143,$A$2,0),NA())</f>
        <v>#N/A</v>
      </c>
      <c r="L143" s="12" t="e">
        <f ca="1">IF($B143&lt;='Visualization - Projection'!$C$18,OFFSET(Projection!Q143,$A$2,0),NA())</f>
        <v>#N/A</v>
      </c>
      <c r="M143" s="12" t="e">
        <f ca="1">IF($B143&lt;='Visualization - Projection'!$C$18,OFFSET(Projection!#REF!,$A$2,0),NA())</f>
        <v>#N/A</v>
      </c>
      <c r="N143" s="10" t="e">
        <f ca="1">IF($B143&lt;='Visualization - Projection'!$C$18,OFFSET(Projection!T143,$A$2,0),NA())</f>
        <v>#N/A</v>
      </c>
      <c r="O143" s="11" t="e">
        <f ca="1">IF($B143&lt;='Visualization - Projection'!$C$18,OFFSET(Projection!U143,$A$2,0),NA())</f>
        <v>#N/A</v>
      </c>
      <c r="P143" s="12" t="e">
        <f ca="1">IF($B143&lt;='Visualization - Projection'!$C$18,OFFSET(Projection!V143,$A$2,0),NA())</f>
        <v>#N/A</v>
      </c>
      <c r="Q143" s="10" t="e">
        <f ca="1">IF($B143&lt;='Visualization - Projection'!$C$18,OFFSET(Projection!W143,$A$2,0),NA())</f>
        <v>#N/A</v>
      </c>
      <c r="R143" s="11" t="e">
        <f ca="1">IF($B143&lt;='Visualization - Projection'!$C$18,OFFSET(Projection!X143,$A$2,0),NA())</f>
        <v>#N/A</v>
      </c>
      <c r="S143" s="12" t="e">
        <f ca="1">IF($B143&lt;='Visualization - Projection'!$C$18,OFFSET(Projection!Y143,$A$2,0),NA())</f>
        <v>#N/A</v>
      </c>
      <c r="T143" s="10" t="e">
        <f ca="1">IF($B143&lt;='Visualization - Projection'!$C$18,OFFSET(Projection!Z143,$A$2,0),NA())</f>
        <v>#N/A</v>
      </c>
      <c r="U143" s="10" t="e">
        <f ca="1">IF($B143&lt;='Visualization - Projection'!$C$18,OFFSET(Projection!AA143,$A$2,0),NA())</f>
        <v>#N/A</v>
      </c>
      <c r="V143" s="12" t="e">
        <f ca="1">IF($B143&lt;='Visualization - Projection'!$C$18,OFFSET(Projection!AB143,$A$2,0),NA())</f>
        <v>#N/A</v>
      </c>
      <c r="W143" s="10" t="e">
        <f ca="1">IF($B143&lt;='Visualization - Projection'!$C$18,OFFSET(Projection!AC143,$A$2,0),NA())</f>
        <v>#N/A</v>
      </c>
      <c r="X143" s="12" t="e">
        <f ca="1">IF($B143&lt;='Visualization - Projection'!$C$18,OFFSET(Projection!AD143,$A$2,0),NA())</f>
        <v>#N/A</v>
      </c>
      <c r="Y143" s="11" t="e">
        <f ca="1">IF($B143&lt;='Visualization - Projection'!$C$18,OFFSET(Projection!AE143,$A$2,0),NA())</f>
        <v>#N/A</v>
      </c>
      <c r="Z143" s="10" t="e">
        <f ca="1">IF($B143&lt;='Visualization - Projection'!$C$18,OFFSET(Projection!AI143,$A$2,0),NA())</f>
        <v>#N/A</v>
      </c>
      <c r="AA143" s="11" t="e">
        <f ca="1">IF($B143&lt;='Visualization - Projection'!$C$18,OFFSET(Projection!AJ143,$A$2,0),NA())</f>
        <v>#N/A</v>
      </c>
      <c r="AB143" s="11" t="e">
        <f ca="1">IF($B143&lt;='Visualization - Projection'!$C$18,OFFSET(Projection!#REF!,$A$2,0),NA())</f>
        <v>#N/A</v>
      </c>
      <c r="AC143" s="11" t="e">
        <f ca="1">IF($B143&lt;='Visualization - Projection'!$C$18,OFFSET(Projection!AK143,$A$2,0),NA())</f>
        <v>#N/A</v>
      </c>
      <c r="AD143" s="10" t="e">
        <f ca="1">IF($B143&lt;='Visualization - Projection'!$C$18,OFFSET(Projection!AL143,$A$2,0),NA())</f>
        <v>#N/A</v>
      </c>
      <c r="AE143" s="10" t="e">
        <f ca="1">IF($B143&lt;='Visualization - Projection'!$C$18,OFFSET(Projection!AM143,$A$2,0),NA())</f>
        <v>#N/A</v>
      </c>
      <c r="AF143" s="3" t="e">
        <f ca="1">IF($B143&lt;='Visualization - Projection'!$C$18,OFFSET(Projection!K143,$A$2,0),NA())</f>
        <v>#N/A</v>
      </c>
      <c r="AG143" s="3" t="e">
        <f ca="1">IF($B143&lt;='Visualization - Projection'!$C$18,OFFSET(Projection!M143,$A$2,0),NA())</f>
        <v>#N/A</v>
      </c>
      <c r="AH143" s="3" t="e">
        <f ca="1">IF($B143&lt;='Visualization - Projection'!$C$18,OFFSET(Projection!N143,$A$2,0),NA())</f>
        <v>#N/A</v>
      </c>
    </row>
    <row r="144" spans="2:34">
      <c r="B144" s="9" t="e">
        <f ca="1">IF(B143&lt;'Visualization - Projection'!$C$18,OFFSET(Projection!A144,$A$2,0),NA())</f>
        <v>#N/A</v>
      </c>
      <c r="C144" s="10" t="e">
        <f ca="1">IF($B144&lt;='Visualization - Projection'!$C$18,OFFSET(Projection!B144,$A$2,0),NA())</f>
        <v>#N/A</v>
      </c>
      <c r="D144" s="11" t="e">
        <f ca="1">IF($B144&lt;='Visualization - Projection'!$C$18,OFFSET(Projection!C144,$A$2,0),NA())</f>
        <v>#N/A</v>
      </c>
      <c r="E144" s="12" t="e">
        <f ca="1">IF($B144&lt;='Visualization - Projection'!$C$18,OFFSET(Projection!D144,$A$2,0),NA())</f>
        <v>#N/A</v>
      </c>
      <c r="F144" s="12" t="e">
        <f ca="1">IF($B144&lt;='Visualization - Projection'!$C$18,OFFSET(Projection!#REF!,$A$2,0),NA())</f>
        <v>#N/A</v>
      </c>
      <c r="G144" s="10" t="e">
        <f ca="1">IF($B144&lt;='Visualization - Projection'!$C$18,OFFSET(Projection!E144,$A$2,0),NA())</f>
        <v>#N/A</v>
      </c>
      <c r="H144" s="12" t="e">
        <f ca="1">IF($B144&lt;='Visualization - Projection'!$C$18,OFFSET(Projection!F144,$A$2,0),NA())</f>
        <v>#N/A</v>
      </c>
      <c r="I144" s="12" t="e">
        <f ca="1">IF($B144&lt;='Visualization - Projection'!$C$18,OFFSET(Projection!#REF!,$A$2,0),NA())</f>
        <v>#N/A</v>
      </c>
      <c r="J144" s="10" t="e">
        <f ca="1">IF($B144&lt;='Visualization - Projection'!$C$18,OFFSET(Projection!O144,$A$2,0),NA())</f>
        <v>#N/A</v>
      </c>
      <c r="K144" s="10" t="e">
        <f ca="1">IF($B144&lt;='Visualization - Projection'!$C$18,OFFSET(Projection!P144,$A$2,0),NA())</f>
        <v>#N/A</v>
      </c>
      <c r="L144" s="12" t="e">
        <f ca="1">IF($B144&lt;='Visualization - Projection'!$C$18,OFFSET(Projection!Q144,$A$2,0),NA())</f>
        <v>#N/A</v>
      </c>
      <c r="M144" s="12" t="e">
        <f ca="1">IF($B144&lt;='Visualization - Projection'!$C$18,OFFSET(Projection!#REF!,$A$2,0),NA())</f>
        <v>#N/A</v>
      </c>
      <c r="N144" s="10" t="e">
        <f ca="1">IF($B144&lt;='Visualization - Projection'!$C$18,OFFSET(Projection!T144,$A$2,0),NA())</f>
        <v>#N/A</v>
      </c>
      <c r="O144" s="11" t="e">
        <f ca="1">IF($B144&lt;='Visualization - Projection'!$C$18,OFFSET(Projection!U144,$A$2,0),NA())</f>
        <v>#N/A</v>
      </c>
      <c r="P144" s="12" t="e">
        <f ca="1">IF($B144&lt;='Visualization - Projection'!$C$18,OFFSET(Projection!V144,$A$2,0),NA())</f>
        <v>#N/A</v>
      </c>
      <c r="Q144" s="10" t="e">
        <f ca="1">IF($B144&lt;='Visualization - Projection'!$C$18,OFFSET(Projection!W144,$A$2,0),NA())</f>
        <v>#N/A</v>
      </c>
      <c r="R144" s="11" t="e">
        <f ca="1">IF($B144&lt;='Visualization - Projection'!$C$18,OFFSET(Projection!X144,$A$2,0),NA())</f>
        <v>#N/A</v>
      </c>
      <c r="S144" s="12" t="e">
        <f ca="1">IF($B144&lt;='Visualization - Projection'!$C$18,OFFSET(Projection!Y144,$A$2,0),NA())</f>
        <v>#N/A</v>
      </c>
      <c r="T144" s="10" t="e">
        <f ca="1">IF($B144&lt;='Visualization - Projection'!$C$18,OFFSET(Projection!Z144,$A$2,0),NA())</f>
        <v>#N/A</v>
      </c>
      <c r="U144" s="10" t="e">
        <f ca="1">IF($B144&lt;='Visualization - Projection'!$C$18,OFFSET(Projection!AA144,$A$2,0),NA())</f>
        <v>#N/A</v>
      </c>
      <c r="V144" s="12" t="e">
        <f ca="1">IF($B144&lt;='Visualization - Projection'!$C$18,OFFSET(Projection!AB144,$A$2,0),NA())</f>
        <v>#N/A</v>
      </c>
      <c r="W144" s="10" t="e">
        <f ca="1">IF($B144&lt;='Visualization - Projection'!$C$18,OFFSET(Projection!AC144,$A$2,0),NA())</f>
        <v>#N/A</v>
      </c>
      <c r="X144" s="12" t="e">
        <f ca="1">IF($B144&lt;='Visualization - Projection'!$C$18,OFFSET(Projection!AD144,$A$2,0),NA())</f>
        <v>#N/A</v>
      </c>
      <c r="Y144" s="11" t="e">
        <f ca="1">IF($B144&lt;='Visualization - Projection'!$C$18,OFFSET(Projection!AE144,$A$2,0),NA())</f>
        <v>#N/A</v>
      </c>
      <c r="Z144" s="10" t="e">
        <f ca="1">IF($B144&lt;='Visualization - Projection'!$C$18,OFFSET(Projection!AI144,$A$2,0),NA())</f>
        <v>#N/A</v>
      </c>
      <c r="AA144" s="11" t="e">
        <f ca="1">IF($B144&lt;='Visualization - Projection'!$C$18,OFFSET(Projection!AJ144,$A$2,0),NA())</f>
        <v>#N/A</v>
      </c>
      <c r="AB144" s="11" t="e">
        <f ca="1">IF($B144&lt;='Visualization - Projection'!$C$18,OFFSET(Projection!#REF!,$A$2,0),NA())</f>
        <v>#N/A</v>
      </c>
      <c r="AC144" s="11" t="e">
        <f ca="1">IF($B144&lt;='Visualization - Projection'!$C$18,OFFSET(Projection!AK144,$A$2,0),NA())</f>
        <v>#N/A</v>
      </c>
      <c r="AD144" s="10" t="e">
        <f ca="1">IF($B144&lt;='Visualization - Projection'!$C$18,OFFSET(Projection!AL144,$A$2,0),NA())</f>
        <v>#N/A</v>
      </c>
      <c r="AE144" s="10" t="e">
        <f ca="1">IF($B144&lt;='Visualization - Projection'!$C$18,OFFSET(Projection!AM144,$A$2,0),NA())</f>
        <v>#N/A</v>
      </c>
      <c r="AF144" s="3" t="e">
        <f ca="1">IF($B144&lt;='Visualization - Projection'!$C$18,OFFSET(Projection!K144,$A$2,0),NA())</f>
        <v>#N/A</v>
      </c>
      <c r="AG144" s="3" t="e">
        <f ca="1">IF($B144&lt;='Visualization - Projection'!$C$18,OFFSET(Projection!M144,$A$2,0),NA())</f>
        <v>#N/A</v>
      </c>
      <c r="AH144" s="3" t="e">
        <f ca="1">IF($B144&lt;='Visualization - Projection'!$C$18,OFFSET(Projection!N144,$A$2,0),NA())</f>
        <v>#N/A</v>
      </c>
    </row>
    <row r="145" spans="2:34">
      <c r="B145" s="9" t="e">
        <f ca="1">IF(B144&lt;'Visualization - Projection'!$C$18,OFFSET(Projection!A145,$A$2,0),NA())</f>
        <v>#N/A</v>
      </c>
      <c r="C145" s="10" t="e">
        <f ca="1">IF($B145&lt;='Visualization - Projection'!$C$18,OFFSET(Projection!B145,$A$2,0),NA())</f>
        <v>#N/A</v>
      </c>
      <c r="D145" s="11" t="e">
        <f ca="1">IF($B145&lt;='Visualization - Projection'!$C$18,OFFSET(Projection!C145,$A$2,0),NA())</f>
        <v>#N/A</v>
      </c>
      <c r="E145" s="12" t="e">
        <f ca="1">IF($B145&lt;='Visualization - Projection'!$C$18,OFFSET(Projection!D145,$A$2,0),NA())</f>
        <v>#N/A</v>
      </c>
      <c r="F145" s="12" t="e">
        <f ca="1">IF($B145&lt;='Visualization - Projection'!$C$18,OFFSET(Projection!#REF!,$A$2,0),NA())</f>
        <v>#N/A</v>
      </c>
      <c r="G145" s="10" t="e">
        <f ca="1">IF($B145&lt;='Visualization - Projection'!$C$18,OFFSET(Projection!E145,$A$2,0),NA())</f>
        <v>#N/A</v>
      </c>
      <c r="H145" s="12" t="e">
        <f ca="1">IF($B145&lt;='Visualization - Projection'!$C$18,OFFSET(Projection!F145,$A$2,0),NA())</f>
        <v>#N/A</v>
      </c>
      <c r="I145" s="12" t="e">
        <f ca="1">IF($B145&lt;='Visualization - Projection'!$C$18,OFFSET(Projection!#REF!,$A$2,0),NA())</f>
        <v>#N/A</v>
      </c>
      <c r="J145" s="10" t="e">
        <f ca="1">IF($B145&lt;='Visualization - Projection'!$C$18,OFFSET(Projection!O145,$A$2,0),NA())</f>
        <v>#N/A</v>
      </c>
      <c r="K145" s="10" t="e">
        <f ca="1">IF($B145&lt;='Visualization - Projection'!$C$18,OFFSET(Projection!P145,$A$2,0),NA())</f>
        <v>#N/A</v>
      </c>
      <c r="L145" s="12" t="e">
        <f ca="1">IF($B145&lt;='Visualization - Projection'!$C$18,OFFSET(Projection!Q145,$A$2,0),NA())</f>
        <v>#N/A</v>
      </c>
      <c r="M145" s="12" t="e">
        <f ca="1">IF($B145&lt;='Visualization - Projection'!$C$18,OFFSET(Projection!#REF!,$A$2,0),NA())</f>
        <v>#N/A</v>
      </c>
      <c r="N145" s="10" t="e">
        <f ca="1">IF($B145&lt;='Visualization - Projection'!$C$18,OFFSET(Projection!T145,$A$2,0),NA())</f>
        <v>#N/A</v>
      </c>
      <c r="O145" s="11" t="e">
        <f ca="1">IF($B145&lt;='Visualization - Projection'!$C$18,OFFSET(Projection!U145,$A$2,0),NA())</f>
        <v>#N/A</v>
      </c>
      <c r="P145" s="12" t="e">
        <f ca="1">IF($B145&lt;='Visualization - Projection'!$C$18,OFFSET(Projection!V145,$A$2,0),NA())</f>
        <v>#N/A</v>
      </c>
      <c r="Q145" s="10" t="e">
        <f ca="1">IF($B145&lt;='Visualization - Projection'!$C$18,OFFSET(Projection!W145,$A$2,0),NA())</f>
        <v>#N/A</v>
      </c>
      <c r="R145" s="11" t="e">
        <f ca="1">IF($B145&lt;='Visualization - Projection'!$C$18,OFFSET(Projection!X145,$A$2,0),NA())</f>
        <v>#N/A</v>
      </c>
      <c r="S145" s="12" t="e">
        <f ca="1">IF($B145&lt;='Visualization - Projection'!$C$18,OFFSET(Projection!Y145,$A$2,0),NA())</f>
        <v>#N/A</v>
      </c>
      <c r="T145" s="10" t="e">
        <f ca="1">IF($B145&lt;='Visualization - Projection'!$C$18,OFFSET(Projection!Z145,$A$2,0),NA())</f>
        <v>#N/A</v>
      </c>
      <c r="U145" s="10" t="e">
        <f ca="1">IF($B145&lt;='Visualization - Projection'!$C$18,OFFSET(Projection!AA145,$A$2,0),NA())</f>
        <v>#N/A</v>
      </c>
      <c r="V145" s="12" t="e">
        <f ca="1">IF($B145&lt;='Visualization - Projection'!$C$18,OFFSET(Projection!AB145,$A$2,0),NA())</f>
        <v>#N/A</v>
      </c>
      <c r="W145" s="10" t="e">
        <f ca="1">IF($B145&lt;='Visualization - Projection'!$C$18,OFFSET(Projection!AC145,$A$2,0),NA())</f>
        <v>#N/A</v>
      </c>
      <c r="X145" s="12" t="e">
        <f ca="1">IF($B145&lt;='Visualization - Projection'!$C$18,OFFSET(Projection!AD145,$A$2,0),NA())</f>
        <v>#N/A</v>
      </c>
      <c r="Y145" s="11" t="e">
        <f ca="1">IF($B145&lt;='Visualization - Projection'!$C$18,OFFSET(Projection!AE145,$A$2,0),NA())</f>
        <v>#N/A</v>
      </c>
      <c r="Z145" s="10" t="e">
        <f ca="1">IF($B145&lt;='Visualization - Projection'!$C$18,OFFSET(Projection!AI145,$A$2,0),NA())</f>
        <v>#N/A</v>
      </c>
      <c r="AA145" s="11" t="e">
        <f ca="1">IF($B145&lt;='Visualization - Projection'!$C$18,OFFSET(Projection!AJ145,$A$2,0),NA())</f>
        <v>#N/A</v>
      </c>
      <c r="AB145" s="11" t="e">
        <f ca="1">IF($B145&lt;='Visualization - Projection'!$C$18,OFFSET(Projection!#REF!,$A$2,0),NA())</f>
        <v>#N/A</v>
      </c>
      <c r="AC145" s="11" t="e">
        <f ca="1">IF($B145&lt;='Visualization - Projection'!$C$18,OFFSET(Projection!AK145,$A$2,0),NA())</f>
        <v>#N/A</v>
      </c>
      <c r="AD145" s="10" t="e">
        <f ca="1">IF($B145&lt;='Visualization - Projection'!$C$18,OFFSET(Projection!AL145,$A$2,0),NA())</f>
        <v>#N/A</v>
      </c>
      <c r="AE145" s="10" t="e">
        <f ca="1">IF($B145&lt;='Visualization - Projection'!$C$18,OFFSET(Projection!AM145,$A$2,0),NA())</f>
        <v>#N/A</v>
      </c>
      <c r="AF145" s="3" t="e">
        <f ca="1">IF($B145&lt;='Visualization - Projection'!$C$18,OFFSET(Projection!K145,$A$2,0),NA())</f>
        <v>#N/A</v>
      </c>
      <c r="AG145" s="3" t="e">
        <f ca="1">IF($B145&lt;='Visualization - Projection'!$C$18,OFFSET(Projection!M145,$A$2,0),NA())</f>
        <v>#N/A</v>
      </c>
      <c r="AH145" s="3" t="e">
        <f ca="1">IF($B145&lt;='Visualization - Projection'!$C$18,OFFSET(Projection!N145,$A$2,0),NA())</f>
        <v>#N/A</v>
      </c>
    </row>
    <row r="146" spans="2:34">
      <c r="B146" s="9" t="e">
        <f ca="1">IF(B145&lt;'Visualization - Projection'!$C$18,OFFSET(Projection!A146,$A$2,0),NA())</f>
        <v>#N/A</v>
      </c>
      <c r="C146" s="10" t="e">
        <f ca="1">IF($B146&lt;='Visualization - Projection'!$C$18,OFFSET(Projection!B146,$A$2,0),NA())</f>
        <v>#N/A</v>
      </c>
      <c r="D146" s="11" t="e">
        <f ca="1">IF($B146&lt;='Visualization - Projection'!$C$18,OFFSET(Projection!C146,$A$2,0),NA())</f>
        <v>#N/A</v>
      </c>
      <c r="E146" s="12" t="e">
        <f ca="1">IF($B146&lt;='Visualization - Projection'!$C$18,OFFSET(Projection!D146,$A$2,0),NA())</f>
        <v>#N/A</v>
      </c>
      <c r="F146" s="12" t="e">
        <f ca="1">IF($B146&lt;='Visualization - Projection'!$C$18,OFFSET(Projection!#REF!,$A$2,0),NA())</f>
        <v>#N/A</v>
      </c>
      <c r="G146" s="10" t="e">
        <f ca="1">IF($B146&lt;='Visualization - Projection'!$C$18,OFFSET(Projection!E146,$A$2,0),NA())</f>
        <v>#N/A</v>
      </c>
      <c r="H146" s="12" t="e">
        <f ca="1">IF($B146&lt;='Visualization - Projection'!$C$18,OFFSET(Projection!F146,$A$2,0),NA())</f>
        <v>#N/A</v>
      </c>
      <c r="I146" s="12" t="e">
        <f ca="1">IF($B146&lt;='Visualization - Projection'!$C$18,OFFSET(Projection!#REF!,$A$2,0),NA())</f>
        <v>#N/A</v>
      </c>
      <c r="J146" s="10" t="e">
        <f ca="1">IF($B146&lt;='Visualization - Projection'!$C$18,OFFSET(Projection!O146,$A$2,0),NA())</f>
        <v>#N/A</v>
      </c>
      <c r="K146" s="10" t="e">
        <f ca="1">IF($B146&lt;='Visualization - Projection'!$C$18,OFFSET(Projection!P146,$A$2,0),NA())</f>
        <v>#N/A</v>
      </c>
      <c r="L146" s="12" t="e">
        <f ca="1">IF($B146&lt;='Visualization - Projection'!$C$18,OFFSET(Projection!Q146,$A$2,0),NA())</f>
        <v>#N/A</v>
      </c>
      <c r="M146" s="12" t="e">
        <f ca="1">IF($B146&lt;='Visualization - Projection'!$C$18,OFFSET(Projection!#REF!,$A$2,0),NA())</f>
        <v>#N/A</v>
      </c>
      <c r="N146" s="10" t="e">
        <f ca="1">IF($B146&lt;='Visualization - Projection'!$C$18,OFFSET(Projection!T146,$A$2,0),NA())</f>
        <v>#N/A</v>
      </c>
      <c r="O146" s="11" t="e">
        <f ca="1">IF($B146&lt;='Visualization - Projection'!$C$18,OFFSET(Projection!U146,$A$2,0),NA())</f>
        <v>#N/A</v>
      </c>
      <c r="P146" s="12" t="e">
        <f ca="1">IF($B146&lt;='Visualization - Projection'!$C$18,OFFSET(Projection!V146,$A$2,0),NA())</f>
        <v>#N/A</v>
      </c>
      <c r="Q146" s="10" t="e">
        <f ca="1">IF($B146&lt;='Visualization - Projection'!$C$18,OFFSET(Projection!W146,$A$2,0),NA())</f>
        <v>#N/A</v>
      </c>
      <c r="R146" s="11" t="e">
        <f ca="1">IF($B146&lt;='Visualization - Projection'!$C$18,OFFSET(Projection!X146,$A$2,0),NA())</f>
        <v>#N/A</v>
      </c>
      <c r="S146" s="12" t="e">
        <f ca="1">IF($B146&lt;='Visualization - Projection'!$C$18,OFFSET(Projection!Y146,$A$2,0),NA())</f>
        <v>#N/A</v>
      </c>
      <c r="T146" s="10" t="e">
        <f ca="1">IF($B146&lt;='Visualization - Projection'!$C$18,OFFSET(Projection!Z146,$A$2,0),NA())</f>
        <v>#N/A</v>
      </c>
      <c r="U146" s="10" t="e">
        <f ca="1">IF($B146&lt;='Visualization - Projection'!$C$18,OFFSET(Projection!AA146,$A$2,0),NA())</f>
        <v>#N/A</v>
      </c>
      <c r="V146" s="12" t="e">
        <f ca="1">IF($B146&lt;='Visualization - Projection'!$C$18,OFFSET(Projection!AB146,$A$2,0),NA())</f>
        <v>#N/A</v>
      </c>
      <c r="W146" s="10" t="e">
        <f ca="1">IF($B146&lt;='Visualization - Projection'!$C$18,OFFSET(Projection!AC146,$A$2,0),NA())</f>
        <v>#N/A</v>
      </c>
      <c r="X146" s="12" t="e">
        <f ca="1">IF($B146&lt;='Visualization - Projection'!$C$18,OFFSET(Projection!AD146,$A$2,0),NA())</f>
        <v>#N/A</v>
      </c>
      <c r="Y146" s="11" t="e">
        <f ca="1">IF($B146&lt;='Visualization - Projection'!$C$18,OFFSET(Projection!AE146,$A$2,0),NA())</f>
        <v>#N/A</v>
      </c>
      <c r="Z146" s="10" t="e">
        <f ca="1">IF($B146&lt;='Visualization - Projection'!$C$18,OFFSET(Projection!AI146,$A$2,0),NA())</f>
        <v>#N/A</v>
      </c>
      <c r="AA146" s="11" t="e">
        <f ca="1">IF($B146&lt;='Visualization - Projection'!$C$18,OFFSET(Projection!AJ146,$A$2,0),NA())</f>
        <v>#N/A</v>
      </c>
      <c r="AB146" s="11" t="e">
        <f ca="1">IF($B146&lt;='Visualization - Projection'!$C$18,OFFSET(Projection!#REF!,$A$2,0),NA())</f>
        <v>#N/A</v>
      </c>
      <c r="AC146" s="11" t="e">
        <f ca="1">IF($B146&lt;='Visualization - Projection'!$C$18,OFFSET(Projection!AK146,$A$2,0),NA())</f>
        <v>#N/A</v>
      </c>
      <c r="AD146" s="10" t="e">
        <f ca="1">IF($B146&lt;='Visualization - Projection'!$C$18,OFFSET(Projection!AL146,$A$2,0),NA())</f>
        <v>#N/A</v>
      </c>
      <c r="AE146" s="10" t="e">
        <f ca="1">IF($B146&lt;='Visualization - Projection'!$C$18,OFFSET(Projection!AM146,$A$2,0),NA())</f>
        <v>#N/A</v>
      </c>
      <c r="AF146" s="3" t="e">
        <f ca="1">IF($B146&lt;='Visualization - Projection'!$C$18,OFFSET(Projection!K146,$A$2,0),NA())</f>
        <v>#N/A</v>
      </c>
      <c r="AG146" s="3" t="e">
        <f ca="1">IF($B146&lt;='Visualization - Projection'!$C$18,OFFSET(Projection!M146,$A$2,0),NA())</f>
        <v>#N/A</v>
      </c>
      <c r="AH146" s="3" t="e">
        <f ca="1">IF($B146&lt;='Visualization - Projection'!$C$18,OFFSET(Projection!N146,$A$2,0),NA())</f>
        <v>#N/A</v>
      </c>
    </row>
    <row r="147" spans="2:34">
      <c r="B147" s="9" t="e">
        <f ca="1">IF(B146&lt;'Visualization - Projection'!$C$18,OFFSET(Projection!A147,$A$2,0),NA())</f>
        <v>#N/A</v>
      </c>
      <c r="C147" s="10" t="e">
        <f ca="1">IF($B147&lt;='Visualization - Projection'!$C$18,OFFSET(Projection!B147,$A$2,0),NA())</f>
        <v>#N/A</v>
      </c>
      <c r="D147" s="11" t="e">
        <f ca="1">IF($B147&lt;='Visualization - Projection'!$C$18,OFFSET(Projection!C147,$A$2,0),NA())</f>
        <v>#N/A</v>
      </c>
      <c r="E147" s="12" t="e">
        <f ca="1">IF($B147&lt;='Visualization - Projection'!$C$18,OFFSET(Projection!D147,$A$2,0),NA())</f>
        <v>#N/A</v>
      </c>
      <c r="F147" s="12" t="e">
        <f ca="1">IF($B147&lt;='Visualization - Projection'!$C$18,OFFSET(Projection!#REF!,$A$2,0),NA())</f>
        <v>#N/A</v>
      </c>
      <c r="G147" s="10" t="e">
        <f ca="1">IF($B147&lt;='Visualization - Projection'!$C$18,OFFSET(Projection!E147,$A$2,0),NA())</f>
        <v>#N/A</v>
      </c>
      <c r="H147" s="12" t="e">
        <f ca="1">IF($B147&lt;='Visualization - Projection'!$C$18,OFFSET(Projection!F147,$A$2,0),NA())</f>
        <v>#N/A</v>
      </c>
      <c r="I147" s="12" t="e">
        <f ca="1">IF($B147&lt;='Visualization - Projection'!$C$18,OFFSET(Projection!#REF!,$A$2,0),NA())</f>
        <v>#N/A</v>
      </c>
      <c r="J147" s="10" t="e">
        <f ca="1">IF($B147&lt;='Visualization - Projection'!$C$18,OFFSET(Projection!O147,$A$2,0),NA())</f>
        <v>#N/A</v>
      </c>
      <c r="K147" s="10" t="e">
        <f ca="1">IF($B147&lt;='Visualization - Projection'!$C$18,OFFSET(Projection!P147,$A$2,0),NA())</f>
        <v>#N/A</v>
      </c>
      <c r="L147" s="12" t="e">
        <f ca="1">IF($B147&lt;='Visualization - Projection'!$C$18,OFFSET(Projection!Q147,$A$2,0),NA())</f>
        <v>#N/A</v>
      </c>
      <c r="M147" s="12" t="e">
        <f ca="1">IF($B147&lt;='Visualization - Projection'!$C$18,OFFSET(Projection!#REF!,$A$2,0),NA())</f>
        <v>#N/A</v>
      </c>
      <c r="N147" s="10" t="e">
        <f ca="1">IF($B147&lt;='Visualization - Projection'!$C$18,OFFSET(Projection!T147,$A$2,0),NA())</f>
        <v>#N/A</v>
      </c>
      <c r="O147" s="11" t="e">
        <f ca="1">IF($B147&lt;='Visualization - Projection'!$C$18,OFFSET(Projection!U147,$A$2,0),NA())</f>
        <v>#N/A</v>
      </c>
      <c r="P147" s="12" t="e">
        <f ca="1">IF($B147&lt;='Visualization - Projection'!$C$18,OFFSET(Projection!V147,$A$2,0),NA())</f>
        <v>#N/A</v>
      </c>
      <c r="Q147" s="10" t="e">
        <f ca="1">IF($B147&lt;='Visualization - Projection'!$C$18,OFFSET(Projection!W147,$A$2,0),NA())</f>
        <v>#N/A</v>
      </c>
      <c r="R147" s="11" t="e">
        <f ca="1">IF($B147&lt;='Visualization - Projection'!$C$18,OFFSET(Projection!X147,$A$2,0),NA())</f>
        <v>#N/A</v>
      </c>
      <c r="S147" s="12" t="e">
        <f ca="1">IF($B147&lt;='Visualization - Projection'!$C$18,OFFSET(Projection!Y147,$A$2,0),NA())</f>
        <v>#N/A</v>
      </c>
      <c r="T147" s="10" t="e">
        <f ca="1">IF($B147&lt;='Visualization - Projection'!$C$18,OFFSET(Projection!Z147,$A$2,0),NA())</f>
        <v>#N/A</v>
      </c>
      <c r="U147" s="10" t="e">
        <f ca="1">IF($B147&lt;='Visualization - Projection'!$C$18,OFFSET(Projection!AA147,$A$2,0),NA())</f>
        <v>#N/A</v>
      </c>
      <c r="V147" s="12" t="e">
        <f ca="1">IF($B147&lt;='Visualization - Projection'!$C$18,OFFSET(Projection!AB147,$A$2,0),NA())</f>
        <v>#N/A</v>
      </c>
      <c r="W147" s="10" t="e">
        <f ca="1">IF($B147&lt;='Visualization - Projection'!$C$18,OFFSET(Projection!AC147,$A$2,0),NA())</f>
        <v>#N/A</v>
      </c>
      <c r="X147" s="12" t="e">
        <f ca="1">IF($B147&lt;='Visualization - Projection'!$C$18,OFFSET(Projection!AD147,$A$2,0),NA())</f>
        <v>#N/A</v>
      </c>
      <c r="Y147" s="11" t="e">
        <f ca="1">IF($B147&lt;='Visualization - Projection'!$C$18,OFFSET(Projection!AE147,$A$2,0),NA())</f>
        <v>#N/A</v>
      </c>
      <c r="Z147" s="10" t="e">
        <f ca="1">IF($B147&lt;='Visualization - Projection'!$C$18,OFFSET(Projection!AI147,$A$2,0),NA())</f>
        <v>#N/A</v>
      </c>
      <c r="AA147" s="11" t="e">
        <f ca="1">IF($B147&lt;='Visualization - Projection'!$C$18,OFFSET(Projection!AJ147,$A$2,0),NA())</f>
        <v>#N/A</v>
      </c>
      <c r="AB147" s="11" t="e">
        <f ca="1">IF($B147&lt;='Visualization - Projection'!$C$18,OFFSET(Projection!#REF!,$A$2,0),NA())</f>
        <v>#N/A</v>
      </c>
      <c r="AC147" s="11" t="e">
        <f ca="1">IF($B147&lt;='Visualization - Projection'!$C$18,OFFSET(Projection!AK147,$A$2,0),NA())</f>
        <v>#N/A</v>
      </c>
      <c r="AD147" s="10" t="e">
        <f ca="1">IF($B147&lt;='Visualization - Projection'!$C$18,OFFSET(Projection!AL147,$A$2,0),NA())</f>
        <v>#N/A</v>
      </c>
      <c r="AE147" s="10" t="e">
        <f ca="1">IF($B147&lt;='Visualization - Projection'!$C$18,OFFSET(Projection!AM147,$A$2,0),NA())</f>
        <v>#N/A</v>
      </c>
      <c r="AF147" s="3" t="e">
        <f ca="1">IF($B147&lt;='Visualization - Projection'!$C$18,OFFSET(Projection!K147,$A$2,0),NA())</f>
        <v>#N/A</v>
      </c>
      <c r="AG147" s="3" t="e">
        <f ca="1">IF($B147&lt;='Visualization - Projection'!$C$18,OFFSET(Projection!M147,$A$2,0),NA())</f>
        <v>#N/A</v>
      </c>
      <c r="AH147" s="3" t="e">
        <f ca="1">IF($B147&lt;='Visualization - Projection'!$C$18,OFFSET(Projection!N147,$A$2,0),NA())</f>
        <v>#N/A</v>
      </c>
    </row>
    <row r="148" spans="2:34">
      <c r="B148" s="9" t="e">
        <f ca="1">IF(B147&lt;'Visualization - Projection'!$C$18,OFFSET(Projection!A148,$A$2,0),NA())</f>
        <v>#N/A</v>
      </c>
      <c r="C148" s="10" t="e">
        <f ca="1">IF($B148&lt;='Visualization - Projection'!$C$18,OFFSET(Projection!B148,$A$2,0),NA())</f>
        <v>#N/A</v>
      </c>
      <c r="D148" s="11" t="e">
        <f ca="1">IF($B148&lt;='Visualization - Projection'!$C$18,OFFSET(Projection!C148,$A$2,0),NA())</f>
        <v>#N/A</v>
      </c>
      <c r="E148" s="12" t="e">
        <f ca="1">IF($B148&lt;='Visualization - Projection'!$C$18,OFFSET(Projection!D148,$A$2,0),NA())</f>
        <v>#N/A</v>
      </c>
      <c r="F148" s="12" t="e">
        <f ca="1">IF($B148&lt;='Visualization - Projection'!$C$18,OFFSET(Projection!#REF!,$A$2,0),NA())</f>
        <v>#N/A</v>
      </c>
      <c r="G148" s="10" t="e">
        <f ca="1">IF($B148&lt;='Visualization - Projection'!$C$18,OFFSET(Projection!E148,$A$2,0),NA())</f>
        <v>#N/A</v>
      </c>
      <c r="H148" s="12" t="e">
        <f ca="1">IF($B148&lt;='Visualization - Projection'!$C$18,OFFSET(Projection!F148,$A$2,0),NA())</f>
        <v>#N/A</v>
      </c>
      <c r="I148" s="12" t="e">
        <f ca="1">IF($B148&lt;='Visualization - Projection'!$C$18,OFFSET(Projection!#REF!,$A$2,0),NA())</f>
        <v>#N/A</v>
      </c>
      <c r="J148" s="10" t="e">
        <f ca="1">IF($B148&lt;='Visualization - Projection'!$C$18,OFFSET(Projection!O148,$A$2,0),NA())</f>
        <v>#N/A</v>
      </c>
      <c r="K148" s="10" t="e">
        <f ca="1">IF($B148&lt;='Visualization - Projection'!$C$18,OFFSET(Projection!P148,$A$2,0),NA())</f>
        <v>#N/A</v>
      </c>
      <c r="L148" s="12" t="e">
        <f ca="1">IF($B148&lt;='Visualization - Projection'!$C$18,OFFSET(Projection!Q148,$A$2,0),NA())</f>
        <v>#N/A</v>
      </c>
      <c r="M148" s="12" t="e">
        <f ca="1">IF($B148&lt;='Visualization - Projection'!$C$18,OFFSET(Projection!#REF!,$A$2,0),NA())</f>
        <v>#N/A</v>
      </c>
      <c r="N148" s="10" t="e">
        <f ca="1">IF($B148&lt;='Visualization - Projection'!$C$18,OFFSET(Projection!T148,$A$2,0),NA())</f>
        <v>#N/A</v>
      </c>
      <c r="O148" s="11" t="e">
        <f ca="1">IF($B148&lt;='Visualization - Projection'!$C$18,OFFSET(Projection!U148,$A$2,0),NA())</f>
        <v>#N/A</v>
      </c>
      <c r="P148" s="12" t="e">
        <f ca="1">IF($B148&lt;='Visualization - Projection'!$C$18,OFFSET(Projection!V148,$A$2,0),NA())</f>
        <v>#N/A</v>
      </c>
      <c r="Q148" s="10" t="e">
        <f ca="1">IF($B148&lt;='Visualization - Projection'!$C$18,OFFSET(Projection!W148,$A$2,0),NA())</f>
        <v>#N/A</v>
      </c>
      <c r="R148" s="11" t="e">
        <f ca="1">IF($B148&lt;='Visualization - Projection'!$C$18,OFFSET(Projection!X148,$A$2,0),NA())</f>
        <v>#N/A</v>
      </c>
      <c r="S148" s="12" t="e">
        <f ca="1">IF($B148&lt;='Visualization - Projection'!$C$18,OFFSET(Projection!Y148,$A$2,0),NA())</f>
        <v>#N/A</v>
      </c>
      <c r="T148" s="10" t="e">
        <f ca="1">IF($B148&lt;='Visualization - Projection'!$C$18,OFFSET(Projection!Z148,$A$2,0),NA())</f>
        <v>#N/A</v>
      </c>
      <c r="U148" s="10" t="e">
        <f ca="1">IF($B148&lt;='Visualization - Projection'!$C$18,OFFSET(Projection!AA148,$A$2,0),NA())</f>
        <v>#N/A</v>
      </c>
      <c r="V148" s="12" t="e">
        <f ca="1">IF($B148&lt;='Visualization - Projection'!$C$18,OFFSET(Projection!AB148,$A$2,0),NA())</f>
        <v>#N/A</v>
      </c>
      <c r="W148" s="10" t="e">
        <f ca="1">IF($B148&lt;='Visualization - Projection'!$C$18,OFFSET(Projection!AC148,$A$2,0),NA())</f>
        <v>#N/A</v>
      </c>
      <c r="X148" s="12" t="e">
        <f ca="1">IF($B148&lt;='Visualization - Projection'!$C$18,OFFSET(Projection!AD148,$A$2,0),NA())</f>
        <v>#N/A</v>
      </c>
      <c r="Y148" s="11" t="e">
        <f ca="1">IF($B148&lt;='Visualization - Projection'!$C$18,OFFSET(Projection!AE148,$A$2,0),NA())</f>
        <v>#N/A</v>
      </c>
      <c r="Z148" s="10" t="e">
        <f ca="1">IF($B148&lt;='Visualization - Projection'!$C$18,OFFSET(Projection!AI148,$A$2,0),NA())</f>
        <v>#N/A</v>
      </c>
      <c r="AA148" s="11" t="e">
        <f ca="1">IF($B148&lt;='Visualization - Projection'!$C$18,OFFSET(Projection!AJ148,$A$2,0),NA())</f>
        <v>#N/A</v>
      </c>
      <c r="AB148" s="11" t="e">
        <f ca="1">IF($B148&lt;='Visualization - Projection'!$C$18,OFFSET(Projection!#REF!,$A$2,0),NA())</f>
        <v>#N/A</v>
      </c>
      <c r="AC148" s="11" t="e">
        <f ca="1">IF($B148&lt;='Visualization - Projection'!$C$18,OFFSET(Projection!AK148,$A$2,0),NA())</f>
        <v>#N/A</v>
      </c>
      <c r="AD148" s="10" t="e">
        <f ca="1">IF($B148&lt;='Visualization - Projection'!$C$18,OFFSET(Projection!AL148,$A$2,0),NA())</f>
        <v>#N/A</v>
      </c>
      <c r="AE148" s="10" t="e">
        <f ca="1">IF($B148&lt;='Visualization - Projection'!$C$18,OFFSET(Projection!AM148,$A$2,0),NA())</f>
        <v>#N/A</v>
      </c>
      <c r="AF148" s="3" t="e">
        <f ca="1">IF($B148&lt;='Visualization - Projection'!$C$18,OFFSET(Projection!K148,$A$2,0),NA())</f>
        <v>#N/A</v>
      </c>
      <c r="AG148" s="3" t="e">
        <f ca="1">IF($B148&lt;='Visualization - Projection'!$C$18,OFFSET(Projection!M148,$A$2,0),NA())</f>
        <v>#N/A</v>
      </c>
      <c r="AH148" s="3" t="e">
        <f ca="1">IF($B148&lt;='Visualization - Projection'!$C$18,OFFSET(Projection!N148,$A$2,0),NA())</f>
        <v>#N/A</v>
      </c>
    </row>
    <row r="149" spans="2:34">
      <c r="B149" s="9" t="e">
        <f ca="1">IF(B148&lt;'Visualization - Projection'!$C$18,OFFSET(Projection!A149,$A$2,0),NA())</f>
        <v>#N/A</v>
      </c>
      <c r="C149" s="10" t="e">
        <f ca="1">IF($B149&lt;='Visualization - Projection'!$C$18,OFFSET(Projection!B149,$A$2,0),NA())</f>
        <v>#N/A</v>
      </c>
      <c r="D149" s="11" t="e">
        <f ca="1">IF($B149&lt;='Visualization - Projection'!$C$18,OFFSET(Projection!C149,$A$2,0),NA())</f>
        <v>#N/A</v>
      </c>
      <c r="E149" s="12" t="e">
        <f ca="1">IF($B149&lt;='Visualization - Projection'!$C$18,OFFSET(Projection!D149,$A$2,0),NA())</f>
        <v>#N/A</v>
      </c>
      <c r="F149" s="12" t="e">
        <f ca="1">IF($B149&lt;='Visualization - Projection'!$C$18,OFFSET(Projection!#REF!,$A$2,0),NA())</f>
        <v>#N/A</v>
      </c>
      <c r="G149" s="10" t="e">
        <f ca="1">IF($B149&lt;='Visualization - Projection'!$C$18,OFFSET(Projection!E149,$A$2,0),NA())</f>
        <v>#N/A</v>
      </c>
      <c r="H149" s="12" t="e">
        <f ca="1">IF($B149&lt;='Visualization - Projection'!$C$18,OFFSET(Projection!F149,$A$2,0),NA())</f>
        <v>#N/A</v>
      </c>
      <c r="I149" s="12" t="e">
        <f ca="1">IF($B149&lt;='Visualization - Projection'!$C$18,OFFSET(Projection!#REF!,$A$2,0),NA())</f>
        <v>#N/A</v>
      </c>
      <c r="J149" s="10" t="e">
        <f ca="1">IF($B149&lt;='Visualization - Projection'!$C$18,OFFSET(Projection!O149,$A$2,0),NA())</f>
        <v>#N/A</v>
      </c>
      <c r="K149" s="10" t="e">
        <f ca="1">IF($B149&lt;='Visualization - Projection'!$C$18,OFFSET(Projection!P149,$A$2,0),NA())</f>
        <v>#N/A</v>
      </c>
      <c r="L149" s="12" t="e">
        <f ca="1">IF($B149&lt;='Visualization - Projection'!$C$18,OFFSET(Projection!Q149,$A$2,0),NA())</f>
        <v>#N/A</v>
      </c>
      <c r="M149" s="12" t="e">
        <f ca="1">IF($B149&lt;='Visualization - Projection'!$C$18,OFFSET(Projection!#REF!,$A$2,0),NA())</f>
        <v>#N/A</v>
      </c>
      <c r="N149" s="10" t="e">
        <f ca="1">IF($B149&lt;='Visualization - Projection'!$C$18,OFFSET(Projection!T149,$A$2,0),NA())</f>
        <v>#N/A</v>
      </c>
      <c r="O149" s="11" t="e">
        <f ca="1">IF($B149&lt;='Visualization - Projection'!$C$18,OFFSET(Projection!U149,$A$2,0),NA())</f>
        <v>#N/A</v>
      </c>
      <c r="P149" s="12" t="e">
        <f ca="1">IF($B149&lt;='Visualization - Projection'!$C$18,OFFSET(Projection!V149,$A$2,0),NA())</f>
        <v>#N/A</v>
      </c>
      <c r="Q149" s="10" t="e">
        <f ca="1">IF($B149&lt;='Visualization - Projection'!$C$18,OFFSET(Projection!W149,$A$2,0),NA())</f>
        <v>#N/A</v>
      </c>
      <c r="R149" s="11" t="e">
        <f ca="1">IF($B149&lt;='Visualization - Projection'!$C$18,OFFSET(Projection!X149,$A$2,0),NA())</f>
        <v>#N/A</v>
      </c>
      <c r="S149" s="12" t="e">
        <f ca="1">IF($B149&lt;='Visualization - Projection'!$C$18,OFFSET(Projection!Y149,$A$2,0),NA())</f>
        <v>#N/A</v>
      </c>
      <c r="T149" s="10" t="e">
        <f ca="1">IF($B149&lt;='Visualization - Projection'!$C$18,OFFSET(Projection!Z149,$A$2,0),NA())</f>
        <v>#N/A</v>
      </c>
      <c r="U149" s="10" t="e">
        <f ca="1">IF($B149&lt;='Visualization - Projection'!$C$18,OFFSET(Projection!AA149,$A$2,0),NA())</f>
        <v>#N/A</v>
      </c>
      <c r="V149" s="12" t="e">
        <f ca="1">IF($B149&lt;='Visualization - Projection'!$C$18,OFFSET(Projection!AB149,$A$2,0),NA())</f>
        <v>#N/A</v>
      </c>
      <c r="W149" s="10" t="e">
        <f ca="1">IF($B149&lt;='Visualization - Projection'!$C$18,OFFSET(Projection!AC149,$A$2,0),NA())</f>
        <v>#N/A</v>
      </c>
      <c r="X149" s="12" t="e">
        <f ca="1">IF($B149&lt;='Visualization - Projection'!$C$18,OFFSET(Projection!AD149,$A$2,0),NA())</f>
        <v>#N/A</v>
      </c>
      <c r="Y149" s="11" t="e">
        <f ca="1">IF($B149&lt;='Visualization - Projection'!$C$18,OFFSET(Projection!AE149,$A$2,0),NA())</f>
        <v>#N/A</v>
      </c>
      <c r="Z149" s="10" t="e">
        <f ca="1">IF($B149&lt;='Visualization - Projection'!$C$18,OFFSET(Projection!AI149,$A$2,0),NA())</f>
        <v>#N/A</v>
      </c>
      <c r="AA149" s="11" t="e">
        <f ca="1">IF($B149&lt;='Visualization - Projection'!$C$18,OFFSET(Projection!AJ149,$A$2,0),NA())</f>
        <v>#N/A</v>
      </c>
      <c r="AB149" s="11" t="e">
        <f ca="1">IF($B149&lt;='Visualization - Projection'!$C$18,OFFSET(Projection!#REF!,$A$2,0),NA())</f>
        <v>#N/A</v>
      </c>
      <c r="AC149" s="11" t="e">
        <f ca="1">IF($B149&lt;='Visualization - Projection'!$C$18,OFFSET(Projection!AK149,$A$2,0),NA())</f>
        <v>#N/A</v>
      </c>
      <c r="AD149" s="10" t="e">
        <f ca="1">IF($B149&lt;='Visualization - Projection'!$C$18,OFFSET(Projection!AL149,$A$2,0),NA())</f>
        <v>#N/A</v>
      </c>
      <c r="AE149" s="10" t="e">
        <f ca="1">IF($B149&lt;='Visualization - Projection'!$C$18,OFFSET(Projection!AM149,$A$2,0),NA())</f>
        <v>#N/A</v>
      </c>
      <c r="AF149" s="3" t="e">
        <f ca="1">IF($B149&lt;='Visualization - Projection'!$C$18,OFFSET(Projection!K149,$A$2,0),NA())</f>
        <v>#N/A</v>
      </c>
      <c r="AG149" s="3" t="e">
        <f ca="1">IF($B149&lt;='Visualization - Projection'!$C$18,OFFSET(Projection!M149,$A$2,0),NA())</f>
        <v>#N/A</v>
      </c>
      <c r="AH149" s="3" t="e">
        <f ca="1">IF($B149&lt;='Visualization - Projection'!$C$18,OFFSET(Projection!N149,$A$2,0),NA())</f>
        <v>#N/A</v>
      </c>
    </row>
    <row r="150" spans="2:34">
      <c r="B150" s="9" t="e">
        <f ca="1">IF(B149&lt;'Visualization - Projection'!$C$18,OFFSET(Projection!A150,$A$2,0),NA())</f>
        <v>#N/A</v>
      </c>
      <c r="C150" s="10" t="e">
        <f ca="1">IF($B150&lt;='Visualization - Projection'!$C$18,OFFSET(Projection!B150,$A$2,0),NA())</f>
        <v>#N/A</v>
      </c>
      <c r="D150" s="11" t="e">
        <f ca="1">IF($B150&lt;='Visualization - Projection'!$C$18,OFFSET(Projection!C150,$A$2,0),NA())</f>
        <v>#N/A</v>
      </c>
      <c r="E150" s="12" t="e">
        <f ca="1">IF($B150&lt;='Visualization - Projection'!$C$18,OFFSET(Projection!D150,$A$2,0),NA())</f>
        <v>#N/A</v>
      </c>
      <c r="F150" s="12" t="e">
        <f ca="1">IF($B150&lt;='Visualization - Projection'!$C$18,OFFSET(Projection!#REF!,$A$2,0),NA())</f>
        <v>#N/A</v>
      </c>
      <c r="G150" s="10" t="e">
        <f ca="1">IF($B150&lt;='Visualization - Projection'!$C$18,OFFSET(Projection!E150,$A$2,0),NA())</f>
        <v>#N/A</v>
      </c>
      <c r="H150" s="12" t="e">
        <f ca="1">IF($B150&lt;='Visualization - Projection'!$C$18,OFFSET(Projection!F150,$A$2,0),NA())</f>
        <v>#N/A</v>
      </c>
      <c r="I150" s="12" t="e">
        <f ca="1">IF($B150&lt;='Visualization - Projection'!$C$18,OFFSET(Projection!#REF!,$A$2,0),NA())</f>
        <v>#N/A</v>
      </c>
      <c r="J150" s="10" t="e">
        <f ca="1">IF($B150&lt;='Visualization - Projection'!$C$18,OFFSET(Projection!O150,$A$2,0),NA())</f>
        <v>#N/A</v>
      </c>
      <c r="K150" s="10" t="e">
        <f ca="1">IF($B150&lt;='Visualization - Projection'!$C$18,OFFSET(Projection!P150,$A$2,0),NA())</f>
        <v>#N/A</v>
      </c>
      <c r="L150" s="12" t="e">
        <f ca="1">IF($B150&lt;='Visualization - Projection'!$C$18,OFFSET(Projection!Q150,$A$2,0),NA())</f>
        <v>#N/A</v>
      </c>
      <c r="M150" s="12" t="e">
        <f ca="1">IF($B150&lt;='Visualization - Projection'!$C$18,OFFSET(Projection!#REF!,$A$2,0),NA())</f>
        <v>#N/A</v>
      </c>
      <c r="N150" s="10" t="e">
        <f ca="1">IF($B150&lt;='Visualization - Projection'!$C$18,OFFSET(Projection!T150,$A$2,0),NA())</f>
        <v>#N/A</v>
      </c>
      <c r="O150" s="11" t="e">
        <f ca="1">IF($B150&lt;='Visualization - Projection'!$C$18,OFFSET(Projection!U150,$A$2,0),NA())</f>
        <v>#N/A</v>
      </c>
      <c r="P150" s="12" t="e">
        <f ca="1">IF($B150&lt;='Visualization - Projection'!$C$18,OFFSET(Projection!V150,$A$2,0),NA())</f>
        <v>#N/A</v>
      </c>
      <c r="Q150" s="10" t="e">
        <f ca="1">IF($B150&lt;='Visualization - Projection'!$C$18,OFFSET(Projection!W150,$A$2,0),NA())</f>
        <v>#N/A</v>
      </c>
      <c r="R150" s="11" t="e">
        <f ca="1">IF($B150&lt;='Visualization - Projection'!$C$18,OFFSET(Projection!X150,$A$2,0),NA())</f>
        <v>#N/A</v>
      </c>
      <c r="S150" s="12" t="e">
        <f ca="1">IF($B150&lt;='Visualization - Projection'!$C$18,OFFSET(Projection!Y150,$A$2,0),NA())</f>
        <v>#N/A</v>
      </c>
      <c r="T150" s="10" t="e">
        <f ca="1">IF($B150&lt;='Visualization - Projection'!$C$18,OFFSET(Projection!Z150,$A$2,0),NA())</f>
        <v>#N/A</v>
      </c>
      <c r="U150" s="10" t="e">
        <f ca="1">IF($B150&lt;='Visualization - Projection'!$C$18,OFFSET(Projection!AA150,$A$2,0),NA())</f>
        <v>#N/A</v>
      </c>
      <c r="V150" s="12" t="e">
        <f ca="1">IF($B150&lt;='Visualization - Projection'!$C$18,OFFSET(Projection!AB150,$A$2,0),NA())</f>
        <v>#N/A</v>
      </c>
      <c r="W150" s="10" t="e">
        <f ca="1">IF($B150&lt;='Visualization - Projection'!$C$18,OFFSET(Projection!AC150,$A$2,0),NA())</f>
        <v>#N/A</v>
      </c>
      <c r="X150" s="12" t="e">
        <f ca="1">IF($B150&lt;='Visualization - Projection'!$C$18,OFFSET(Projection!AD150,$A$2,0),NA())</f>
        <v>#N/A</v>
      </c>
      <c r="Y150" s="11" t="e">
        <f ca="1">IF($B150&lt;='Visualization - Projection'!$C$18,OFFSET(Projection!AE150,$A$2,0),NA())</f>
        <v>#N/A</v>
      </c>
      <c r="Z150" s="10" t="e">
        <f ca="1">IF($B150&lt;='Visualization - Projection'!$C$18,OFFSET(Projection!AI150,$A$2,0),NA())</f>
        <v>#N/A</v>
      </c>
      <c r="AA150" s="11" t="e">
        <f ca="1">IF($B150&lt;='Visualization - Projection'!$C$18,OFFSET(Projection!AJ150,$A$2,0),NA())</f>
        <v>#N/A</v>
      </c>
      <c r="AB150" s="11" t="e">
        <f ca="1">IF($B150&lt;='Visualization - Projection'!$C$18,OFFSET(Projection!#REF!,$A$2,0),NA())</f>
        <v>#N/A</v>
      </c>
      <c r="AC150" s="11" t="e">
        <f ca="1">IF($B150&lt;='Visualization - Projection'!$C$18,OFFSET(Projection!AK150,$A$2,0),NA())</f>
        <v>#N/A</v>
      </c>
      <c r="AD150" s="10" t="e">
        <f ca="1">IF($B150&lt;='Visualization - Projection'!$C$18,OFFSET(Projection!AL150,$A$2,0),NA())</f>
        <v>#N/A</v>
      </c>
      <c r="AE150" s="10" t="e">
        <f ca="1">IF($B150&lt;='Visualization - Projection'!$C$18,OFFSET(Projection!AM150,$A$2,0),NA())</f>
        <v>#N/A</v>
      </c>
      <c r="AF150" s="3" t="e">
        <f ca="1">IF($B150&lt;='Visualization - Projection'!$C$18,OFFSET(Projection!K150,$A$2,0),NA())</f>
        <v>#N/A</v>
      </c>
      <c r="AG150" s="3" t="e">
        <f ca="1">IF($B150&lt;='Visualization - Projection'!$C$18,OFFSET(Projection!M150,$A$2,0),NA())</f>
        <v>#N/A</v>
      </c>
      <c r="AH150" s="3" t="e">
        <f ca="1">IF($B150&lt;='Visualization - Projection'!$C$18,OFFSET(Projection!N150,$A$2,0),NA())</f>
        <v>#N/A</v>
      </c>
    </row>
    <row r="151" spans="2:34">
      <c r="B151" s="9" t="e">
        <f ca="1">IF(B150&lt;'Visualization - Projection'!$C$18,OFFSET(Projection!A151,$A$2,0),NA())</f>
        <v>#N/A</v>
      </c>
      <c r="C151" s="10" t="e">
        <f ca="1">IF($B151&lt;='Visualization - Projection'!$C$18,OFFSET(Projection!B151,$A$2,0),NA())</f>
        <v>#N/A</v>
      </c>
      <c r="D151" s="11" t="e">
        <f ca="1">IF($B151&lt;='Visualization - Projection'!$C$18,OFFSET(Projection!C151,$A$2,0),NA())</f>
        <v>#N/A</v>
      </c>
      <c r="E151" s="12" t="e">
        <f ca="1">IF($B151&lt;='Visualization - Projection'!$C$18,OFFSET(Projection!D151,$A$2,0),NA())</f>
        <v>#N/A</v>
      </c>
      <c r="F151" s="12" t="e">
        <f ca="1">IF($B151&lt;='Visualization - Projection'!$C$18,OFFSET(Projection!#REF!,$A$2,0),NA())</f>
        <v>#N/A</v>
      </c>
      <c r="G151" s="10" t="e">
        <f ca="1">IF($B151&lt;='Visualization - Projection'!$C$18,OFFSET(Projection!E151,$A$2,0),NA())</f>
        <v>#N/A</v>
      </c>
      <c r="H151" s="12" t="e">
        <f ca="1">IF($B151&lt;='Visualization - Projection'!$C$18,OFFSET(Projection!F151,$A$2,0),NA())</f>
        <v>#N/A</v>
      </c>
      <c r="I151" s="12" t="e">
        <f ca="1">IF($B151&lt;='Visualization - Projection'!$C$18,OFFSET(Projection!#REF!,$A$2,0),NA())</f>
        <v>#N/A</v>
      </c>
      <c r="J151" s="10" t="e">
        <f ca="1">IF($B151&lt;='Visualization - Projection'!$C$18,OFFSET(Projection!O151,$A$2,0),NA())</f>
        <v>#N/A</v>
      </c>
      <c r="K151" s="10" t="e">
        <f ca="1">IF($B151&lt;='Visualization - Projection'!$C$18,OFFSET(Projection!P151,$A$2,0),NA())</f>
        <v>#N/A</v>
      </c>
      <c r="L151" s="12" t="e">
        <f ca="1">IF($B151&lt;='Visualization - Projection'!$C$18,OFFSET(Projection!Q151,$A$2,0),NA())</f>
        <v>#N/A</v>
      </c>
      <c r="M151" s="12" t="e">
        <f ca="1">IF($B151&lt;='Visualization - Projection'!$C$18,OFFSET(Projection!#REF!,$A$2,0),NA())</f>
        <v>#N/A</v>
      </c>
      <c r="N151" s="10" t="e">
        <f ca="1">IF($B151&lt;='Visualization - Projection'!$C$18,OFFSET(Projection!T151,$A$2,0),NA())</f>
        <v>#N/A</v>
      </c>
      <c r="O151" s="11" t="e">
        <f ca="1">IF($B151&lt;='Visualization - Projection'!$C$18,OFFSET(Projection!U151,$A$2,0),NA())</f>
        <v>#N/A</v>
      </c>
      <c r="P151" s="12" t="e">
        <f ca="1">IF($B151&lt;='Visualization - Projection'!$C$18,OFFSET(Projection!V151,$A$2,0),NA())</f>
        <v>#N/A</v>
      </c>
      <c r="Q151" s="10" t="e">
        <f ca="1">IF($B151&lt;='Visualization - Projection'!$C$18,OFFSET(Projection!W151,$A$2,0),NA())</f>
        <v>#N/A</v>
      </c>
      <c r="R151" s="11" t="e">
        <f ca="1">IF($B151&lt;='Visualization - Projection'!$C$18,OFFSET(Projection!X151,$A$2,0),NA())</f>
        <v>#N/A</v>
      </c>
      <c r="S151" s="12" t="e">
        <f ca="1">IF($B151&lt;='Visualization - Projection'!$C$18,OFFSET(Projection!Y151,$A$2,0),NA())</f>
        <v>#N/A</v>
      </c>
      <c r="T151" s="10" t="e">
        <f ca="1">IF($B151&lt;='Visualization - Projection'!$C$18,OFFSET(Projection!Z151,$A$2,0),NA())</f>
        <v>#N/A</v>
      </c>
      <c r="U151" s="10" t="e">
        <f ca="1">IF($B151&lt;='Visualization - Projection'!$C$18,OFFSET(Projection!AA151,$A$2,0),NA())</f>
        <v>#N/A</v>
      </c>
      <c r="V151" s="12" t="e">
        <f ca="1">IF($B151&lt;='Visualization - Projection'!$C$18,OFFSET(Projection!AB151,$A$2,0),NA())</f>
        <v>#N/A</v>
      </c>
      <c r="W151" s="10" t="e">
        <f ca="1">IF($B151&lt;='Visualization - Projection'!$C$18,OFFSET(Projection!AC151,$A$2,0),NA())</f>
        <v>#N/A</v>
      </c>
      <c r="X151" s="12" t="e">
        <f ca="1">IF($B151&lt;='Visualization - Projection'!$C$18,OFFSET(Projection!AD151,$A$2,0),NA())</f>
        <v>#N/A</v>
      </c>
      <c r="Y151" s="11" t="e">
        <f ca="1">IF($B151&lt;='Visualization - Projection'!$C$18,OFFSET(Projection!AE151,$A$2,0),NA())</f>
        <v>#N/A</v>
      </c>
      <c r="Z151" s="10" t="e">
        <f ca="1">IF($B151&lt;='Visualization - Projection'!$C$18,OFFSET(Projection!AI151,$A$2,0),NA())</f>
        <v>#N/A</v>
      </c>
      <c r="AA151" s="11" t="e">
        <f ca="1">IF($B151&lt;='Visualization - Projection'!$C$18,OFFSET(Projection!AJ151,$A$2,0),NA())</f>
        <v>#N/A</v>
      </c>
      <c r="AB151" s="11" t="e">
        <f ca="1">IF($B151&lt;='Visualization - Projection'!$C$18,OFFSET(Projection!#REF!,$A$2,0),NA())</f>
        <v>#N/A</v>
      </c>
      <c r="AC151" s="11" t="e">
        <f ca="1">IF($B151&lt;='Visualization - Projection'!$C$18,OFFSET(Projection!AK151,$A$2,0),NA())</f>
        <v>#N/A</v>
      </c>
      <c r="AD151" s="10" t="e">
        <f ca="1">IF($B151&lt;='Visualization - Projection'!$C$18,OFFSET(Projection!AL151,$A$2,0),NA())</f>
        <v>#N/A</v>
      </c>
      <c r="AE151" s="10" t="e">
        <f ca="1">IF($B151&lt;='Visualization - Projection'!$C$18,OFFSET(Projection!AM151,$A$2,0),NA())</f>
        <v>#N/A</v>
      </c>
      <c r="AF151" s="3" t="e">
        <f ca="1">IF($B151&lt;='Visualization - Projection'!$C$18,OFFSET(Projection!K151,$A$2,0),NA())</f>
        <v>#N/A</v>
      </c>
      <c r="AG151" s="3" t="e">
        <f ca="1">IF($B151&lt;='Visualization - Projection'!$C$18,OFFSET(Projection!M151,$A$2,0),NA())</f>
        <v>#N/A</v>
      </c>
      <c r="AH151" s="3" t="e">
        <f ca="1">IF($B151&lt;='Visualization - Projection'!$C$18,OFFSET(Projection!N151,$A$2,0),NA())</f>
        <v>#N/A</v>
      </c>
    </row>
    <row r="152" spans="2:34">
      <c r="B152" s="9" t="e">
        <f ca="1">IF(B151&lt;'Visualization - Projection'!$C$18,OFFSET(Projection!A152,$A$2,0),NA())</f>
        <v>#N/A</v>
      </c>
      <c r="C152" s="10" t="e">
        <f ca="1">IF($B152&lt;='Visualization - Projection'!$C$18,OFFSET(Projection!B152,$A$2,0),NA())</f>
        <v>#N/A</v>
      </c>
      <c r="D152" s="11" t="e">
        <f ca="1">IF($B152&lt;='Visualization - Projection'!$C$18,OFFSET(Projection!C152,$A$2,0),NA())</f>
        <v>#N/A</v>
      </c>
      <c r="E152" s="12" t="e">
        <f ca="1">IF($B152&lt;='Visualization - Projection'!$C$18,OFFSET(Projection!D152,$A$2,0),NA())</f>
        <v>#N/A</v>
      </c>
      <c r="F152" s="12" t="e">
        <f ca="1">IF($B152&lt;='Visualization - Projection'!$C$18,OFFSET(Projection!#REF!,$A$2,0),NA())</f>
        <v>#N/A</v>
      </c>
      <c r="G152" s="10" t="e">
        <f ca="1">IF($B152&lt;='Visualization - Projection'!$C$18,OFFSET(Projection!E152,$A$2,0),NA())</f>
        <v>#N/A</v>
      </c>
      <c r="H152" s="12" t="e">
        <f ca="1">IF($B152&lt;='Visualization - Projection'!$C$18,OFFSET(Projection!F152,$A$2,0),NA())</f>
        <v>#N/A</v>
      </c>
      <c r="I152" s="12" t="e">
        <f ca="1">IF($B152&lt;='Visualization - Projection'!$C$18,OFFSET(Projection!#REF!,$A$2,0),NA())</f>
        <v>#N/A</v>
      </c>
      <c r="J152" s="10" t="e">
        <f ca="1">IF($B152&lt;='Visualization - Projection'!$C$18,OFFSET(Projection!O152,$A$2,0),NA())</f>
        <v>#N/A</v>
      </c>
      <c r="K152" s="10" t="e">
        <f ca="1">IF($B152&lt;='Visualization - Projection'!$C$18,OFFSET(Projection!P152,$A$2,0),NA())</f>
        <v>#N/A</v>
      </c>
      <c r="L152" s="12" t="e">
        <f ca="1">IF($B152&lt;='Visualization - Projection'!$C$18,OFFSET(Projection!Q152,$A$2,0),NA())</f>
        <v>#N/A</v>
      </c>
      <c r="M152" s="12" t="e">
        <f ca="1">IF($B152&lt;='Visualization - Projection'!$C$18,OFFSET(Projection!#REF!,$A$2,0),NA())</f>
        <v>#N/A</v>
      </c>
      <c r="N152" s="10" t="e">
        <f ca="1">IF($B152&lt;='Visualization - Projection'!$C$18,OFFSET(Projection!T152,$A$2,0),NA())</f>
        <v>#N/A</v>
      </c>
      <c r="O152" s="11" t="e">
        <f ca="1">IF($B152&lt;='Visualization - Projection'!$C$18,OFFSET(Projection!U152,$A$2,0),NA())</f>
        <v>#N/A</v>
      </c>
      <c r="P152" s="12" t="e">
        <f ca="1">IF($B152&lt;='Visualization - Projection'!$C$18,OFFSET(Projection!V152,$A$2,0),NA())</f>
        <v>#N/A</v>
      </c>
      <c r="Q152" s="10" t="e">
        <f ca="1">IF($B152&lt;='Visualization - Projection'!$C$18,OFFSET(Projection!W152,$A$2,0),NA())</f>
        <v>#N/A</v>
      </c>
      <c r="R152" s="11" t="e">
        <f ca="1">IF($B152&lt;='Visualization - Projection'!$C$18,OFFSET(Projection!X152,$A$2,0),NA())</f>
        <v>#N/A</v>
      </c>
      <c r="S152" s="12" t="e">
        <f ca="1">IF($B152&lt;='Visualization - Projection'!$C$18,OFFSET(Projection!Y152,$A$2,0),NA())</f>
        <v>#N/A</v>
      </c>
      <c r="T152" s="10" t="e">
        <f ca="1">IF($B152&lt;='Visualization - Projection'!$C$18,OFFSET(Projection!Z152,$A$2,0),NA())</f>
        <v>#N/A</v>
      </c>
      <c r="U152" s="10" t="e">
        <f ca="1">IF($B152&lt;='Visualization - Projection'!$C$18,OFFSET(Projection!AA152,$A$2,0),NA())</f>
        <v>#N/A</v>
      </c>
      <c r="V152" s="12" t="e">
        <f ca="1">IF($B152&lt;='Visualization - Projection'!$C$18,OFFSET(Projection!AB152,$A$2,0),NA())</f>
        <v>#N/A</v>
      </c>
      <c r="W152" s="10" t="e">
        <f ca="1">IF($B152&lt;='Visualization - Projection'!$C$18,OFFSET(Projection!AC152,$A$2,0),NA())</f>
        <v>#N/A</v>
      </c>
      <c r="X152" s="12" t="e">
        <f ca="1">IF($B152&lt;='Visualization - Projection'!$C$18,OFFSET(Projection!AD152,$A$2,0),NA())</f>
        <v>#N/A</v>
      </c>
      <c r="Y152" s="11" t="e">
        <f ca="1">IF($B152&lt;='Visualization - Projection'!$C$18,OFFSET(Projection!AE152,$A$2,0),NA())</f>
        <v>#N/A</v>
      </c>
      <c r="Z152" s="10" t="e">
        <f ca="1">IF($B152&lt;='Visualization - Projection'!$C$18,OFFSET(Projection!AI152,$A$2,0),NA())</f>
        <v>#N/A</v>
      </c>
      <c r="AA152" s="11" t="e">
        <f ca="1">IF($B152&lt;='Visualization - Projection'!$C$18,OFFSET(Projection!AJ152,$A$2,0),NA())</f>
        <v>#N/A</v>
      </c>
      <c r="AB152" s="11" t="e">
        <f ca="1">IF($B152&lt;='Visualization - Projection'!$C$18,OFFSET(Projection!#REF!,$A$2,0),NA())</f>
        <v>#N/A</v>
      </c>
      <c r="AC152" s="11" t="e">
        <f ca="1">IF($B152&lt;='Visualization - Projection'!$C$18,OFFSET(Projection!AK152,$A$2,0),NA())</f>
        <v>#N/A</v>
      </c>
      <c r="AD152" s="10" t="e">
        <f ca="1">IF($B152&lt;='Visualization - Projection'!$C$18,OFFSET(Projection!AL152,$A$2,0),NA())</f>
        <v>#N/A</v>
      </c>
      <c r="AE152" s="10" t="e">
        <f ca="1">IF($B152&lt;='Visualization - Projection'!$C$18,OFFSET(Projection!AM152,$A$2,0),NA())</f>
        <v>#N/A</v>
      </c>
      <c r="AF152" s="3" t="e">
        <f ca="1">IF($B152&lt;='Visualization - Projection'!$C$18,OFFSET(Projection!K152,$A$2,0),NA())</f>
        <v>#N/A</v>
      </c>
      <c r="AG152" s="3" t="e">
        <f ca="1">IF($B152&lt;='Visualization - Projection'!$C$18,OFFSET(Projection!M152,$A$2,0),NA())</f>
        <v>#N/A</v>
      </c>
      <c r="AH152" s="3" t="e">
        <f ca="1">IF($B152&lt;='Visualization - Projection'!$C$18,OFFSET(Projection!N152,$A$2,0),NA())</f>
        <v>#N/A</v>
      </c>
    </row>
    <row r="153" spans="2:34">
      <c r="B153" s="9" t="e">
        <f ca="1">IF(B152&lt;'Visualization - Projection'!$C$18,OFFSET(Projection!A153,$A$2,0),NA())</f>
        <v>#N/A</v>
      </c>
      <c r="C153" s="10" t="e">
        <f ca="1">IF($B153&lt;='Visualization - Projection'!$C$18,OFFSET(Projection!B153,$A$2,0),NA())</f>
        <v>#N/A</v>
      </c>
      <c r="D153" s="11" t="e">
        <f ca="1">IF($B153&lt;='Visualization - Projection'!$C$18,OFFSET(Projection!C153,$A$2,0),NA())</f>
        <v>#N/A</v>
      </c>
      <c r="E153" s="12" t="e">
        <f ca="1">IF($B153&lt;='Visualization - Projection'!$C$18,OFFSET(Projection!D153,$A$2,0),NA())</f>
        <v>#N/A</v>
      </c>
      <c r="F153" s="12" t="e">
        <f ca="1">IF($B153&lt;='Visualization - Projection'!$C$18,OFFSET(Projection!#REF!,$A$2,0),NA())</f>
        <v>#N/A</v>
      </c>
      <c r="G153" s="10" t="e">
        <f ca="1">IF($B153&lt;='Visualization - Projection'!$C$18,OFFSET(Projection!E153,$A$2,0),NA())</f>
        <v>#N/A</v>
      </c>
      <c r="H153" s="12" t="e">
        <f ca="1">IF($B153&lt;='Visualization - Projection'!$C$18,OFFSET(Projection!F153,$A$2,0),NA())</f>
        <v>#N/A</v>
      </c>
      <c r="I153" s="12" t="e">
        <f ca="1">IF($B153&lt;='Visualization - Projection'!$C$18,OFFSET(Projection!#REF!,$A$2,0),NA())</f>
        <v>#N/A</v>
      </c>
      <c r="J153" s="10" t="e">
        <f ca="1">IF($B153&lt;='Visualization - Projection'!$C$18,OFFSET(Projection!O153,$A$2,0),NA())</f>
        <v>#N/A</v>
      </c>
      <c r="K153" s="10" t="e">
        <f ca="1">IF($B153&lt;='Visualization - Projection'!$C$18,OFFSET(Projection!P153,$A$2,0),NA())</f>
        <v>#N/A</v>
      </c>
      <c r="L153" s="12" t="e">
        <f ca="1">IF($B153&lt;='Visualization - Projection'!$C$18,OFFSET(Projection!Q153,$A$2,0),NA())</f>
        <v>#N/A</v>
      </c>
      <c r="M153" s="12" t="e">
        <f ca="1">IF($B153&lt;='Visualization - Projection'!$C$18,OFFSET(Projection!#REF!,$A$2,0),NA())</f>
        <v>#N/A</v>
      </c>
      <c r="N153" s="10" t="e">
        <f ca="1">IF($B153&lt;='Visualization - Projection'!$C$18,OFFSET(Projection!T153,$A$2,0),NA())</f>
        <v>#N/A</v>
      </c>
      <c r="O153" s="11" t="e">
        <f ca="1">IF($B153&lt;='Visualization - Projection'!$C$18,OFFSET(Projection!U153,$A$2,0),NA())</f>
        <v>#N/A</v>
      </c>
      <c r="P153" s="12" t="e">
        <f ca="1">IF($B153&lt;='Visualization - Projection'!$C$18,OFFSET(Projection!V153,$A$2,0),NA())</f>
        <v>#N/A</v>
      </c>
      <c r="Q153" s="10" t="e">
        <f ca="1">IF($B153&lt;='Visualization - Projection'!$C$18,OFFSET(Projection!W153,$A$2,0),NA())</f>
        <v>#N/A</v>
      </c>
      <c r="R153" s="11" t="e">
        <f ca="1">IF($B153&lt;='Visualization - Projection'!$C$18,OFFSET(Projection!X153,$A$2,0),NA())</f>
        <v>#N/A</v>
      </c>
      <c r="S153" s="12" t="e">
        <f ca="1">IF($B153&lt;='Visualization - Projection'!$C$18,OFFSET(Projection!Y153,$A$2,0),NA())</f>
        <v>#N/A</v>
      </c>
      <c r="T153" s="10" t="e">
        <f ca="1">IF($B153&lt;='Visualization - Projection'!$C$18,OFFSET(Projection!Z153,$A$2,0),NA())</f>
        <v>#N/A</v>
      </c>
      <c r="U153" s="10" t="e">
        <f ca="1">IF($B153&lt;='Visualization - Projection'!$C$18,OFFSET(Projection!AA153,$A$2,0),NA())</f>
        <v>#N/A</v>
      </c>
      <c r="V153" s="12" t="e">
        <f ca="1">IF($B153&lt;='Visualization - Projection'!$C$18,OFFSET(Projection!AB153,$A$2,0),NA())</f>
        <v>#N/A</v>
      </c>
      <c r="W153" s="10" t="e">
        <f ca="1">IF($B153&lt;='Visualization - Projection'!$C$18,OFFSET(Projection!AC153,$A$2,0),NA())</f>
        <v>#N/A</v>
      </c>
      <c r="X153" s="12" t="e">
        <f ca="1">IF($B153&lt;='Visualization - Projection'!$C$18,OFFSET(Projection!AD153,$A$2,0),NA())</f>
        <v>#N/A</v>
      </c>
      <c r="Y153" s="11" t="e">
        <f ca="1">IF($B153&lt;='Visualization - Projection'!$C$18,OFFSET(Projection!AE153,$A$2,0),NA())</f>
        <v>#N/A</v>
      </c>
      <c r="Z153" s="10" t="e">
        <f ca="1">IF($B153&lt;='Visualization - Projection'!$C$18,OFFSET(Projection!AI153,$A$2,0),NA())</f>
        <v>#N/A</v>
      </c>
      <c r="AA153" s="11" t="e">
        <f ca="1">IF($B153&lt;='Visualization - Projection'!$C$18,OFFSET(Projection!AJ153,$A$2,0),NA())</f>
        <v>#N/A</v>
      </c>
      <c r="AB153" s="11" t="e">
        <f ca="1">IF($B153&lt;='Visualization - Projection'!$C$18,OFFSET(Projection!#REF!,$A$2,0),NA())</f>
        <v>#N/A</v>
      </c>
      <c r="AC153" s="11" t="e">
        <f ca="1">IF($B153&lt;='Visualization - Projection'!$C$18,OFFSET(Projection!AK153,$A$2,0),NA())</f>
        <v>#N/A</v>
      </c>
      <c r="AD153" s="10" t="e">
        <f ca="1">IF($B153&lt;='Visualization - Projection'!$C$18,OFFSET(Projection!AL153,$A$2,0),NA())</f>
        <v>#N/A</v>
      </c>
      <c r="AE153" s="10" t="e">
        <f ca="1">IF($B153&lt;='Visualization - Projection'!$C$18,OFFSET(Projection!AM153,$A$2,0),NA())</f>
        <v>#N/A</v>
      </c>
      <c r="AF153" s="3" t="e">
        <f ca="1">IF($B153&lt;='Visualization - Projection'!$C$18,OFFSET(Projection!K153,$A$2,0),NA())</f>
        <v>#N/A</v>
      </c>
      <c r="AG153" s="3" t="e">
        <f ca="1">IF($B153&lt;='Visualization - Projection'!$C$18,OFFSET(Projection!M153,$A$2,0),NA())</f>
        <v>#N/A</v>
      </c>
      <c r="AH153" s="3" t="e">
        <f ca="1">IF($B153&lt;='Visualization - Projection'!$C$18,OFFSET(Projection!N153,$A$2,0),NA())</f>
        <v>#N/A</v>
      </c>
    </row>
    <row r="154" spans="2:34">
      <c r="B154" s="9" t="e">
        <f ca="1">IF(B153&lt;'Visualization - Projection'!$C$18,OFFSET(Projection!A154,$A$2,0),NA())</f>
        <v>#N/A</v>
      </c>
      <c r="C154" s="10" t="e">
        <f ca="1">IF($B154&lt;='Visualization - Projection'!$C$18,OFFSET(Projection!B154,$A$2,0),NA())</f>
        <v>#N/A</v>
      </c>
      <c r="D154" s="11" t="e">
        <f ca="1">IF($B154&lt;='Visualization - Projection'!$C$18,OFFSET(Projection!C154,$A$2,0),NA())</f>
        <v>#N/A</v>
      </c>
      <c r="E154" s="12" t="e">
        <f ca="1">IF($B154&lt;='Visualization - Projection'!$C$18,OFFSET(Projection!D154,$A$2,0),NA())</f>
        <v>#N/A</v>
      </c>
      <c r="F154" s="12" t="e">
        <f ca="1">IF($B154&lt;='Visualization - Projection'!$C$18,OFFSET(Projection!#REF!,$A$2,0),NA())</f>
        <v>#N/A</v>
      </c>
      <c r="G154" s="10" t="e">
        <f ca="1">IF($B154&lt;='Visualization - Projection'!$C$18,OFFSET(Projection!E154,$A$2,0),NA())</f>
        <v>#N/A</v>
      </c>
      <c r="H154" s="12" t="e">
        <f ca="1">IF($B154&lt;='Visualization - Projection'!$C$18,OFFSET(Projection!F154,$A$2,0),NA())</f>
        <v>#N/A</v>
      </c>
      <c r="I154" s="12" t="e">
        <f ca="1">IF($B154&lt;='Visualization - Projection'!$C$18,OFFSET(Projection!#REF!,$A$2,0),NA())</f>
        <v>#N/A</v>
      </c>
      <c r="J154" s="10" t="e">
        <f ca="1">IF($B154&lt;='Visualization - Projection'!$C$18,OFFSET(Projection!O154,$A$2,0),NA())</f>
        <v>#N/A</v>
      </c>
      <c r="K154" s="10" t="e">
        <f ca="1">IF($B154&lt;='Visualization - Projection'!$C$18,OFFSET(Projection!P154,$A$2,0),NA())</f>
        <v>#N/A</v>
      </c>
      <c r="L154" s="12" t="e">
        <f ca="1">IF($B154&lt;='Visualization - Projection'!$C$18,OFFSET(Projection!Q154,$A$2,0),NA())</f>
        <v>#N/A</v>
      </c>
      <c r="M154" s="12" t="e">
        <f ca="1">IF($B154&lt;='Visualization - Projection'!$C$18,OFFSET(Projection!#REF!,$A$2,0),NA())</f>
        <v>#N/A</v>
      </c>
      <c r="N154" s="10" t="e">
        <f ca="1">IF($B154&lt;='Visualization - Projection'!$C$18,OFFSET(Projection!T154,$A$2,0),NA())</f>
        <v>#N/A</v>
      </c>
      <c r="O154" s="11" t="e">
        <f ca="1">IF($B154&lt;='Visualization - Projection'!$C$18,OFFSET(Projection!U154,$A$2,0),NA())</f>
        <v>#N/A</v>
      </c>
      <c r="P154" s="12" t="e">
        <f ca="1">IF($B154&lt;='Visualization - Projection'!$C$18,OFFSET(Projection!V154,$A$2,0),NA())</f>
        <v>#N/A</v>
      </c>
      <c r="Q154" s="10" t="e">
        <f ca="1">IF($B154&lt;='Visualization - Projection'!$C$18,OFFSET(Projection!W154,$A$2,0),NA())</f>
        <v>#N/A</v>
      </c>
      <c r="R154" s="11" t="e">
        <f ca="1">IF($B154&lt;='Visualization - Projection'!$C$18,OFFSET(Projection!X154,$A$2,0),NA())</f>
        <v>#N/A</v>
      </c>
      <c r="S154" s="12" t="e">
        <f ca="1">IF($B154&lt;='Visualization - Projection'!$C$18,OFFSET(Projection!Y154,$A$2,0),NA())</f>
        <v>#N/A</v>
      </c>
      <c r="T154" s="10" t="e">
        <f ca="1">IF($B154&lt;='Visualization - Projection'!$C$18,OFFSET(Projection!Z154,$A$2,0),NA())</f>
        <v>#N/A</v>
      </c>
      <c r="U154" s="10" t="e">
        <f ca="1">IF($B154&lt;='Visualization - Projection'!$C$18,OFFSET(Projection!AA154,$A$2,0),NA())</f>
        <v>#N/A</v>
      </c>
      <c r="V154" s="12" t="e">
        <f ca="1">IF($B154&lt;='Visualization - Projection'!$C$18,OFFSET(Projection!AB154,$A$2,0),NA())</f>
        <v>#N/A</v>
      </c>
      <c r="W154" s="10" t="e">
        <f ca="1">IF($B154&lt;='Visualization - Projection'!$C$18,OFFSET(Projection!AC154,$A$2,0),NA())</f>
        <v>#N/A</v>
      </c>
      <c r="X154" s="12" t="e">
        <f ca="1">IF($B154&lt;='Visualization - Projection'!$C$18,OFFSET(Projection!AD154,$A$2,0),NA())</f>
        <v>#N/A</v>
      </c>
      <c r="Y154" s="11" t="e">
        <f ca="1">IF($B154&lt;='Visualization - Projection'!$C$18,OFFSET(Projection!AE154,$A$2,0),NA())</f>
        <v>#N/A</v>
      </c>
      <c r="Z154" s="10" t="e">
        <f ca="1">IF($B154&lt;='Visualization - Projection'!$C$18,OFFSET(Projection!AI154,$A$2,0),NA())</f>
        <v>#N/A</v>
      </c>
      <c r="AA154" s="11" t="e">
        <f ca="1">IF($B154&lt;='Visualization - Projection'!$C$18,OFFSET(Projection!AJ154,$A$2,0),NA())</f>
        <v>#N/A</v>
      </c>
      <c r="AB154" s="11" t="e">
        <f ca="1">IF($B154&lt;='Visualization - Projection'!$C$18,OFFSET(Projection!#REF!,$A$2,0),NA())</f>
        <v>#N/A</v>
      </c>
      <c r="AC154" s="11" t="e">
        <f ca="1">IF($B154&lt;='Visualization - Projection'!$C$18,OFFSET(Projection!AK154,$A$2,0),NA())</f>
        <v>#N/A</v>
      </c>
      <c r="AD154" s="10" t="e">
        <f ca="1">IF($B154&lt;='Visualization - Projection'!$C$18,OFFSET(Projection!AL154,$A$2,0),NA())</f>
        <v>#N/A</v>
      </c>
      <c r="AE154" s="10" t="e">
        <f ca="1">IF($B154&lt;='Visualization - Projection'!$C$18,OFFSET(Projection!AM154,$A$2,0),NA())</f>
        <v>#N/A</v>
      </c>
      <c r="AF154" s="3" t="e">
        <f ca="1">IF($B154&lt;='Visualization - Projection'!$C$18,OFFSET(Projection!K154,$A$2,0),NA())</f>
        <v>#N/A</v>
      </c>
      <c r="AG154" s="3" t="e">
        <f ca="1">IF($B154&lt;='Visualization - Projection'!$C$18,OFFSET(Projection!M154,$A$2,0),NA())</f>
        <v>#N/A</v>
      </c>
      <c r="AH154" s="3" t="e">
        <f ca="1">IF($B154&lt;='Visualization - Projection'!$C$18,OFFSET(Projection!N154,$A$2,0),NA())</f>
        <v>#N/A</v>
      </c>
    </row>
    <row r="155" spans="2:34">
      <c r="B155" s="9" t="e">
        <f ca="1">IF(B154&lt;'Visualization - Projection'!$C$18,OFFSET(Projection!A155,$A$2,0),NA())</f>
        <v>#N/A</v>
      </c>
      <c r="C155" s="10" t="e">
        <f ca="1">IF($B155&lt;='Visualization - Projection'!$C$18,OFFSET(Projection!B155,$A$2,0),NA())</f>
        <v>#N/A</v>
      </c>
      <c r="D155" s="11" t="e">
        <f ca="1">IF($B155&lt;='Visualization - Projection'!$C$18,OFFSET(Projection!C155,$A$2,0),NA())</f>
        <v>#N/A</v>
      </c>
      <c r="E155" s="12" t="e">
        <f ca="1">IF($B155&lt;='Visualization - Projection'!$C$18,OFFSET(Projection!D155,$A$2,0),NA())</f>
        <v>#N/A</v>
      </c>
      <c r="F155" s="12" t="e">
        <f ca="1">IF($B155&lt;='Visualization - Projection'!$C$18,OFFSET(Projection!#REF!,$A$2,0),NA())</f>
        <v>#N/A</v>
      </c>
      <c r="G155" s="10" t="e">
        <f ca="1">IF($B155&lt;='Visualization - Projection'!$C$18,OFFSET(Projection!E155,$A$2,0),NA())</f>
        <v>#N/A</v>
      </c>
      <c r="H155" s="12" t="e">
        <f ca="1">IF($B155&lt;='Visualization - Projection'!$C$18,OFFSET(Projection!F155,$A$2,0),NA())</f>
        <v>#N/A</v>
      </c>
      <c r="I155" s="12" t="e">
        <f ca="1">IF($B155&lt;='Visualization - Projection'!$C$18,OFFSET(Projection!#REF!,$A$2,0),NA())</f>
        <v>#N/A</v>
      </c>
      <c r="J155" s="10" t="e">
        <f ca="1">IF($B155&lt;='Visualization - Projection'!$C$18,OFFSET(Projection!O155,$A$2,0),NA())</f>
        <v>#N/A</v>
      </c>
      <c r="K155" s="10" t="e">
        <f ca="1">IF($B155&lt;='Visualization - Projection'!$C$18,OFFSET(Projection!P155,$A$2,0),NA())</f>
        <v>#N/A</v>
      </c>
      <c r="L155" s="12" t="e">
        <f ca="1">IF($B155&lt;='Visualization - Projection'!$C$18,OFFSET(Projection!Q155,$A$2,0),NA())</f>
        <v>#N/A</v>
      </c>
      <c r="M155" s="12" t="e">
        <f ca="1">IF($B155&lt;='Visualization - Projection'!$C$18,OFFSET(Projection!#REF!,$A$2,0),NA())</f>
        <v>#N/A</v>
      </c>
      <c r="N155" s="10" t="e">
        <f ca="1">IF($B155&lt;='Visualization - Projection'!$C$18,OFFSET(Projection!T155,$A$2,0),NA())</f>
        <v>#N/A</v>
      </c>
      <c r="O155" s="11" t="e">
        <f ca="1">IF($B155&lt;='Visualization - Projection'!$C$18,OFFSET(Projection!U155,$A$2,0),NA())</f>
        <v>#N/A</v>
      </c>
      <c r="P155" s="12" t="e">
        <f ca="1">IF($B155&lt;='Visualization - Projection'!$C$18,OFFSET(Projection!V155,$A$2,0),NA())</f>
        <v>#N/A</v>
      </c>
      <c r="Q155" s="10" t="e">
        <f ca="1">IF($B155&lt;='Visualization - Projection'!$C$18,OFFSET(Projection!W155,$A$2,0),NA())</f>
        <v>#N/A</v>
      </c>
      <c r="R155" s="11" t="e">
        <f ca="1">IF($B155&lt;='Visualization - Projection'!$C$18,OFFSET(Projection!X155,$A$2,0),NA())</f>
        <v>#N/A</v>
      </c>
      <c r="S155" s="12" t="e">
        <f ca="1">IF($B155&lt;='Visualization - Projection'!$C$18,OFFSET(Projection!Y155,$A$2,0),NA())</f>
        <v>#N/A</v>
      </c>
      <c r="T155" s="10" t="e">
        <f ca="1">IF($B155&lt;='Visualization - Projection'!$C$18,OFFSET(Projection!Z155,$A$2,0),NA())</f>
        <v>#N/A</v>
      </c>
      <c r="U155" s="10" t="e">
        <f ca="1">IF($B155&lt;='Visualization - Projection'!$C$18,OFFSET(Projection!AA155,$A$2,0),NA())</f>
        <v>#N/A</v>
      </c>
      <c r="V155" s="12" t="e">
        <f ca="1">IF($B155&lt;='Visualization - Projection'!$C$18,OFFSET(Projection!AB155,$A$2,0),NA())</f>
        <v>#N/A</v>
      </c>
      <c r="W155" s="10" t="e">
        <f ca="1">IF($B155&lt;='Visualization - Projection'!$C$18,OFFSET(Projection!AC155,$A$2,0),NA())</f>
        <v>#N/A</v>
      </c>
      <c r="X155" s="12" t="e">
        <f ca="1">IF($B155&lt;='Visualization - Projection'!$C$18,OFFSET(Projection!AD155,$A$2,0),NA())</f>
        <v>#N/A</v>
      </c>
      <c r="Y155" s="11" t="e">
        <f ca="1">IF($B155&lt;='Visualization - Projection'!$C$18,OFFSET(Projection!AE155,$A$2,0),NA())</f>
        <v>#N/A</v>
      </c>
      <c r="Z155" s="10" t="e">
        <f ca="1">IF($B155&lt;='Visualization - Projection'!$C$18,OFFSET(Projection!AI155,$A$2,0),NA())</f>
        <v>#N/A</v>
      </c>
      <c r="AA155" s="11" t="e">
        <f ca="1">IF($B155&lt;='Visualization - Projection'!$C$18,OFFSET(Projection!AJ155,$A$2,0),NA())</f>
        <v>#N/A</v>
      </c>
      <c r="AB155" s="11" t="e">
        <f ca="1">IF($B155&lt;='Visualization - Projection'!$C$18,OFFSET(Projection!#REF!,$A$2,0),NA())</f>
        <v>#N/A</v>
      </c>
      <c r="AC155" s="11" t="e">
        <f ca="1">IF($B155&lt;='Visualization - Projection'!$C$18,OFFSET(Projection!AK155,$A$2,0),NA())</f>
        <v>#N/A</v>
      </c>
      <c r="AD155" s="10" t="e">
        <f ca="1">IF($B155&lt;='Visualization - Projection'!$C$18,OFFSET(Projection!AL155,$A$2,0),NA())</f>
        <v>#N/A</v>
      </c>
      <c r="AE155" s="10" t="e">
        <f ca="1">IF($B155&lt;='Visualization - Projection'!$C$18,OFFSET(Projection!AM155,$A$2,0),NA())</f>
        <v>#N/A</v>
      </c>
      <c r="AF155" s="3" t="e">
        <f ca="1">IF($B155&lt;='Visualization - Projection'!$C$18,OFFSET(Projection!K155,$A$2,0),NA())</f>
        <v>#N/A</v>
      </c>
      <c r="AG155" s="3" t="e">
        <f ca="1">IF($B155&lt;='Visualization - Projection'!$C$18,OFFSET(Projection!M155,$A$2,0),NA())</f>
        <v>#N/A</v>
      </c>
      <c r="AH155" s="3" t="e">
        <f ca="1">IF($B155&lt;='Visualization - Projection'!$C$18,OFFSET(Projection!N155,$A$2,0),NA())</f>
        <v>#N/A</v>
      </c>
    </row>
    <row r="156" spans="2:34">
      <c r="B156" s="9" t="e">
        <f ca="1">IF(B155&lt;'Visualization - Projection'!$C$18,OFFSET(Projection!A156,$A$2,0),NA())</f>
        <v>#N/A</v>
      </c>
      <c r="C156" s="10" t="e">
        <f ca="1">IF($B156&lt;='Visualization - Projection'!$C$18,OFFSET(Projection!B156,$A$2,0),NA())</f>
        <v>#N/A</v>
      </c>
      <c r="D156" s="11" t="e">
        <f ca="1">IF($B156&lt;='Visualization - Projection'!$C$18,OFFSET(Projection!C156,$A$2,0),NA())</f>
        <v>#N/A</v>
      </c>
      <c r="E156" s="12" t="e">
        <f ca="1">IF($B156&lt;='Visualization - Projection'!$C$18,OFFSET(Projection!D156,$A$2,0),NA())</f>
        <v>#N/A</v>
      </c>
      <c r="F156" s="12" t="e">
        <f ca="1">IF($B156&lt;='Visualization - Projection'!$C$18,OFFSET(Projection!#REF!,$A$2,0),NA())</f>
        <v>#N/A</v>
      </c>
      <c r="G156" s="10" t="e">
        <f ca="1">IF($B156&lt;='Visualization - Projection'!$C$18,OFFSET(Projection!E156,$A$2,0),NA())</f>
        <v>#N/A</v>
      </c>
      <c r="H156" s="12" t="e">
        <f ca="1">IF($B156&lt;='Visualization - Projection'!$C$18,OFFSET(Projection!F156,$A$2,0),NA())</f>
        <v>#N/A</v>
      </c>
      <c r="I156" s="12" t="e">
        <f ca="1">IF($B156&lt;='Visualization - Projection'!$C$18,OFFSET(Projection!#REF!,$A$2,0),NA())</f>
        <v>#N/A</v>
      </c>
      <c r="J156" s="10" t="e">
        <f ca="1">IF($B156&lt;='Visualization - Projection'!$C$18,OFFSET(Projection!O156,$A$2,0),NA())</f>
        <v>#N/A</v>
      </c>
      <c r="K156" s="10" t="e">
        <f ca="1">IF($B156&lt;='Visualization - Projection'!$C$18,OFFSET(Projection!P156,$A$2,0),NA())</f>
        <v>#N/A</v>
      </c>
      <c r="L156" s="12" t="e">
        <f ca="1">IF($B156&lt;='Visualization - Projection'!$C$18,OFFSET(Projection!Q156,$A$2,0),NA())</f>
        <v>#N/A</v>
      </c>
      <c r="M156" s="12" t="e">
        <f ca="1">IF($B156&lt;='Visualization - Projection'!$C$18,OFFSET(Projection!#REF!,$A$2,0),NA())</f>
        <v>#N/A</v>
      </c>
      <c r="N156" s="10" t="e">
        <f ca="1">IF($B156&lt;='Visualization - Projection'!$C$18,OFFSET(Projection!T156,$A$2,0),NA())</f>
        <v>#N/A</v>
      </c>
      <c r="O156" s="11" t="e">
        <f ca="1">IF($B156&lt;='Visualization - Projection'!$C$18,OFFSET(Projection!U156,$A$2,0),NA())</f>
        <v>#N/A</v>
      </c>
      <c r="P156" s="12" t="e">
        <f ca="1">IF($B156&lt;='Visualization - Projection'!$C$18,OFFSET(Projection!V156,$A$2,0),NA())</f>
        <v>#N/A</v>
      </c>
      <c r="Q156" s="10" t="e">
        <f ca="1">IF($B156&lt;='Visualization - Projection'!$C$18,OFFSET(Projection!W156,$A$2,0),NA())</f>
        <v>#N/A</v>
      </c>
      <c r="R156" s="11" t="e">
        <f ca="1">IF($B156&lt;='Visualization - Projection'!$C$18,OFFSET(Projection!X156,$A$2,0),NA())</f>
        <v>#N/A</v>
      </c>
      <c r="S156" s="12" t="e">
        <f ca="1">IF($B156&lt;='Visualization - Projection'!$C$18,OFFSET(Projection!Y156,$A$2,0),NA())</f>
        <v>#N/A</v>
      </c>
      <c r="T156" s="10" t="e">
        <f ca="1">IF($B156&lt;='Visualization - Projection'!$C$18,OFFSET(Projection!Z156,$A$2,0),NA())</f>
        <v>#N/A</v>
      </c>
      <c r="U156" s="10" t="e">
        <f ca="1">IF($B156&lt;='Visualization - Projection'!$C$18,OFFSET(Projection!AA156,$A$2,0),NA())</f>
        <v>#N/A</v>
      </c>
      <c r="V156" s="12" t="e">
        <f ca="1">IF($B156&lt;='Visualization - Projection'!$C$18,OFFSET(Projection!AB156,$A$2,0),NA())</f>
        <v>#N/A</v>
      </c>
      <c r="W156" s="10" t="e">
        <f ca="1">IF($B156&lt;='Visualization - Projection'!$C$18,OFFSET(Projection!AC156,$A$2,0),NA())</f>
        <v>#N/A</v>
      </c>
      <c r="X156" s="12" t="e">
        <f ca="1">IF($B156&lt;='Visualization - Projection'!$C$18,OFFSET(Projection!AD156,$A$2,0),NA())</f>
        <v>#N/A</v>
      </c>
      <c r="Y156" s="11" t="e">
        <f ca="1">IF($B156&lt;='Visualization - Projection'!$C$18,OFFSET(Projection!AE156,$A$2,0),NA())</f>
        <v>#N/A</v>
      </c>
      <c r="Z156" s="10" t="e">
        <f ca="1">IF($B156&lt;='Visualization - Projection'!$C$18,OFFSET(Projection!AI156,$A$2,0),NA())</f>
        <v>#N/A</v>
      </c>
      <c r="AA156" s="11" t="e">
        <f ca="1">IF($B156&lt;='Visualization - Projection'!$C$18,OFFSET(Projection!AJ156,$A$2,0),NA())</f>
        <v>#N/A</v>
      </c>
      <c r="AB156" s="11" t="e">
        <f ca="1">IF($B156&lt;='Visualization - Projection'!$C$18,OFFSET(Projection!#REF!,$A$2,0),NA())</f>
        <v>#N/A</v>
      </c>
      <c r="AC156" s="11" t="e">
        <f ca="1">IF($B156&lt;='Visualization - Projection'!$C$18,OFFSET(Projection!AK156,$A$2,0),NA())</f>
        <v>#N/A</v>
      </c>
      <c r="AD156" s="10" t="e">
        <f ca="1">IF($B156&lt;='Visualization - Projection'!$C$18,OFFSET(Projection!AL156,$A$2,0),NA())</f>
        <v>#N/A</v>
      </c>
      <c r="AE156" s="10" t="e">
        <f ca="1">IF($B156&lt;='Visualization - Projection'!$C$18,OFFSET(Projection!AM156,$A$2,0),NA())</f>
        <v>#N/A</v>
      </c>
      <c r="AF156" s="3" t="e">
        <f ca="1">IF($B156&lt;='Visualization - Projection'!$C$18,OFFSET(Projection!K156,$A$2,0),NA())</f>
        <v>#N/A</v>
      </c>
      <c r="AG156" s="3" t="e">
        <f ca="1">IF($B156&lt;='Visualization - Projection'!$C$18,OFFSET(Projection!M156,$A$2,0),NA())</f>
        <v>#N/A</v>
      </c>
      <c r="AH156" s="3" t="e">
        <f ca="1">IF($B156&lt;='Visualization - Projection'!$C$18,OFFSET(Projection!N156,$A$2,0),NA())</f>
        <v>#N/A</v>
      </c>
    </row>
    <row r="157" spans="2:34">
      <c r="B157" s="9" t="e">
        <f ca="1">IF(B156&lt;'Visualization - Projection'!$C$18,OFFSET(Projection!A157,$A$2,0),NA())</f>
        <v>#N/A</v>
      </c>
      <c r="C157" s="10" t="e">
        <f ca="1">IF($B157&lt;='Visualization - Projection'!$C$18,OFFSET(Projection!B157,$A$2,0),NA())</f>
        <v>#N/A</v>
      </c>
      <c r="D157" s="11" t="e">
        <f ca="1">IF($B157&lt;='Visualization - Projection'!$C$18,OFFSET(Projection!C157,$A$2,0),NA())</f>
        <v>#N/A</v>
      </c>
      <c r="E157" s="12" t="e">
        <f ca="1">IF($B157&lt;='Visualization - Projection'!$C$18,OFFSET(Projection!D157,$A$2,0),NA())</f>
        <v>#N/A</v>
      </c>
      <c r="F157" s="12" t="e">
        <f ca="1">IF($B157&lt;='Visualization - Projection'!$C$18,OFFSET(Projection!#REF!,$A$2,0),NA())</f>
        <v>#N/A</v>
      </c>
      <c r="G157" s="10" t="e">
        <f ca="1">IF($B157&lt;='Visualization - Projection'!$C$18,OFFSET(Projection!E157,$A$2,0),NA())</f>
        <v>#N/A</v>
      </c>
      <c r="H157" s="12" t="e">
        <f ca="1">IF($B157&lt;='Visualization - Projection'!$C$18,OFFSET(Projection!F157,$A$2,0),NA())</f>
        <v>#N/A</v>
      </c>
      <c r="I157" s="12" t="e">
        <f ca="1">IF($B157&lt;='Visualization - Projection'!$C$18,OFFSET(Projection!#REF!,$A$2,0),NA())</f>
        <v>#N/A</v>
      </c>
      <c r="J157" s="10" t="e">
        <f ca="1">IF($B157&lt;='Visualization - Projection'!$C$18,OFFSET(Projection!O157,$A$2,0),NA())</f>
        <v>#N/A</v>
      </c>
      <c r="K157" s="10" t="e">
        <f ca="1">IF($B157&lt;='Visualization - Projection'!$C$18,OFFSET(Projection!P157,$A$2,0),NA())</f>
        <v>#N/A</v>
      </c>
      <c r="L157" s="12" t="e">
        <f ca="1">IF($B157&lt;='Visualization - Projection'!$C$18,OFFSET(Projection!Q157,$A$2,0),NA())</f>
        <v>#N/A</v>
      </c>
      <c r="M157" s="12" t="e">
        <f ca="1">IF($B157&lt;='Visualization - Projection'!$C$18,OFFSET(Projection!#REF!,$A$2,0),NA())</f>
        <v>#N/A</v>
      </c>
      <c r="N157" s="10" t="e">
        <f ca="1">IF($B157&lt;='Visualization - Projection'!$C$18,OFFSET(Projection!T157,$A$2,0),NA())</f>
        <v>#N/A</v>
      </c>
      <c r="O157" s="11" t="e">
        <f ca="1">IF($B157&lt;='Visualization - Projection'!$C$18,OFFSET(Projection!U157,$A$2,0),NA())</f>
        <v>#N/A</v>
      </c>
      <c r="P157" s="12" t="e">
        <f ca="1">IF($B157&lt;='Visualization - Projection'!$C$18,OFFSET(Projection!V157,$A$2,0),NA())</f>
        <v>#N/A</v>
      </c>
      <c r="Q157" s="10" t="e">
        <f ca="1">IF($B157&lt;='Visualization - Projection'!$C$18,OFFSET(Projection!W157,$A$2,0),NA())</f>
        <v>#N/A</v>
      </c>
      <c r="R157" s="11" t="e">
        <f ca="1">IF($B157&lt;='Visualization - Projection'!$C$18,OFFSET(Projection!X157,$A$2,0),NA())</f>
        <v>#N/A</v>
      </c>
      <c r="S157" s="12" t="e">
        <f ca="1">IF($B157&lt;='Visualization - Projection'!$C$18,OFFSET(Projection!Y157,$A$2,0),NA())</f>
        <v>#N/A</v>
      </c>
      <c r="T157" s="10" t="e">
        <f ca="1">IF($B157&lt;='Visualization - Projection'!$C$18,OFFSET(Projection!Z157,$A$2,0),NA())</f>
        <v>#N/A</v>
      </c>
      <c r="U157" s="10" t="e">
        <f ca="1">IF($B157&lt;='Visualization - Projection'!$C$18,OFFSET(Projection!AA157,$A$2,0),NA())</f>
        <v>#N/A</v>
      </c>
      <c r="V157" s="12" t="e">
        <f ca="1">IF($B157&lt;='Visualization - Projection'!$C$18,OFFSET(Projection!AB157,$A$2,0),NA())</f>
        <v>#N/A</v>
      </c>
      <c r="W157" s="10" t="e">
        <f ca="1">IF($B157&lt;='Visualization - Projection'!$C$18,OFFSET(Projection!AC157,$A$2,0),NA())</f>
        <v>#N/A</v>
      </c>
      <c r="X157" s="12" t="e">
        <f ca="1">IF($B157&lt;='Visualization - Projection'!$C$18,OFFSET(Projection!AD157,$A$2,0),NA())</f>
        <v>#N/A</v>
      </c>
      <c r="Y157" s="11" t="e">
        <f ca="1">IF($B157&lt;='Visualization - Projection'!$C$18,OFFSET(Projection!AE157,$A$2,0),NA())</f>
        <v>#N/A</v>
      </c>
      <c r="Z157" s="10" t="e">
        <f ca="1">IF($B157&lt;='Visualization - Projection'!$C$18,OFFSET(Projection!AI157,$A$2,0),NA())</f>
        <v>#N/A</v>
      </c>
      <c r="AA157" s="11" t="e">
        <f ca="1">IF($B157&lt;='Visualization - Projection'!$C$18,OFFSET(Projection!AJ157,$A$2,0),NA())</f>
        <v>#N/A</v>
      </c>
      <c r="AB157" s="11" t="e">
        <f ca="1">IF($B157&lt;='Visualization - Projection'!$C$18,OFFSET(Projection!#REF!,$A$2,0),NA())</f>
        <v>#N/A</v>
      </c>
      <c r="AC157" s="11" t="e">
        <f ca="1">IF($B157&lt;='Visualization - Projection'!$C$18,OFFSET(Projection!AK157,$A$2,0),NA())</f>
        <v>#N/A</v>
      </c>
      <c r="AD157" s="10" t="e">
        <f ca="1">IF($B157&lt;='Visualization - Projection'!$C$18,OFFSET(Projection!AL157,$A$2,0),NA())</f>
        <v>#N/A</v>
      </c>
      <c r="AE157" s="10" t="e">
        <f ca="1">IF($B157&lt;='Visualization - Projection'!$C$18,OFFSET(Projection!AM157,$A$2,0),NA())</f>
        <v>#N/A</v>
      </c>
      <c r="AF157" s="3" t="e">
        <f ca="1">IF($B157&lt;='Visualization - Projection'!$C$18,OFFSET(Projection!K157,$A$2,0),NA())</f>
        <v>#N/A</v>
      </c>
      <c r="AG157" s="3" t="e">
        <f ca="1">IF($B157&lt;='Visualization - Projection'!$C$18,OFFSET(Projection!M157,$A$2,0),NA())</f>
        <v>#N/A</v>
      </c>
      <c r="AH157" s="3" t="e">
        <f ca="1">IF($B157&lt;='Visualization - Projection'!$C$18,OFFSET(Projection!N157,$A$2,0),NA())</f>
        <v>#N/A</v>
      </c>
    </row>
    <row r="158" spans="2:34">
      <c r="B158" s="9" t="e">
        <f ca="1">IF(B157&lt;'Visualization - Projection'!$C$18,OFFSET(Projection!A158,$A$2,0),NA())</f>
        <v>#N/A</v>
      </c>
      <c r="C158" s="10" t="e">
        <f ca="1">IF($B158&lt;='Visualization - Projection'!$C$18,OFFSET(Projection!B158,$A$2,0),NA())</f>
        <v>#N/A</v>
      </c>
      <c r="D158" s="11" t="e">
        <f ca="1">IF($B158&lt;='Visualization - Projection'!$C$18,OFFSET(Projection!C158,$A$2,0),NA())</f>
        <v>#N/A</v>
      </c>
      <c r="E158" s="12" t="e">
        <f ca="1">IF($B158&lt;='Visualization - Projection'!$C$18,OFFSET(Projection!D158,$A$2,0),NA())</f>
        <v>#N/A</v>
      </c>
      <c r="F158" s="12" t="e">
        <f ca="1">IF($B158&lt;='Visualization - Projection'!$C$18,OFFSET(Projection!#REF!,$A$2,0),NA())</f>
        <v>#N/A</v>
      </c>
      <c r="G158" s="10" t="e">
        <f ca="1">IF($B158&lt;='Visualization - Projection'!$C$18,OFFSET(Projection!E158,$A$2,0),NA())</f>
        <v>#N/A</v>
      </c>
      <c r="H158" s="12" t="e">
        <f ca="1">IF($B158&lt;='Visualization - Projection'!$C$18,OFFSET(Projection!F158,$A$2,0),NA())</f>
        <v>#N/A</v>
      </c>
      <c r="I158" s="12" t="e">
        <f ca="1">IF($B158&lt;='Visualization - Projection'!$C$18,OFFSET(Projection!#REF!,$A$2,0),NA())</f>
        <v>#N/A</v>
      </c>
      <c r="J158" s="10" t="e">
        <f ca="1">IF($B158&lt;='Visualization - Projection'!$C$18,OFFSET(Projection!O158,$A$2,0),NA())</f>
        <v>#N/A</v>
      </c>
      <c r="K158" s="10" t="e">
        <f ca="1">IF($B158&lt;='Visualization - Projection'!$C$18,OFFSET(Projection!P158,$A$2,0),NA())</f>
        <v>#N/A</v>
      </c>
      <c r="L158" s="12" t="e">
        <f ca="1">IF($B158&lt;='Visualization - Projection'!$C$18,OFFSET(Projection!Q158,$A$2,0),NA())</f>
        <v>#N/A</v>
      </c>
      <c r="M158" s="12" t="e">
        <f ca="1">IF($B158&lt;='Visualization - Projection'!$C$18,OFFSET(Projection!#REF!,$A$2,0),NA())</f>
        <v>#N/A</v>
      </c>
      <c r="N158" s="10" t="e">
        <f ca="1">IF($B158&lt;='Visualization - Projection'!$C$18,OFFSET(Projection!T158,$A$2,0),NA())</f>
        <v>#N/A</v>
      </c>
      <c r="O158" s="11" t="e">
        <f ca="1">IF($B158&lt;='Visualization - Projection'!$C$18,OFFSET(Projection!U158,$A$2,0),NA())</f>
        <v>#N/A</v>
      </c>
      <c r="P158" s="12" t="e">
        <f ca="1">IF($B158&lt;='Visualization - Projection'!$C$18,OFFSET(Projection!V158,$A$2,0),NA())</f>
        <v>#N/A</v>
      </c>
      <c r="Q158" s="10" t="e">
        <f ca="1">IF($B158&lt;='Visualization - Projection'!$C$18,OFFSET(Projection!W158,$A$2,0),NA())</f>
        <v>#N/A</v>
      </c>
      <c r="R158" s="11" t="e">
        <f ca="1">IF($B158&lt;='Visualization - Projection'!$C$18,OFFSET(Projection!X158,$A$2,0),NA())</f>
        <v>#N/A</v>
      </c>
      <c r="S158" s="12" t="e">
        <f ca="1">IF($B158&lt;='Visualization - Projection'!$C$18,OFFSET(Projection!Y158,$A$2,0),NA())</f>
        <v>#N/A</v>
      </c>
      <c r="T158" s="10" t="e">
        <f ca="1">IF($B158&lt;='Visualization - Projection'!$C$18,OFFSET(Projection!Z158,$A$2,0),NA())</f>
        <v>#N/A</v>
      </c>
      <c r="U158" s="10" t="e">
        <f ca="1">IF($B158&lt;='Visualization - Projection'!$C$18,OFFSET(Projection!AA158,$A$2,0),NA())</f>
        <v>#N/A</v>
      </c>
      <c r="V158" s="12" t="e">
        <f ca="1">IF($B158&lt;='Visualization - Projection'!$C$18,OFFSET(Projection!AB158,$A$2,0),NA())</f>
        <v>#N/A</v>
      </c>
      <c r="W158" s="10" t="e">
        <f ca="1">IF($B158&lt;='Visualization - Projection'!$C$18,OFFSET(Projection!AC158,$A$2,0),NA())</f>
        <v>#N/A</v>
      </c>
      <c r="X158" s="12" t="e">
        <f ca="1">IF($B158&lt;='Visualization - Projection'!$C$18,OFFSET(Projection!AD158,$A$2,0),NA())</f>
        <v>#N/A</v>
      </c>
      <c r="Y158" s="11" t="e">
        <f ca="1">IF($B158&lt;='Visualization - Projection'!$C$18,OFFSET(Projection!AE158,$A$2,0),NA())</f>
        <v>#N/A</v>
      </c>
      <c r="Z158" s="10" t="e">
        <f ca="1">IF($B158&lt;='Visualization - Projection'!$C$18,OFFSET(Projection!AI158,$A$2,0),NA())</f>
        <v>#N/A</v>
      </c>
      <c r="AA158" s="11" t="e">
        <f ca="1">IF($B158&lt;='Visualization - Projection'!$C$18,OFFSET(Projection!AJ158,$A$2,0),NA())</f>
        <v>#N/A</v>
      </c>
      <c r="AB158" s="11" t="e">
        <f ca="1">IF($B158&lt;='Visualization - Projection'!$C$18,OFFSET(Projection!#REF!,$A$2,0),NA())</f>
        <v>#N/A</v>
      </c>
      <c r="AC158" s="11" t="e">
        <f ca="1">IF($B158&lt;='Visualization - Projection'!$C$18,OFFSET(Projection!AK158,$A$2,0),NA())</f>
        <v>#N/A</v>
      </c>
      <c r="AD158" s="10" t="e">
        <f ca="1">IF($B158&lt;='Visualization - Projection'!$C$18,OFFSET(Projection!AL158,$A$2,0),NA())</f>
        <v>#N/A</v>
      </c>
      <c r="AE158" s="10" t="e">
        <f ca="1">IF($B158&lt;='Visualization - Projection'!$C$18,OFFSET(Projection!AM158,$A$2,0),NA())</f>
        <v>#N/A</v>
      </c>
      <c r="AF158" s="3" t="e">
        <f ca="1">IF($B158&lt;='Visualization - Projection'!$C$18,OFFSET(Projection!K158,$A$2,0),NA())</f>
        <v>#N/A</v>
      </c>
      <c r="AG158" s="3" t="e">
        <f ca="1">IF($B158&lt;='Visualization - Projection'!$C$18,OFFSET(Projection!M158,$A$2,0),NA())</f>
        <v>#N/A</v>
      </c>
      <c r="AH158" s="3" t="e">
        <f ca="1">IF($B158&lt;='Visualization - Projection'!$C$18,OFFSET(Projection!N158,$A$2,0),NA())</f>
        <v>#N/A</v>
      </c>
    </row>
    <row r="159" spans="2:34">
      <c r="B159" s="9" t="e">
        <f ca="1">IF(B158&lt;'Visualization - Projection'!$C$18,OFFSET(Projection!A159,$A$2,0),NA())</f>
        <v>#N/A</v>
      </c>
      <c r="C159" s="10" t="e">
        <f ca="1">IF($B159&lt;='Visualization - Projection'!$C$18,OFFSET(Projection!B159,$A$2,0),NA())</f>
        <v>#N/A</v>
      </c>
      <c r="D159" s="11" t="e">
        <f ca="1">IF($B159&lt;='Visualization - Projection'!$C$18,OFFSET(Projection!C159,$A$2,0),NA())</f>
        <v>#N/A</v>
      </c>
      <c r="E159" s="12" t="e">
        <f ca="1">IF($B159&lt;='Visualization - Projection'!$C$18,OFFSET(Projection!D159,$A$2,0),NA())</f>
        <v>#N/A</v>
      </c>
      <c r="F159" s="12" t="e">
        <f ca="1">IF($B159&lt;='Visualization - Projection'!$C$18,OFFSET(Projection!#REF!,$A$2,0),NA())</f>
        <v>#N/A</v>
      </c>
      <c r="G159" s="10" t="e">
        <f ca="1">IF($B159&lt;='Visualization - Projection'!$C$18,OFFSET(Projection!E159,$A$2,0),NA())</f>
        <v>#N/A</v>
      </c>
      <c r="H159" s="12" t="e">
        <f ca="1">IF($B159&lt;='Visualization - Projection'!$C$18,OFFSET(Projection!F159,$A$2,0),NA())</f>
        <v>#N/A</v>
      </c>
      <c r="I159" s="12" t="e">
        <f ca="1">IF($B159&lt;='Visualization - Projection'!$C$18,OFFSET(Projection!#REF!,$A$2,0),NA())</f>
        <v>#N/A</v>
      </c>
      <c r="J159" s="10" t="e">
        <f ca="1">IF($B159&lt;='Visualization - Projection'!$C$18,OFFSET(Projection!O159,$A$2,0),NA())</f>
        <v>#N/A</v>
      </c>
      <c r="K159" s="10" t="e">
        <f ca="1">IF($B159&lt;='Visualization - Projection'!$C$18,OFFSET(Projection!P159,$A$2,0),NA())</f>
        <v>#N/A</v>
      </c>
      <c r="L159" s="12" t="e">
        <f ca="1">IF($B159&lt;='Visualization - Projection'!$C$18,OFFSET(Projection!Q159,$A$2,0),NA())</f>
        <v>#N/A</v>
      </c>
      <c r="M159" s="12" t="e">
        <f ca="1">IF($B159&lt;='Visualization - Projection'!$C$18,OFFSET(Projection!#REF!,$A$2,0),NA())</f>
        <v>#N/A</v>
      </c>
      <c r="N159" s="10" t="e">
        <f ca="1">IF($B159&lt;='Visualization - Projection'!$C$18,OFFSET(Projection!T159,$A$2,0),NA())</f>
        <v>#N/A</v>
      </c>
      <c r="O159" s="11" t="e">
        <f ca="1">IF($B159&lt;='Visualization - Projection'!$C$18,OFFSET(Projection!U159,$A$2,0),NA())</f>
        <v>#N/A</v>
      </c>
      <c r="P159" s="12" t="e">
        <f ca="1">IF($B159&lt;='Visualization - Projection'!$C$18,OFFSET(Projection!V159,$A$2,0),NA())</f>
        <v>#N/A</v>
      </c>
      <c r="Q159" s="10" t="e">
        <f ca="1">IF($B159&lt;='Visualization - Projection'!$C$18,OFFSET(Projection!W159,$A$2,0),NA())</f>
        <v>#N/A</v>
      </c>
      <c r="R159" s="11" t="e">
        <f ca="1">IF($B159&lt;='Visualization - Projection'!$C$18,OFFSET(Projection!X159,$A$2,0),NA())</f>
        <v>#N/A</v>
      </c>
      <c r="S159" s="12" t="e">
        <f ca="1">IF($B159&lt;='Visualization - Projection'!$C$18,OFFSET(Projection!Y159,$A$2,0),NA())</f>
        <v>#N/A</v>
      </c>
      <c r="T159" s="10" t="e">
        <f ca="1">IF($B159&lt;='Visualization - Projection'!$C$18,OFFSET(Projection!Z159,$A$2,0),NA())</f>
        <v>#N/A</v>
      </c>
      <c r="U159" s="10" t="e">
        <f ca="1">IF($B159&lt;='Visualization - Projection'!$C$18,OFFSET(Projection!AA159,$A$2,0),NA())</f>
        <v>#N/A</v>
      </c>
      <c r="V159" s="12" t="e">
        <f ca="1">IF($B159&lt;='Visualization - Projection'!$C$18,OFFSET(Projection!AB159,$A$2,0),NA())</f>
        <v>#N/A</v>
      </c>
      <c r="W159" s="10" t="e">
        <f ca="1">IF($B159&lt;='Visualization - Projection'!$C$18,OFFSET(Projection!AC159,$A$2,0),NA())</f>
        <v>#N/A</v>
      </c>
      <c r="X159" s="12" t="e">
        <f ca="1">IF($B159&lt;='Visualization - Projection'!$C$18,OFFSET(Projection!AD159,$A$2,0),NA())</f>
        <v>#N/A</v>
      </c>
      <c r="Y159" s="11" t="e">
        <f ca="1">IF($B159&lt;='Visualization - Projection'!$C$18,OFFSET(Projection!AE159,$A$2,0),NA())</f>
        <v>#N/A</v>
      </c>
      <c r="Z159" s="10" t="e">
        <f ca="1">IF($B159&lt;='Visualization - Projection'!$C$18,OFFSET(Projection!AI159,$A$2,0),NA())</f>
        <v>#N/A</v>
      </c>
      <c r="AA159" s="11" t="e">
        <f ca="1">IF($B159&lt;='Visualization - Projection'!$C$18,OFFSET(Projection!AJ159,$A$2,0),NA())</f>
        <v>#N/A</v>
      </c>
      <c r="AB159" s="11" t="e">
        <f ca="1">IF($B159&lt;='Visualization - Projection'!$C$18,OFFSET(Projection!#REF!,$A$2,0),NA())</f>
        <v>#N/A</v>
      </c>
      <c r="AC159" s="11" t="e">
        <f ca="1">IF($B159&lt;='Visualization - Projection'!$C$18,OFFSET(Projection!AK159,$A$2,0),NA())</f>
        <v>#N/A</v>
      </c>
      <c r="AD159" s="10" t="e">
        <f ca="1">IF($B159&lt;='Visualization - Projection'!$C$18,OFFSET(Projection!AL159,$A$2,0),NA())</f>
        <v>#N/A</v>
      </c>
      <c r="AE159" s="10" t="e">
        <f ca="1">IF($B159&lt;='Visualization - Projection'!$C$18,OFFSET(Projection!AM159,$A$2,0),NA())</f>
        <v>#N/A</v>
      </c>
      <c r="AF159" s="3" t="e">
        <f ca="1">IF($B159&lt;='Visualization - Projection'!$C$18,OFFSET(Projection!K159,$A$2,0),NA())</f>
        <v>#N/A</v>
      </c>
      <c r="AG159" s="3" t="e">
        <f ca="1">IF($B159&lt;='Visualization - Projection'!$C$18,OFFSET(Projection!M159,$A$2,0),NA())</f>
        <v>#N/A</v>
      </c>
      <c r="AH159" s="3" t="e">
        <f ca="1">IF($B159&lt;='Visualization - Projection'!$C$18,OFFSET(Projection!N159,$A$2,0),NA())</f>
        <v>#N/A</v>
      </c>
    </row>
    <row r="160" spans="2:34">
      <c r="B160" s="9" t="e">
        <f ca="1">IF(B159&lt;'Visualization - Projection'!$C$18,OFFSET(Projection!A160,$A$2,0),NA())</f>
        <v>#N/A</v>
      </c>
      <c r="C160" s="10" t="e">
        <f ca="1">IF($B160&lt;='Visualization - Projection'!$C$18,OFFSET(Projection!B160,$A$2,0),NA())</f>
        <v>#N/A</v>
      </c>
      <c r="D160" s="11" t="e">
        <f ca="1">IF($B160&lt;='Visualization - Projection'!$C$18,OFFSET(Projection!C160,$A$2,0),NA())</f>
        <v>#N/A</v>
      </c>
      <c r="E160" s="12" t="e">
        <f ca="1">IF($B160&lt;='Visualization - Projection'!$C$18,OFFSET(Projection!D160,$A$2,0),NA())</f>
        <v>#N/A</v>
      </c>
      <c r="F160" s="12" t="e">
        <f ca="1">IF($B160&lt;='Visualization - Projection'!$C$18,OFFSET(Projection!#REF!,$A$2,0),NA())</f>
        <v>#N/A</v>
      </c>
      <c r="G160" s="10" t="e">
        <f ca="1">IF($B160&lt;='Visualization - Projection'!$C$18,OFFSET(Projection!E160,$A$2,0),NA())</f>
        <v>#N/A</v>
      </c>
      <c r="H160" s="12" t="e">
        <f ca="1">IF($B160&lt;='Visualization - Projection'!$C$18,OFFSET(Projection!F160,$A$2,0),NA())</f>
        <v>#N/A</v>
      </c>
      <c r="I160" s="12" t="e">
        <f ca="1">IF($B160&lt;='Visualization - Projection'!$C$18,OFFSET(Projection!#REF!,$A$2,0),NA())</f>
        <v>#N/A</v>
      </c>
      <c r="J160" s="10" t="e">
        <f ca="1">IF($B160&lt;='Visualization - Projection'!$C$18,OFFSET(Projection!O160,$A$2,0),NA())</f>
        <v>#N/A</v>
      </c>
      <c r="K160" s="10" t="e">
        <f ca="1">IF($B160&lt;='Visualization - Projection'!$C$18,OFFSET(Projection!P160,$A$2,0),NA())</f>
        <v>#N/A</v>
      </c>
      <c r="L160" s="12" t="e">
        <f ca="1">IF($B160&lt;='Visualization - Projection'!$C$18,OFFSET(Projection!Q160,$A$2,0),NA())</f>
        <v>#N/A</v>
      </c>
      <c r="M160" s="12" t="e">
        <f ca="1">IF($B160&lt;='Visualization - Projection'!$C$18,OFFSET(Projection!#REF!,$A$2,0),NA())</f>
        <v>#N/A</v>
      </c>
      <c r="N160" s="10" t="e">
        <f ca="1">IF($B160&lt;='Visualization - Projection'!$C$18,OFFSET(Projection!T160,$A$2,0),NA())</f>
        <v>#N/A</v>
      </c>
      <c r="O160" s="11" t="e">
        <f ca="1">IF($B160&lt;='Visualization - Projection'!$C$18,OFFSET(Projection!U160,$A$2,0),NA())</f>
        <v>#N/A</v>
      </c>
      <c r="P160" s="12" t="e">
        <f ca="1">IF($B160&lt;='Visualization - Projection'!$C$18,OFFSET(Projection!V160,$A$2,0),NA())</f>
        <v>#N/A</v>
      </c>
      <c r="Q160" s="10" t="e">
        <f ca="1">IF($B160&lt;='Visualization - Projection'!$C$18,OFFSET(Projection!W160,$A$2,0),NA())</f>
        <v>#N/A</v>
      </c>
      <c r="R160" s="11" t="e">
        <f ca="1">IF($B160&lt;='Visualization - Projection'!$C$18,OFFSET(Projection!X160,$A$2,0),NA())</f>
        <v>#N/A</v>
      </c>
      <c r="S160" s="12" t="e">
        <f ca="1">IF($B160&lt;='Visualization - Projection'!$C$18,OFFSET(Projection!Y160,$A$2,0),NA())</f>
        <v>#N/A</v>
      </c>
      <c r="T160" s="10" t="e">
        <f ca="1">IF($B160&lt;='Visualization - Projection'!$C$18,OFFSET(Projection!Z160,$A$2,0),NA())</f>
        <v>#N/A</v>
      </c>
      <c r="U160" s="10" t="e">
        <f ca="1">IF($B160&lt;='Visualization - Projection'!$C$18,OFFSET(Projection!AA160,$A$2,0),NA())</f>
        <v>#N/A</v>
      </c>
      <c r="V160" s="12" t="e">
        <f ca="1">IF($B160&lt;='Visualization - Projection'!$C$18,OFFSET(Projection!AB160,$A$2,0),NA())</f>
        <v>#N/A</v>
      </c>
      <c r="W160" s="10" t="e">
        <f ca="1">IF($B160&lt;='Visualization - Projection'!$C$18,OFFSET(Projection!AC160,$A$2,0),NA())</f>
        <v>#N/A</v>
      </c>
      <c r="X160" s="12" t="e">
        <f ca="1">IF($B160&lt;='Visualization - Projection'!$C$18,OFFSET(Projection!AD160,$A$2,0),NA())</f>
        <v>#N/A</v>
      </c>
      <c r="Y160" s="11" t="e">
        <f ca="1">IF($B160&lt;='Visualization - Projection'!$C$18,OFFSET(Projection!AE160,$A$2,0),NA())</f>
        <v>#N/A</v>
      </c>
      <c r="Z160" s="10" t="e">
        <f ca="1">IF($B160&lt;='Visualization - Projection'!$C$18,OFFSET(Projection!AI160,$A$2,0),NA())</f>
        <v>#N/A</v>
      </c>
      <c r="AA160" s="11" t="e">
        <f ca="1">IF($B160&lt;='Visualization - Projection'!$C$18,OFFSET(Projection!AJ160,$A$2,0),NA())</f>
        <v>#N/A</v>
      </c>
      <c r="AB160" s="11" t="e">
        <f ca="1">IF($B160&lt;='Visualization - Projection'!$C$18,OFFSET(Projection!#REF!,$A$2,0),NA())</f>
        <v>#N/A</v>
      </c>
      <c r="AC160" s="11" t="e">
        <f ca="1">IF($B160&lt;='Visualization - Projection'!$C$18,OFFSET(Projection!AK160,$A$2,0),NA())</f>
        <v>#N/A</v>
      </c>
      <c r="AD160" s="10" t="e">
        <f ca="1">IF($B160&lt;='Visualization - Projection'!$C$18,OFFSET(Projection!AL160,$A$2,0),NA())</f>
        <v>#N/A</v>
      </c>
      <c r="AE160" s="10" t="e">
        <f ca="1">IF($B160&lt;='Visualization - Projection'!$C$18,OFFSET(Projection!AM160,$A$2,0),NA())</f>
        <v>#N/A</v>
      </c>
      <c r="AF160" s="3" t="e">
        <f ca="1">IF($B160&lt;='Visualization - Projection'!$C$18,OFFSET(Projection!K160,$A$2,0),NA())</f>
        <v>#N/A</v>
      </c>
      <c r="AG160" s="3" t="e">
        <f ca="1">IF($B160&lt;='Visualization - Projection'!$C$18,OFFSET(Projection!M160,$A$2,0),NA())</f>
        <v>#N/A</v>
      </c>
      <c r="AH160" s="3" t="e">
        <f ca="1">IF($B160&lt;='Visualization - Projection'!$C$18,OFFSET(Projection!N160,$A$2,0),NA())</f>
        <v>#N/A</v>
      </c>
    </row>
    <row r="161" spans="2:34">
      <c r="B161" s="9" t="e">
        <f ca="1">IF(B160&lt;'Visualization - Projection'!$C$18,OFFSET(Projection!A161,$A$2,0),NA())</f>
        <v>#N/A</v>
      </c>
      <c r="C161" s="10" t="e">
        <f ca="1">IF($B161&lt;='Visualization - Projection'!$C$18,OFFSET(Projection!B161,$A$2,0),NA())</f>
        <v>#N/A</v>
      </c>
      <c r="D161" s="11" t="e">
        <f ca="1">IF($B161&lt;='Visualization - Projection'!$C$18,OFFSET(Projection!C161,$A$2,0),NA())</f>
        <v>#N/A</v>
      </c>
      <c r="E161" s="12" t="e">
        <f ca="1">IF($B161&lt;='Visualization - Projection'!$C$18,OFFSET(Projection!D161,$A$2,0),NA())</f>
        <v>#N/A</v>
      </c>
      <c r="F161" s="12" t="e">
        <f ca="1">IF($B161&lt;='Visualization - Projection'!$C$18,OFFSET(Projection!#REF!,$A$2,0),NA())</f>
        <v>#N/A</v>
      </c>
      <c r="G161" s="10" t="e">
        <f ca="1">IF($B161&lt;='Visualization - Projection'!$C$18,OFFSET(Projection!E161,$A$2,0),NA())</f>
        <v>#N/A</v>
      </c>
      <c r="H161" s="12" t="e">
        <f ca="1">IF($B161&lt;='Visualization - Projection'!$C$18,OFFSET(Projection!F161,$A$2,0),NA())</f>
        <v>#N/A</v>
      </c>
      <c r="I161" s="12" t="e">
        <f ca="1">IF($B161&lt;='Visualization - Projection'!$C$18,OFFSET(Projection!#REF!,$A$2,0),NA())</f>
        <v>#N/A</v>
      </c>
      <c r="J161" s="10" t="e">
        <f ca="1">IF($B161&lt;='Visualization - Projection'!$C$18,OFFSET(Projection!O161,$A$2,0),NA())</f>
        <v>#N/A</v>
      </c>
      <c r="K161" s="10" t="e">
        <f ca="1">IF($B161&lt;='Visualization - Projection'!$C$18,OFFSET(Projection!P161,$A$2,0),NA())</f>
        <v>#N/A</v>
      </c>
      <c r="L161" s="12" t="e">
        <f ca="1">IF($B161&lt;='Visualization - Projection'!$C$18,OFFSET(Projection!Q161,$A$2,0),NA())</f>
        <v>#N/A</v>
      </c>
      <c r="M161" s="12" t="e">
        <f ca="1">IF($B161&lt;='Visualization - Projection'!$C$18,OFFSET(Projection!#REF!,$A$2,0),NA())</f>
        <v>#N/A</v>
      </c>
      <c r="N161" s="10" t="e">
        <f ca="1">IF($B161&lt;='Visualization - Projection'!$C$18,OFFSET(Projection!T161,$A$2,0),NA())</f>
        <v>#N/A</v>
      </c>
      <c r="O161" s="11" t="e">
        <f ca="1">IF($B161&lt;='Visualization - Projection'!$C$18,OFFSET(Projection!U161,$A$2,0),NA())</f>
        <v>#N/A</v>
      </c>
      <c r="P161" s="12" t="e">
        <f ca="1">IF($B161&lt;='Visualization - Projection'!$C$18,OFFSET(Projection!V161,$A$2,0),NA())</f>
        <v>#N/A</v>
      </c>
      <c r="Q161" s="10" t="e">
        <f ca="1">IF($B161&lt;='Visualization - Projection'!$C$18,OFFSET(Projection!W161,$A$2,0),NA())</f>
        <v>#N/A</v>
      </c>
      <c r="R161" s="11" t="e">
        <f ca="1">IF($B161&lt;='Visualization - Projection'!$C$18,OFFSET(Projection!X161,$A$2,0),NA())</f>
        <v>#N/A</v>
      </c>
      <c r="S161" s="12" t="e">
        <f ca="1">IF($B161&lt;='Visualization - Projection'!$C$18,OFFSET(Projection!Y161,$A$2,0),NA())</f>
        <v>#N/A</v>
      </c>
      <c r="T161" s="10" t="e">
        <f ca="1">IF($B161&lt;='Visualization - Projection'!$C$18,OFFSET(Projection!Z161,$A$2,0),NA())</f>
        <v>#N/A</v>
      </c>
      <c r="U161" s="10" t="e">
        <f ca="1">IF($B161&lt;='Visualization - Projection'!$C$18,OFFSET(Projection!AA161,$A$2,0),NA())</f>
        <v>#N/A</v>
      </c>
      <c r="V161" s="12" t="e">
        <f ca="1">IF($B161&lt;='Visualization - Projection'!$C$18,OFFSET(Projection!AB161,$A$2,0),NA())</f>
        <v>#N/A</v>
      </c>
      <c r="W161" s="10" t="e">
        <f ca="1">IF($B161&lt;='Visualization - Projection'!$C$18,OFFSET(Projection!AC161,$A$2,0),NA())</f>
        <v>#N/A</v>
      </c>
      <c r="X161" s="12" t="e">
        <f ca="1">IF($B161&lt;='Visualization - Projection'!$C$18,OFFSET(Projection!AD161,$A$2,0),NA())</f>
        <v>#N/A</v>
      </c>
      <c r="Y161" s="11" t="e">
        <f ca="1">IF($B161&lt;='Visualization - Projection'!$C$18,OFFSET(Projection!AE161,$A$2,0),NA())</f>
        <v>#N/A</v>
      </c>
      <c r="Z161" s="10" t="e">
        <f ca="1">IF($B161&lt;='Visualization - Projection'!$C$18,OFFSET(Projection!AI161,$A$2,0),NA())</f>
        <v>#N/A</v>
      </c>
      <c r="AA161" s="11" t="e">
        <f ca="1">IF($B161&lt;='Visualization - Projection'!$C$18,OFFSET(Projection!AJ161,$A$2,0),NA())</f>
        <v>#N/A</v>
      </c>
      <c r="AB161" s="11" t="e">
        <f ca="1">IF($B161&lt;='Visualization - Projection'!$C$18,OFFSET(Projection!#REF!,$A$2,0),NA())</f>
        <v>#N/A</v>
      </c>
      <c r="AC161" s="11" t="e">
        <f ca="1">IF($B161&lt;='Visualization - Projection'!$C$18,OFFSET(Projection!AK161,$A$2,0),NA())</f>
        <v>#N/A</v>
      </c>
      <c r="AD161" s="10" t="e">
        <f ca="1">IF($B161&lt;='Visualization - Projection'!$C$18,OFFSET(Projection!AL161,$A$2,0),NA())</f>
        <v>#N/A</v>
      </c>
      <c r="AE161" s="10" t="e">
        <f ca="1">IF($B161&lt;='Visualization - Projection'!$C$18,OFFSET(Projection!AM161,$A$2,0),NA())</f>
        <v>#N/A</v>
      </c>
      <c r="AF161" s="3" t="e">
        <f ca="1">IF($B161&lt;='Visualization - Projection'!$C$18,OFFSET(Projection!K161,$A$2,0),NA())</f>
        <v>#N/A</v>
      </c>
      <c r="AG161" s="3" t="e">
        <f ca="1">IF($B161&lt;='Visualization - Projection'!$C$18,OFFSET(Projection!M161,$A$2,0),NA())</f>
        <v>#N/A</v>
      </c>
      <c r="AH161" s="3" t="e">
        <f ca="1">IF($B161&lt;='Visualization - Projection'!$C$18,OFFSET(Projection!N161,$A$2,0),NA())</f>
        <v>#N/A</v>
      </c>
    </row>
    <row r="162" spans="2:34">
      <c r="B162" s="9" t="e">
        <f ca="1">IF(B161&lt;'Visualization - Projection'!$C$18,OFFSET(Projection!A162,$A$2,0),NA())</f>
        <v>#N/A</v>
      </c>
      <c r="C162" s="10" t="e">
        <f ca="1">IF($B162&lt;='Visualization - Projection'!$C$18,OFFSET(Projection!B162,$A$2,0),NA())</f>
        <v>#N/A</v>
      </c>
      <c r="D162" s="11" t="e">
        <f ca="1">IF($B162&lt;='Visualization - Projection'!$C$18,OFFSET(Projection!C162,$A$2,0),NA())</f>
        <v>#N/A</v>
      </c>
      <c r="E162" s="12" t="e">
        <f ca="1">IF($B162&lt;='Visualization - Projection'!$C$18,OFFSET(Projection!D162,$A$2,0),NA())</f>
        <v>#N/A</v>
      </c>
      <c r="F162" s="12" t="e">
        <f ca="1">IF($B162&lt;='Visualization - Projection'!$C$18,OFFSET(Projection!#REF!,$A$2,0),NA())</f>
        <v>#N/A</v>
      </c>
      <c r="G162" s="10" t="e">
        <f ca="1">IF($B162&lt;='Visualization - Projection'!$C$18,OFFSET(Projection!E162,$A$2,0),NA())</f>
        <v>#N/A</v>
      </c>
      <c r="H162" s="12" t="e">
        <f ca="1">IF($B162&lt;='Visualization - Projection'!$C$18,OFFSET(Projection!F162,$A$2,0),NA())</f>
        <v>#N/A</v>
      </c>
      <c r="I162" s="12" t="e">
        <f ca="1">IF($B162&lt;='Visualization - Projection'!$C$18,OFFSET(Projection!#REF!,$A$2,0),NA())</f>
        <v>#N/A</v>
      </c>
      <c r="J162" s="10" t="e">
        <f ca="1">IF($B162&lt;='Visualization - Projection'!$C$18,OFFSET(Projection!O162,$A$2,0),NA())</f>
        <v>#N/A</v>
      </c>
      <c r="K162" s="10" t="e">
        <f ca="1">IF($B162&lt;='Visualization - Projection'!$C$18,OFFSET(Projection!P162,$A$2,0),NA())</f>
        <v>#N/A</v>
      </c>
      <c r="L162" s="12" t="e">
        <f ca="1">IF($B162&lt;='Visualization - Projection'!$C$18,OFFSET(Projection!Q162,$A$2,0),NA())</f>
        <v>#N/A</v>
      </c>
      <c r="M162" s="12" t="e">
        <f ca="1">IF($B162&lt;='Visualization - Projection'!$C$18,OFFSET(Projection!#REF!,$A$2,0),NA())</f>
        <v>#N/A</v>
      </c>
      <c r="N162" s="10" t="e">
        <f ca="1">IF($B162&lt;='Visualization - Projection'!$C$18,OFFSET(Projection!T162,$A$2,0),NA())</f>
        <v>#N/A</v>
      </c>
      <c r="O162" s="11" t="e">
        <f ca="1">IF($B162&lt;='Visualization - Projection'!$C$18,OFFSET(Projection!U162,$A$2,0),NA())</f>
        <v>#N/A</v>
      </c>
      <c r="P162" s="12" t="e">
        <f ca="1">IF($B162&lt;='Visualization - Projection'!$C$18,OFFSET(Projection!V162,$A$2,0),NA())</f>
        <v>#N/A</v>
      </c>
      <c r="Q162" s="10" t="e">
        <f ca="1">IF($B162&lt;='Visualization - Projection'!$C$18,OFFSET(Projection!W162,$A$2,0),NA())</f>
        <v>#N/A</v>
      </c>
      <c r="R162" s="11" t="e">
        <f ca="1">IF($B162&lt;='Visualization - Projection'!$C$18,OFFSET(Projection!X162,$A$2,0),NA())</f>
        <v>#N/A</v>
      </c>
      <c r="S162" s="12" t="e">
        <f ca="1">IF($B162&lt;='Visualization - Projection'!$C$18,OFFSET(Projection!Y162,$A$2,0),NA())</f>
        <v>#N/A</v>
      </c>
      <c r="T162" s="10" t="e">
        <f ca="1">IF($B162&lt;='Visualization - Projection'!$C$18,OFFSET(Projection!Z162,$A$2,0),NA())</f>
        <v>#N/A</v>
      </c>
      <c r="U162" s="10" t="e">
        <f ca="1">IF($B162&lt;='Visualization - Projection'!$C$18,OFFSET(Projection!AA162,$A$2,0),NA())</f>
        <v>#N/A</v>
      </c>
      <c r="V162" s="12" t="e">
        <f ca="1">IF($B162&lt;='Visualization - Projection'!$C$18,OFFSET(Projection!AB162,$A$2,0),NA())</f>
        <v>#N/A</v>
      </c>
      <c r="W162" s="10" t="e">
        <f ca="1">IF($B162&lt;='Visualization - Projection'!$C$18,OFFSET(Projection!AC162,$A$2,0),NA())</f>
        <v>#N/A</v>
      </c>
      <c r="X162" s="12" t="e">
        <f ca="1">IF($B162&lt;='Visualization - Projection'!$C$18,OFFSET(Projection!AD162,$A$2,0),NA())</f>
        <v>#N/A</v>
      </c>
      <c r="Y162" s="11" t="e">
        <f ca="1">IF($B162&lt;='Visualization - Projection'!$C$18,OFFSET(Projection!AE162,$A$2,0),NA())</f>
        <v>#N/A</v>
      </c>
      <c r="Z162" s="10" t="e">
        <f ca="1">IF($B162&lt;='Visualization - Projection'!$C$18,OFFSET(Projection!AI162,$A$2,0),NA())</f>
        <v>#N/A</v>
      </c>
      <c r="AA162" s="11" t="e">
        <f ca="1">IF($B162&lt;='Visualization - Projection'!$C$18,OFFSET(Projection!AJ162,$A$2,0),NA())</f>
        <v>#N/A</v>
      </c>
      <c r="AB162" s="11" t="e">
        <f ca="1">IF($B162&lt;='Visualization - Projection'!$C$18,OFFSET(Projection!#REF!,$A$2,0),NA())</f>
        <v>#N/A</v>
      </c>
      <c r="AC162" s="11" t="e">
        <f ca="1">IF($B162&lt;='Visualization - Projection'!$C$18,OFFSET(Projection!AK162,$A$2,0),NA())</f>
        <v>#N/A</v>
      </c>
      <c r="AD162" s="10" t="e">
        <f ca="1">IF($B162&lt;='Visualization - Projection'!$C$18,OFFSET(Projection!AL162,$A$2,0),NA())</f>
        <v>#N/A</v>
      </c>
      <c r="AE162" s="10" t="e">
        <f ca="1">IF($B162&lt;='Visualization - Projection'!$C$18,OFFSET(Projection!AM162,$A$2,0),NA())</f>
        <v>#N/A</v>
      </c>
      <c r="AF162" s="3" t="e">
        <f ca="1">IF($B162&lt;='Visualization - Projection'!$C$18,OFFSET(Projection!K162,$A$2,0),NA())</f>
        <v>#N/A</v>
      </c>
      <c r="AG162" s="3" t="e">
        <f ca="1">IF($B162&lt;='Visualization - Projection'!$C$18,OFFSET(Projection!M162,$A$2,0),NA())</f>
        <v>#N/A</v>
      </c>
      <c r="AH162" s="3" t="e">
        <f ca="1">IF($B162&lt;='Visualization - Projection'!$C$18,OFFSET(Projection!N162,$A$2,0),NA())</f>
        <v>#N/A</v>
      </c>
    </row>
    <row r="163" spans="2:34">
      <c r="B163" s="9" t="e">
        <f ca="1">IF(B162&lt;'Visualization - Projection'!$C$18,OFFSET(Projection!A163,$A$2,0),NA())</f>
        <v>#N/A</v>
      </c>
      <c r="C163" s="10" t="e">
        <f ca="1">IF($B163&lt;='Visualization - Projection'!$C$18,OFFSET(Projection!B163,$A$2,0),NA())</f>
        <v>#N/A</v>
      </c>
      <c r="D163" s="11" t="e">
        <f ca="1">IF($B163&lt;='Visualization - Projection'!$C$18,OFFSET(Projection!C163,$A$2,0),NA())</f>
        <v>#N/A</v>
      </c>
      <c r="E163" s="12" t="e">
        <f ca="1">IF($B163&lt;='Visualization - Projection'!$C$18,OFFSET(Projection!D163,$A$2,0),NA())</f>
        <v>#N/A</v>
      </c>
      <c r="F163" s="12" t="e">
        <f ca="1">IF($B163&lt;='Visualization - Projection'!$C$18,OFFSET(Projection!#REF!,$A$2,0),NA())</f>
        <v>#N/A</v>
      </c>
      <c r="G163" s="10" t="e">
        <f ca="1">IF($B163&lt;='Visualization - Projection'!$C$18,OFFSET(Projection!E163,$A$2,0),NA())</f>
        <v>#N/A</v>
      </c>
      <c r="H163" s="12" t="e">
        <f ca="1">IF($B163&lt;='Visualization - Projection'!$C$18,OFFSET(Projection!F163,$A$2,0),NA())</f>
        <v>#N/A</v>
      </c>
      <c r="I163" s="12" t="e">
        <f ca="1">IF($B163&lt;='Visualization - Projection'!$C$18,OFFSET(Projection!#REF!,$A$2,0),NA())</f>
        <v>#N/A</v>
      </c>
      <c r="J163" s="10" t="e">
        <f ca="1">IF($B163&lt;='Visualization - Projection'!$C$18,OFFSET(Projection!O163,$A$2,0),NA())</f>
        <v>#N/A</v>
      </c>
      <c r="K163" s="10" t="e">
        <f ca="1">IF($B163&lt;='Visualization - Projection'!$C$18,OFFSET(Projection!P163,$A$2,0),NA())</f>
        <v>#N/A</v>
      </c>
      <c r="L163" s="12" t="e">
        <f ca="1">IF($B163&lt;='Visualization - Projection'!$C$18,OFFSET(Projection!Q163,$A$2,0),NA())</f>
        <v>#N/A</v>
      </c>
      <c r="M163" s="12" t="e">
        <f ca="1">IF($B163&lt;='Visualization - Projection'!$C$18,OFFSET(Projection!#REF!,$A$2,0),NA())</f>
        <v>#N/A</v>
      </c>
      <c r="N163" s="10" t="e">
        <f ca="1">IF($B163&lt;='Visualization - Projection'!$C$18,OFFSET(Projection!T163,$A$2,0),NA())</f>
        <v>#N/A</v>
      </c>
      <c r="O163" s="11" t="e">
        <f ca="1">IF($B163&lt;='Visualization - Projection'!$C$18,OFFSET(Projection!U163,$A$2,0),NA())</f>
        <v>#N/A</v>
      </c>
      <c r="P163" s="12" t="e">
        <f ca="1">IF($B163&lt;='Visualization - Projection'!$C$18,OFFSET(Projection!V163,$A$2,0),NA())</f>
        <v>#N/A</v>
      </c>
      <c r="Q163" s="10" t="e">
        <f ca="1">IF($B163&lt;='Visualization - Projection'!$C$18,OFFSET(Projection!W163,$A$2,0),NA())</f>
        <v>#N/A</v>
      </c>
      <c r="R163" s="11" t="e">
        <f ca="1">IF($B163&lt;='Visualization - Projection'!$C$18,OFFSET(Projection!X163,$A$2,0),NA())</f>
        <v>#N/A</v>
      </c>
      <c r="S163" s="12" t="e">
        <f ca="1">IF($B163&lt;='Visualization - Projection'!$C$18,OFFSET(Projection!Y163,$A$2,0),NA())</f>
        <v>#N/A</v>
      </c>
      <c r="T163" s="10" t="e">
        <f ca="1">IF($B163&lt;='Visualization - Projection'!$C$18,OFFSET(Projection!Z163,$A$2,0),NA())</f>
        <v>#N/A</v>
      </c>
      <c r="U163" s="10" t="e">
        <f ca="1">IF($B163&lt;='Visualization - Projection'!$C$18,OFFSET(Projection!AA163,$A$2,0),NA())</f>
        <v>#N/A</v>
      </c>
      <c r="V163" s="12" t="e">
        <f ca="1">IF($B163&lt;='Visualization - Projection'!$C$18,OFFSET(Projection!AB163,$A$2,0),NA())</f>
        <v>#N/A</v>
      </c>
      <c r="W163" s="10" t="e">
        <f ca="1">IF($B163&lt;='Visualization - Projection'!$C$18,OFFSET(Projection!AC163,$A$2,0),NA())</f>
        <v>#N/A</v>
      </c>
      <c r="X163" s="12" t="e">
        <f ca="1">IF($B163&lt;='Visualization - Projection'!$C$18,OFFSET(Projection!AD163,$A$2,0),NA())</f>
        <v>#N/A</v>
      </c>
      <c r="Y163" s="11" t="e">
        <f ca="1">IF($B163&lt;='Visualization - Projection'!$C$18,OFFSET(Projection!AE163,$A$2,0),NA())</f>
        <v>#N/A</v>
      </c>
      <c r="Z163" s="10" t="e">
        <f ca="1">IF($B163&lt;='Visualization - Projection'!$C$18,OFFSET(Projection!AI163,$A$2,0),NA())</f>
        <v>#N/A</v>
      </c>
      <c r="AA163" s="11" t="e">
        <f ca="1">IF($B163&lt;='Visualization - Projection'!$C$18,OFFSET(Projection!AJ163,$A$2,0),NA())</f>
        <v>#N/A</v>
      </c>
      <c r="AB163" s="11" t="e">
        <f ca="1">IF($B163&lt;='Visualization - Projection'!$C$18,OFFSET(Projection!#REF!,$A$2,0),NA())</f>
        <v>#N/A</v>
      </c>
      <c r="AC163" s="11" t="e">
        <f ca="1">IF($B163&lt;='Visualization - Projection'!$C$18,OFFSET(Projection!AK163,$A$2,0),NA())</f>
        <v>#N/A</v>
      </c>
      <c r="AD163" s="10" t="e">
        <f ca="1">IF($B163&lt;='Visualization - Projection'!$C$18,OFFSET(Projection!AL163,$A$2,0),NA())</f>
        <v>#N/A</v>
      </c>
      <c r="AE163" s="10" t="e">
        <f ca="1">IF($B163&lt;='Visualization - Projection'!$C$18,OFFSET(Projection!AM163,$A$2,0),NA())</f>
        <v>#N/A</v>
      </c>
      <c r="AF163" s="3" t="e">
        <f ca="1">IF($B163&lt;='Visualization - Projection'!$C$18,OFFSET(Projection!K163,$A$2,0),NA())</f>
        <v>#N/A</v>
      </c>
      <c r="AG163" s="3" t="e">
        <f ca="1">IF($B163&lt;='Visualization - Projection'!$C$18,OFFSET(Projection!M163,$A$2,0),NA())</f>
        <v>#N/A</v>
      </c>
      <c r="AH163" s="3" t="e">
        <f ca="1">IF($B163&lt;='Visualization - Projection'!$C$18,OFFSET(Projection!N163,$A$2,0),NA())</f>
        <v>#N/A</v>
      </c>
    </row>
    <row r="164" spans="2:34">
      <c r="B164" s="9" t="e">
        <f ca="1">IF(B163&lt;'Visualization - Projection'!$C$18,OFFSET(Projection!A164,$A$2,0),NA())</f>
        <v>#N/A</v>
      </c>
      <c r="C164" s="10" t="e">
        <f ca="1">IF($B164&lt;='Visualization - Projection'!$C$18,OFFSET(Projection!B164,$A$2,0),NA())</f>
        <v>#N/A</v>
      </c>
      <c r="D164" s="11" t="e">
        <f ca="1">IF($B164&lt;='Visualization - Projection'!$C$18,OFFSET(Projection!C164,$A$2,0),NA())</f>
        <v>#N/A</v>
      </c>
      <c r="E164" s="12" t="e">
        <f ca="1">IF($B164&lt;='Visualization - Projection'!$C$18,OFFSET(Projection!D164,$A$2,0),NA())</f>
        <v>#N/A</v>
      </c>
      <c r="F164" s="12" t="e">
        <f ca="1">IF($B164&lt;='Visualization - Projection'!$C$18,OFFSET(Projection!#REF!,$A$2,0),NA())</f>
        <v>#N/A</v>
      </c>
      <c r="G164" s="10" t="e">
        <f ca="1">IF($B164&lt;='Visualization - Projection'!$C$18,OFFSET(Projection!E164,$A$2,0),NA())</f>
        <v>#N/A</v>
      </c>
      <c r="H164" s="12" t="e">
        <f ca="1">IF($B164&lt;='Visualization - Projection'!$C$18,OFFSET(Projection!F164,$A$2,0),NA())</f>
        <v>#N/A</v>
      </c>
      <c r="I164" s="12" t="e">
        <f ca="1">IF($B164&lt;='Visualization - Projection'!$C$18,OFFSET(Projection!#REF!,$A$2,0),NA())</f>
        <v>#N/A</v>
      </c>
      <c r="J164" s="10" t="e">
        <f ca="1">IF($B164&lt;='Visualization - Projection'!$C$18,OFFSET(Projection!O164,$A$2,0),NA())</f>
        <v>#N/A</v>
      </c>
      <c r="K164" s="10" t="e">
        <f ca="1">IF($B164&lt;='Visualization - Projection'!$C$18,OFFSET(Projection!P164,$A$2,0),NA())</f>
        <v>#N/A</v>
      </c>
      <c r="L164" s="12" t="e">
        <f ca="1">IF($B164&lt;='Visualization - Projection'!$C$18,OFFSET(Projection!Q164,$A$2,0),NA())</f>
        <v>#N/A</v>
      </c>
      <c r="M164" s="12" t="e">
        <f ca="1">IF($B164&lt;='Visualization - Projection'!$C$18,OFFSET(Projection!#REF!,$A$2,0),NA())</f>
        <v>#N/A</v>
      </c>
      <c r="N164" s="10" t="e">
        <f ca="1">IF($B164&lt;='Visualization - Projection'!$C$18,OFFSET(Projection!T164,$A$2,0),NA())</f>
        <v>#N/A</v>
      </c>
      <c r="O164" s="11" t="e">
        <f ca="1">IF($B164&lt;='Visualization - Projection'!$C$18,OFFSET(Projection!U164,$A$2,0),NA())</f>
        <v>#N/A</v>
      </c>
      <c r="P164" s="12" t="e">
        <f ca="1">IF($B164&lt;='Visualization - Projection'!$C$18,OFFSET(Projection!V164,$A$2,0),NA())</f>
        <v>#N/A</v>
      </c>
      <c r="Q164" s="10" t="e">
        <f ca="1">IF($B164&lt;='Visualization - Projection'!$C$18,OFFSET(Projection!W164,$A$2,0),NA())</f>
        <v>#N/A</v>
      </c>
      <c r="R164" s="11" t="e">
        <f ca="1">IF($B164&lt;='Visualization - Projection'!$C$18,OFFSET(Projection!X164,$A$2,0),NA())</f>
        <v>#N/A</v>
      </c>
      <c r="S164" s="12" t="e">
        <f ca="1">IF($B164&lt;='Visualization - Projection'!$C$18,OFFSET(Projection!Y164,$A$2,0),NA())</f>
        <v>#N/A</v>
      </c>
      <c r="T164" s="10" t="e">
        <f ca="1">IF($B164&lt;='Visualization - Projection'!$C$18,OFFSET(Projection!Z164,$A$2,0),NA())</f>
        <v>#N/A</v>
      </c>
      <c r="U164" s="10" t="e">
        <f ca="1">IF($B164&lt;='Visualization - Projection'!$C$18,OFFSET(Projection!AA164,$A$2,0),NA())</f>
        <v>#N/A</v>
      </c>
      <c r="V164" s="12" t="e">
        <f ca="1">IF($B164&lt;='Visualization - Projection'!$C$18,OFFSET(Projection!AB164,$A$2,0),NA())</f>
        <v>#N/A</v>
      </c>
      <c r="W164" s="10" t="e">
        <f ca="1">IF($B164&lt;='Visualization - Projection'!$C$18,OFFSET(Projection!AC164,$A$2,0),NA())</f>
        <v>#N/A</v>
      </c>
      <c r="X164" s="12" t="e">
        <f ca="1">IF($B164&lt;='Visualization - Projection'!$C$18,OFFSET(Projection!AD164,$A$2,0),NA())</f>
        <v>#N/A</v>
      </c>
      <c r="Y164" s="11" t="e">
        <f ca="1">IF($B164&lt;='Visualization - Projection'!$C$18,OFFSET(Projection!AE164,$A$2,0),NA())</f>
        <v>#N/A</v>
      </c>
      <c r="Z164" s="10" t="e">
        <f ca="1">IF($B164&lt;='Visualization - Projection'!$C$18,OFFSET(Projection!AI164,$A$2,0),NA())</f>
        <v>#N/A</v>
      </c>
      <c r="AA164" s="11" t="e">
        <f ca="1">IF($B164&lt;='Visualization - Projection'!$C$18,OFFSET(Projection!AJ164,$A$2,0),NA())</f>
        <v>#N/A</v>
      </c>
      <c r="AB164" s="11" t="e">
        <f ca="1">IF($B164&lt;='Visualization - Projection'!$C$18,OFFSET(Projection!#REF!,$A$2,0),NA())</f>
        <v>#N/A</v>
      </c>
      <c r="AC164" s="11" t="e">
        <f ca="1">IF($B164&lt;='Visualization - Projection'!$C$18,OFFSET(Projection!AK164,$A$2,0),NA())</f>
        <v>#N/A</v>
      </c>
      <c r="AD164" s="10" t="e">
        <f ca="1">IF($B164&lt;='Visualization - Projection'!$C$18,OFFSET(Projection!AL164,$A$2,0),NA())</f>
        <v>#N/A</v>
      </c>
      <c r="AE164" s="10" t="e">
        <f ca="1">IF($B164&lt;='Visualization - Projection'!$C$18,OFFSET(Projection!AM164,$A$2,0),NA())</f>
        <v>#N/A</v>
      </c>
      <c r="AF164" s="3" t="e">
        <f ca="1">IF($B164&lt;='Visualization - Projection'!$C$18,OFFSET(Projection!K164,$A$2,0),NA())</f>
        <v>#N/A</v>
      </c>
      <c r="AG164" s="3" t="e">
        <f ca="1">IF($B164&lt;='Visualization - Projection'!$C$18,OFFSET(Projection!M164,$A$2,0),NA())</f>
        <v>#N/A</v>
      </c>
      <c r="AH164" s="3" t="e">
        <f ca="1">IF($B164&lt;='Visualization - Projection'!$C$18,OFFSET(Projection!N164,$A$2,0),NA())</f>
        <v>#N/A</v>
      </c>
    </row>
    <row r="165" spans="2:34">
      <c r="B165" s="9" t="e">
        <f ca="1">IF(B164&lt;'Visualization - Projection'!$C$18,OFFSET(Projection!A165,$A$2,0),NA())</f>
        <v>#N/A</v>
      </c>
      <c r="C165" s="10" t="e">
        <f ca="1">IF($B165&lt;='Visualization - Projection'!$C$18,OFFSET(Projection!B165,$A$2,0),NA())</f>
        <v>#N/A</v>
      </c>
      <c r="D165" s="11" t="e">
        <f ca="1">IF($B165&lt;='Visualization - Projection'!$C$18,OFFSET(Projection!C165,$A$2,0),NA())</f>
        <v>#N/A</v>
      </c>
      <c r="E165" s="12" t="e">
        <f ca="1">IF($B165&lt;='Visualization - Projection'!$C$18,OFFSET(Projection!D165,$A$2,0),NA())</f>
        <v>#N/A</v>
      </c>
      <c r="F165" s="12" t="e">
        <f ca="1">IF($B165&lt;='Visualization - Projection'!$C$18,OFFSET(Projection!#REF!,$A$2,0),NA())</f>
        <v>#N/A</v>
      </c>
      <c r="G165" s="10" t="e">
        <f ca="1">IF($B165&lt;='Visualization - Projection'!$C$18,OFFSET(Projection!E165,$A$2,0),NA())</f>
        <v>#N/A</v>
      </c>
      <c r="H165" s="12" t="e">
        <f ca="1">IF($B165&lt;='Visualization - Projection'!$C$18,OFFSET(Projection!F165,$A$2,0),NA())</f>
        <v>#N/A</v>
      </c>
      <c r="I165" s="12" t="e">
        <f ca="1">IF($B165&lt;='Visualization - Projection'!$C$18,OFFSET(Projection!#REF!,$A$2,0),NA())</f>
        <v>#N/A</v>
      </c>
      <c r="J165" s="10" t="e">
        <f ca="1">IF($B165&lt;='Visualization - Projection'!$C$18,OFFSET(Projection!O165,$A$2,0),NA())</f>
        <v>#N/A</v>
      </c>
      <c r="K165" s="10" t="e">
        <f ca="1">IF($B165&lt;='Visualization - Projection'!$C$18,OFFSET(Projection!P165,$A$2,0),NA())</f>
        <v>#N/A</v>
      </c>
      <c r="L165" s="12" t="e">
        <f ca="1">IF($B165&lt;='Visualization - Projection'!$C$18,OFFSET(Projection!Q165,$A$2,0),NA())</f>
        <v>#N/A</v>
      </c>
      <c r="M165" s="12" t="e">
        <f ca="1">IF($B165&lt;='Visualization - Projection'!$C$18,OFFSET(Projection!#REF!,$A$2,0),NA())</f>
        <v>#N/A</v>
      </c>
      <c r="N165" s="10" t="e">
        <f ca="1">IF($B165&lt;='Visualization - Projection'!$C$18,OFFSET(Projection!T165,$A$2,0),NA())</f>
        <v>#N/A</v>
      </c>
      <c r="O165" s="11" t="e">
        <f ca="1">IF($B165&lt;='Visualization - Projection'!$C$18,OFFSET(Projection!U165,$A$2,0),NA())</f>
        <v>#N/A</v>
      </c>
      <c r="P165" s="12" t="e">
        <f ca="1">IF($B165&lt;='Visualization - Projection'!$C$18,OFFSET(Projection!V165,$A$2,0),NA())</f>
        <v>#N/A</v>
      </c>
      <c r="Q165" s="10" t="e">
        <f ca="1">IF($B165&lt;='Visualization - Projection'!$C$18,OFFSET(Projection!W165,$A$2,0),NA())</f>
        <v>#N/A</v>
      </c>
      <c r="R165" s="11" t="e">
        <f ca="1">IF($B165&lt;='Visualization - Projection'!$C$18,OFFSET(Projection!X165,$A$2,0),NA())</f>
        <v>#N/A</v>
      </c>
      <c r="S165" s="12" t="e">
        <f ca="1">IF($B165&lt;='Visualization - Projection'!$C$18,OFFSET(Projection!Y165,$A$2,0),NA())</f>
        <v>#N/A</v>
      </c>
      <c r="T165" s="10" t="e">
        <f ca="1">IF($B165&lt;='Visualization - Projection'!$C$18,OFFSET(Projection!Z165,$A$2,0),NA())</f>
        <v>#N/A</v>
      </c>
      <c r="U165" s="10" t="e">
        <f ca="1">IF($B165&lt;='Visualization - Projection'!$C$18,OFFSET(Projection!AA165,$A$2,0),NA())</f>
        <v>#N/A</v>
      </c>
      <c r="V165" s="12" t="e">
        <f ca="1">IF($B165&lt;='Visualization - Projection'!$C$18,OFFSET(Projection!AB165,$A$2,0),NA())</f>
        <v>#N/A</v>
      </c>
      <c r="W165" s="10" t="e">
        <f ca="1">IF($B165&lt;='Visualization - Projection'!$C$18,OFFSET(Projection!AC165,$A$2,0),NA())</f>
        <v>#N/A</v>
      </c>
      <c r="X165" s="12" t="e">
        <f ca="1">IF($B165&lt;='Visualization - Projection'!$C$18,OFFSET(Projection!AD165,$A$2,0),NA())</f>
        <v>#N/A</v>
      </c>
      <c r="Y165" s="11" t="e">
        <f ca="1">IF($B165&lt;='Visualization - Projection'!$C$18,OFFSET(Projection!AE165,$A$2,0),NA())</f>
        <v>#N/A</v>
      </c>
      <c r="Z165" s="10" t="e">
        <f ca="1">IF($B165&lt;='Visualization - Projection'!$C$18,OFFSET(Projection!AI165,$A$2,0),NA())</f>
        <v>#N/A</v>
      </c>
      <c r="AA165" s="11" t="e">
        <f ca="1">IF($B165&lt;='Visualization - Projection'!$C$18,OFFSET(Projection!AJ165,$A$2,0),NA())</f>
        <v>#N/A</v>
      </c>
      <c r="AB165" s="11" t="e">
        <f ca="1">IF($B165&lt;='Visualization - Projection'!$C$18,OFFSET(Projection!#REF!,$A$2,0),NA())</f>
        <v>#N/A</v>
      </c>
      <c r="AC165" s="11" t="e">
        <f ca="1">IF($B165&lt;='Visualization - Projection'!$C$18,OFFSET(Projection!AK165,$A$2,0),NA())</f>
        <v>#N/A</v>
      </c>
      <c r="AD165" s="10" t="e">
        <f ca="1">IF($B165&lt;='Visualization - Projection'!$C$18,OFFSET(Projection!AL165,$A$2,0),NA())</f>
        <v>#N/A</v>
      </c>
      <c r="AE165" s="10" t="e">
        <f ca="1">IF($B165&lt;='Visualization - Projection'!$C$18,OFFSET(Projection!AM165,$A$2,0),NA())</f>
        <v>#N/A</v>
      </c>
      <c r="AF165" s="3" t="e">
        <f ca="1">IF($B165&lt;='Visualization - Projection'!$C$18,OFFSET(Projection!K165,$A$2,0),NA())</f>
        <v>#N/A</v>
      </c>
      <c r="AG165" s="3" t="e">
        <f ca="1">IF($B165&lt;='Visualization - Projection'!$C$18,OFFSET(Projection!M165,$A$2,0),NA())</f>
        <v>#N/A</v>
      </c>
      <c r="AH165" s="3" t="e">
        <f ca="1">IF($B165&lt;='Visualization - Projection'!$C$18,OFFSET(Projection!N165,$A$2,0),NA())</f>
        <v>#N/A</v>
      </c>
    </row>
    <row r="166" spans="2:34">
      <c r="B166" s="9" t="e">
        <f ca="1">IF(B165&lt;'Visualization - Projection'!$C$18,OFFSET(Projection!A166,$A$2,0),NA())</f>
        <v>#N/A</v>
      </c>
      <c r="C166" s="10" t="e">
        <f ca="1">IF($B166&lt;='Visualization - Projection'!$C$18,OFFSET(Projection!B166,$A$2,0),NA())</f>
        <v>#N/A</v>
      </c>
      <c r="D166" s="11" t="e">
        <f ca="1">IF($B166&lt;='Visualization - Projection'!$C$18,OFFSET(Projection!C166,$A$2,0),NA())</f>
        <v>#N/A</v>
      </c>
      <c r="E166" s="12" t="e">
        <f ca="1">IF($B166&lt;='Visualization - Projection'!$C$18,OFFSET(Projection!D166,$A$2,0),NA())</f>
        <v>#N/A</v>
      </c>
      <c r="F166" s="12" t="e">
        <f ca="1">IF($B166&lt;='Visualization - Projection'!$C$18,OFFSET(Projection!#REF!,$A$2,0),NA())</f>
        <v>#N/A</v>
      </c>
      <c r="G166" s="10" t="e">
        <f ca="1">IF($B166&lt;='Visualization - Projection'!$C$18,OFFSET(Projection!E166,$A$2,0),NA())</f>
        <v>#N/A</v>
      </c>
      <c r="H166" s="12" t="e">
        <f ca="1">IF($B166&lt;='Visualization - Projection'!$C$18,OFFSET(Projection!F166,$A$2,0),NA())</f>
        <v>#N/A</v>
      </c>
      <c r="I166" s="12" t="e">
        <f ca="1">IF($B166&lt;='Visualization - Projection'!$C$18,OFFSET(Projection!#REF!,$A$2,0),NA())</f>
        <v>#N/A</v>
      </c>
      <c r="J166" s="10" t="e">
        <f ca="1">IF($B166&lt;='Visualization - Projection'!$C$18,OFFSET(Projection!O166,$A$2,0),NA())</f>
        <v>#N/A</v>
      </c>
      <c r="K166" s="10" t="e">
        <f ca="1">IF($B166&lt;='Visualization - Projection'!$C$18,OFFSET(Projection!P166,$A$2,0),NA())</f>
        <v>#N/A</v>
      </c>
      <c r="L166" s="12" t="e">
        <f ca="1">IF($B166&lt;='Visualization - Projection'!$C$18,OFFSET(Projection!Q166,$A$2,0),NA())</f>
        <v>#N/A</v>
      </c>
      <c r="M166" s="12" t="e">
        <f ca="1">IF($B166&lt;='Visualization - Projection'!$C$18,OFFSET(Projection!#REF!,$A$2,0),NA())</f>
        <v>#N/A</v>
      </c>
      <c r="N166" s="10" t="e">
        <f ca="1">IF($B166&lt;='Visualization - Projection'!$C$18,OFFSET(Projection!T166,$A$2,0),NA())</f>
        <v>#N/A</v>
      </c>
      <c r="O166" s="11" t="e">
        <f ca="1">IF($B166&lt;='Visualization - Projection'!$C$18,OFFSET(Projection!U166,$A$2,0),NA())</f>
        <v>#N/A</v>
      </c>
      <c r="P166" s="12" t="e">
        <f ca="1">IF($B166&lt;='Visualization - Projection'!$C$18,OFFSET(Projection!V166,$A$2,0),NA())</f>
        <v>#N/A</v>
      </c>
      <c r="Q166" s="10" t="e">
        <f ca="1">IF($B166&lt;='Visualization - Projection'!$C$18,OFFSET(Projection!W166,$A$2,0),NA())</f>
        <v>#N/A</v>
      </c>
      <c r="R166" s="11" t="e">
        <f ca="1">IF($B166&lt;='Visualization - Projection'!$C$18,OFFSET(Projection!X166,$A$2,0),NA())</f>
        <v>#N/A</v>
      </c>
      <c r="S166" s="12" t="e">
        <f ca="1">IF($B166&lt;='Visualization - Projection'!$C$18,OFFSET(Projection!Y166,$A$2,0),NA())</f>
        <v>#N/A</v>
      </c>
      <c r="T166" s="10" t="e">
        <f ca="1">IF($B166&lt;='Visualization - Projection'!$C$18,OFFSET(Projection!Z166,$A$2,0),NA())</f>
        <v>#N/A</v>
      </c>
      <c r="U166" s="10" t="e">
        <f ca="1">IF($B166&lt;='Visualization - Projection'!$C$18,OFFSET(Projection!AA166,$A$2,0),NA())</f>
        <v>#N/A</v>
      </c>
      <c r="V166" s="12" t="e">
        <f ca="1">IF($B166&lt;='Visualization - Projection'!$C$18,OFFSET(Projection!AB166,$A$2,0),NA())</f>
        <v>#N/A</v>
      </c>
      <c r="W166" s="10" t="e">
        <f ca="1">IF($B166&lt;='Visualization - Projection'!$C$18,OFFSET(Projection!AC166,$A$2,0),NA())</f>
        <v>#N/A</v>
      </c>
      <c r="X166" s="12" t="e">
        <f ca="1">IF($B166&lt;='Visualization - Projection'!$C$18,OFFSET(Projection!AD166,$A$2,0),NA())</f>
        <v>#N/A</v>
      </c>
      <c r="Y166" s="11" t="e">
        <f ca="1">IF($B166&lt;='Visualization - Projection'!$C$18,OFFSET(Projection!AE166,$A$2,0),NA())</f>
        <v>#N/A</v>
      </c>
      <c r="Z166" s="10" t="e">
        <f ca="1">IF($B166&lt;='Visualization - Projection'!$C$18,OFFSET(Projection!AI166,$A$2,0),NA())</f>
        <v>#N/A</v>
      </c>
      <c r="AA166" s="11" t="e">
        <f ca="1">IF($B166&lt;='Visualization - Projection'!$C$18,OFFSET(Projection!AJ166,$A$2,0),NA())</f>
        <v>#N/A</v>
      </c>
      <c r="AB166" s="11" t="e">
        <f ca="1">IF($B166&lt;='Visualization - Projection'!$C$18,OFFSET(Projection!#REF!,$A$2,0),NA())</f>
        <v>#N/A</v>
      </c>
      <c r="AC166" s="11" t="e">
        <f ca="1">IF($B166&lt;='Visualization - Projection'!$C$18,OFFSET(Projection!AK166,$A$2,0),NA())</f>
        <v>#N/A</v>
      </c>
      <c r="AD166" s="10" t="e">
        <f ca="1">IF($B166&lt;='Visualization - Projection'!$C$18,OFFSET(Projection!AL166,$A$2,0),NA())</f>
        <v>#N/A</v>
      </c>
      <c r="AE166" s="10" t="e">
        <f ca="1">IF($B166&lt;='Visualization - Projection'!$C$18,OFFSET(Projection!AM166,$A$2,0),NA())</f>
        <v>#N/A</v>
      </c>
      <c r="AF166" s="3" t="e">
        <f ca="1">IF($B166&lt;='Visualization - Projection'!$C$18,OFFSET(Projection!K166,$A$2,0),NA())</f>
        <v>#N/A</v>
      </c>
      <c r="AG166" s="3" t="e">
        <f ca="1">IF($B166&lt;='Visualization - Projection'!$C$18,OFFSET(Projection!M166,$A$2,0),NA())</f>
        <v>#N/A</v>
      </c>
      <c r="AH166" s="3" t="e">
        <f ca="1">IF($B166&lt;='Visualization - Projection'!$C$18,OFFSET(Projection!N166,$A$2,0),NA())</f>
        <v>#N/A</v>
      </c>
    </row>
    <row r="167" spans="2:34">
      <c r="B167" s="9" t="e">
        <f ca="1">IF(B166&lt;'Visualization - Projection'!$C$18,OFFSET(Projection!A167,$A$2,0),NA())</f>
        <v>#N/A</v>
      </c>
      <c r="C167" s="10" t="e">
        <f ca="1">IF($B167&lt;='Visualization - Projection'!$C$18,OFFSET(Projection!B167,$A$2,0),NA())</f>
        <v>#N/A</v>
      </c>
      <c r="D167" s="11" t="e">
        <f ca="1">IF($B167&lt;='Visualization - Projection'!$C$18,OFFSET(Projection!C167,$A$2,0),NA())</f>
        <v>#N/A</v>
      </c>
      <c r="E167" s="12" t="e">
        <f ca="1">IF($B167&lt;='Visualization - Projection'!$C$18,OFFSET(Projection!D167,$A$2,0),NA())</f>
        <v>#N/A</v>
      </c>
      <c r="F167" s="12" t="e">
        <f ca="1">IF($B167&lt;='Visualization - Projection'!$C$18,OFFSET(Projection!#REF!,$A$2,0),NA())</f>
        <v>#N/A</v>
      </c>
      <c r="G167" s="10" t="e">
        <f ca="1">IF($B167&lt;='Visualization - Projection'!$C$18,OFFSET(Projection!E167,$A$2,0),NA())</f>
        <v>#N/A</v>
      </c>
      <c r="H167" s="12" t="e">
        <f ca="1">IF($B167&lt;='Visualization - Projection'!$C$18,OFFSET(Projection!F167,$A$2,0),NA())</f>
        <v>#N/A</v>
      </c>
      <c r="I167" s="12" t="e">
        <f ca="1">IF($B167&lt;='Visualization - Projection'!$C$18,OFFSET(Projection!#REF!,$A$2,0),NA())</f>
        <v>#N/A</v>
      </c>
      <c r="J167" s="10" t="e">
        <f ca="1">IF($B167&lt;='Visualization - Projection'!$C$18,OFFSET(Projection!O167,$A$2,0),NA())</f>
        <v>#N/A</v>
      </c>
      <c r="K167" s="10" t="e">
        <f ca="1">IF($B167&lt;='Visualization - Projection'!$C$18,OFFSET(Projection!P167,$A$2,0),NA())</f>
        <v>#N/A</v>
      </c>
      <c r="L167" s="12" t="e">
        <f ca="1">IF($B167&lt;='Visualization - Projection'!$C$18,OFFSET(Projection!Q167,$A$2,0),NA())</f>
        <v>#N/A</v>
      </c>
      <c r="M167" s="12" t="e">
        <f ca="1">IF($B167&lt;='Visualization - Projection'!$C$18,OFFSET(Projection!#REF!,$A$2,0),NA())</f>
        <v>#N/A</v>
      </c>
      <c r="N167" s="10" t="e">
        <f ca="1">IF($B167&lt;='Visualization - Projection'!$C$18,OFFSET(Projection!T167,$A$2,0),NA())</f>
        <v>#N/A</v>
      </c>
      <c r="O167" s="11" t="e">
        <f ca="1">IF($B167&lt;='Visualization - Projection'!$C$18,OFFSET(Projection!U167,$A$2,0),NA())</f>
        <v>#N/A</v>
      </c>
      <c r="P167" s="12" t="e">
        <f ca="1">IF($B167&lt;='Visualization - Projection'!$C$18,OFFSET(Projection!V167,$A$2,0),NA())</f>
        <v>#N/A</v>
      </c>
      <c r="Q167" s="10" t="e">
        <f ca="1">IF($B167&lt;='Visualization - Projection'!$C$18,OFFSET(Projection!W167,$A$2,0),NA())</f>
        <v>#N/A</v>
      </c>
      <c r="R167" s="11" t="e">
        <f ca="1">IF($B167&lt;='Visualization - Projection'!$C$18,OFFSET(Projection!X167,$A$2,0),NA())</f>
        <v>#N/A</v>
      </c>
      <c r="S167" s="12" t="e">
        <f ca="1">IF($B167&lt;='Visualization - Projection'!$C$18,OFFSET(Projection!Y167,$A$2,0),NA())</f>
        <v>#N/A</v>
      </c>
      <c r="T167" s="10" t="e">
        <f ca="1">IF($B167&lt;='Visualization - Projection'!$C$18,OFFSET(Projection!Z167,$A$2,0),NA())</f>
        <v>#N/A</v>
      </c>
      <c r="U167" s="10" t="e">
        <f ca="1">IF($B167&lt;='Visualization - Projection'!$C$18,OFFSET(Projection!AA167,$A$2,0),NA())</f>
        <v>#N/A</v>
      </c>
      <c r="V167" s="12" t="e">
        <f ca="1">IF($B167&lt;='Visualization - Projection'!$C$18,OFFSET(Projection!AB167,$A$2,0),NA())</f>
        <v>#N/A</v>
      </c>
      <c r="W167" s="10" t="e">
        <f ca="1">IF($B167&lt;='Visualization - Projection'!$C$18,OFFSET(Projection!AC167,$A$2,0),NA())</f>
        <v>#N/A</v>
      </c>
      <c r="X167" s="12" t="e">
        <f ca="1">IF($B167&lt;='Visualization - Projection'!$C$18,OFFSET(Projection!AD167,$A$2,0),NA())</f>
        <v>#N/A</v>
      </c>
      <c r="Y167" s="11" t="e">
        <f ca="1">IF($B167&lt;='Visualization - Projection'!$C$18,OFFSET(Projection!AE167,$A$2,0),NA())</f>
        <v>#N/A</v>
      </c>
      <c r="Z167" s="10" t="e">
        <f ca="1">IF($B167&lt;='Visualization - Projection'!$C$18,OFFSET(Projection!AI167,$A$2,0),NA())</f>
        <v>#N/A</v>
      </c>
      <c r="AA167" s="11" t="e">
        <f ca="1">IF($B167&lt;='Visualization - Projection'!$C$18,OFFSET(Projection!AJ167,$A$2,0),NA())</f>
        <v>#N/A</v>
      </c>
      <c r="AB167" s="11" t="e">
        <f ca="1">IF($B167&lt;='Visualization - Projection'!$C$18,OFFSET(Projection!#REF!,$A$2,0),NA())</f>
        <v>#N/A</v>
      </c>
      <c r="AC167" s="11" t="e">
        <f ca="1">IF($B167&lt;='Visualization - Projection'!$C$18,OFFSET(Projection!AK167,$A$2,0),NA())</f>
        <v>#N/A</v>
      </c>
      <c r="AD167" s="10" t="e">
        <f ca="1">IF($B167&lt;='Visualization - Projection'!$C$18,OFFSET(Projection!AL167,$A$2,0),NA())</f>
        <v>#N/A</v>
      </c>
      <c r="AE167" s="10" t="e">
        <f ca="1">IF($B167&lt;='Visualization - Projection'!$C$18,OFFSET(Projection!AM167,$A$2,0),NA())</f>
        <v>#N/A</v>
      </c>
      <c r="AF167" s="3" t="e">
        <f ca="1">IF($B167&lt;='Visualization - Projection'!$C$18,OFFSET(Projection!K167,$A$2,0),NA())</f>
        <v>#N/A</v>
      </c>
      <c r="AG167" s="3" t="e">
        <f ca="1">IF($B167&lt;='Visualization - Projection'!$C$18,OFFSET(Projection!M167,$A$2,0),NA())</f>
        <v>#N/A</v>
      </c>
      <c r="AH167" s="3" t="e">
        <f ca="1">IF($B167&lt;='Visualization - Projection'!$C$18,OFFSET(Projection!N167,$A$2,0),NA())</f>
        <v>#N/A</v>
      </c>
    </row>
    <row r="168" spans="2:34">
      <c r="B168" s="9" t="e">
        <f ca="1">IF(B167&lt;'Visualization - Projection'!$C$18,OFFSET(Projection!A168,$A$2,0),NA())</f>
        <v>#N/A</v>
      </c>
      <c r="C168" s="10" t="e">
        <f ca="1">IF($B168&lt;='Visualization - Projection'!$C$18,OFFSET(Projection!B168,$A$2,0),NA())</f>
        <v>#N/A</v>
      </c>
      <c r="D168" s="11" t="e">
        <f ca="1">IF($B168&lt;='Visualization - Projection'!$C$18,OFFSET(Projection!C168,$A$2,0),NA())</f>
        <v>#N/A</v>
      </c>
      <c r="E168" s="12" t="e">
        <f ca="1">IF($B168&lt;='Visualization - Projection'!$C$18,OFFSET(Projection!D168,$A$2,0),NA())</f>
        <v>#N/A</v>
      </c>
      <c r="F168" s="12" t="e">
        <f ca="1">IF($B168&lt;='Visualization - Projection'!$C$18,OFFSET(Projection!#REF!,$A$2,0),NA())</f>
        <v>#N/A</v>
      </c>
      <c r="G168" s="10" t="e">
        <f ca="1">IF($B168&lt;='Visualization - Projection'!$C$18,OFFSET(Projection!E168,$A$2,0),NA())</f>
        <v>#N/A</v>
      </c>
      <c r="H168" s="12" t="e">
        <f ca="1">IF($B168&lt;='Visualization - Projection'!$C$18,OFFSET(Projection!F168,$A$2,0),NA())</f>
        <v>#N/A</v>
      </c>
      <c r="I168" s="12" t="e">
        <f ca="1">IF($B168&lt;='Visualization - Projection'!$C$18,OFFSET(Projection!#REF!,$A$2,0),NA())</f>
        <v>#N/A</v>
      </c>
      <c r="J168" s="10" t="e">
        <f ca="1">IF($B168&lt;='Visualization - Projection'!$C$18,OFFSET(Projection!O168,$A$2,0),NA())</f>
        <v>#N/A</v>
      </c>
      <c r="K168" s="10" t="e">
        <f ca="1">IF($B168&lt;='Visualization - Projection'!$C$18,OFFSET(Projection!P168,$A$2,0),NA())</f>
        <v>#N/A</v>
      </c>
      <c r="L168" s="12" t="e">
        <f ca="1">IF($B168&lt;='Visualization - Projection'!$C$18,OFFSET(Projection!Q168,$A$2,0),NA())</f>
        <v>#N/A</v>
      </c>
      <c r="M168" s="12" t="e">
        <f ca="1">IF($B168&lt;='Visualization - Projection'!$C$18,OFFSET(Projection!#REF!,$A$2,0),NA())</f>
        <v>#N/A</v>
      </c>
      <c r="N168" s="10" t="e">
        <f ca="1">IF($B168&lt;='Visualization - Projection'!$C$18,OFFSET(Projection!T168,$A$2,0),NA())</f>
        <v>#N/A</v>
      </c>
      <c r="O168" s="11" t="e">
        <f ca="1">IF($B168&lt;='Visualization - Projection'!$C$18,OFFSET(Projection!U168,$A$2,0),NA())</f>
        <v>#N/A</v>
      </c>
      <c r="P168" s="12" t="e">
        <f ca="1">IF($B168&lt;='Visualization - Projection'!$C$18,OFFSET(Projection!V168,$A$2,0),NA())</f>
        <v>#N/A</v>
      </c>
      <c r="Q168" s="10" t="e">
        <f ca="1">IF($B168&lt;='Visualization - Projection'!$C$18,OFFSET(Projection!W168,$A$2,0),NA())</f>
        <v>#N/A</v>
      </c>
      <c r="R168" s="11" t="e">
        <f ca="1">IF($B168&lt;='Visualization - Projection'!$C$18,OFFSET(Projection!X168,$A$2,0),NA())</f>
        <v>#N/A</v>
      </c>
      <c r="S168" s="12" t="e">
        <f ca="1">IF($B168&lt;='Visualization - Projection'!$C$18,OFFSET(Projection!Y168,$A$2,0),NA())</f>
        <v>#N/A</v>
      </c>
      <c r="T168" s="10" t="e">
        <f ca="1">IF($B168&lt;='Visualization - Projection'!$C$18,OFFSET(Projection!Z168,$A$2,0),NA())</f>
        <v>#N/A</v>
      </c>
      <c r="U168" s="10" t="e">
        <f ca="1">IF($B168&lt;='Visualization - Projection'!$C$18,OFFSET(Projection!AA168,$A$2,0),NA())</f>
        <v>#N/A</v>
      </c>
      <c r="V168" s="12" t="e">
        <f ca="1">IF($B168&lt;='Visualization - Projection'!$C$18,OFFSET(Projection!AB168,$A$2,0),NA())</f>
        <v>#N/A</v>
      </c>
      <c r="W168" s="10" t="e">
        <f ca="1">IF($B168&lt;='Visualization - Projection'!$C$18,OFFSET(Projection!AC168,$A$2,0),NA())</f>
        <v>#N/A</v>
      </c>
      <c r="X168" s="12" t="e">
        <f ca="1">IF($B168&lt;='Visualization - Projection'!$C$18,OFFSET(Projection!AD168,$A$2,0),NA())</f>
        <v>#N/A</v>
      </c>
      <c r="Y168" s="11" t="e">
        <f ca="1">IF($B168&lt;='Visualization - Projection'!$C$18,OFFSET(Projection!AE168,$A$2,0),NA())</f>
        <v>#N/A</v>
      </c>
      <c r="Z168" s="10" t="e">
        <f ca="1">IF($B168&lt;='Visualization - Projection'!$C$18,OFFSET(Projection!AI168,$A$2,0),NA())</f>
        <v>#N/A</v>
      </c>
      <c r="AA168" s="11" t="e">
        <f ca="1">IF($B168&lt;='Visualization - Projection'!$C$18,OFFSET(Projection!AJ168,$A$2,0),NA())</f>
        <v>#N/A</v>
      </c>
      <c r="AB168" s="11" t="e">
        <f ca="1">IF($B168&lt;='Visualization - Projection'!$C$18,OFFSET(Projection!#REF!,$A$2,0),NA())</f>
        <v>#N/A</v>
      </c>
      <c r="AC168" s="11" t="e">
        <f ca="1">IF($B168&lt;='Visualization - Projection'!$C$18,OFFSET(Projection!AK168,$A$2,0),NA())</f>
        <v>#N/A</v>
      </c>
      <c r="AD168" s="10" t="e">
        <f ca="1">IF($B168&lt;='Visualization - Projection'!$C$18,OFFSET(Projection!AL168,$A$2,0),NA())</f>
        <v>#N/A</v>
      </c>
      <c r="AE168" s="10" t="e">
        <f ca="1">IF($B168&lt;='Visualization - Projection'!$C$18,OFFSET(Projection!AM168,$A$2,0),NA())</f>
        <v>#N/A</v>
      </c>
      <c r="AF168" s="3" t="e">
        <f ca="1">IF($B168&lt;='Visualization - Projection'!$C$18,OFFSET(Projection!K168,$A$2,0),NA())</f>
        <v>#N/A</v>
      </c>
      <c r="AG168" s="3" t="e">
        <f ca="1">IF($B168&lt;='Visualization - Projection'!$C$18,OFFSET(Projection!M168,$A$2,0),NA())</f>
        <v>#N/A</v>
      </c>
      <c r="AH168" s="3" t="e">
        <f ca="1">IF($B168&lt;='Visualization - Projection'!$C$18,OFFSET(Projection!N168,$A$2,0),NA())</f>
        <v>#N/A</v>
      </c>
    </row>
    <row r="169" spans="2:34">
      <c r="B169" s="9" t="e">
        <f ca="1">IF(B168&lt;'Visualization - Projection'!$C$18,OFFSET(Projection!A169,$A$2,0),NA())</f>
        <v>#N/A</v>
      </c>
      <c r="C169" s="10" t="e">
        <f ca="1">IF($B169&lt;='Visualization - Projection'!$C$18,OFFSET(Projection!B169,$A$2,0),NA())</f>
        <v>#N/A</v>
      </c>
      <c r="D169" s="11" t="e">
        <f ca="1">IF($B169&lt;='Visualization - Projection'!$C$18,OFFSET(Projection!C169,$A$2,0),NA())</f>
        <v>#N/A</v>
      </c>
      <c r="E169" s="12" t="e">
        <f ca="1">IF($B169&lt;='Visualization - Projection'!$C$18,OFFSET(Projection!D169,$A$2,0),NA())</f>
        <v>#N/A</v>
      </c>
      <c r="F169" s="12" t="e">
        <f ca="1">IF($B169&lt;='Visualization - Projection'!$C$18,OFFSET(Projection!#REF!,$A$2,0),NA())</f>
        <v>#N/A</v>
      </c>
      <c r="G169" s="10" t="e">
        <f ca="1">IF($B169&lt;='Visualization - Projection'!$C$18,OFFSET(Projection!E169,$A$2,0),NA())</f>
        <v>#N/A</v>
      </c>
      <c r="H169" s="12" t="e">
        <f ca="1">IF($B169&lt;='Visualization - Projection'!$C$18,OFFSET(Projection!F169,$A$2,0),NA())</f>
        <v>#N/A</v>
      </c>
      <c r="I169" s="12" t="e">
        <f ca="1">IF($B169&lt;='Visualization - Projection'!$C$18,OFFSET(Projection!#REF!,$A$2,0),NA())</f>
        <v>#N/A</v>
      </c>
      <c r="J169" s="10" t="e">
        <f ca="1">IF($B169&lt;='Visualization - Projection'!$C$18,OFFSET(Projection!O169,$A$2,0),NA())</f>
        <v>#N/A</v>
      </c>
      <c r="K169" s="10" t="e">
        <f ca="1">IF($B169&lt;='Visualization - Projection'!$C$18,OFFSET(Projection!P169,$A$2,0),NA())</f>
        <v>#N/A</v>
      </c>
      <c r="L169" s="12" t="e">
        <f ca="1">IF($B169&lt;='Visualization - Projection'!$C$18,OFFSET(Projection!Q169,$A$2,0),NA())</f>
        <v>#N/A</v>
      </c>
      <c r="M169" s="12" t="e">
        <f ca="1">IF($B169&lt;='Visualization - Projection'!$C$18,OFFSET(Projection!#REF!,$A$2,0),NA())</f>
        <v>#N/A</v>
      </c>
      <c r="N169" s="10" t="e">
        <f ca="1">IF($B169&lt;='Visualization - Projection'!$C$18,OFFSET(Projection!T169,$A$2,0),NA())</f>
        <v>#N/A</v>
      </c>
      <c r="O169" s="11" t="e">
        <f ca="1">IF($B169&lt;='Visualization - Projection'!$C$18,OFFSET(Projection!U169,$A$2,0),NA())</f>
        <v>#N/A</v>
      </c>
      <c r="P169" s="12" t="e">
        <f ca="1">IF($B169&lt;='Visualization - Projection'!$C$18,OFFSET(Projection!V169,$A$2,0),NA())</f>
        <v>#N/A</v>
      </c>
      <c r="Q169" s="10" t="e">
        <f ca="1">IF($B169&lt;='Visualization - Projection'!$C$18,OFFSET(Projection!W169,$A$2,0),NA())</f>
        <v>#N/A</v>
      </c>
      <c r="R169" s="11" t="e">
        <f ca="1">IF($B169&lt;='Visualization - Projection'!$C$18,OFFSET(Projection!X169,$A$2,0),NA())</f>
        <v>#N/A</v>
      </c>
      <c r="S169" s="12" t="e">
        <f ca="1">IF($B169&lt;='Visualization - Projection'!$C$18,OFFSET(Projection!Y169,$A$2,0),NA())</f>
        <v>#N/A</v>
      </c>
      <c r="T169" s="10" t="e">
        <f ca="1">IF($B169&lt;='Visualization - Projection'!$C$18,OFFSET(Projection!Z169,$A$2,0),NA())</f>
        <v>#N/A</v>
      </c>
      <c r="U169" s="10" t="e">
        <f ca="1">IF($B169&lt;='Visualization - Projection'!$C$18,OFFSET(Projection!AA169,$A$2,0),NA())</f>
        <v>#N/A</v>
      </c>
      <c r="V169" s="12" t="e">
        <f ca="1">IF($B169&lt;='Visualization - Projection'!$C$18,OFFSET(Projection!AB169,$A$2,0),NA())</f>
        <v>#N/A</v>
      </c>
      <c r="W169" s="10" t="e">
        <f ca="1">IF($B169&lt;='Visualization - Projection'!$C$18,OFFSET(Projection!AC169,$A$2,0),NA())</f>
        <v>#N/A</v>
      </c>
      <c r="X169" s="12" t="e">
        <f ca="1">IF($B169&lt;='Visualization - Projection'!$C$18,OFFSET(Projection!AD169,$A$2,0),NA())</f>
        <v>#N/A</v>
      </c>
      <c r="Y169" s="11" t="e">
        <f ca="1">IF($B169&lt;='Visualization - Projection'!$C$18,OFFSET(Projection!AE169,$A$2,0),NA())</f>
        <v>#N/A</v>
      </c>
      <c r="Z169" s="10" t="e">
        <f ca="1">IF($B169&lt;='Visualization - Projection'!$C$18,OFFSET(Projection!AI169,$A$2,0),NA())</f>
        <v>#N/A</v>
      </c>
      <c r="AA169" s="11" t="e">
        <f ca="1">IF($B169&lt;='Visualization - Projection'!$C$18,OFFSET(Projection!AJ169,$A$2,0),NA())</f>
        <v>#N/A</v>
      </c>
      <c r="AB169" s="11" t="e">
        <f ca="1">IF($B169&lt;='Visualization - Projection'!$C$18,OFFSET(Projection!#REF!,$A$2,0),NA())</f>
        <v>#N/A</v>
      </c>
      <c r="AC169" s="11" t="e">
        <f ca="1">IF($B169&lt;='Visualization - Projection'!$C$18,OFFSET(Projection!AK169,$A$2,0),NA())</f>
        <v>#N/A</v>
      </c>
      <c r="AD169" s="10" t="e">
        <f ca="1">IF($B169&lt;='Visualization - Projection'!$C$18,OFFSET(Projection!AL169,$A$2,0),NA())</f>
        <v>#N/A</v>
      </c>
      <c r="AE169" s="10" t="e">
        <f ca="1">IF($B169&lt;='Visualization - Projection'!$C$18,OFFSET(Projection!AM169,$A$2,0),NA())</f>
        <v>#N/A</v>
      </c>
      <c r="AF169" s="3" t="e">
        <f ca="1">IF($B169&lt;='Visualization - Projection'!$C$18,OFFSET(Projection!K169,$A$2,0),NA())</f>
        <v>#N/A</v>
      </c>
      <c r="AG169" s="3" t="e">
        <f ca="1">IF($B169&lt;='Visualization - Projection'!$C$18,OFFSET(Projection!M169,$A$2,0),NA())</f>
        <v>#N/A</v>
      </c>
      <c r="AH169" s="3" t="e">
        <f ca="1">IF($B169&lt;='Visualization - Projection'!$C$18,OFFSET(Projection!N169,$A$2,0),NA())</f>
        <v>#N/A</v>
      </c>
    </row>
    <row r="170" spans="2:34">
      <c r="B170" s="9" t="e">
        <f ca="1">IF(B169&lt;'Visualization - Projection'!$C$18,OFFSET(Projection!A170,$A$2,0),NA())</f>
        <v>#N/A</v>
      </c>
      <c r="C170" s="10" t="e">
        <f ca="1">IF($B170&lt;='Visualization - Projection'!$C$18,OFFSET(Projection!B170,$A$2,0),NA())</f>
        <v>#N/A</v>
      </c>
      <c r="D170" s="11" t="e">
        <f ca="1">IF($B170&lt;='Visualization - Projection'!$C$18,OFFSET(Projection!C170,$A$2,0),NA())</f>
        <v>#N/A</v>
      </c>
      <c r="E170" s="12" t="e">
        <f ca="1">IF($B170&lt;='Visualization - Projection'!$C$18,OFFSET(Projection!D170,$A$2,0),NA())</f>
        <v>#N/A</v>
      </c>
      <c r="F170" s="12" t="e">
        <f ca="1">IF($B170&lt;='Visualization - Projection'!$C$18,OFFSET(Projection!#REF!,$A$2,0),NA())</f>
        <v>#N/A</v>
      </c>
      <c r="G170" s="10" t="e">
        <f ca="1">IF($B170&lt;='Visualization - Projection'!$C$18,OFFSET(Projection!E170,$A$2,0),NA())</f>
        <v>#N/A</v>
      </c>
      <c r="H170" s="12" t="e">
        <f ca="1">IF($B170&lt;='Visualization - Projection'!$C$18,OFFSET(Projection!F170,$A$2,0),NA())</f>
        <v>#N/A</v>
      </c>
      <c r="I170" s="12" t="e">
        <f ca="1">IF($B170&lt;='Visualization - Projection'!$C$18,OFFSET(Projection!#REF!,$A$2,0),NA())</f>
        <v>#N/A</v>
      </c>
      <c r="J170" s="10" t="e">
        <f ca="1">IF($B170&lt;='Visualization - Projection'!$C$18,OFFSET(Projection!O170,$A$2,0),NA())</f>
        <v>#N/A</v>
      </c>
      <c r="K170" s="10" t="e">
        <f ca="1">IF($B170&lt;='Visualization - Projection'!$C$18,OFFSET(Projection!P170,$A$2,0),NA())</f>
        <v>#N/A</v>
      </c>
      <c r="L170" s="12" t="e">
        <f ca="1">IF($B170&lt;='Visualization - Projection'!$C$18,OFFSET(Projection!Q170,$A$2,0),NA())</f>
        <v>#N/A</v>
      </c>
      <c r="M170" s="12" t="e">
        <f ca="1">IF($B170&lt;='Visualization - Projection'!$C$18,OFFSET(Projection!#REF!,$A$2,0),NA())</f>
        <v>#N/A</v>
      </c>
      <c r="N170" s="10" t="e">
        <f ca="1">IF($B170&lt;='Visualization - Projection'!$C$18,OFFSET(Projection!T170,$A$2,0),NA())</f>
        <v>#N/A</v>
      </c>
      <c r="O170" s="11" t="e">
        <f ca="1">IF($B170&lt;='Visualization - Projection'!$C$18,OFFSET(Projection!U170,$A$2,0),NA())</f>
        <v>#N/A</v>
      </c>
      <c r="P170" s="12" t="e">
        <f ca="1">IF($B170&lt;='Visualization - Projection'!$C$18,OFFSET(Projection!V170,$A$2,0),NA())</f>
        <v>#N/A</v>
      </c>
      <c r="Q170" s="10" t="e">
        <f ca="1">IF($B170&lt;='Visualization - Projection'!$C$18,OFFSET(Projection!W170,$A$2,0),NA())</f>
        <v>#N/A</v>
      </c>
      <c r="R170" s="11" t="e">
        <f ca="1">IF($B170&lt;='Visualization - Projection'!$C$18,OFFSET(Projection!X170,$A$2,0),NA())</f>
        <v>#N/A</v>
      </c>
      <c r="S170" s="12" t="e">
        <f ca="1">IF($B170&lt;='Visualization - Projection'!$C$18,OFFSET(Projection!Y170,$A$2,0),NA())</f>
        <v>#N/A</v>
      </c>
      <c r="T170" s="10" t="e">
        <f ca="1">IF($B170&lt;='Visualization - Projection'!$C$18,OFFSET(Projection!Z170,$A$2,0),NA())</f>
        <v>#N/A</v>
      </c>
      <c r="U170" s="10" t="e">
        <f ca="1">IF($B170&lt;='Visualization - Projection'!$C$18,OFFSET(Projection!AA170,$A$2,0),NA())</f>
        <v>#N/A</v>
      </c>
      <c r="V170" s="12" t="e">
        <f ca="1">IF($B170&lt;='Visualization - Projection'!$C$18,OFFSET(Projection!AB170,$A$2,0),NA())</f>
        <v>#N/A</v>
      </c>
      <c r="W170" s="10" t="e">
        <f ca="1">IF($B170&lt;='Visualization - Projection'!$C$18,OFFSET(Projection!AC170,$A$2,0),NA())</f>
        <v>#N/A</v>
      </c>
      <c r="X170" s="12" t="e">
        <f ca="1">IF($B170&lt;='Visualization - Projection'!$C$18,OFFSET(Projection!AD170,$A$2,0),NA())</f>
        <v>#N/A</v>
      </c>
      <c r="Y170" s="11" t="e">
        <f ca="1">IF($B170&lt;='Visualization - Projection'!$C$18,OFFSET(Projection!AE170,$A$2,0),NA())</f>
        <v>#N/A</v>
      </c>
      <c r="Z170" s="10" t="e">
        <f ca="1">IF($B170&lt;='Visualization - Projection'!$C$18,OFFSET(Projection!AI170,$A$2,0),NA())</f>
        <v>#N/A</v>
      </c>
      <c r="AA170" s="11" t="e">
        <f ca="1">IF($B170&lt;='Visualization - Projection'!$C$18,OFFSET(Projection!AJ170,$A$2,0),NA())</f>
        <v>#N/A</v>
      </c>
      <c r="AB170" s="11" t="e">
        <f ca="1">IF($B170&lt;='Visualization - Projection'!$C$18,OFFSET(Projection!#REF!,$A$2,0),NA())</f>
        <v>#N/A</v>
      </c>
      <c r="AC170" s="11" t="e">
        <f ca="1">IF($B170&lt;='Visualization - Projection'!$C$18,OFFSET(Projection!AK170,$A$2,0),NA())</f>
        <v>#N/A</v>
      </c>
      <c r="AD170" s="10" t="e">
        <f ca="1">IF($B170&lt;='Visualization - Projection'!$C$18,OFFSET(Projection!AL170,$A$2,0),NA())</f>
        <v>#N/A</v>
      </c>
      <c r="AE170" s="10" t="e">
        <f ca="1">IF($B170&lt;='Visualization - Projection'!$C$18,OFFSET(Projection!AM170,$A$2,0),NA())</f>
        <v>#N/A</v>
      </c>
      <c r="AF170" s="3" t="e">
        <f ca="1">IF($B170&lt;='Visualization - Projection'!$C$18,OFFSET(Projection!K170,$A$2,0),NA())</f>
        <v>#N/A</v>
      </c>
      <c r="AG170" s="3" t="e">
        <f ca="1">IF($B170&lt;='Visualization - Projection'!$C$18,OFFSET(Projection!M170,$A$2,0),NA())</f>
        <v>#N/A</v>
      </c>
      <c r="AH170" s="3" t="e">
        <f ca="1">IF($B170&lt;='Visualization - Projection'!$C$18,OFFSET(Projection!N170,$A$2,0),NA())</f>
        <v>#N/A</v>
      </c>
    </row>
    <row r="171" spans="2:34">
      <c r="B171" s="9" t="e">
        <f ca="1">IF(B170&lt;'Visualization - Projection'!$C$18,OFFSET(Projection!A171,$A$2,0),NA())</f>
        <v>#N/A</v>
      </c>
      <c r="C171" s="10" t="e">
        <f ca="1">IF($B171&lt;='Visualization - Projection'!$C$18,OFFSET(Projection!B171,$A$2,0),NA())</f>
        <v>#N/A</v>
      </c>
      <c r="D171" s="11" t="e">
        <f ca="1">IF($B171&lt;='Visualization - Projection'!$C$18,OFFSET(Projection!C171,$A$2,0),NA())</f>
        <v>#N/A</v>
      </c>
      <c r="E171" s="12" t="e">
        <f ca="1">IF($B171&lt;='Visualization - Projection'!$C$18,OFFSET(Projection!D171,$A$2,0),NA())</f>
        <v>#N/A</v>
      </c>
      <c r="F171" s="12" t="e">
        <f ca="1">IF($B171&lt;='Visualization - Projection'!$C$18,OFFSET(Projection!#REF!,$A$2,0),NA())</f>
        <v>#N/A</v>
      </c>
      <c r="G171" s="10" t="e">
        <f ca="1">IF($B171&lt;='Visualization - Projection'!$C$18,OFFSET(Projection!E171,$A$2,0),NA())</f>
        <v>#N/A</v>
      </c>
      <c r="H171" s="12" t="e">
        <f ca="1">IF($B171&lt;='Visualization - Projection'!$C$18,OFFSET(Projection!F171,$A$2,0),NA())</f>
        <v>#N/A</v>
      </c>
      <c r="I171" s="12" t="e">
        <f ca="1">IF($B171&lt;='Visualization - Projection'!$C$18,OFFSET(Projection!#REF!,$A$2,0),NA())</f>
        <v>#N/A</v>
      </c>
      <c r="J171" s="10" t="e">
        <f ca="1">IF($B171&lt;='Visualization - Projection'!$C$18,OFFSET(Projection!O171,$A$2,0),NA())</f>
        <v>#N/A</v>
      </c>
      <c r="K171" s="10" t="e">
        <f ca="1">IF($B171&lt;='Visualization - Projection'!$C$18,OFFSET(Projection!P171,$A$2,0),NA())</f>
        <v>#N/A</v>
      </c>
      <c r="L171" s="12" t="e">
        <f ca="1">IF($B171&lt;='Visualization - Projection'!$C$18,OFFSET(Projection!Q171,$A$2,0),NA())</f>
        <v>#N/A</v>
      </c>
      <c r="M171" s="12" t="e">
        <f ca="1">IF($B171&lt;='Visualization - Projection'!$C$18,OFFSET(Projection!#REF!,$A$2,0),NA())</f>
        <v>#N/A</v>
      </c>
      <c r="N171" s="10" t="e">
        <f ca="1">IF($B171&lt;='Visualization - Projection'!$C$18,OFFSET(Projection!T171,$A$2,0),NA())</f>
        <v>#N/A</v>
      </c>
      <c r="O171" s="11" t="e">
        <f ca="1">IF($B171&lt;='Visualization - Projection'!$C$18,OFFSET(Projection!U171,$A$2,0),NA())</f>
        <v>#N/A</v>
      </c>
      <c r="P171" s="12" t="e">
        <f ca="1">IF($B171&lt;='Visualization - Projection'!$C$18,OFFSET(Projection!V171,$A$2,0),NA())</f>
        <v>#N/A</v>
      </c>
      <c r="Q171" s="10" t="e">
        <f ca="1">IF($B171&lt;='Visualization - Projection'!$C$18,OFFSET(Projection!W171,$A$2,0),NA())</f>
        <v>#N/A</v>
      </c>
      <c r="R171" s="11" t="e">
        <f ca="1">IF($B171&lt;='Visualization - Projection'!$C$18,OFFSET(Projection!X171,$A$2,0),NA())</f>
        <v>#N/A</v>
      </c>
      <c r="S171" s="12" t="e">
        <f ca="1">IF($B171&lt;='Visualization - Projection'!$C$18,OFFSET(Projection!Y171,$A$2,0),NA())</f>
        <v>#N/A</v>
      </c>
      <c r="T171" s="10" t="e">
        <f ca="1">IF($B171&lt;='Visualization - Projection'!$C$18,OFFSET(Projection!Z171,$A$2,0),NA())</f>
        <v>#N/A</v>
      </c>
      <c r="U171" s="10" t="e">
        <f ca="1">IF($B171&lt;='Visualization - Projection'!$C$18,OFFSET(Projection!AA171,$A$2,0),NA())</f>
        <v>#N/A</v>
      </c>
      <c r="V171" s="12" t="e">
        <f ca="1">IF($B171&lt;='Visualization - Projection'!$C$18,OFFSET(Projection!AB171,$A$2,0),NA())</f>
        <v>#N/A</v>
      </c>
      <c r="W171" s="10" t="e">
        <f ca="1">IF($B171&lt;='Visualization - Projection'!$C$18,OFFSET(Projection!AC171,$A$2,0),NA())</f>
        <v>#N/A</v>
      </c>
      <c r="X171" s="12" t="e">
        <f ca="1">IF($B171&lt;='Visualization - Projection'!$C$18,OFFSET(Projection!AD171,$A$2,0),NA())</f>
        <v>#N/A</v>
      </c>
      <c r="Y171" s="11" t="e">
        <f ca="1">IF($B171&lt;='Visualization - Projection'!$C$18,OFFSET(Projection!AE171,$A$2,0),NA())</f>
        <v>#N/A</v>
      </c>
      <c r="Z171" s="10" t="e">
        <f ca="1">IF($B171&lt;='Visualization - Projection'!$C$18,OFFSET(Projection!AI171,$A$2,0),NA())</f>
        <v>#N/A</v>
      </c>
      <c r="AA171" s="11" t="e">
        <f ca="1">IF($B171&lt;='Visualization - Projection'!$C$18,OFFSET(Projection!AJ171,$A$2,0),NA())</f>
        <v>#N/A</v>
      </c>
      <c r="AB171" s="11" t="e">
        <f ca="1">IF($B171&lt;='Visualization - Projection'!$C$18,OFFSET(Projection!#REF!,$A$2,0),NA())</f>
        <v>#N/A</v>
      </c>
      <c r="AC171" s="11" t="e">
        <f ca="1">IF($B171&lt;='Visualization - Projection'!$C$18,OFFSET(Projection!AK171,$A$2,0),NA())</f>
        <v>#N/A</v>
      </c>
      <c r="AD171" s="10" t="e">
        <f ca="1">IF($B171&lt;='Visualization - Projection'!$C$18,OFFSET(Projection!AL171,$A$2,0),NA())</f>
        <v>#N/A</v>
      </c>
      <c r="AE171" s="10" t="e">
        <f ca="1">IF($B171&lt;='Visualization - Projection'!$C$18,OFFSET(Projection!AM171,$A$2,0),NA())</f>
        <v>#N/A</v>
      </c>
      <c r="AF171" s="3" t="e">
        <f ca="1">IF($B171&lt;='Visualization - Projection'!$C$18,OFFSET(Projection!K171,$A$2,0),NA())</f>
        <v>#N/A</v>
      </c>
      <c r="AG171" s="3" t="e">
        <f ca="1">IF($B171&lt;='Visualization - Projection'!$C$18,OFFSET(Projection!M171,$A$2,0),NA())</f>
        <v>#N/A</v>
      </c>
      <c r="AH171" s="3" t="e">
        <f ca="1">IF($B171&lt;='Visualization - Projection'!$C$18,OFFSET(Projection!N171,$A$2,0),NA())</f>
        <v>#N/A</v>
      </c>
    </row>
    <row r="172" spans="2:34">
      <c r="B172" s="9" t="e">
        <f ca="1">IF(B171&lt;'Visualization - Projection'!$C$18,OFFSET(Projection!A172,$A$2,0),NA())</f>
        <v>#N/A</v>
      </c>
      <c r="C172" s="10" t="e">
        <f ca="1">IF($B172&lt;='Visualization - Projection'!$C$18,OFFSET(Projection!B172,$A$2,0),NA())</f>
        <v>#N/A</v>
      </c>
      <c r="D172" s="11" t="e">
        <f ca="1">IF($B172&lt;='Visualization - Projection'!$C$18,OFFSET(Projection!C172,$A$2,0),NA())</f>
        <v>#N/A</v>
      </c>
      <c r="E172" s="12" t="e">
        <f ca="1">IF($B172&lt;='Visualization - Projection'!$C$18,OFFSET(Projection!D172,$A$2,0),NA())</f>
        <v>#N/A</v>
      </c>
      <c r="F172" s="12" t="e">
        <f ca="1">IF($B172&lt;='Visualization - Projection'!$C$18,OFFSET(Projection!#REF!,$A$2,0),NA())</f>
        <v>#N/A</v>
      </c>
      <c r="G172" s="10" t="e">
        <f ca="1">IF($B172&lt;='Visualization - Projection'!$C$18,OFFSET(Projection!E172,$A$2,0),NA())</f>
        <v>#N/A</v>
      </c>
      <c r="H172" s="12" t="e">
        <f ca="1">IF($B172&lt;='Visualization - Projection'!$C$18,OFFSET(Projection!F172,$A$2,0),NA())</f>
        <v>#N/A</v>
      </c>
      <c r="I172" s="12" t="e">
        <f ca="1">IF($B172&lt;='Visualization - Projection'!$C$18,OFFSET(Projection!#REF!,$A$2,0),NA())</f>
        <v>#N/A</v>
      </c>
      <c r="J172" s="10" t="e">
        <f ca="1">IF($B172&lt;='Visualization - Projection'!$C$18,OFFSET(Projection!O172,$A$2,0),NA())</f>
        <v>#N/A</v>
      </c>
      <c r="K172" s="10" t="e">
        <f ca="1">IF($B172&lt;='Visualization - Projection'!$C$18,OFFSET(Projection!P172,$A$2,0),NA())</f>
        <v>#N/A</v>
      </c>
      <c r="L172" s="12" t="e">
        <f ca="1">IF($B172&lt;='Visualization - Projection'!$C$18,OFFSET(Projection!Q172,$A$2,0),NA())</f>
        <v>#N/A</v>
      </c>
      <c r="M172" s="12" t="e">
        <f ca="1">IF($B172&lt;='Visualization - Projection'!$C$18,OFFSET(Projection!#REF!,$A$2,0),NA())</f>
        <v>#N/A</v>
      </c>
      <c r="N172" s="10" t="e">
        <f ca="1">IF($B172&lt;='Visualization - Projection'!$C$18,OFFSET(Projection!T172,$A$2,0),NA())</f>
        <v>#N/A</v>
      </c>
      <c r="O172" s="11" t="e">
        <f ca="1">IF($B172&lt;='Visualization - Projection'!$C$18,OFFSET(Projection!U172,$A$2,0),NA())</f>
        <v>#N/A</v>
      </c>
      <c r="P172" s="12" t="e">
        <f ca="1">IF($B172&lt;='Visualization - Projection'!$C$18,OFFSET(Projection!V172,$A$2,0),NA())</f>
        <v>#N/A</v>
      </c>
      <c r="Q172" s="10" t="e">
        <f ca="1">IF($B172&lt;='Visualization - Projection'!$C$18,OFFSET(Projection!W172,$A$2,0),NA())</f>
        <v>#N/A</v>
      </c>
      <c r="R172" s="11" t="e">
        <f ca="1">IF($B172&lt;='Visualization - Projection'!$C$18,OFFSET(Projection!X172,$A$2,0),NA())</f>
        <v>#N/A</v>
      </c>
      <c r="S172" s="12" t="e">
        <f ca="1">IF($B172&lt;='Visualization - Projection'!$C$18,OFFSET(Projection!Y172,$A$2,0),NA())</f>
        <v>#N/A</v>
      </c>
      <c r="T172" s="10" t="e">
        <f ca="1">IF($B172&lt;='Visualization - Projection'!$C$18,OFFSET(Projection!Z172,$A$2,0),NA())</f>
        <v>#N/A</v>
      </c>
      <c r="U172" s="10" t="e">
        <f ca="1">IF($B172&lt;='Visualization - Projection'!$C$18,OFFSET(Projection!AA172,$A$2,0),NA())</f>
        <v>#N/A</v>
      </c>
      <c r="V172" s="12" t="e">
        <f ca="1">IF($B172&lt;='Visualization - Projection'!$C$18,OFFSET(Projection!AB172,$A$2,0),NA())</f>
        <v>#N/A</v>
      </c>
      <c r="W172" s="10" t="e">
        <f ca="1">IF($B172&lt;='Visualization - Projection'!$C$18,OFFSET(Projection!AC172,$A$2,0),NA())</f>
        <v>#N/A</v>
      </c>
      <c r="X172" s="12" t="e">
        <f ca="1">IF($B172&lt;='Visualization - Projection'!$C$18,OFFSET(Projection!AD172,$A$2,0),NA())</f>
        <v>#N/A</v>
      </c>
      <c r="Y172" s="11" t="e">
        <f ca="1">IF($B172&lt;='Visualization - Projection'!$C$18,OFFSET(Projection!AE172,$A$2,0),NA())</f>
        <v>#N/A</v>
      </c>
      <c r="Z172" s="10" t="e">
        <f ca="1">IF($B172&lt;='Visualization - Projection'!$C$18,OFFSET(Projection!AI172,$A$2,0),NA())</f>
        <v>#N/A</v>
      </c>
      <c r="AA172" s="11" t="e">
        <f ca="1">IF($B172&lt;='Visualization - Projection'!$C$18,OFFSET(Projection!AJ172,$A$2,0),NA())</f>
        <v>#N/A</v>
      </c>
      <c r="AB172" s="11" t="e">
        <f ca="1">IF($B172&lt;='Visualization - Projection'!$C$18,OFFSET(Projection!#REF!,$A$2,0),NA())</f>
        <v>#N/A</v>
      </c>
      <c r="AC172" s="11" t="e">
        <f ca="1">IF($B172&lt;='Visualization - Projection'!$C$18,OFFSET(Projection!AK172,$A$2,0),NA())</f>
        <v>#N/A</v>
      </c>
      <c r="AD172" s="10" t="e">
        <f ca="1">IF($B172&lt;='Visualization - Projection'!$C$18,OFFSET(Projection!AL172,$A$2,0),NA())</f>
        <v>#N/A</v>
      </c>
      <c r="AE172" s="10" t="e">
        <f ca="1">IF($B172&lt;='Visualization - Projection'!$C$18,OFFSET(Projection!AM172,$A$2,0),NA())</f>
        <v>#N/A</v>
      </c>
      <c r="AF172" s="3" t="e">
        <f ca="1">IF($B172&lt;='Visualization - Projection'!$C$18,OFFSET(Projection!K172,$A$2,0),NA())</f>
        <v>#N/A</v>
      </c>
      <c r="AG172" s="3" t="e">
        <f ca="1">IF($B172&lt;='Visualization - Projection'!$C$18,OFFSET(Projection!M172,$A$2,0),NA())</f>
        <v>#N/A</v>
      </c>
      <c r="AH172" s="3" t="e">
        <f ca="1">IF($B172&lt;='Visualization - Projection'!$C$18,OFFSET(Projection!N172,$A$2,0),NA())</f>
        <v>#N/A</v>
      </c>
    </row>
    <row r="173" spans="2:34">
      <c r="B173" s="9" t="e">
        <f ca="1">IF(B172&lt;'Visualization - Projection'!$C$18,OFFSET(Projection!A173,$A$2,0),NA())</f>
        <v>#N/A</v>
      </c>
      <c r="C173" s="10" t="e">
        <f ca="1">IF($B173&lt;='Visualization - Projection'!$C$18,OFFSET(Projection!B173,$A$2,0),NA())</f>
        <v>#N/A</v>
      </c>
      <c r="D173" s="11" t="e">
        <f ca="1">IF($B173&lt;='Visualization - Projection'!$C$18,OFFSET(Projection!C173,$A$2,0),NA())</f>
        <v>#N/A</v>
      </c>
      <c r="E173" s="12" t="e">
        <f ca="1">IF($B173&lt;='Visualization - Projection'!$C$18,OFFSET(Projection!D173,$A$2,0),NA())</f>
        <v>#N/A</v>
      </c>
      <c r="F173" s="12" t="e">
        <f ca="1">IF($B173&lt;='Visualization - Projection'!$C$18,OFFSET(Projection!#REF!,$A$2,0),NA())</f>
        <v>#N/A</v>
      </c>
      <c r="G173" s="10" t="e">
        <f ca="1">IF($B173&lt;='Visualization - Projection'!$C$18,OFFSET(Projection!E173,$A$2,0),NA())</f>
        <v>#N/A</v>
      </c>
      <c r="H173" s="12" t="e">
        <f ca="1">IF($B173&lt;='Visualization - Projection'!$C$18,OFFSET(Projection!F173,$A$2,0),NA())</f>
        <v>#N/A</v>
      </c>
      <c r="I173" s="12" t="e">
        <f ca="1">IF($B173&lt;='Visualization - Projection'!$C$18,OFFSET(Projection!#REF!,$A$2,0),NA())</f>
        <v>#N/A</v>
      </c>
      <c r="J173" s="10" t="e">
        <f ca="1">IF($B173&lt;='Visualization - Projection'!$C$18,OFFSET(Projection!O173,$A$2,0),NA())</f>
        <v>#N/A</v>
      </c>
      <c r="K173" s="10" t="e">
        <f ca="1">IF($B173&lt;='Visualization - Projection'!$C$18,OFFSET(Projection!P173,$A$2,0),NA())</f>
        <v>#N/A</v>
      </c>
      <c r="L173" s="12" t="e">
        <f ca="1">IF($B173&lt;='Visualization - Projection'!$C$18,OFFSET(Projection!Q173,$A$2,0),NA())</f>
        <v>#N/A</v>
      </c>
      <c r="M173" s="12" t="e">
        <f ca="1">IF($B173&lt;='Visualization - Projection'!$C$18,OFFSET(Projection!#REF!,$A$2,0),NA())</f>
        <v>#N/A</v>
      </c>
      <c r="N173" s="10" t="e">
        <f ca="1">IF($B173&lt;='Visualization - Projection'!$C$18,OFFSET(Projection!T173,$A$2,0),NA())</f>
        <v>#N/A</v>
      </c>
      <c r="O173" s="11" t="e">
        <f ca="1">IF($B173&lt;='Visualization - Projection'!$C$18,OFFSET(Projection!U173,$A$2,0),NA())</f>
        <v>#N/A</v>
      </c>
      <c r="P173" s="12" t="e">
        <f ca="1">IF($B173&lt;='Visualization - Projection'!$C$18,OFFSET(Projection!V173,$A$2,0),NA())</f>
        <v>#N/A</v>
      </c>
      <c r="Q173" s="10" t="e">
        <f ca="1">IF($B173&lt;='Visualization - Projection'!$C$18,OFFSET(Projection!W173,$A$2,0),NA())</f>
        <v>#N/A</v>
      </c>
      <c r="R173" s="11" t="e">
        <f ca="1">IF($B173&lt;='Visualization - Projection'!$C$18,OFFSET(Projection!X173,$A$2,0),NA())</f>
        <v>#N/A</v>
      </c>
      <c r="S173" s="12" t="e">
        <f ca="1">IF($B173&lt;='Visualization - Projection'!$C$18,OFFSET(Projection!Y173,$A$2,0),NA())</f>
        <v>#N/A</v>
      </c>
      <c r="T173" s="10" t="e">
        <f ca="1">IF($B173&lt;='Visualization - Projection'!$C$18,OFFSET(Projection!Z173,$A$2,0),NA())</f>
        <v>#N/A</v>
      </c>
      <c r="U173" s="10" t="e">
        <f ca="1">IF($B173&lt;='Visualization - Projection'!$C$18,OFFSET(Projection!AA173,$A$2,0),NA())</f>
        <v>#N/A</v>
      </c>
      <c r="V173" s="12" t="e">
        <f ca="1">IF($B173&lt;='Visualization - Projection'!$C$18,OFFSET(Projection!AB173,$A$2,0),NA())</f>
        <v>#N/A</v>
      </c>
      <c r="W173" s="10" t="e">
        <f ca="1">IF($B173&lt;='Visualization - Projection'!$C$18,OFFSET(Projection!AC173,$A$2,0),NA())</f>
        <v>#N/A</v>
      </c>
      <c r="X173" s="12" t="e">
        <f ca="1">IF($B173&lt;='Visualization - Projection'!$C$18,OFFSET(Projection!AD173,$A$2,0),NA())</f>
        <v>#N/A</v>
      </c>
      <c r="Y173" s="11" t="e">
        <f ca="1">IF($B173&lt;='Visualization - Projection'!$C$18,OFFSET(Projection!AE173,$A$2,0),NA())</f>
        <v>#N/A</v>
      </c>
      <c r="Z173" s="10" t="e">
        <f ca="1">IF($B173&lt;='Visualization - Projection'!$C$18,OFFSET(Projection!AI173,$A$2,0),NA())</f>
        <v>#N/A</v>
      </c>
      <c r="AA173" s="11" t="e">
        <f ca="1">IF($B173&lt;='Visualization - Projection'!$C$18,OFFSET(Projection!AJ173,$A$2,0),NA())</f>
        <v>#N/A</v>
      </c>
      <c r="AB173" s="11" t="e">
        <f ca="1">IF($B173&lt;='Visualization - Projection'!$C$18,OFFSET(Projection!#REF!,$A$2,0),NA())</f>
        <v>#N/A</v>
      </c>
      <c r="AC173" s="11" t="e">
        <f ca="1">IF($B173&lt;='Visualization - Projection'!$C$18,OFFSET(Projection!AK173,$A$2,0),NA())</f>
        <v>#N/A</v>
      </c>
      <c r="AD173" s="10" t="e">
        <f ca="1">IF($B173&lt;='Visualization - Projection'!$C$18,OFFSET(Projection!AL173,$A$2,0),NA())</f>
        <v>#N/A</v>
      </c>
      <c r="AE173" s="10" t="e">
        <f ca="1">IF($B173&lt;='Visualization - Projection'!$C$18,OFFSET(Projection!AM173,$A$2,0),NA())</f>
        <v>#N/A</v>
      </c>
      <c r="AF173" s="3" t="e">
        <f ca="1">IF($B173&lt;='Visualization - Projection'!$C$18,OFFSET(Projection!K173,$A$2,0),NA())</f>
        <v>#N/A</v>
      </c>
      <c r="AG173" s="3" t="e">
        <f ca="1">IF($B173&lt;='Visualization - Projection'!$C$18,OFFSET(Projection!M173,$A$2,0),NA())</f>
        <v>#N/A</v>
      </c>
      <c r="AH173" s="3" t="e">
        <f ca="1">IF($B173&lt;='Visualization - Projection'!$C$18,OFFSET(Projection!N173,$A$2,0),NA())</f>
        <v>#N/A</v>
      </c>
    </row>
    <row r="174" spans="2:34">
      <c r="B174" s="9" t="e">
        <f ca="1">IF(B173&lt;'Visualization - Projection'!$C$18,OFFSET(Projection!A174,$A$2,0),NA())</f>
        <v>#N/A</v>
      </c>
      <c r="C174" s="10" t="e">
        <f ca="1">IF($B174&lt;='Visualization - Projection'!$C$18,OFFSET(Projection!B174,$A$2,0),NA())</f>
        <v>#N/A</v>
      </c>
      <c r="D174" s="11" t="e">
        <f ca="1">IF($B174&lt;='Visualization - Projection'!$C$18,OFFSET(Projection!C174,$A$2,0),NA())</f>
        <v>#N/A</v>
      </c>
      <c r="E174" s="12" t="e">
        <f ca="1">IF($B174&lt;='Visualization - Projection'!$C$18,OFFSET(Projection!D174,$A$2,0),NA())</f>
        <v>#N/A</v>
      </c>
      <c r="F174" s="12" t="e">
        <f ca="1">IF($B174&lt;='Visualization - Projection'!$C$18,OFFSET(Projection!#REF!,$A$2,0),NA())</f>
        <v>#N/A</v>
      </c>
      <c r="G174" s="10" t="e">
        <f ca="1">IF($B174&lt;='Visualization - Projection'!$C$18,OFFSET(Projection!E174,$A$2,0),NA())</f>
        <v>#N/A</v>
      </c>
      <c r="H174" s="12" t="e">
        <f ca="1">IF($B174&lt;='Visualization - Projection'!$C$18,OFFSET(Projection!F174,$A$2,0),NA())</f>
        <v>#N/A</v>
      </c>
      <c r="I174" s="12" t="e">
        <f ca="1">IF($B174&lt;='Visualization - Projection'!$C$18,OFFSET(Projection!#REF!,$A$2,0),NA())</f>
        <v>#N/A</v>
      </c>
      <c r="J174" s="10" t="e">
        <f ca="1">IF($B174&lt;='Visualization - Projection'!$C$18,OFFSET(Projection!O174,$A$2,0),NA())</f>
        <v>#N/A</v>
      </c>
      <c r="K174" s="10" t="e">
        <f ca="1">IF($B174&lt;='Visualization - Projection'!$C$18,OFFSET(Projection!P174,$A$2,0),NA())</f>
        <v>#N/A</v>
      </c>
      <c r="L174" s="12" t="e">
        <f ca="1">IF($B174&lt;='Visualization - Projection'!$C$18,OFFSET(Projection!Q174,$A$2,0),NA())</f>
        <v>#N/A</v>
      </c>
      <c r="M174" s="12" t="e">
        <f ca="1">IF($B174&lt;='Visualization - Projection'!$C$18,OFFSET(Projection!#REF!,$A$2,0),NA())</f>
        <v>#N/A</v>
      </c>
      <c r="N174" s="10" t="e">
        <f ca="1">IF($B174&lt;='Visualization - Projection'!$C$18,OFFSET(Projection!T174,$A$2,0),NA())</f>
        <v>#N/A</v>
      </c>
      <c r="O174" s="11" t="e">
        <f ca="1">IF($B174&lt;='Visualization - Projection'!$C$18,OFFSET(Projection!U174,$A$2,0),NA())</f>
        <v>#N/A</v>
      </c>
      <c r="P174" s="12" t="e">
        <f ca="1">IF($B174&lt;='Visualization - Projection'!$C$18,OFFSET(Projection!V174,$A$2,0),NA())</f>
        <v>#N/A</v>
      </c>
      <c r="Q174" s="10" t="e">
        <f ca="1">IF($B174&lt;='Visualization - Projection'!$C$18,OFFSET(Projection!W174,$A$2,0),NA())</f>
        <v>#N/A</v>
      </c>
      <c r="R174" s="11" t="e">
        <f ca="1">IF($B174&lt;='Visualization - Projection'!$C$18,OFFSET(Projection!X174,$A$2,0),NA())</f>
        <v>#N/A</v>
      </c>
      <c r="S174" s="12" t="e">
        <f ca="1">IF($B174&lt;='Visualization - Projection'!$C$18,OFFSET(Projection!Y174,$A$2,0),NA())</f>
        <v>#N/A</v>
      </c>
      <c r="T174" s="10" t="e">
        <f ca="1">IF($B174&lt;='Visualization - Projection'!$C$18,OFFSET(Projection!Z174,$A$2,0),NA())</f>
        <v>#N/A</v>
      </c>
      <c r="U174" s="10" t="e">
        <f ca="1">IF($B174&lt;='Visualization - Projection'!$C$18,OFFSET(Projection!AA174,$A$2,0),NA())</f>
        <v>#N/A</v>
      </c>
      <c r="V174" s="12" t="e">
        <f ca="1">IF($B174&lt;='Visualization - Projection'!$C$18,OFFSET(Projection!AB174,$A$2,0),NA())</f>
        <v>#N/A</v>
      </c>
      <c r="W174" s="10" t="e">
        <f ca="1">IF($B174&lt;='Visualization - Projection'!$C$18,OFFSET(Projection!AC174,$A$2,0),NA())</f>
        <v>#N/A</v>
      </c>
      <c r="X174" s="12" t="e">
        <f ca="1">IF($B174&lt;='Visualization - Projection'!$C$18,OFFSET(Projection!AD174,$A$2,0),NA())</f>
        <v>#N/A</v>
      </c>
      <c r="Y174" s="11" t="e">
        <f ca="1">IF($B174&lt;='Visualization - Projection'!$C$18,OFFSET(Projection!AE174,$A$2,0),NA())</f>
        <v>#N/A</v>
      </c>
      <c r="Z174" s="10" t="e">
        <f ca="1">IF($B174&lt;='Visualization - Projection'!$C$18,OFFSET(Projection!AI174,$A$2,0),NA())</f>
        <v>#N/A</v>
      </c>
      <c r="AA174" s="11" t="e">
        <f ca="1">IF($B174&lt;='Visualization - Projection'!$C$18,OFFSET(Projection!AJ174,$A$2,0),NA())</f>
        <v>#N/A</v>
      </c>
      <c r="AB174" s="11" t="e">
        <f ca="1">IF($B174&lt;='Visualization - Projection'!$C$18,OFFSET(Projection!#REF!,$A$2,0),NA())</f>
        <v>#N/A</v>
      </c>
      <c r="AC174" s="11" t="e">
        <f ca="1">IF($B174&lt;='Visualization - Projection'!$C$18,OFFSET(Projection!AK174,$A$2,0),NA())</f>
        <v>#N/A</v>
      </c>
      <c r="AD174" s="10" t="e">
        <f ca="1">IF($B174&lt;='Visualization - Projection'!$C$18,OFFSET(Projection!AL174,$A$2,0),NA())</f>
        <v>#N/A</v>
      </c>
      <c r="AE174" s="10" t="e">
        <f ca="1">IF($B174&lt;='Visualization - Projection'!$C$18,OFFSET(Projection!AM174,$A$2,0),NA())</f>
        <v>#N/A</v>
      </c>
      <c r="AF174" s="3" t="e">
        <f ca="1">IF($B174&lt;='Visualization - Projection'!$C$18,OFFSET(Projection!K174,$A$2,0),NA())</f>
        <v>#N/A</v>
      </c>
      <c r="AG174" s="3" t="e">
        <f ca="1">IF($B174&lt;='Visualization - Projection'!$C$18,OFFSET(Projection!M174,$A$2,0),NA())</f>
        <v>#N/A</v>
      </c>
      <c r="AH174" s="3" t="e">
        <f ca="1">IF($B174&lt;='Visualization - Projection'!$C$18,OFFSET(Projection!N174,$A$2,0),NA())</f>
        <v>#N/A</v>
      </c>
    </row>
    <row r="175" spans="2:34">
      <c r="B175" s="9" t="e">
        <f ca="1">IF(B174&lt;'Visualization - Projection'!$C$18,OFFSET(Projection!A175,$A$2,0),NA())</f>
        <v>#N/A</v>
      </c>
      <c r="C175" s="10" t="e">
        <f ca="1">IF($B175&lt;='Visualization - Projection'!$C$18,OFFSET(Projection!B175,$A$2,0),NA())</f>
        <v>#N/A</v>
      </c>
      <c r="D175" s="11" t="e">
        <f ca="1">IF($B175&lt;='Visualization - Projection'!$C$18,OFFSET(Projection!C175,$A$2,0),NA())</f>
        <v>#N/A</v>
      </c>
      <c r="E175" s="12" t="e">
        <f ca="1">IF($B175&lt;='Visualization - Projection'!$C$18,OFFSET(Projection!D175,$A$2,0),NA())</f>
        <v>#N/A</v>
      </c>
      <c r="F175" s="12" t="e">
        <f ca="1">IF($B175&lt;='Visualization - Projection'!$C$18,OFFSET(Projection!#REF!,$A$2,0),NA())</f>
        <v>#N/A</v>
      </c>
      <c r="G175" s="10" t="e">
        <f ca="1">IF($B175&lt;='Visualization - Projection'!$C$18,OFFSET(Projection!E175,$A$2,0),NA())</f>
        <v>#N/A</v>
      </c>
      <c r="H175" s="12" t="e">
        <f ca="1">IF($B175&lt;='Visualization - Projection'!$C$18,OFFSET(Projection!F175,$A$2,0),NA())</f>
        <v>#N/A</v>
      </c>
      <c r="I175" s="12" t="e">
        <f ca="1">IF($B175&lt;='Visualization - Projection'!$C$18,OFFSET(Projection!#REF!,$A$2,0),NA())</f>
        <v>#N/A</v>
      </c>
      <c r="J175" s="10" t="e">
        <f ca="1">IF($B175&lt;='Visualization - Projection'!$C$18,OFFSET(Projection!O175,$A$2,0),NA())</f>
        <v>#N/A</v>
      </c>
      <c r="K175" s="10" t="e">
        <f ca="1">IF($B175&lt;='Visualization - Projection'!$C$18,OFFSET(Projection!P175,$A$2,0),NA())</f>
        <v>#N/A</v>
      </c>
      <c r="L175" s="12" t="e">
        <f ca="1">IF($B175&lt;='Visualization - Projection'!$C$18,OFFSET(Projection!Q175,$A$2,0),NA())</f>
        <v>#N/A</v>
      </c>
      <c r="M175" s="12" t="e">
        <f ca="1">IF($B175&lt;='Visualization - Projection'!$C$18,OFFSET(Projection!#REF!,$A$2,0),NA())</f>
        <v>#N/A</v>
      </c>
      <c r="N175" s="10" t="e">
        <f ca="1">IF($B175&lt;='Visualization - Projection'!$C$18,OFFSET(Projection!T175,$A$2,0),NA())</f>
        <v>#N/A</v>
      </c>
      <c r="O175" s="11" t="e">
        <f ca="1">IF($B175&lt;='Visualization - Projection'!$C$18,OFFSET(Projection!U175,$A$2,0),NA())</f>
        <v>#N/A</v>
      </c>
      <c r="P175" s="12" t="e">
        <f ca="1">IF($B175&lt;='Visualization - Projection'!$C$18,OFFSET(Projection!V175,$A$2,0),NA())</f>
        <v>#N/A</v>
      </c>
      <c r="Q175" s="10" t="e">
        <f ca="1">IF($B175&lt;='Visualization - Projection'!$C$18,OFFSET(Projection!W175,$A$2,0),NA())</f>
        <v>#N/A</v>
      </c>
      <c r="R175" s="11" t="e">
        <f ca="1">IF($B175&lt;='Visualization - Projection'!$C$18,OFFSET(Projection!X175,$A$2,0),NA())</f>
        <v>#N/A</v>
      </c>
      <c r="S175" s="12" t="e">
        <f ca="1">IF($B175&lt;='Visualization - Projection'!$C$18,OFFSET(Projection!Y175,$A$2,0),NA())</f>
        <v>#N/A</v>
      </c>
      <c r="T175" s="10" t="e">
        <f ca="1">IF($B175&lt;='Visualization - Projection'!$C$18,OFFSET(Projection!Z175,$A$2,0),NA())</f>
        <v>#N/A</v>
      </c>
      <c r="U175" s="10" t="e">
        <f ca="1">IF($B175&lt;='Visualization - Projection'!$C$18,OFFSET(Projection!AA175,$A$2,0),NA())</f>
        <v>#N/A</v>
      </c>
      <c r="V175" s="12" t="e">
        <f ca="1">IF($B175&lt;='Visualization - Projection'!$C$18,OFFSET(Projection!AB175,$A$2,0),NA())</f>
        <v>#N/A</v>
      </c>
      <c r="W175" s="10" t="e">
        <f ca="1">IF($B175&lt;='Visualization - Projection'!$C$18,OFFSET(Projection!AC175,$A$2,0),NA())</f>
        <v>#N/A</v>
      </c>
      <c r="X175" s="12" t="e">
        <f ca="1">IF($B175&lt;='Visualization - Projection'!$C$18,OFFSET(Projection!AD175,$A$2,0),NA())</f>
        <v>#N/A</v>
      </c>
      <c r="Y175" s="11" t="e">
        <f ca="1">IF($B175&lt;='Visualization - Projection'!$C$18,OFFSET(Projection!AE175,$A$2,0),NA())</f>
        <v>#N/A</v>
      </c>
      <c r="Z175" s="10" t="e">
        <f ca="1">IF($B175&lt;='Visualization - Projection'!$C$18,OFFSET(Projection!AI175,$A$2,0),NA())</f>
        <v>#N/A</v>
      </c>
      <c r="AA175" s="11" t="e">
        <f ca="1">IF($B175&lt;='Visualization - Projection'!$C$18,OFFSET(Projection!AJ175,$A$2,0),NA())</f>
        <v>#N/A</v>
      </c>
      <c r="AB175" s="11" t="e">
        <f ca="1">IF($B175&lt;='Visualization - Projection'!$C$18,OFFSET(Projection!#REF!,$A$2,0),NA())</f>
        <v>#N/A</v>
      </c>
      <c r="AC175" s="11" t="e">
        <f ca="1">IF($B175&lt;='Visualization - Projection'!$C$18,OFFSET(Projection!AK175,$A$2,0),NA())</f>
        <v>#N/A</v>
      </c>
      <c r="AD175" s="10" t="e">
        <f ca="1">IF($B175&lt;='Visualization - Projection'!$C$18,OFFSET(Projection!AL175,$A$2,0),NA())</f>
        <v>#N/A</v>
      </c>
      <c r="AE175" s="10" t="e">
        <f ca="1">IF($B175&lt;='Visualization - Projection'!$C$18,OFFSET(Projection!AM175,$A$2,0),NA())</f>
        <v>#N/A</v>
      </c>
      <c r="AF175" s="3" t="e">
        <f ca="1">IF($B175&lt;='Visualization - Projection'!$C$18,OFFSET(Projection!K175,$A$2,0),NA())</f>
        <v>#N/A</v>
      </c>
      <c r="AG175" s="3" t="e">
        <f ca="1">IF($B175&lt;='Visualization - Projection'!$C$18,OFFSET(Projection!M175,$A$2,0),NA())</f>
        <v>#N/A</v>
      </c>
      <c r="AH175" s="3" t="e">
        <f ca="1">IF($B175&lt;='Visualization - Projection'!$C$18,OFFSET(Projection!N175,$A$2,0),NA())</f>
        <v>#N/A</v>
      </c>
    </row>
    <row r="176" spans="2:34">
      <c r="B176" s="9" t="e">
        <f ca="1">IF(B175&lt;'Visualization - Projection'!$C$18,OFFSET(Projection!A176,$A$2,0),NA())</f>
        <v>#N/A</v>
      </c>
      <c r="C176" s="10" t="e">
        <f ca="1">IF($B176&lt;='Visualization - Projection'!$C$18,OFFSET(Projection!B176,$A$2,0),NA())</f>
        <v>#N/A</v>
      </c>
      <c r="D176" s="11" t="e">
        <f ca="1">IF($B176&lt;='Visualization - Projection'!$C$18,OFFSET(Projection!C176,$A$2,0),NA())</f>
        <v>#N/A</v>
      </c>
      <c r="E176" s="12" t="e">
        <f ca="1">IF($B176&lt;='Visualization - Projection'!$C$18,OFFSET(Projection!D176,$A$2,0),NA())</f>
        <v>#N/A</v>
      </c>
      <c r="F176" s="12" t="e">
        <f ca="1">IF($B176&lt;='Visualization - Projection'!$C$18,OFFSET(Projection!#REF!,$A$2,0),NA())</f>
        <v>#N/A</v>
      </c>
      <c r="G176" s="10" t="e">
        <f ca="1">IF($B176&lt;='Visualization - Projection'!$C$18,OFFSET(Projection!E176,$A$2,0),NA())</f>
        <v>#N/A</v>
      </c>
      <c r="H176" s="12" t="e">
        <f ca="1">IF($B176&lt;='Visualization - Projection'!$C$18,OFFSET(Projection!F176,$A$2,0),NA())</f>
        <v>#N/A</v>
      </c>
      <c r="I176" s="12" t="e">
        <f ca="1">IF($B176&lt;='Visualization - Projection'!$C$18,OFFSET(Projection!#REF!,$A$2,0),NA())</f>
        <v>#N/A</v>
      </c>
      <c r="J176" s="10" t="e">
        <f ca="1">IF($B176&lt;='Visualization - Projection'!$C$18,OFFSET(Projection!O176,$A$2,0),NA())</f>
        <v>#N/A</v>
      </c>
      <c r="K176" s="10" t="e">
        <f ca="1">IF($B176&lt;='Visualization - Projection'!$C$18,OFFSET(Projection!P176,$A$2,0),NA())</f>
        <v>#N/A</v>
      </c>
      <c r="L176" s="12" t="e">
        <f ca="1">IF($B176&lt;='Visualization - Projection'!$C$18,OFFSET(Projection!Q176,$A$2,0),NA())</f>
        <v>#N/A</v>
      </c>
      <c r="M176" s="12" t="e">
        <f ca="1">IF($B176&lt;='Visualization - Projection'!$C$18,OFFSET(Projection!#REF!,$A$2,0),NA())</f>
        <v>#N/A</v>
      </c>
      <c r="N176" s="10" t="e">
        <f ca="1">IF($B176&lt;='Visualization - Projection'!$C$18,OFFSET(Projection!T176,$A$2,0),NA())</f>
        <v>#N/A</v>
      </c>
      <c r="O176" s="11" t="e">
        <f ca="1">IF($B176&lt;='Visualization - Projection'!$C$18,OFFSET(Projection!U176,$A$2,0),NA())</f>
        <v>#N/A</v>
      </c>
      <c r="P176" s="12" t="e">
        <f ca="1">IF($B176&lt;='Visualization - Projection'!$C$18,OFFSET(Projection!V176,$A$2,0),NA())</f>
        <v>#N/A</v>
      </c>
      <c r="Q176" s="10" t="e">
        <f ca="1">IF($B176&lt;='Visualization - Projection'!$C$18,OFFSET(Projection!W176,$A$2,0),NA())</f>
        <v>#N/A</v>
      </c>
      <c r="R176" s="11" t="e">
        <f ca="1">IF($B176&lt;='Visualization - Projection'!$C$18,OFFSET(Projection!X176,$A$2,0),NA())</f>
        <v>#N/A</v>
      </c>
      <c r="S176" s="12" t="e">
        <f ca="1">IF($B176&lt;='Visualization - Projection'!$C$18,OFFSET(Projection!Y176,$A$2,0),NA())</f>
        <v>#N/A</v>
      </c>
      <c r="T176" s="10" t="e">
        <f ca="1">IF($B176&lt;='Visualization - Projection'!$C$18,OFFSET(Projection!Z176,$A$2,0),NA())</f>
        <v>#N/A</v>
      </c>
      <c r="U176" s="10" t="e">
        <f ca="1">IF($B176&lt;='Visualization - Projection'!$C$18,OFFSET(Projection!AA176,$A$2,0),NA())</f>
        <v>#N/A</v>
      </c>
      <c r="V176" s="12" t="e">
        <f ca="1">IF($B176&lt;='Visualization - Projection'!$C$18,OFFSET(Projection!AB176,$A$2,0),NA())</f>
        <v>#N/A</v>
      </c>
      <c r="W176" s="10" t="e">
        <f ca="1">IF($B176&lt;='Visualization - Projection'!$C$18,OFFSET(Projection!AC176,$A$2,0),NA())</f>
        <v>#N/A</v>
      </c>
      <c r="X176" s="12" t="e">
        <f ca="1">IF($B176&lt;='Visualization - Projection'!$C$18,OFFSET(Projection!AD176,$A$2,0),NA())</f>
        <v>#N/A</v>
      </c>
      <c r="Y176" s="11" t="e">
        <f ca="1">IF($B176&lt;='Visualization - Projection'!$C$18,OFFSET(Projection!AE176,$A$2,0),NA())</f>
        <v>#N/A</v>
      </c>
      <c r="Z176" s="10" t="e">
        <f ca="1">IF($B176&lt;='Visualization - Projection'!$C$18,OFFSET(Projection!AI176,$A$2,0),NA())</f>
        <v>#N/A</v>
      </c>
      <c r="AA176" s="11" t="e">
        <f ca="1">IF($B176&lt;='Visualization - Projection'!$C$18,OFFSET(Projection!AJ176,$A$2,0),NA())</f>
        <v>#N/A</v>
      </c>
      <c r="AB176" s="11" t="e">
        <f ca="1">IF($B176&lt;='Visualization - Projection'!$C$18,OFFSET(Projection!#REF!,$A$2,0),NA())</f>
        <v>#N/A</v>
      </c>
      <c r="AC176" s="11" t="e">
        <f ca="1">IF($B176&lt;='Visualization - Projection'!$C$18,OFFSET(Projection!AK176,$A$2,0),NA())</f>
        <v>#N/A</v>
      </c>
      <c r="AD176" s="10" t="e">
        <f ca="1">IF($B176&lt;='Visualization - Projection'!$C$18,OFFSET(Projection!AL176,$A$2,0),NA())</f>
        <v>#N/A</v>
      </c>
      <c r="AE176" s="10" t="e">
        <f ca="1">IF($B176&lt;='Visualization - Projection'!$C$18,OFFSET(Projection!AM176,$A$2,0),NA())</f>
        <v>#N/A</v>
      </c>
      <c r="AF176" s="3" t="e">
        <f ca="1">IF($B176&lt;='Visualization - Projection'!$C$18,OFFSET(Projection!K176,$A$2,0),NA())</f>
        <v>#N/A</v>
      </c>
      <c r="AG176" s="3" t="e">
        <f ca="1">IF($B176&lt;='Visualization - Projection'!$C$18,OFFSET(Projection!M176,$A$2,0),NA())</f>
        <v>#N/A</v>
      </c>
      <c r="AH176" s="3" t="e">
        <f ca="1">IF($B176&lt;='Visualization - Projection'!$C$18,OFFSET(Projection!N176,$A$2,0),NA())</f>
        <v>#N/A</v>
      </c>
    </row>
    <row r="177" spans="2:34">
      <c r="B177" s="9" t="e">
        <f ca="1">IF(B176&lt;'Visualization - Projection'!$C$18,OFFSET(Projection!A177,$A$2,0),NA())</f>
        <v>#N/A</v>
      </c>
      <c r="C177" s="10" t="e">
        <f ca="1">IF($B177&lt;='Visualization - Projection'!$C$18,OFFSET(Projection!B177,$A$2,0),NA())</f>
        <v>#N/A</v>
      </c>
      <c r="D177" s="11" t="e">
        <f ca="1">IF($B177&lt;='Visualization - Projection'!$C$18,OFFSET(Projection!C177,$A$2,0),NA())</f>
        <v>#N/A</v>
      </c>
      <c r="E177" s="12" t="e">
        <f ca="1">IF($B177&lt;='Visualization - Projection'!$C$18,OFFSET(Projection!D177,$A$2,0),NA())</f>
        <v>#N/A</v>
      </c>
      <c r="F177" s="12" t="e">
        <f ca="1">IF($B177&lt;='Visualization - Projection'!$C$18,OFFSET(Projection!#REF!,$A$2,0),NA())</f>
        <v>#N/A</v>
      </c>
      <c r="G177" s="10" t="e">
        <f ca="1">IF($B177&lt;='Visualization - Projection'!$C$18,OFFSET(Projection!E177,$A$2,0),NA())</f>
        <v>#N/A</v>
      </c>
      <c r="H177" s="12" t="e">
        <f ca="1">IF($B177&lt;='Visualization - Projection'!$C$18,OFFSET(Projection!F177,$A$2,0),NA())</f>
        <v>#N/A</v>
      </c>
      <c r="I177" s="12" t="e">
        <f ca="1">IF($B177&lt;='Visualization - Projection'!$C$18,OFFSET(Projection!#REF!,$A$2,0),NA())</f>
        <v>#N/A</v>
      </c>
      <c r="J177" s="10" t="e">
        <f ca="1">IF($B177&lt;='Visualization - Projection'!$C$18,OFFSET(Projection!O177,$A$2,0),NA())</f>
        <v>#N/A</v>
      </c>
      <c r="K177" s="10" t="e">
        <f ca="1">IF($B177&lt;='Visualization - Projection'!$C$18,OFFSET(Projection!P177,$A$2,0),NA())</f>
        <v>#N/A</v>
      </c>
      <c r="L177" s="12" t="e">
        <f ca="1">IF($B177&lt;='Visualization - Projection'!$C$18,OFFSET(Projection!Q177,$A$2,0),NA())</f>
        <v>#N/A</v>
      </c>
      <c r="M177" s="12" t="e">
        <f ca="1">IF($B177&lt;='Visualization - Projection'!$C$18,OFFSET(Projection!#REF!,$A$2,0),NA())</f>
        <v>#N/A</v>
      </c>
      <c r="N177" s="10" t="e">
        <f ca="1">IF($B177&lt;='Visualization - Projection'!$C$18,OFFSET(Projection!T177,$A$2,0),NA())</f>
        <v>#N/A</v>
      </c>
      <c r="O177" s="11" t="e">
        <f ca="1">IF($B177&lt;='Visualization - Projection'!$C$18,OFFSET(Projection!U177,$A$2,0),NA())</f>
        <v>#N/A</v>
      </c>
      <c r="P177" s="12" t="e">
        <f ca="1">IF($B177&lt;='Visualization - Projection'!$C$18,OFFSET(Projection!V177,$A$2,0),NA())</f>
        <v>#N/A</v>
      </c>
      <c r="Q177" s="10" t="e">
        <f ca="1">IF($B177&lt;='Visualization - Projection'!$C$18,OFFSET(Projection!W177,$A$2,0),NA())</f>
        <v>#N/A</v>
      </c>
      <c r="R177" s="11" t="e">
        <f ca="1">IF($B177&lt;='Visualization - Projection'!$C$18,OFFSET(Projection!X177,$A$2,0),NA())</f>
        <v>#N/A</v>
      </c>
      <c r="S177" s="12" t="e">
        <f ca="1">IF($B177&lt;='Visualization - Projection'!$C$18,OFFSET(Projection!Y177,$A$2,0),NA())</f>
        <v>#N/A</v>
      </c>
      <c r="T177" s="10" t="e">
        <f ca="1">IF($B177&lt;='Visualization - Projection'!$C$18,OFFSET(Projection!Z177,$A$2,0),NA())</f>
        <v>#N/A</v>
      </c>
      <c r="U177" s="10" t="e">
        <f ca="1">IF($B177&lt;='Visualization - Projection'!$C$18,OFFSET(Projection!AA177,$A$2,0),NA())</f>
        <v>#N/A</v>
      </c>
      <c r="V177" s="12" t="e">
        <f ca="1">IF($B177&lt;='Visualization - Projection'!$C$18,OFFSET(Projection!AB177,$A$2,0),NA())</f>
        <v>#N/A</v>
      </c>
      <c r="W177" s="10" t="e">
        <f ca="1">IF($B177&lt;='Visualization - Projection'!$C$18,OFFSET(Projection!AC177,$A$2,0),NA())</f>
        <v>#N/A</v>
      </c>
      <c r="X177" s="12" t="e">
        <f ca="1">IF($B177&lt;='Visualization - Projection'!$C$18,OFFSET(Projection!AD177,$A$2,0),NA())</f>
        <v>#N/A</v>
      </c>
      <c r="Y177" s="11" t="e">
        <f ca="1">IF($B177&lt;='Visualization - Projection'!$C$18,OFFSET(Projection!AE177,$A$2,0),NA())</f>
        <v>#N/A</v>
      </c>
      <c r="Z177" s="10" t="e">
        <f ca="1">IF($B177&lt;='Visualization - Projection'!$C$18,OFFSET(Projection!AI177,$A$2,0),NA())</f>
        <v>#N/A</v>
      </c>
      <c r="AA177" s="11" t="e">
        <f ca="1">IF($B177&lt;='Visualization - Projection'!$C$18,OFFSET(Projection!AJ177,$A$2,0),NA())</f>
        <v>#N/A</v>
      </c>
      <c r="AB177" s="11" t="e">
        <f ca="1">IF($B177&lt;='Visualization - Projection'!$C$18,OFFSET(Projection!#REF!,$A$2,0),NA())</f>
        <v>#N/A</v>
      </c>
      <c r="AC177" s="11" t="e">
        <f ca="1">IF($B177&lt;='Visualization - Projection'!$C$18,OFFSET(Projection!AK177,$A$2,0),NA())</f>
        <v>#N/A</v>
      </c>
      <c r="AD177" s="10" t="e">
        <f ca="1">IF($B177&lt;='Visualization - Projection'!$C$18,OFFSET(Projection!AL177,$A$2,0),NA())</f>
        <v>#N/A</v>
      </c>
      <c r="AE177" s="10" t="e">
        <f ca="1">IF($B177&lt;='Visualization - Projection'!$C$18,OFFSET(Projection!AM177,$A$2,0),NA())</f>
        <v>#N/A</v>
      </c>
      <c r="AF177" s="3" t="e">
        <f ca="1">IF($B177&lt;='Visualization - Projection'!$C$18,OFFSET(Projection!K177,$A$2,0),NA())</f>
        <v>#N/A</v>
      </c>
      <c r="AG177" s="3" t="e">
        <f ca="1">IF($B177&lt;='Visualization - Projection'!$C$18,OFFSET(Projection!M177,$A$2,0),NA())</f>
        <v>#N/A</v>
      </c>
      <c r="AH177" s="3" t="e">
        <f ca="1">IF($B177&lt;='Visualization - Projection'!$C$18,OFFSET(Projection!N177,$A$2,0),NA())</f>
        <v>#N/A</v>
      </c>
    </row>
    <row r="178" spans="2:34">
      <c r="B178" s="9" t="e">
        <f ca="1">IF(B177&lt;'Visualization - Projection'!$C$18,OFFSET(Projection!A178,$A$2,0),NA())</f>
        <v>#N/A</v>
      </c>
      <c r="C178" s="10" t="e">
        <f ca="1">IF($B178&lt;='Visualization - Projection'!$C$18,OFFSET(Projection!B178,$A$2,0),NA())</f>
        <v>#N/A</v>
      </c>
      <c r="D178" s="11" t="e">
        <f ca="1">IF($B178&lt;='Visualization - Projection'!$C$18,OFFSET(Projection!C178,$A$2,0),NA())</f>
        <v>#N/A</v>
      </c>
      <c r="E178" s="12" t="e">
        <f ca="1">IF($B178&lt;='Visualization - Projection'!$C$18,OFFSET(Projection!D178,$A$2,0),NA())</f>
        <v>#N/A</v>
      </c>
      <c r="F178" s="12" t="e">
        <f ca="1">IF($B178&lt;='Visualization - Projection'!$C$18,OFFSET(Projection!#REF!,$A$2,0),NA())</f>
        <v>#N/A</v>
      </c>
      <c r="G178" s="10" t="e">
        <f ca="1">IF($B178&lt;='Visualization - Projection'!$C$18,OFFSET(Projection!E178,$A$2,0),NA())</f>
        <v>#N/A</v>
      </c>
      <c r="H178" s="12" t="e">
        <f ca="1">IF($B178&lt;='Visualization - Projection'!$C$18,OFFSET(Projection!F178,$A$2,0),NA())</f>
        <v>#N/A</v>
      </c>
      <c r="I178" s="12" t="e">
        <f ca="1">IF($B178&lt;='Visualization - Projection'!$C$18,OFFSET(Projection!#REF!,$A$2,0),NA())</f>
        <v>#N/A</v>
      </c>
      <c r="J178" s="10" t="e">
        <f ca="1">IF($B178&lt;='Visualization - Projection'!$C$18,OFFSET(Projection!O178,$A$2,0),NA())</f>
        <v>#N/A</v>
      </c>
      <c r="K178" s="10" t="e">
        <f ca="1">IF($B178&lt;='Visualization - Projection'!$C$18,OFFSET(Projection!P178,$A$2,0),NA())</f>
        <v>#N/A</v>
      </c>
      <c r="L178" s="12" t="e">
        <f ca="1">IF($B178&lt;='Visualization - Projection'!$C$18,OFFSET(Projection!Q178,$A$2,0),NA())</f>
        <v>#N/A</v>
      </c>
      <c r="M178" s="12" t="e">
        <f ca="1">IF($B178&lt;='Visualization - Projection'!$C$18,OFFSET(Projection!#REF!,$A$2,0),NA())</f>
        <v>#N/A</v>
      </c>
      <c r="N178" s="10" t="e">
        <f ca="1">IF($B178&lt;='Visualization - Projection'!$C$18,OFFSET(Projection!T178,$A$2,0),NA())</f>
        <v>#N/A</v>
      </c>
      <c r="O178" s="11" t="e">
        <f ca="1">IF($B178&lt;='Visualization - Projection'!$C$18,OFFSET(Projection!U178,$A$2,0),NA())</f>
        <v>#N/A</v>
      </c>
      <c r="P178" s="12" t="e">
        <f ca="1">IF($B178&lt;='Visualization - Projection'!$C$18,OFFSET(Projection!V178,$A$2,0),NA())</f>
        <v>#N/A</v>
      </c>
      <c r="Q178" s="10" t="e">
        <f ca="1">IF($B178&lt;='Visualization - Projection'!$C$18,OFFSET(Projection!W178,$A$2,0),NA())</f>
        <v>#N/A</v>
      </c>
      <c r="R178" s="11" t="e">
        <f ca="1">IF($B178&lt;='Visualization - Projection'!$C$18,OFFSET(Projection!X178,$A$2,0),NA())</f>
        <v>#N/A</v>
      </c>
      <c r="S178" s="12" t="e">
        <f ca="1">IF($B178&lt;='Visualization - Projection'!$C$18,OFFSET(Projection!Y178,$A$2,0),NA())</f>
        <v>#N/A</v>
      </c>
      <c r="T178" s="10" t="e">
        <f ca="1">IF($B178&lt;='Visualization - Projection'!$C$18,OFFSET(Projection!Z178,$A$2,0),NA())</f>
        <v>#N/A</v>
      </c>
      <c r="U178" s="10" t="e">
        <f ca="1">IF($B178&lt;='Visualization - Projection'!$C$18,OFFSET(Projection!AA178,$A$2,0),NA())</f>
        <v>#N/A</v>
      </c>
      <c r="V178" s="12" t="e">
        <f ca="1">IF($B178&lt;='Visualization - Projection'!$C$18,OFFSET(Projection!AB178,$A$2,0),NA())</f>
        <v>#N/A</v>
      </c>
      <c r="W178" s="10" t="e">
        <f ca="1">IF($B178&lt;='Visualization - Projection'!$C$18,OFFSET(Projection!AC178,$A$2,0),NA())</f>
        <v>#N/A</v>
      </c>
      <c r="X178" s="12" t="e">
        <f ca="1">IF($B178&lt;='Visualization - Projection'!$C$18,OFFSET(Projection!AD178,$A$2,0),NA())</f>
        <v>#N/A</v>
      </c>
      <c r="Y178" s="11" t="e">
        <f ca="1">IF($B178&lt;='Visualization - Projection'!$C$18,OFFSET(Projection!AE178,$A$2,0),NA())</f>
        <v>#N/A</v>
      </c>
      <c r="Z178" s="10" t="e">
        <f ca="1">IF($B178&lt;='Visualization - Projection'!$C$18,OFFSET(Projection!AI178,$A$2,0),NA())</f>
        <v>#N/A</v>
      </c>
      <c r="AA178" s="11" t="e">
        <f ca="1">IF($B178&lt;='Visualization - Projection'!$C$18,OFFSET(Projection!AJ178,$A$2,0),NA())</f>
        <v>#N/A</v>
      </c>
      <c r="AB178" s="11" t="e">
        <f ca="1">IF($B178&lt;='Visualization - Projection'!$C$18,OFFSET(Projection!#REF!,$A$2,0),NA())</f>
        <v>#N/A</v>
      </c>
      <c r="AC178" s="11" t="e">
        <f ca="1">IF($B178&lt;='Visualization - Projection'!$C$18,OFFSET(Projection!AK178,$A$2,0),NA())</f>
        <v>#N/A</v>
      </c>
      <c r="AD178" s="10" t="e">
        <f ca="1">IF($B178&lt;='Visualization - Projection'!$C$18,OFFSET(Projection!AL178,$A$2,0),NA())</f>
        <v>#N/A</v>
      </c>
      <c r="AE178" s="10" t="e">
        <f ca="1">IF($B178&lt;='Visualization - Projection'!$C$18,OFFSET(Projection!AM178,$A$2,0),NA())</f>
        <v>#N/A</v>
      </c>
      <c r="AF178" s="3" t="e">
        <f ca="1">IF($B178&lt;='Visualization - Projection'!$C$18,OFFSET(Projection!K178,$A$2,0),NA())</f>
        <v>#N/A</v>
      </c>
      <c r="AG178" s="3" t="e">
        <f ca="1">IF($B178&lt;='Visualization - Projection'!$C$18,OFFSET(Projection!M178,$A$2,0),NA())</f>
        <v>#N/A</v>
      </c>
      <c r="AH178" s="3" t="e">
        <f ca="1">IF($B178&lt;='Visualization - Projection'!$C$18,OFFSET(Projection!N178,$A$2,0),NA())</f>
        <v>#N/A</v>
      </c>
    </row>
    <row r="179" spans="2:34">
      <c r="B179" s="9" t="e">
        <f ca="1">IF(B178&lt;'Visualization - Projection'!$C$18,OFFSET(Projection!A179,$A$2,0),NA())</f>
        <v>#N/A</v>
      </c>
      <c r="C179" s="10" t="e">
        <f ca="1">IF($B179&lt;='Visualization - Projection'!$C$18,OFFSET(Projection!B179,$A$2,0),NA())</f>
        <v>#N/A</v>
      </c>
      <c r="D179" s="11" t="e">
        <f ca="1">IF($B179&lt;='Visualization - Projection'!$C$18,OFFSET(Projection!C179,$A$2,0),NA())</f>
        <v>#N/A</v>
      </c>
      <c r="E179" s="12" t="e">
        <f ca="1">IF($B179&lt;='Visualization - Projection'!$C$18,OFFSET(Projection!D179,$A$2,0),NA())</f>
        <v>#N/A</v>
      </c>
      <c r="F179" s="12" t="e">
        <f ca="1">IF($B179&lt;='Visualization - Projection'!$C$18,OFFSET(Projection!#REF!,$A$2,0),NA())</f>
        <v>#N/A</v>
      </c>
      <c r="G179" s="10" t="e">
        <f ca="1">IF($B179&lt;='Visualization - Projection'!$C$18,OFFSET(Projection!E179,$A$2,0),NA())</f>
        <v>#N/A</v>
      </c>
      <c r="H179" s="12" t="e">
        <f ca="1">IF($B179&lt;='Visualization - Projection'!$C$18,OFFSET(Projection!F179,$A$2,0),NA())</f>
        <v>#N/A</v>
      </c>
      <c r="I179" s="12" t="e">
        <f ca="1">IF($B179&lt;='Visualization - Projection'!$C$18,OFFSET(Projection!#REF!,$A$2,0),NA())</f>
        <v>#N/A</v>
      </c>
      <c r="J179" s="10" t="e">
        <f ca="1">IF($B179&lt;='Visualization - Projection'!$C$18,OFFSET(Projection!O179,$A$2,0),NA())</f>
        <v>#N/A</v>
      </c>
      <c r="K179" s="10" t="e">
        <f ca="1">IF($B179&lt;='Visualization - Projection'!$C$18,OFFSET(Projection!P179,$A$2,0),NA())</f>
        <v>#N/A</v>
      </c>
      <c r="L179" s="12" t="e">
        <f ca="1">IF($B179&lt;='Visualization - Projection'!$C$18,OFFSET(Projection!Q179,$A$2,0),NA())</f>
        <v>#N/A</v>
      </c>
      <c r="M179" s="12" t="e">
        <f ca="1">IF($B179&lt;='Visualization - Projection'!$C$18,OFFSET(Projection!#REF!,$A$2,0),NA())</f>
        <v>#N/A</v>
      </c>
      <c r="N179" s="10" t="e">
        <f ca="1">IF($B179&lt;='Visualization - Projection'!$C$18,OFFSET(Projection!T179,$A$2,0),NA())</f>
        <v>#N/A</v>
      </c>
      <c r="O179" s="11" t="e">
        <f ca="1">IF($B179&lt;='Visualization - Projection'!$C$18,OFFSET(Projection!U179,$A$2,0),NA())</f>
        <v>#N/A</v>
      </c>
      <c r="P179" s="12" t="e">
        <f ca="1">IF($B179&lt;='Visualization - Projection'!$C$18,OFFSET(Projection!V179,$A$2,0),NA())</f>
        <v>#N/A</v>
      </c>
      <c r="Q179" s="10" t="e">
        <f ca="1">IF($B179&lt;='Visualization - Projection'!$C$18,OFFSET(Projection!W179,$A$2,0),NA())</f>
        <v>#N/A</v>
      </c>
      <c r="R179" s="11" t="e">
        <f ca="1">IF($B179&lt;='Visualization - Projection'!$C$18,OFFSET(Projection!X179,$A$2,0),NA())</f>
        <v>#N/A</v>
      </c>
      <c r="S179" s="12" t="e">
        <f ca="1">IF($B179&lt;='Visualization - Projection'!$C$18,OFFSET(Projection!Y179,$A$2,0),NA())</f>
        <v>#N/A</v>
      </c>
      <c r="T179" s="10" t="e">
        <f ca="1">IF($B179&lt;='Visualization - Projection'!$C$18,OFFSET(Projection!Z179,$A$2,0),NA())</f>
        <v>#N/A</v>
      </c>
      <c r="U179" s="10" t="e">
        <f ca="1">IF($B179&lt;='Visualization - Projection'!$C$18,OFFSET(Projection!AA179,$A$2,0),NA())</f>
        <v>#N/A</v>
      </c>
      <c r="V179" s="12" t="e">
        <f ca="1">IF($B179&lt;='Visualization - Projection'!$C$18,OFFSET(Projection!AB179,$A$2,0),NA())</f>
        <v>#N/A</v>
      </c>
      <c r="W179" s="10" t="e">
        <f ca="1">IF($B179&lt;='Visualization - Projection'!$C$18,OFFSET(Projection!AC179,$A$2,0),NA())</f>
        <v>#N/A</v>
      </c>
      <c r="X179" s="12" t="e">
        <f ca="1">IF($B179&lt;='Visualization - Projection'!$C$18,OFFSET(Projection!AD179,$A$2,0),NA())</f>
        <v>#N/A</v>
      </c>
      <c r="Y179" s="11" t="e">
        <f ca="1">IF($B179&lt;='Visualization - Projection'!$C$18,OFFSET(Projection!AE179,$A$2,0),NA())</f>
        <v>#N/A</v>
      </c>
      <c r="Z179" s="10" t="e">
        <f ca="1">IF($B179&lt;='Visualization - Projection'!$C$18,OFFSET(Projection!AI179,$A$2,0),NA())</f>
        <v>#N/A</v>
      </c>
      <c r="AA179" s="11" t="e">
        <f ca="1">IF($B179&lt;='Visualization - Projection'!$C$18,OFFSET(Projection!AJ179,$A$2,0),NA())</f>
        <v>#N/A</v>
      </c>
      <c r="AB179" s="11" t="e">
        <f ca="1">IF($B179&lt;='Visualization - Projection'!$C$18,OFFSET(Projection!#REF!,$A$2,0),NA())</f>
        <v>#N/A</v>
      </c>
      <c r="AC179" s="11" t="e">
        <f ca="1">IF($B179&lt;='Visualization - Projection'!$C$18,OFFSET(Projection!AK179,$A$2,0),NA())</f>
        <v>#N/A</v>
      </c>
      <c r="AD179" s="10" t="e">
        <f ca="1">IF($B179&lt;='Visualization - Projection'!$C$18,OFFSET(Projection!AL179,$A$2,0),NA())</f>
        <v>#N/A</v>
      </c>
      <c r="AE179" s="10" t="e">
        <f ca="1">IF($B179&lt;='Visualization - Projection'!$C$18,OFFSET(Projection!AM179,$A$2,0),NA())</f>
        <v>#N/A</v>
      </c>
      <c r="AF179" s="3" t="e">
        <f ca="1">IF($B179&lt;='Visualization - Projection'!$C$18,OFFSET(Projection!K179,$A$2,0),NA())</f>
        <v>#N/A</v>
      </c>
      <c r="AG179" s="3" t="e">
        <f ca="1">IF($B179&lt;='Visualization - Projection'!$C$18,OFFSET(Projection!M179,$A$2,0),NA())</f>
        <v>#N/A</v>
      </c>
      <c r="AH179" s="3" t="e">
        <f ca="1">IF($B179&lt;='Visualization - Projection'!$C$18,OFFSET(Projection!N179,$A$2,0),NA())</f>
        <v>#N/A</v>
      </c>
    </row>
    <row r="180" spans="2:34">
      <c r="B180" s="9" t="e">
        <f ca="1">IF(B179&lt;'Visualization - Projection'!$C$18,OFFSET(Projection!A180,$A$2,0),NA())</f>
        <v>#N/A</v>
      </c>
      <c r="C180" s="10" t="e">
        <f ca="1">IF($B180&lt;='Visualization - Projection'!$C$18,OFFSET(Projection!B180,$A$2,0),NA())</f>
        <v>#N/A</v>
      </c>
      <c r="D180" s="11" t="e">
        <f ca="1">IF($B180&lt;='Visualization - Projection'!$C$18,OFFSET(Projection!C180,$A$2,0),NA())</f>
        <v>#N/A</v>
      </c>
      <c r="E180" s="12" t="e">
        <f ca="1">IF($B180&lt;='Visualization - Projection'!$C$18,OFFSET(Projection!D180,$A$2,0),NA())</f>
        <v>#N/A</v>
      </c>
      <c r="F180" s="12" t="e">
        <f ca="1">IF($B180&lt;='Visualization - Projection'!$C$18,OFFSET(Projection!#REF!,$A$2,0),NA())</f>
        <v>#N/A</v>
      </c>
      <c r="G180" s="10" t="e">
        <f ca="1">IF($B180&lt;='Visualization - Projection'!$C$18,OFFSET(Projection!E180,$A$2,0),NA())</f>
        <v>#N/A</v>
      </c>
      <c r="H180" s="12" t="e">
        <f ca="1">IF($B180&lt;='Visualization - Projection'!$C$18,OFFSET(Projection!F180,$A$2,0),NA())</f>
        <v>#N/A</v>
      </c>
      <c r="I180" s="12" t="e">
        <f ca="1">IF($B180&lt;='Visualization - Projection'!$C$18,OFFSET(Projection!#REF!,$A$2,0),NA())</f>
        <v>#N/A</v>
      </c>
      <c r="J180" s="10" t="e">
        <f ca="1">IF($B180&lt;='Visualization - Projection'!$C$18,OFFSET(Projection!O180,$A$2,0),NA())</f>
        <v>#N/A</v>
      </c>
      <c r="K180" s="10" t="e">
        <f ca="1">IF($B180&lt;='Visualization - Projection'!$C$18,OFFSET(Projection!P180,$A$2,0),NA())</f>
        <v>#N/A</v>
      </c>
      <c r="L180" s="12" t="e">
        <f ca="1">IF($B180&lt;='Visualization - Projection'!$C$18,OFFSET(Projection!Q180,$A$2,0),NA())</f>
        <v>#N/A</v>
      </c>
      <c r="M180" s="12" t="e">
        <f ca="1">IF($B180&lt;='Visualization - Projection'!$C$18,OFFSET(Projection!#REF!,$A$2,0),NA())</f>
        <v>#N/A</v>
      </c>
      <c r="N180" s="10" t="e">
        <f ca="1">IF($B180&lt;='Visualization - Projection'!$C$18,OFFSET(Projection!T180,$A$2,0),NA())</f>
        <v>#N/A</v>
      </c>
      <c r="O180" s="11" t="e">
        <f ca="1">IF($B180&lt;='Visualization - Projection'!$C$18,OFFSET(Projection!U180,$A$2,0),NA())</f>
        <v>#N/A</v>
      </c>
      <c r="P180" s="12" t="e">
        <f ca="1">IF($B180&lt;='Visualization - Projection'!$C$18,OFFSET(Projection!V180,$A$2,0),NA())</f>
        <v>#N/A</v>
      </c>
      <c r="Q180" s="10" t="e">
        <f ca="1">IF($B180&lt;='Visualization - Projection'!$C$18,OFFSET(Projection!W180,$A$2,0),NA())</f>
        <v>#N/A</v>
      </c>
      <c r="R180" s="11" t="e">
        <f ca="1">IF($B180&lt;='Visualization - Projection'!$C$18,OFFSET(Projection!X180,$A$2,0),NA())</f>
        <v>#N/A</v>
      </c>
      <c r="S180" s="12" t="e">
        <f ca="1">IF($B180&lt;='Visualization - Projection'!$C$18,OFFSET(Projection!Y180,$A$2,0),NA())</f>
        <v>#N/A</v>
      </c>
      <c r="T180" s="10" t="e">
        <f ca="1">IF($B180&lt;='Visualization - Projection'!$C$18,OFFSET(Projection!Z180,$A$2,0),NA())</f>
        <v>#N/A</v>
      </c>
      <c r="U180" s="10" t="e">
        <f ca="1">IF($B180&lt;='Visualization - Projection'!$C$18,OFFSET(Projection!AA180,$A$2,0),NA())</f>
        <v>#N/A</v>
      </c>
      <c r="V180" s="12" t="e">
        <f ca="1">IF($B180&lt;='Visualization - Projection'!$C$18,OFFSET(Projection!AB180,$A$2,0),NA())</f>
        <v>#N/A</v>
      </c>
      <c r="W180" s="10" t="e">
        <f ca="1">IF($B180&lt;='Visualization - Projection'!$C$18,OFFSET(Projection!AC180,$A$2,0),NA())</f>
        <v>#N/A</v>
      </c>
      <c r="X180" s="12" t="e">
        <f ca="1">IF($B180&lt;='Visualization - Projection'!$C$18,OFFSET(Projection!AD180,$A$2,0),NA())</f>
        <v>#N/A</v>
      </c>
      <c r="Y180" s="11" t="e">
        <f ca="1">IF($B180&lt;='Visualization - Projection'!$C$18,OFFSET(Projection!AE180,$A$2,0),NA())</f>
        <v>#N/A</v>
      </c>
      <c r="Z180" s="10" t="e">
        <f ca="1">IF($B180&lt;='Visualization - Projection'!$C$18,OFFSET(Projection!AI180,$A$2,0),NA())</f>
        <v>#N/A</v>
      </c>
      <c r="AA180" s="11" t="e">
        <f ca="1">IF($B180&lt;='Visualization - Projection'!$C$18,OFFSET(Projection!AJ180,$A$2,0),NA())</f>
        <v>#N/A</v>
      </c>
      <c r="AB180" s="11" t="e">
        <f ca="1">IF($B180&lt;='Visualization - Projection'!$C$18,OFFSET(Projection!#REF!,$A$2,0),NA())</f>
        <v>#N/A</v>
      </c>
      <c r="AC180" s="11" t="e">
        <f ca="1">IF($B180&lt;='Visualization - Projection'!$C$18,OFFSET(Projection!AK180,$A$2,0),NA())</f>
        <v>#N/A</v>
      </c>
      <c r="AD180" s="10" t="e">
        <f ca="1">IF($B180&lt;='Visualization - Projection'!$C$18,OFFSET(Projection!AL180,$A$2,0),NA())</f>
        <v>#N/A</v>
      </c>
      <c r="AE180" s="10" t="e">
        <f ca="1">IF($B180&lt;='Visualization - Projection'!$C$18,OFFSET(Projection!AM180,$A$2,0),NA())</f>
        <v>#N/A</v>
      </c>
      <c r="AF180" s="3" t="e">
        <f ca="1">IF($B180&lt;='Visualization - Projection'!$C$18,OFFSET(Projection!K180,$A$2,0),NA())</f>
        <v>#N/A</v>
      </c>
      <c r="AG180" s="3" t="e">
        <f ca="1">IF($B180&lt;='Visualization - Projection'!$C$18,OFFSET(Projection!M180,$A$2,0),NA())</f>
        <v>#N/A</v>
      </c>
      <c r="AH180" s="3" t="e">
        <f ca="1">IF($B180&lt;='Visualization - Projection'!$C$18,OFFSET(Projection!N180,$A$2,0),NA())</f>
        <v>#N/A</v>
      </c>
    </row>
    <row r="181" spans="2:34">
      <c r="B181" s="9" t="e">
        <f ca="1">IF(B180&lt;'Visualization - Projection'!$C$18,OFFSET(Projection!A181,$A$2,0),NA())</f>
        <v>#N/A</v>
      </c>
      <c r="C181" s="10" t="e">
        <f ca="1">IF($B181&lt;='Visualization - Projection'!$C$18,OFFSET(Projection!B181,$A$2,0),NA())</f>
        <v>#N/A</v>
      </c>
      <c r="D181" s="11" t="e">
        <f ca="1">IF($B181&lt;='Visualization - Projection'!$C$18,OFFSET(Projection!C181,$A$2,0),NA())</f>
        <v>#N/A</v>
      </c>
      <c r="E181" s="12" t="e">
        <f ca="1">IF($B181&lt;='Visualization - Projection'!$C$18,OFFSET(Projection!D181,$A$2,0),NA())</f>
        <v>#N/A</v>
      </c>
      <c r="F181" s="12" t="e">
        <f ca="1">IF($B181&lt;='Visualization - Projection'!$C$18,OFFSET(Projection!#REF!,$A$2,0),NA())</f>
        <v>#N/A</v>
      </c>
      <c r="G181" s="10" t="e">
        <f ca="1">IF($B181&lt;='Visualization - Projection'!$C$18,OFFSET(Projection!E181,$A$2,0),NA())</f>
        <v>#N/A</v>
      </c>
      <c r="H181" s="12" t="e">
        <f ca="1">IF($B181&lt;='Visualization - Projection'!$C$18,OFFSET(Projection!F181,$A$2,0),NA())</f>
        <v>#N/A</v>
      </c>
      <c r="I181" s="12" t="e">
        <f ca="1">IF($B181&lt;='Visualization - Projection'!$C$18,OFFSET(Projection!#REF!,$A$2,0),NA())</f>
        <v>#N/A</v>
      </c>
      <c r="J181" s="10" t="e">
        <f ca="1">IF($B181&lt;='Visualization - Projection'!$C$18,OFFSET(Projection!O181,$A$2,0),NA())</f>
        <v>#N/A</v>
      </c>
      <c r="K181" s="10" t="e">
        <f ca="1">IF($B181&lt;='Visualization - Projection'!$C$18,OFFSET(Projection!P181,$A$2,0),NA())</f>
        <v>#N/A</v>
      </c>
      <c r="L181" s="12" t="e">
        <f ca="1">IF($B181&lt;='Visualization - Projection'!$C$18,OFFSET(Projection!Q181,$A$2,0),NA())</f>
        <v>#N/A</v>
      </c>
      <c r="M181" s="12" t="e">
        <f ca="1">IF($B181&lt;='Visualization - Projection'!$C$18,OFFSET(Projection!#REF!,$A$2,0),NA())</f>
        <v>#N/A</v>
      </c>
      <c r="N181" s="10" t="e">
        <f ca="1">IF($B181&lt;='Visualization - Projection'!$C$18,OFFSET(Projection!T181,$A$2,0),NA())</f>
        <v>#N/A</v>
      </c>
      <c r="O181" s="11" t="e">
        <f ca="1">IF($B181&lt;='Visualization - Projection'!$C$18,OFFSET(Projection!U181,$A$2,0),NA())</f>
        <v>#N/A</v>
      </c>
      <c r="P181" s="12" t="e">
        <f ca="1">IF($B181&lt;='Visualization - Projection'!$C$18,OFFSET(Projection!V181,$A$2,0),NA())</f>
        <v>#N/A</v>
      </c>
      <c r="Q181" s="10" t="e">
        <f ca="1">IF($B181&lt;='Visualization - Projection'!$C$18,OFFSET(Projection!W181,$A$2,0),NA())</f>
        <v>#N/A</v>
      </c>
      <c r="R181" s="11" t="e">
        <f ca="1">IF($B181&lt;='Visualization - Projection'!$C$18,OFFSET(Projection!X181,$A$2,0),NA())</f>
        <v>#N/A</v>
      </c>
      <c r="S181" s="12" t="e">
        <f ca="1">IF($B181&lt;='Visualization - Projection'!$C$18,OFFSET(Projection!Y181,$A$2,0),NA())</f>
        <v>#N/A</v>
      </c>
      <c r="T181" s="10" t="e">
        <f ca="1">IF($B181&lt;='Visualization - Projection'!$C$18,OFFSET(Projection!Z181,$A$2,0),NA())</f>
        <v>#N/A</v>
      </c>
      <c r="U181" s="10" t="e">
        <f ca="1">IF($B181&lt;='Visualization - Projection'!$C$18,OFFSET(Projection!AA181,$A$2,0),NA())</f>
        <v>#N/A</v>
      </c>
      <c r="V181" s="12" t="e">
        <f ca="1">IF($B181&lt;='Visualization - Projection'!$C$18,OFFSET(Projection!AB181,$A$2,0),NA())</f>
        <v>#N/A</v>
      </c>
      <c r="W181" s="10" t="e">
        <f ca="1">IF($B181&lt;='Visualization - Projection'!$C$18,OFFSET(Projection!AC181,$A$2,0),NA())</f>
        <v>#N/A</v>
      </c>
      <c r="X181" s="12" t="e">
        <f ca="1">IF($B181&lt;='Visualization - Projection'!$C$18,OFFSET(Projection!AD181,$A$2,0),NA())</f>
        <v>#N/A</v>
      </c>
      <c r="Y181" s="11" t="e">
        <f ca="1">IF($B181&lt;='Visualization - Projection'!$C$18,OFFSET(Projection!AE181,$A$2,0),NA())</f>
        <v>#N/A</v>
      </c>
      <c r="Z181" s="10" t="e">
        <f ca="1">IF($B181&lt;='Visualization - Projection'!$C$18,OFFSET(Projection!AI181,$A$2,0),NA())</f>
        <v>#N/A</v>
      </c>
      <c r="AA181" s="11" t="e">
        <f ca="1">IF($B181&lt;='Visualization - Projection'!$C$18,OFFSET(Projection!AJ181,$A$2,0),NA())</f>
        <v>#N/A</v>
      </c>
      <c r="AB181" s="11" t="e">
        <f ca="1">IF($B181&lt;='Visualization - Projection'!$C$18,OFFSET(Projection!#REF!,$A$2,0),NA())</f>
        <v>#N/A</v>
      </c>
      <c r="AC181" s="11" t="e">
        <f ca="1">IF($B181&lt;='Visualization - Projection'!$C$18,OFFSET(Projection!AK181,$A$2,0),NA())</f>
        <v>#N/A</v>
      </c>
      <c r="AD181" s="10" t="e">
        <f ca="1">IF($B181&lt;='Visualization - Projection'!$C$18,OFFSET(Projection!AL181,$A$2,0),NA())</f>
        <v>#N/A</v>
      </c>
      <c r="AE181" s="10" t="e">
        <f ca="1">IF($B181&lt;='Visualization - Projection'!$C$18,OFFSET(Projection!AM181,$A$2,0),NA())</f>
        <v>#N/A</v>
      </c>
      <c r="AF181" s="3" t="e">
        <f ca="1">IF($B181&lt;='Visualization - Projection'!$C$18,OFFSET(Projection!K181,$A$2,0),NA())</f>
        <v>#N/A</v>
      </c>
      <c r="AG181" s="3" t="e">
        <f ca="1">IF($B181&lt;='Visualization - Projection'!$C$18,OFFSET(Projection!M181,$A$2,0),NA())</f>
        <v>#N/A</v>
      </c>
      <c r="AH181" s="3" t="e">
        <f ca="1">IF($B181&lt;='Visualization - Projection'!$C$18,OFFSET(Projection!N181,$A$2,0),NA())</f>
        <v>#N/A</v>
      </c>
    </row>
    <row r="182" spans="2:34">
      <c r="B182" s="9" t="e">
        <f ca="1">IF(B181&lt;'Visualization - Projection'!$C$18,OFFSET(Projection!A182,$A$2,0),NA())</f>
        <v>#N/A</v>
      </c>
      <c r="C182" s="10" t="e">
        <f ca="1">IF($B182&lt;='Visualization - Projection'!$C$18,OFFSET(Projection!B182,$A$2,0),NA())</f>
        <v>#N/A</v>
      </c>
      <c r="D182" s="11" t="e">
        <f ca="1">IF($B182&lt;='Visualization - Projection'!$C$18,OFFSET(Projection!C182,$A$2,0),NA())</f>
        <v>#N/A</v>
      </c>
      <c r="E182" s="12" t="e">
        <f ca="1">IF($B182&lt;='Visualization - Projection'!$C$18,OFFSET(Projection!D182,$A$2,0),NA())</f>
        <v>#N/A</v>
      </c>
      <c r="F182" s="12" t="e">
        <f ca="1">IF($B182&lt;='Visualization - Projection'!$C$18,OFFSET(Projection!#REF!,$A$2,0),NA())</f>
        <v>#N/A</v>
      </c>
      <c r="G182" s="10" t="e">
        <f ca="1">IF($B182&lt;='Visualization - Projection'!$C$18,OFFSET(Projection!E182,$A$2,0),NA())</f>
        <v>#N/A</v>
      </c>
      <c r="H182" s="12" t="e">
        <f ca="1">IF($B182&lt;='Visualization - Projection'!$C$18,OFFSET(Projection!F182,$A$2,0),NA())</f>
        <v>#N/A</v>
      </c>
      <c r="I182" s="12" t="e">
        <f ca="1">IF($B182&lt;='Visualization - Projection'!$C$18,OFFSET(Projection!#REF!,$A$2,0),NA())</f>
        <v>#N/A</v>
      </c>
      <c r="J182" s="10" t="e">
        <f ca="1">IF($B182&lt;='Visualization - Projection'!$C$18,OFFSET(Projection!O182,$A$2,0),NA())</f>
        <v>#N/A</v>
      </c>
      <c r="K182" s="10" t="e">
        <f ca="1">IF($B182&lt;='Visualization - Projection'!$C$18,OFFSET(Projection!P182,$A$2,0),NA())</f>
        <v>#N/A</v>
      </c>
      <c r="L182" s="12" t="e">
        <f ca="1">IF($B182&lt;='Visualization - Projection'!$C$18,OFFSET(Projection!Q182,$A$2,0),NA())</f>
        <v>#N/A</v>
      </c>
      <c r="M182" s="12" t="e">
        <f ca="1">IF($B182&lt;='Visualization - Projection'!$C$18,OFFSET(Projection!#REF!,$A$2,0),NA())</f>
        <v>#N/A</v>
      </c>
      <c r="N182" s="10" t="e">
        <f ca="1">IF($B182&lt;='Visualization - Projection'!$C$18,OFFSET(Projection!T182,$A$2,0),NA())</f>
        <v>#N/A</v>
      </c>
      <c r="O182" s="11" t="e">
        <f ca="1">IF($B182&lt;='Visualization - Projection'!$C$18,OFFSET(Projection!U182,$A$2,0),NA())</f>
        <v>#N/A</v>
      </c>
      <c r="P182" s="12" t="e">
        <f ca="1">IF($B182&lt;='Visualization - Projection'!$C$18,OFFSET(Projection!V182,$A$2,0),NA())</f>
        <v>#N/A</v>
      </c>
      <c r="Q182" s="10" t="e">
        <f ca="1">IF($B182&lt;='Visualization - Projection'!$C$18,OFFSET(Projection!W182,$A$2,0),NA())</f>
        <v>#N/A</v>
      </c>
      <c r="R182" s="11" t="e">
        <f ca="1">IF($B182&lt;='Visualization - Projection'!$C$18,OFFSET(Projection!X182,$A$2,0),NA())</f>
        <v>#N/A</v>
      </c>
      <c r="S182" s="12" t="e">
        <f ca="1">IF($B182&lt;='Visualization - Projection'!$C$18,OFFSET(Projection!Y182,$A$2,0),NA())</f>
        <v>#N/A</v>
      </c>
      <c r="T182" s="10" t="e">
        <f ca="1">IF($B182&lt;='Visualization - Projection'!$C$18,OFFSET(Projection!Z182,$A$2,0),NA())</f>
        <v>#N/A</v>
      </c>
      <c r="U182" s="10" t="e">
        <f ca="1">IF($B182&lt;='Visualization - Projection'!$C$18,OFFSET(Projection!AA182,$A$2,0),NA())</f>
        <v>#N/A</v>
      </c>
      <c r="V182" s="12" t="e">
        <f ca="1">IF($B182&lt;='Visualization - Projection'!$C$18,OFFSET(Projection!AB182,$A$2,0),NA())</f>
        <v>#N/A</v>
      </c>
      <c r="W182" s="10" t="e">
        <f ca="1">IF($B182&lt;='Visualization - Projection'!$C$18,OFFSET(Projection!AC182,$A$2,0),NA())</f>
        <v>#N/A</v>
      </c>
      <c r="X182" s="12" t="e">
        <f ca="1">IF($B182&lt;='Visualization - Projection'!$C$18,OFFSET(Projection!AD182,$A$2,0),NA())</f>
        <v>#N/A</v>
      </c>
      <c r="Y182" s="11" t="e">
        <f ca="1">IF($B182&lt;='Visualization - Projection'!$C$18,OFFSET(Projection!AE182,$A$2,0),NA())</f>
        <v>#N/A</v>
      </c>
      <c r="Z182" s="10" t="e">
        <f ca="1">IF($B182&lt;='Visualization - Projection'!$C$18,OFFSET(Projection!AI182,$A$2,0),NA())</f>
        <v>#N/A</v>
      </c>
      <c r="AA182" s="11" t="e">
        <f ca="1">IF($B182&lt;='Visualization - Projection'!$C$18,OFFSET(Projection!AJ182,$A$2,0),NA())</f>
        <v>#N/A</v>
      </c>
      <c r="AB182" s="11" t="e">
        <f ca="1">IF($B182&lt;='Visualization - Projection'!$C$18,OFFSET(Projection!#REF!,$A$2,0),NA())</f>
        <v>#N/A</v>
      </c>
      <c r="AC182" s="11" t="e">
        <f ca="1">IF($B182&lt;='Visualization - Projection'!$C$18,OFFSET(Projection!AK182,$A$2,0),NA())</f>
        <v>#N/A</v>
      </c>
      <c r="AD182" s="10" t="e">
        <f ca="1">IF($B182&lt;='Visualization - Projection'!$C$18,OFFSET(Projection!AL182,$A$2,0),NA())</f>
        <v>#N/A</v>
      </c>
      <c r="AE182" s="10" t="e">
        <f ca="1">IF($B182&lt;='Visualization - Projection'!$C$18,OFFSET(Projection!AM182,$A$2,0),NA())</f>
        <v>#N/A</v>
      </c>
      <c r="AF182" s="3" t="e">
        <f ca="1">IF($B182&lt;='Visualization - Projection'!$C$18,OFFSET(Projection!K182,$A$2,0),NA())</f>
        <v>#N/A</v>
      </c>
      <c r="AG182" s="3" t="e">
        <f ca="1">IF($B182&lt;='Visualization - Projection'!$C$18,OFFSET(Projection!M182,$A$2,0),NA())</f>
        <v>#N/A</v>
      </c>
      <c r="AH182" s="3" t="e">
        <f ca="1">IF($B182&lt;='Visualization - Projection'!$C$18,OFFSET(Projection!N182,$A$2,0),NA())</f>
        <v>#N/A</v>
      </c>
    </row>
    <row r="183" spans="2:34">
      <c r="B183" s="9" t="e">
        <f ca="1">IF(B182&lt;'Visualization - Projection'!$C$18,OFFSET(Projection!A183,$A$2,0),NA())</f>
        <v>#N/A</v>
      </c>
      <c r="C183" s="10" t="e">
        <f ca="1">IF($B183&lt;='Visualization - Projection'!$C$18,OFFSET(Projection!B183,$A$2,0),NA())</f>
        <v>#N/A</v>
      </c>
      <c r="D183" s="11" t="e">
        <f ca="1">IF($B183&lt;='Visualization - Projection'!$C$18,OFFSET(Projection!C183,$A$2,0),NA())</f>
        <v>#N/A</v>
      </c>
      <c r="E183" s="12" t="e">
        <f ca="1">IF($B183&lt;='Visualization - Projection'!$C$18,OFFSET(Projection!D183,$A$2,0),NA())</f>
        <v>#N/A</v>
      </c>
      <c r="F183" s="12" t="e">
        <f ca="1">IF($B183&lt;='Visualization - Projection'!$C$18,OFFSET(Projection!#REF!,$A$2,0),NA())</f>
        <v>#N/A</v>
      </c>
      <c r="G183" s="10" t="e">
        <f ca="1">IF($B183&lt;='Visualization - Projection'!$C$18,OFFSET(Projection!E183,$A$2,0),NA())</f>
        <v>#N/A</v>
      </c>
      <c r="H183" s="12" t="e">
        <f ca="1">IF($B183&lt;='Visualization - Projection'!$C$18,OFFSET(Projection!F183,$A$2,0),NA())</f>
        <v>#N/A</v>
      </c>
      <c r="I183" s="12" t="e">
        <f ca="1">IF($B183&lt;='Visualization - Projection'!$C$18,OFFSET(Projection!#REF!,$A$2,0),NA())</f>
        <v>#N/A</v>
      </c>
      <c r="J183" s="10" t="e">
        <f ca="1">IF($B183&lt;='Visualization - Projection'!$C$18,OFFSET(Projection!O183,$A$2,0),NA())</f>
        <v>#N/A</v>
      </c>
      <c r="K183" s="10" t="e">
        <f ca="1">IF($B183&lt;='Visualization - Projection'!$C$18,OFFSET(Projection!P183,$A$2,0),NA())</f>
        <v>#N/A</v>
      </c>
      <c r="L183" s="12" t="e">
        <f ca="1">IF($B183&lt;='Visualization - Projection'!$C$18,OFFSET(Projection!Q183,$A$2,0),NA())</f>
        <v>#N/A</v>
      </c>
      <c r="M183" s="12" t="e">
        <f ca="1">IF($B183&lt;='Visualization - Projection'!$C$18,OFFSET(Projection!#REF!,$A$2,0),NA())</f>
        <v>#N/A</v>
      </c>
      <c r="N183" s="10" t="e">
        <f ca="1">IF($B183&lt;='Visualization - Projection'!$C$18,OFFSET(Projection!T183,$A$2,0),NA())</f>
        <v>#N/A</v>
      </c>
      <c r="O183" s="11" t="e">
        <f ca="1">IF($B183&lt;='Visualization - Projection'!$C$18,OFFSET(Projection!U183,$A$2,0),NA())</f>
        <v>#N/A</v>
      </c>
      <c r="P183" s="12" t="e">
        <f ca="1">IF($B183&lt;='Visualization - Projection'!$C$18,OFFSET(Projection!V183,$A$2,0),NA())</f>
        <v>#N/A</v>
      </c>
      <c r="Q183" s="10" t="e">
        <f ca="1">IF($B183&lt;='Visualization - Projection'!$C$18,OFFSET(Projection!W183,$A$2,0),NA())</f>
        <v>#N/A</v>
      </c>
      <c r="R183" s="11" t="e">
        <f ca="1">IF($B183&lt;='Visualization - Projection'!$C$18,OFFSET(Projection!X183,$A$2,0),NA())</f>
        <v>#N/A</v>
      </c>
      <c r="S183" s="12" t="e">
        <f ca="1">IF($B183&lt;='Visualization - Projection'!$C$18,OFFSET(Projection!Y183,$A$2,0),NA())</f>
        <v>#N/A</v>
      </c>
      <c r="T183" s="10" t="e">
        <f ca="1">IF($B183&lt;='Visualization - Projection'!$C$18,OFFSET(Projection!Z183,$A$2,0),NA())</f>
        <v>#N/A</v>
      </c>
      <c r="U183" s="10" t="e">
        <f ca="1">IF($B183&lt;='Visualization - Projection'!$C$18,OFFSET(Projection!AA183,$A$2,0),NA())</f>
        <v>#N/A</v>
      </c>
      <c r="V183" s="12" t="e">
        <f ca="1">IF($B183&lt;='Visualization - Projection'!$C$18,OFFSET(Projection!AB183,$A$2,0),NA())</f>
        <v>#N/A</v>
      </c>
      <c r="W183" s="10" t="e">
        <f ca="1">IF($B183&lt;='Visualization - Projection'!$C$18,OFFSET(Projection!AC183,$A$2,0),NA())</f>
        <v>#N/A</v>
      </c>
      <c r="X183" s="12" t="e">
        <f ca="1">IF($B183&lt;='Visualization - Projection'!$C$18,OFFSET(Projection!AD183,$A$2,0),NA())</f>
        <v>#N/A</v>
      </c>
      <c r="Y183" s="11" t="e">
        <f ca="1">IF($B183&lt;='Visualization - Projection'!$C$18,OFFSET(Projection!AE183,$A$2,0),NA())</f>
        <v>#N/A</v>
      </c>
      <c r="Z183" s="10" t="e">
        <f ca="1">IF($B183&lt;='Visualization - Projection'!$C$18,OFFSET(Projection!AI183,$A$2,0),NA())</f>
        <v>#N/A</v>
      </c>
      <c r="AA183" s="11" t="e">
        <f ca="1">IF($B183&lt;='Visualization - Projection'!$C$18,OFFSET(Projection!AJ183,$A$2,0),NA())</f>
        <v>#N/A</v>
      </c>
      <c r="AB183" s="11" t="e">
        <f ca="1">IF($B183&lt;='Visualization - Projection'!$C$18,OFFSET(Projection!#REF!,$A$2,0),NA())</f>
        <v>#N/A</v>
      </c>
      <c r="AC183" s="11" t="e">
        <f ca="1">IF($B183&lt;='Visualization - Projection'!$C$18,OFFSET(Projection!AK183,$A$2,0),NA())</f>
        <v>#N/A</v>
      </c>
      <c r="AD183" s="10" t="e">
        <f ca="1">IF($B183&lt;='Visualization - Projection'!$C$18,OFFSET(Projection!AL183,$A$2,0),NA())</f>
        <v>#N/A</v>
      </c>
      <c r="AE183" s="10" t="e">
        <f ca="1">IF($B183&lt;='Visualization - Projection'!$C$18,OFFSET(Projection!AM183,$A$2,0),NA())</f>
        <v>#N/A</v>
      </c>
      <c r="AF183" s="3" t="e">
        <f ca="1">IF($B183&lt;='Visualization - Projection'!$C$18,OFFSET(Projection!K183,$A$2,0),NA())</f>
        <v>#N/A</v>
      </c>
      <c r="AG183" s="3" t="e">
        <f ca="1">IF($B183&lt;='Visualization - Projection'!$C$18,OFFSET(Projection!M183,$A$2,0),NA())</f>
        <v>#N/A</v>
      </c>
      <c r="AH183" s="3" t="e">
        <f ca="1">IF($B183&lt;='Visualization - Projection'!$C$18,OFFSET(Projection!N183,$A$2,0),NA())</f>
        <v>#N/A</v>
      </c>
    </row>
    <row r="184" spans="2:34">
      <c r="B184" s="9" t="e">
        <f ca="1">IF(B183&lt;'Visualization - Projection'!$C$18,OFFSET(Projection!A184,$A$2,0),NA())</f>
        <v>#N/A</v>
      </c>
      <c r="C184" s="10" t="e">
        <f ca="1">IF($B184&lt;='Visualization - Projection'!$C$18,OFFSET(Projection!B184,$A$2,0),NA())</f>
        <v>#N/A</v>
      </c>
      <c r="D184" s="11" t="e">
        <f ca="1">IF($B184&lt;='Visualization - Projection'!$C$18,OFFSET(Projection!C184,$A$2,0),NA())</f>
        <v>#N/A</v>
      </c>
      <c r="E184" s="12" t="e">
        <f ca="1">IF($B184&lt;='Visualization - Projection'!$C$18,OFFSET(Projection!D184,$A$2,0),NA())</f>
        <v>#N/A</v>
      </c>
      <c r="F184" s="12" t="e">
        <f ca="1">IF($B184&lt;='Visualization - Projection'!$C$18,OFFSET(Projection!#REF!,$A$2,0),NA())</f>
        <v>#N/A</v>
      </c>
      <c r="G184" s="10" t="e">
        <f ca="1">IF($B184&lt;='Visualization - Projection'!$C$18,OFFSET(Projection!E184,$A$2,0),NA())</f>
        <v>#N/A</v>
      </c>
      <c r="H184" s="12" t="e">
        <f ca="1">IF($B184&lt;='Visualization - Projection'!$C$18,OFFSET(Projection!F184,$A$2,0),NA())</f>
        <v>#N/A</v>
      </c>
      <c r="I184" s="12" t="e">
        <f ca="1">IF($B184&lt;='Visualization - Projection'!$C$18,OFFSET(Projection!#REF!,$A$2,0),NA())</f>
        <v>#N/A</v>
      </c>
      <c r="J184" s="10" t="e">
        <f ca="1">IF($B184&lt;='Visualization - Projection'!$C$18,OFFSET(Projection!O184,$A$2,0),NA())</f>
        <v>#N/A</v>
      </c>
      <c r="K184" s="10" t="e">
        <f ca="1">IF($B184&lt;='Visualization - Projection'!$C$18,OFFSET(Projection!P184,$A$2,0),NA())</f>
        <v>#N/A</v>
      </c>
      <c r="L184" s="12" t="e">
        <f ca="1">IF($B184&lt;='Visualization - Projection'!$C$18,OFFSET(Projection!Q184,$A$2,0),NA())</f>
        <v>#N/A</v>
      </c>
      <c r="M184" s="12" t="e">
        <f ca="1">IF($B184&lt;='Visualization - Projection'!$C$18,OFFSET(Projection!#REF!,$A$2,0),NA())</f>
        <v>#N/A</v>
      </c>
      <c r="N184" s="10" t="e">
        <f ca="1">IF($B184&lt;='Visualization - Projection'!$C$18,OFFSET(Projection!T184,$A$2,0),NA())</f>
        <v>#N/A</v>
      </c>
      <c r="O184" s="11" t="e">
        <f ca="1">IF($B184&lt;='Visualization - Projection'!$C$18,OFFSET(Projection!U184,$A$2,0),NA())</f>
        <v>#N/A</v>
      </c>
      <c r="P184" s="12" t="e">
        <f ca="1">IF($B184&lt;='Visualization - Projection'!$C$18,OFFSET(Projection!V184,$A$2,0),NA())</f>
        <v>#N/A</v>
      </c>
      <c r="Q184" s="10" t="e">
        <f ca="1">IF($B184&lt;='Visualization - Projection'!$C$18,OFFSET(Projection!W184,$A$2,0),NA())</f>
        <v>#N/A</v>
      </c>
      <c r="R184" s="11" t="e">
        <f ca="1">IF($B184&lt;='Visualization - Projection'!$C$18,OFFSET(Projection!X184,$A$2,0),NA())</f>
        <v>#N/A</v>
      </c>
      <c r="S184" s="12" t="e">
        <f ca="1">IF($B184&lt;='Visualization - Projection'!$C$18,OFFSET(Projection!Y184,$A$2,0),NA())</f>
        <v>#N/A</v>
      </c>
      <c r="T184" s="10" t="e">
        <f ca="1">IF($B184&lt;='Visualization - Projection'!$C$18,OFFSET(Projection!Z184,$A$2,0),NA())</f>
        <v>#N/A</v>
      </c>
      <c r="U184" s="10" t="e">
        <f ca="1">IF($B184&lt;='Visualization - Projection'!$C$18,OFFSET(Projection!AA184,$A$2,0),NA())</f>
        <v>#N/A</v>
      </c>
      <c r="V184" s="12" t="e">
        <f ca="1">IF($B184&lt;='Visualization - Projection'!$C$18,OFFSET(Projection!AB184,$A$2,0),NA())</f>
        <v>#N/A</v>
      </c>
      <c r="W184" s="10" t="e">
        <f ca="1">IF($B184&lt;='Visualization - Projection'!$C$18,OFFSET(Projection!AC184,$A$2,0),NA())</f>
        <v>#N/A</v>
      </c>
      <c r="X184" s="12" t="e">
        <f ca="1">IF($B184&lt;='Visualization - Projection'!$C$18,OFFSET(Projection!AD184,$A$2,0),NA())</f>
        <v>#N/A</v>
      </c>
      <c r="Y184" s="11" t="e">
        <f ca="1">IF($B184&lt;='Visualization - Projection'!$C$18,OFFSET(Projection!AE184,$A$2,0),NA())</f>
        <v>#N/A</v>
      </c>
      <c r="Z184" s="10" t="e">
        <f ca="1">IF($B184&lt;='Visualization - Projection'!$C$18,OFFSET(Projection!AI184,$A$2,0),NA())</f>
        <v>#N/A</v>
      </c>
      <c r="AA184" s="11" t="e">
        <f ca="1">IF($B184&lt;='Visualization - Projection'!$C$18,OFFSET(Projection!AJ184,$A$2,0),NA())</f>
        <v>#N/A</v>
      </c>
      <c r="AB184" s="11" t="e">
        <f ca="1">IF($B184&lt;='Visualization - Projection'!$C$18,OFFSET(Projection!#REF!,$A$2,0),NA())</f>
        <v>#N/A</v>
      </c>
      <c r="AC184" s="11" t="e">
        <f ca="1">IF($B184&lt;='Visualization - Projection'!$C$18,OFFSET(Projection!AK184,$A$2,0),NA())</f>
        <v>#N/A</v>
      </c>
      <c r="AD184" s="10" t="e">
        <f ca="1">IF($B184&lt;='Visualization - Projection'!$C$18,OFFSET(Projection!AL184,$A$2,0),NA())</f>
        <v>#N/A</v>
      </c>
      <c r="AE184" s="10" t="e">
        <f ca="1">IF($B184&lt;='Visualization - Projection'!$C$18,OFFSET(Projection!AM184,$A$2,0),NA())</f>
        <v>#N/A</v>
      </c>
      <c r="AF184" s="3" t="e">
        <f ca="1">IF($B184&lt;='Visualization - Projection'!$C$18,OFFSET(Projection!K184,$A$2,0),NA())</f>
        <v>#N/A</v>
      </c>
      <c r="AG184" s="3" t="e">
        <f ca="1">IF($B184&lt;='Visualization - Projection'!$C$18,OFFSET(Projection!M184,$A$2,0),NA())</f>
        <v>#N/A</v>
      </c>
      <c r="AH184" s="3" t="e">
        <f ca="1">IF($B184&lt;='Visualization - Projection'!$C$18,OFFSET(Projection!N184,$A$2,0),NA())</f>
        <v>#N/A</v>
      </c>
    </row>
    <row r="185" spans="2:34">
      <c r="B185" s="9" t="e">
        <f ca="1">IF(B184&lt;'Visualization - Projection'!$C$18,OFFSET(Projection!A185,$A$2,0),NA())</f>
        <v>#N/A</v>
      </c>
      <c r="C185" s="10" t="e">
        <f ca="1">IF($B185&lt;='Visualization - Projection'!$C$18,OFFSET(Projection!B185,$A$2,0),NA())</f>
        <v>#N/A</v>
      </c>
      <c r="D185" s="11" t="e">
        <f ca="1">IF($B185&lt;='Visualization - Projection'!$C$18,OFFSET(Projection!C185,$A$2,0),NA())</f>
        <v>#N/A</v>
      </c>
      <c r="E185" s="12" t="e">
        <f ca="1">IF($B185&lt;='Visualization - Projection'!$C$18,OFFSET(Projection!D185,$A$2,0),NA())</f>
        <v>#N/A</v>
      </c>
      <c r="F185" s="12" t="e">
        <f ca="1">IF($B185&lt;='Visualization - Projection'!$C$18,OFFSET(Projection!#REF!,$A$2,0),NA())</f>
        <v>#N/A</v>
      </c>
      <c r="G185" s="10" t="e">
        <f ca="1">IF($B185&lt;='Visualization - Projection'!$C$18,OFFSET(Projection!E185,$A$2,0),NA())</f>
        <v>#N/A</v>
      </c>
      <c r="H185" s="12" t="e">
        <f ca="1">IF($B185&lt;='Visualization - Projection'!$C$18,OFFSET(Projection!F185,$A$2,0),NA())</f>
        <v>#N/A</v>
      </c>
      <c r="I185" s="12" t="e">
        <f ca="1">IF($B185&lt;='Visualization - Projection'!$C$18,OFFSET(Projection!#REF!,$A$2,0),NA())</f>
        <v>#N/A</v>
      </c>
      <c r="J185" s="10" t="e">
        <f ca="1">IF($B185&lt;='Visualization - Projection'!$C$18,OFFSET(Projection!O185,$A$2,0),NA())</f>
        <v>#N/A</v>
      </c>
      <c r="K185" s="10" t="e">
        <f ca="1">IF($B185&lt;='Visualization - Projection'!$C$18,OFFSET(Projection!P185,$A$2,0),NA())</f>
        <v>#N/A</v>
      </c>
      <c r="L185" s="12" t="e">
        <f ca="1">IF($B185&lt;='Visualization - Projection'!$C$18,OFFSET(Projection!Q185,$A$2,0),NA())</f>
        <v>#N/A</v>
      </c>
      <c r="M185" s="12" t="e">
        <f ca="1">IF($B185&lt;='Visualization - Projection'!$C$18,OFFSET(Projection!#REF!,$A$2,0),NA())</f>
        <v>#N/A</v>
      </c>
      <c r="N185" s="10" t="e">
        <f ca="1">IF($B185&lt;='Visualization - Projection'!$C$18,OFFSET(Projection!T185,$A$2,0),NA())</f>
        <v>#N/A</v>
      </c>
      <c r="O185" s="11" t="e">
        <f ca="1">IF($B185&lt;='Visualization - Projection'!$C$18,OFFSET(Projection!U185,$A$2,0),NA())</f>
        <v>#N/A</v>
      </c>
      <c r="P185" s="12" t="e">
        <f ca="1">IF($B185&lt;='Visualization - Projection'!$C$18,OFFSET(Projection!V185,$A$2,0),NA())</f>
        <v>#N/A</v>
      </c>
      <c r="Q185" s="10" t="e">
        <f ca="1">IF($B185&lt;='Visualization - Projection'!$C$18,OFFSET(Projection!W185,$A$2,0),NA())</f>
        <v>#N/A</v>
      </c>
      <c r="R185" s="11" t="e">
        <f ca="1">IF($B185&lt;='Visualization - Projection'!$C$18,OFFSET(Projection!X185,$A$2,0),NA())</f>
        <v>#N/A</v>
      </c>
      <c r="S185" s="12" t="e">
        <f ca="1">IF($B185&lt;='Visualization - Projection'!$C$18,OFFSET(Projection!Y185,$A$2,0),NA())</f>
        <v>#N/A</v>
      </c>
      <c r="T185" s="10" t="e">
        <f ca="1">IF($B185&lt;='Visualization - Projection'!$C$18,OFFSET(Projection!Z185,$A$2,0),NA())</f>
        <v>#N/A</v>
      </c>
      <c r="U185" s="10" t="e">
        <f ca="1">IF($B185&lt;='Visualization - Projection'!$C$18,OFFSET(Projection!AA185,$A$2,0),NA())</f>
        <v>#N/A</v>
      </c>
      <c r="V185" s="12" t="e">
        <f ca="1">IF($B185&lt;='Visualization - Projection'!$C$18,OFFSET(Projection!AB185,$A$2,0),NA())</f>
        <v>#N/A</v>
      </c>
      <c r="W185" s="10" t="e">
        <f ca="1">IF($B185&lt;='Visualization - Projection'!$C$18,OFFSET(Projection!AC185,$A$2,0),NA())</f>
        <v>#N/A</v>
      </c>
      <c r="X185" s="12" t="e">
        <f ca="1">IF($B185&lt;='Visualization - Projection'!$C$18,OFFSET(Projection!AD185,$A$2,0),NA())</f>
        <v>#N/A</v>
      </c>
      <c r="Y185" s="11" t="e">
        <f ca="1">IF($B185&lt;='Visualization - Projection'!$C$18,OFFSET(Projection!AE185,$A$2,0),NA())</f>
        <v>#N/A</v>
      </c>
      <c r="Z185" s="10" t="e">
        <f ca="1">IF($B185&lt;='Visualization - Projection'!$C$18,OFFSET(Projection!AI185,$A$2,0),NA())</f>
        <v>#N/A</v>
      </c>
      <c r="AA185" s="11" t="e">
        <f ca="1">IF($B185&lt;='Visualization - Projection'!$C$18,OFFSET(Projection!AJ185,$A$2,0),NA())</f>
        <v>#N/A</v>
      </c>
      <c r="AB185" s="11" t="e">
        <f ca="1">IF($B185&lt;='Visualization - Projection'!$C$18,OFFSET(Projection!#REF!,$A$2,0),NA())</f>
        <v>#N/A</v>
      </c>
      <c r="AC185" s="11" t="e">
        <f ca="1">IF($B185&lt;='Visualization - Projection'!$C$18,OFFSET(Projection!AK185,$A$2,0),NA())</f>
        <v>#N/A</v>
      </c>
      <c r="AD185" s="10" t="e">
        <f ca="1">IF($B185&lt;='Visualization - Projection'!$C$18,OFFSET(Projection!AL185,$A$2,0),NA())</f>
        <v>#N/A</v>
      </c>
      <c r="AE185" s="10" t="e">
        <f ca="1">IF($B185&lt;='Visualization - Projection'!$C$18,OFFSET(Projection!AM185,$A$2,0),NA())</f>
        <v>#N/A</v>
      </c>
      <c r="AF185" s="3" t="e">
        <f ca="1">IF($B185&lt;='Visualization - Projection'!$C$18,OFFSET(Projection!K185,$A$2,0),NA())</f>
        <v>#N/A</v>
      </c>
      <c r="AG185" s="3" t="e">
        <f ca="1">IF($B185&lt;='Visualization - Projection'!$C$18,OFFSET(Projection!M185,$A$2,0),NA())</f>
        <v>#N/A</v>
      </c>
      <c r="AH185" s="3" t="e">
        <f ca="1">IF($B185&lt;='Visualization - Projection'!$C$18,OFFSET(Projection!N185,$A$2,0),NA())</f>
        <v>#N/A</v>
      </c>
    </row>
    <row r="186" spans="2:34">
      <c r="B186" s="9" t="e">
        <f ca="1">IF(B185&lt;'Visualization - Projection'!$C$18,OFFSET(Projection!A186,$A$2,0),NA())</f>
        <v>#N/A</v>
      </c>
      <c r="C186" s="10" t="e">
        <f ca="1">IF($B186&lt;='Visualization - Projection'!$C$18,OFFSET(Projection!B186,$A$2,0),NA())</f>
        <v>#N/A</v>
      </c>
      <c r="D186" s="11" t="e">
        <f ca="1">IF($B186&lt;='Visualization - Projection'!$C$18,OFFSET(Projection!C186,$A$2,0),NA())</f>
        <v>#N/A</v>
      </c>
      <c r="E186" s="12" t="e">
        <f ca="1">IF($B186&lt;='Visualization - Projection'!$C$18,OFFSET(Projection!D186,$A$2,0),NA())</f>
        <v>#N/A</v>
      </c>
      <c r="F186" s="12" t="e">
        <f ca="1">IF($B186&lt;='Visualization - Projection'!$C$18,OFFSET(Projection!#REF!,$A$2,0),NA())</f>
        <v>#N/A</v>
      </c>
      <c r="G186" s="10" t="e">
        <f ca="1">IF($B186&lt;='Visualization - Projection'!$C$18,OFFSET(Projection!E186,$A$2,0),NA())</f>
        <v>#N/A</v>
      </c>
      <c r="H186" s="12" t="e">
        <f ca="1">IF($B186&lt;='Visualization - Projection'!$C$18,OFFSET(Projection!F186,$A$2,0),NA())</f>
        <v>#N/A</v>
      </c>
      <c r="I186" s="12" t="e">
        <f ca="1">IF($B186&lt;='Visualization - Projection'!$C$18,OFFSET(Projection!#REF!,$A$2,0),NA())</f>
        <v>#N/A</v>
      </c>
      <c r="J186" s="10" t="e">
        <f ca="1">IF($B186&lt;='Visualization - Projection'!$C$18,OFFSET(Projection!O186,$A$2,0),NA())</f>
        <v>#N/A</v>
      </c>
      <c r="K186" s="10" t="e">
        <f ca="1">IF($B186&lt;='Visualization - Projection'!$C$18,OFFSET(Projection!P186,$A$2,0),NA())</f>
        <v>#N/A</v>
      </c>
      <c r="L186" s="12" t="e">
        <f ca="1">IF($B186&lt;='Visualization - Projection'!$C$18,OFFSET(Projection!Q186,$A$2,0),NA())</f>
        <v>#N/A</v>
      </c>
      <c r="M186" s="12" t="e">
        <f ca="1">IF($B186&lt;='Visualization - Projection'!$C$18,OFFSET(Projection!#REF!,$A$2,0),NA())</f>
        <v>#N/A</v>
      </c>
      <c r="N186" s="10" t="e">
        <f ca="1">IF($B186&lt;='Visualization - Projection'!$C$18,OFFSET(Projection!T186,$A$2,0),NA())</f>
        <v>#N/A</v>
      </c>
      <c r="O186" s="11" t="e">
        <f ca="1">IF($B186&lt;='Visualization - Projection'!$C$18,OFFSET(Projection!U186,$A$2,0),NA())</f>
        <v>#N/A</v>
      </c>
      <c r="P186" s="12" t="e">
        <f ca="1">IF($B186&lt;='Visualization - Projection'!$C$18,OFFSET(Projection!V186,$A$2,0),NA())</f>
        <v>#N/A</v>
      </c>
      <c r="Q186" s="10" t="e">
        <f ca="1">IF($B186&lt;='Visualization - Projection'!$C$18,OFFSET(Projection!W186,$A$2,0),NA())</f>
        <v>#N/A</v>
      </c>
      <c r="R186" s="11" t="e">
        <f ca="1">IF($B186&lt;='Visualization - Projection'!$C$18,OFFSET(Projection!X186,$A$2,0),NA())</f>
        <v>#N/A</v>
      </c>
      <c r="S186" s="12" t="e">
        <f ca="1">IF($B186&lt;='Visualization - Projection'!$C$18,OFFSET(Projection!Y186,$A$2,0),NA())</f>
        <v>#N/A</v>
      </c>
      <c r="T186" s="10" t="e">
        <f ca="1">IF($B186&lt;='Visualization - Projection'!$C$18,OFFSET(Projection!Z186,$A$2,0),NA())</f>
        <v>#N/A</v>
      </c>
      <c r="U186" s="10" t="e">
        <f ca="1">IF($B186&lt;='Visualization - Projection'!$C$18,OFFSET(Projection!AA186,$A$2,0),NA())</f>
        <v>#N/A</v>
      </c>
      <c r="V186" s="12" t="e">
        <f ca="1">IF($B186&lt;='Visualization - Projection'!$C$18,OFFSET(Projection!AB186,$A$2,0),NA())</f>
        <v>#N/A</v>
      </c>
      <c r="W186" s="10" t="e">
        <f ca="1">IF($B186&lt;='Visualization - Projection'!$C$18,OFFSET(Projection!AC186,$A$2,0),NA())</f>
        <v>#N/A</v>
      </c>
      <c r="X186" s="12" t="e">
        <f ca="1">IF($B186&lt;='Visualization - Projection'!$C$18,OFFSET(Projection!AD186,$A$2,0),NA())</f>
        <v>#N/A</v>
      </c>
      <c r="Y186" s="11" t="e">
        <f ca="1">IF($B186&lt;='Visualization - Projection'!$C$18,OFFSET(Projection!AE186,$A$2,0),NA())</f>
        <v>#N/A</v>
      </c>
      <c r="Z186" s="10" t="e">
        <f ca="1">IF($B186&lt;='Visualization - Projection'!$C$18,OFFSET(Projection!AI186,$A$2,0),NA())</f>
        <v>#N/A</v>
      </c>
      <c r="AA186" s="11" t="e">
        <f ca="1">IF($B186&lt;='Visualization - Projection'!$C$18,OFFSET(Projection!AJ186,$A$2,0),NA())</f>
        <v>#N/A</v>
      </c>
      <c r="AB186" s="11" t="e">
        <f ca="1">IF($B186&lt;='Visualization - Projection'!$C$18,OFFSET(Projection!#REF!,$A$2,0),NA())</f>
        <v>#N/A</v>
      </c>
      <c r="AC186" s="11" t="e">
        <f ca="1">IF($B186&lt;='Visualization - Projection'!$C$18,OFFSET(Projection!AK186,$A$2,0),NA())</f>
        <v>#N/A</v>
      </c>
      <c r="AD186" s="10" t="e">
        <f ca="1">IF($B186&lt;='Visualization - Projection'!$C$18,OFFSET(Projection!AL186,$A$2,0),NA())</f>
        <v>#N/A</v>
      </c>
      <c r="AE186" s="10" t="e">
        <f ca="1">IF($B186&lt;='Visualization - Projection'!$C$18,OFFSET(Projection!AM186,$A$2,0),NA())</f>
        <v>#N/A</v>
      </c>
      <c r="AF186" s="3" t="e">
        <f ca="1">IF($B186&lt;='Visualization - Projection'!$C$18,OFFSET(Projection!K186,$A$2,0),NA())</f>
        <v>#N/A</v>
      </c>
      <c r="AG186" s="3" t="e">
        <f ca="1">IF($B186&lt;='Visualization - Projection'!$C$18,OFFSET(Projection!M186,$A$2,0),NA())</f>
        <v>#N/A</v>
      </c>
      <c r="AH186" s="3" t="e">
        <f ca="1">IF($B186&lt;='Visualization - Projection'!$C$18,OFFSET(Projection!N186,$A$2,0),NA())</f>
        <v>#N/A</v>
      </c>
    </row>
    <row r="187" spans="2:34">
      <c r="B187" s="9" t="e">
        <f ca="1">IF(B186&lt;'Visualization - Projection'!$C$18,OFFSET(Projection!A187,$A$2,0),NA())</f>
        <v>#N/A</v>
      </c>
      <c r="C187" s="10" t="e">
        <f ca="1">IF($B187&lt;='Visualization - Projection'!$C$18,OFFSET(Projection!B187,$A$2,0),NA())</f>
        <v>#N/A</v>
      </c>
      <c r="D187" s="11" t="e">
        <f ca="1">IF($B187&lt;='Visualization - Projection'!$C$18,OFFSET(Projection!C187,$A$2,0),NA())</f>
        <v>#N/A</v>
      </c>
      <c r="E187" s="12" t="e">
        <f ca="1">IF($B187&lt;='Visualization - Projection'!$C$18,OFFSET(Projection!D187,$A$2,0),NA())</f>
        <v>#N/A</v>
      </c>
      <c r="F187" s="12" t="e">
        <f ca="1">IF($B187&lt;='Visualization - Projection'!$C$18,OFFSET(Projection!#REF!,$A$2,0),NA())</f>
        <v>#N/A</v>
      </c>
      <c r="G187" s="10" t="e">
        <f ca="1">IF($B187&lt;='Visualization - Projection'!$C$18,OFFSET(Projection!E187,$A$2,0),NA())</f>
        <v>#N/A</v>
      </c>
      <c r="H187" s="12" t="e">
        <f ca="1">IF($B187&lt;='Visualization - Projection'!$C$18,OFFSET(Projection!F187,$A$2,0),NA())</f>
        <v>#N/A</v>
      </c>
      <c r="I187" s="12" t="e">
        <f ca="1">IF($B187&lt;='Visualization - Projection'!$C$18,OFFSET(Projection!#REF!,$A$2,0),NA())</f>
        <v>#N/A</v>
      </c>
      <c r="J187" s="10" t="e">
        <f ca="1">IF($B187&lt;='Visualization - Projection'!$C$18,OFFSET(Projection!O187,$A$2,0),NA())</f>
        <v>#N/A</v>
      </c>
      <c r="K187" s="10" t="e">
        <f ca="1">IF($B187&lt;='Visualization - Projection'!$C$18,OFFSET(Projection!P187,$A$2,0),NA())</f>
        <v>#N/A</v>
      </c>
      <c r="L187" s="12" t="e">
        <f ca="1">IF($B187&lt;='Visualization - Projection'!$C$18,OFFSET(Projection!Q187,$A$2,0),NA())</f>
        <v>#N/A</v>
      </c>
      <c r="M187" s="12" t="e">
        <f ca="1">IF($B187&lt;='Visualization - Projection'!$C$18,OFFSET(Projection!#REF!,$A$2,0),NA())</f>
        <v>#N/A</v>
      </c>
      <c r="N187" s="10" t="e">
        <f ca="1">IF($B187&lt;='Visualization - Projection'!$C$18,OFFSET(Projection!T187,$A$2,0),NA())</f>
        <v>#N/A</v>
      </c>
      <c r="O187" s="11" t="e">
        <f ca="1">IF($B187&lt;='Visualization - Projection'!$C$18,OFFSET(Projection!U187,$A$2,0),NA())</f>
        <v>#N/A</v>
      </c>
      <c r="P187" s="12" t="e">
        <f ca="1">IF($B187&lt;='Visualization - Projection'!$C$18,OFFSET(Projection!V187,$A$2,0),NA())</f>
        <v>#N/A</v>
      </c>
      <c r="Q187" s="10" t="e">
        <f ca="1">IF($B187&lt;='Visualization - Projection'!$C$18,OFFSET(Projection!W187,$A$2,0),NA())</f>
        <v>#N/A</v>
      </c>
      <c r="R187" s="11" t="e">
        <f ca="1">IF($B187&lt;='Visualization - Projection'!$C$18,OFFSET(Projection!X187,$A$2,0),NA())</f>
        <v>#N/A</v>
      </c>
      <c r="S187" s="12" t="e">
        <f ca="1">IF($B187&lt;='Visualization - Projection'!$C$18,OFFSET(Projection!Y187,$A$2,0),NA())</f>
        <v>#N/A</v>
      </c>
      <c r="T187" s="10" t="e">
        <f ca="1">IF($B187&lt;='Visualization - Projection'!$C$18,OFFSET(Projection!Z187,$A$2,0),NA())</f>
        <v>#N/A</v>
      </c>
      <c r="U187" s="10" t="e">
        <f ca="1">IF($B187&lt;='Visualization - Projection'!$C$18,OFFSET(Projection!AA187,$A$2,0),NA())</f>
        <v>#N/A</v>
      </c>
      <c r="V187" s="12" t="e">
        <f ca="1">IF($B187&lt;='Visualization - Projection'!$C$18,OFFSET(Projection!AB187,$A$2,0),NA())</f>
        <v>#N/A</v>
      </c>
      <c r="W187" s="10" t="e">
        <f ca="1">IF($B187&lt;='Visualization - Projection'!$C$18,OFFSET(Projection!AC187,$A$2,0),NA())</f>
        <v>#N/A</v>
      </c>
      <c r="X187" s="12" t="e">
        <f ca="1">IF($B187&lt;='Visualization - Projection'!$C$18,OFFSET(Projection!AD187,$A$2,0),NA())</f>
        <v>#N/A</v>
      </c>
      <c r="Y187" s="11" t="e">
        <f ca="1">IF($B187&lt;='Visualization - Projection'!$C$18,OFFSET(Projection!AE187,$A$2,0),NA())</f>
        <v>#N/A</v>
      </c>
      <c r="Z187" s="10" t="e">
        <f ca="1">IF($B187&lt;='Visualization - Projection'!$C$18,OFFSET(Projection!AI187,$A$2,0),NA())</f>
        <v>#N/A</v>
      </c>
      <c r="AA187" s="11" t="e">
        <f ca="1">IF($B187&lt;='Visualization - Projection'!$C$18,OFFSET(Projection!AJ187,$A$2,0),NA())</f>
        <v>#N/A</v>
      </c>
      <c r="AB187" s="11" t="e">
        <f ca="1">IF($B187&lt;='Visualization - Projection'!$C$18,OFFSET(Projection!#REF!,$A$2,0),NA())</f>
        <v>#N/A</v>
      </c>
      <c r="AC187" s="11" t="e">
        <f ca="1">IF($B187&lt;='Visualization - Projection'!$C$18,OFFSET(Projection!AK187,$A$2,0),NA())</f>
        <v>#N/A</v>
      </c>
      <c r="AD187" s="10" t="e">
        <f ca="1">IF($B187&lt;='Visualization - Projection'!$C$18,OFFSET(Projection!AL187,$A$2,0),NA())</f>
        <v>#N/A</v>
      </c>
      <c r="AE187" s="10" t="e">
        <f ca="1">IF($B187&lt;='Visualization - Projection'!$C$18,OFFSET(Projection!AM187,$A$2,0),NA())</f>
        <v>#N/A</v>
      </c>
      <c r="AF187" s="3" t="e">
        <f ca="1">IF($B187&lt;='Visualization - Projection'!$C$18,OFFSET(Projection!K187,$A$2,0),NA())</f>
        <v>#N/A</v>
      </c>
      <c r="AG187" s="3" t="e">
        <f ca="1">IF($B187&lt;='Visualization - Projection'!$C$18,OFFSET(Projection!M187,$A$2,0),NA())</f>
        <v>#N/A</v>
      </c>
      <c r="AH187" s="3" t="e">
        <f ca="1">IF($B187&lt;='Visualization - Projection'!$C$18,OFFSET(Projection!N187,$A$2,0),NA())</f>
        <v>#N/A</v>
      </c>
    </row>
    <row r="188" spans="2:34">
      <c r="B188" s="9" t="e">
        <f ca="1">IF(B187&lt;'Visualization - Projection'!$C$18,OFFSET(Projection!A188,$A$2,0),NA())</f>
        <v>#N/A</v>
      </c>
      <c r="C188" s="10" t="e">
        <f ca="1">IF($B188&lt;='Visualization - Projection'!$C$18,OFFSET(Projection!B188,$A$2,0),NA())</f>
        <v>#N/A</v>
      </c>
      <c r="D188" s="11" t="e">
        <f ca="1">IF($B188&lt;='Visualization - Projection'!$C$18,OFFSET(Projection!C188,$A$2,0),NA())</f>
        <v>#N/A</v>
      </c>
      <c r="E188" s="12" t="e">
        <f ca="1">IF($B188&lt;='Visualization - Projection'!$C$18,OFFSET(Projection!D188,$A$2,0),NA())</f>
        <v>#N/A</v>
      </c>
      <c r="F188" s="12" t="e">
        <f ca="1">IF($B188&lt;='Visualization - Projection'!$C$18,OFFSET(Projection!#REF!,$A$2,0),NA())</f>
        <v>#N/A</v>
      </c>
      <c r="G188" s="10" t="e">
        <f ca="1">IF($B188&lt;='Visualization - Projection'!$C$18,OFFSET(Projection!E188,$A$2,0),NA())</f>
        <v>#N/A</v>
      </c>
      <c r="H188" s="12" t="e">
        <f ca="1">IF($B188&lt;='Visualization - Projection'!$C$18,OFFSET(Projection!F188,$A$2,0),NA())</f>
        <v>#N/A</v>
      </c>
      <c r="I188" s="12" t="e">
        <f ca="1">IF($B188&lt;='Visualization - Projection'!$C$18,OFFSET(Projection!#REF!,$A$2,0),NA())</f>
        <v>#N/A</v>
      </c>
      <c r="J188" s="10" t="e">
        <f ca="1">IF($B188&lt;='Visualization - Projection'!$C$18,OFFSET(Projection!O188,$A$2,0),NA())</f>
        <v>#N/A</v>
      </c>
      <c r="K188" s="10" t="e">
        <f ca="1">IF($B188&lt;='Visualization - Projection'!$C$18,OFFSET(Projection!P188,$A$2,0),NA())</f>
        <v>#N/A</v>
      </c>
      <c r="L188" s="12" t="e">
        <f ca="1">IF($B188&lt;='Visualization - Projection'!$C$18,OFFSET(Projection!Q188,$A$2,0),NA())</f>
        <v>#N/A</v>
      </c>
      <c r="M188" s="12" t="e">
        <f ca="1">IF($B188&lt;='Visualization - Projection'!$C$18,OFFSET(Projection!#REF!,$A$2,0),NA())</f>
        <v>#N/A</v>
      </c>
      <c r="N188" s="10" t="e">
        <f ca="1">IF($B188&lt;='Visualization - Projection'!$C$18,OFFSET(Projection!T188,$A$2,0),NA())</f>
        <v>#N/A</v>
      </c>
      <c r="O188" s="11" t="e">
        <f ca="1">IF($B188&lt;='Visualization - Projection'!$C$18,OFFSET(Projection!U188,$A$2,0),NA())</f>
        <v>#N/A</v>
      </c>
      <c r="P188" s="12" t="e">
        <f ca="1">IF($B188&lt;='Visualization - Projection'!$C$18,OFFSET(Projection!V188,$A$2,0),NA())</f>
        <v>#N/A</v>
      </c>
      <c r="Q188" s="10" t="e">
        <f ca="1">IF($B188&lt;='Visualization - Projection'!$C$18,OFFSET(Projection!W188,$A$2,0),NA())</f>
        <v>#N/A</v>
      </c>
      <c r="R188" s="11" t="e">
        <f ca="1">IF($B188&lt;='Visualization - Projection'!$C$18,OFFSET(Projection!X188,$A$2,0),NA())</f>
        <v>#N/A</v>
      </c>
      <c r="S188" s="12" t="e">
        <f ca="1">IF($B188&lt;='Visualization - Projection'!$C$18,OFFSET(Projection!Y188,$A$2,0),NA())</f>
        <v>#N/A</v>
      </c>
      <c r="T188" s="10" t="e">
        <f ca="1">IF($B188&lt;='Visualization - Projection'!$C$18,OFFSET(Projection!Z188,$A$2,0),NA())</f>
        <v>#N/A</v>
      </c>
      <c r="U188" s="10" t="e">
        <f ca="1">IF($B188&lt;='Visualization - Projection'!$C$18,OFFSET(Projection!AA188,$A$2,0),NA())</f>
        <v>#N/A</v>
      </c>
      <c r="V188" s="12" t="e">
        <f ca="1">IF($B188&lt;='Visualization - Projection'!$C$18,OFFSET(Projection!AB188,$A$2,0),NA())</f>
        <v>#N/A</v>
      </c>
      <c r="W188" s="10" t="e">
        <f ca="1">IF($B188&lt;='Visualization - Projection'!$C$18,OFFSET(Projection!AC188,$A$2,0),NA())</f>
        <v>#N/A</v>
      </c>
      <c r="X188" s="12" t="e">
        <f ca="1">IF($B188&lt;='Visualization - Projection'!$C$18,OFFSET(Projection!AD188,$A$2,0),NA())</f>
        <v>#N/A</v>
      </c>
      <c r="Y188" s="11" t="e">
        <f ca="1">IF($B188&lt;='Visualization - Projection'!$C$18,OFFSET(Projection!AE188,$A$2,0),NA())</f>
        <v>#N/A</v>
      </c>
      <c r="Z188" s="10" t="e">
        <f ca="1">IF($B188&lt;='Visualization - Projection'!$C$18,OFFSET(Projection!AI188,$A$2,0),NA())</f>
        <v>#N/A</v>
      </c>
      <c r="AA188" s="11" t="e">
        <f ca="1">IF($B188&lt;='Visualization - Projection'!$C$18,OFFSET(Projection!AJ188,$A$2,0),NA())</f>
        <v>#N/A</v>
      </c>
      <c r="AB188" s="11" t="e">
        <f ca="1">IF($B188&lt;='Visualization - Projection'!$C$18,OFFSET(Projection!#REF!,$A$2,0),NA())</f>
        <v>#N/A</v>
      </c>
      <c r="AC188" s="11" t="e">
        <f ca="1">IF($B188&lt;='Visualization - Projection'!$C$18,OFFSET(Projection!AK188,$A$2,0),NA())</f>
        <v>#N/A</v>
      </c>
      <c r="AD188" s="10" t="e">
        <f ca="1">IF($B188&lt;='Visualization - Projection'!$C$18,OFFSET(Projection!AL188,$A$2,0),NA())</f>
        <v>#N/A</v>
      </c>
      <c r="AE188" s="10" t="e">
        <f ca="1">IF($B188&lt;='Visualization - Projection'!$C$18,OFFSET(Projection!AM188,$A$2,0),NA())</f>
        <v>#N/A</v>
      </c>
      <c r="AF188" s="3" t="e">
        <f ca="1">IF($B188&lt;='Visualization - Projection'!$C$18,OFFSET(Projection!K188,$A$2,0),NA())</f>
        <v>#N/A</v>
      </c>
      <c r="AG188" s="3" t="e">
        <f ca="1">IF($B188&lt;='Visualization - Projection'!$C$18,OFFSET(Projection!M188,$A$2,0),NA())</f>
        <v>#N/A</v>
      </c>
      <c r="AH188" s="3" t="e">
        <f ca="1">IF($B188&lt;='Visualization - Projection'!$C$18,OFFSET(Projection!N188,$A$2,0),NA())</f>
        <v>#N/A</v>
      </c>
    </row>
    <row r="189" spans="2:34">
      <c r="B189" s="9" t="e">
        <f ca="1">IF(B188&lt;'Visualization - Projection'!$C$18,OFFSET(Projection!A189,$A$2,0),NA())</f>
        <v>#N/A</v>
      </c>
      <c r="C189" s="10" t="e">
        <f ca="1">IF($B189&lt;='Visualization - Projection'!$C$18,OFFSET(Projection!B189,$A$2,0),NA())</f>
        <v>#N/A</v>
      </c>
      <c r="D189" s="11" t="e">
        <f ca="1">IF($B189&lt;='Visualization - Projection'!$C$18,OFFSET(Projection!C189,$A$2,0),NA())</f>
        <v>#N/A</v>
      </c>
      <c r="E189" s="12" t="e">
        <f ca="1">IF($B189&lt;='Visualization - Projection'!$C$18,OFFSET(Projection!D189,$A$2,0),NA())</f>
        <v>#N/A</v>
      </c>
      <c r="F189" s="12" t="e">
        <f ca="1">IF($B189&lt;='Visualization - Projection'!$C$18,OFFSET(Projection!#REF!,$A$2,0),NA())</f>
        <v>#N/A</v>
      </c>
      <c r="G189" s="10" t="e">
        <f ca="1">IF($B189&lt;='Visualization - Projection'!$C$18,OFFSET(Projection!E189,$A$2,0),NA())</f>
        <v>#N/A</v>
      </c>
      <c r="H189" s="12" t="e">
        <f ca="1">IF($B189&lt;='Visualization - Projection'!$C$18,OFFSET(Projection!F189,$A$2,0),NA())</f>
        <v>#N/A</v>
      </c>
      <c r="I189" s="12" t="e">
        <f ca="1">IF($B189&lt;='Visualization - Projection'!$C$18,OFFSET(Projection!#REF!,$A$2,0),NA())</f>
        <v>#N/A</v>
      </c>
      <c r="J189" s="10" t="e">
        <f ca="1">IF($B189&lt;='Visualization - Projection'!$C$18,OFFSET(Projection!O189,$A$2,0),NA())</f>
        <v>#N/A</v>
      </c>
      <c r="K189" s="10" t="e">
        <f ca="1">IF($B189&lt;='Visualization - Projection'!$C$18,OFFSET(Projection!P189,$A$2,0),NA())</f>
        <v>#N/A</v>
      </c>
      <c r="L189" s="12" t="e">
        <f ca="1">IF($B189&lt;='Visualization - Projection'!$C$18,OFFSET(Projection!Q189,$A$2,0),NA())</f>
        <v>#N/A</v>
      </c>
      <c r="M189" s="12" t="e">
        <f ca="1">IF($B189&lt;='Visualization - Projection'!$C$18,OFFSET(Projection!#REF!,$A$2,0),NA())</f>
        <v>#N/A</v>
      </c>
      <c r="N189" s="10" t="e">
        <f ca="1">IF($B189&lt;='Visualization - Projection'!$C$18,OFFSET(Projection!T189,$A$2,0),NA())</f>
        <v>#N/A</v>
      </c>
      <c r="O189" s="11" t="e">
        <f ca="1">IF($B189&lt;='Visualization - Projection'!$C$18,OFFSET(Projection!U189,$A$2,0),NA())</f>
        <v>#N/A</v>
      </c>
      <c r="P189" s="12" t="e">
        <f ca="1">IF($B189&lt;='Visualization - Projection'!$C$18,OFFSET(Projection!V189,$A$2,0),NA())</f>
        <v>#N/A</v>
      </c>
      <c r="Q189" s="10" t="e">
        <f ca="1">IF($B189&lt;='Visualization - Projection'!$C$18,OFFSET(Projection!W189,$A$2,0),NA())</f>
        <v>#N/A</v>
      </c>
      <c r="R189" s="11" t="e">
        <f ca="1">IF($B189&lt;='Visualization - Projection'!$C$18,OFFSET(Projection!X189,$A$2,0),NA())</f>
        <v>#N/A</v>
      </c>
      <c r="S189" s="12" t="e">
        <f ca="1">IF($B189&lt;='Visualization - Projection'!$C$18,OFFSET(Projection!Y189,$A$2,0),NA())</f>
        <v>#N/A</v>
      </c>
      <c r="T189" s="10" t="e">
        <f ca="1">IF($B189&lt;='Visualization - Projection'!$C$18,OFFSET(Projection!Z189,$A$2,0),NA())</f>
        <v>#N/A</v>
      </c>
      <c r="U189" s="10" t="e">
        <f ca="1">IF($B189&lt;='Visualization - Projection'!$C$18,OFFSET(Projection!AA189,$A$2,0),NA())</f>
        <v>#N/A</v>
      </c>
      <c r="V189" s="12" t="e">
        <f ca="1">IF($B189&lt;='Visualization - Projection'!$C$18,OFFSET(Projection!AB189,$A$2,0),NA())</f>
        <v>#N/A</v>
      </c>
      <c r="W189" s="10" t="e">
        <f ca="1">IF($B189&lt;='Visualization - Projection'!$C$18,OFFSET(Projection!AC189,$A$2,0),NA())</f>
        <v>#N/A</v>
      </c>
      <c r="X189" s="12" t="e">
        <f ca="1">IF($B189&lt;='Visualization - Projection'!$C$18,OFFSET(Projection!AD189,$A$2,0),NA())</f>
        <v>#N/A</v>
      </c>
      <c r="Y189" s="11" t="e">
        <f ca="1">IF($B189&lt;='Visualization - Projection'!$C$18,OFFSET(Projection!AE189,$A$2,0),NA())</f>
        <v>#N/A</v>
      </c>
      <c r="Z189" s="10" t="e">
        <f ca="1">IF($B189&lt;='Visualization - Projection'!$C$18,OFFSET(Projection!AI189,$A$2,0),NA())</f>
        <v>#N/A</v>
      </c>
      <c r="AA189" s="11" t="e">
        <f ca="1">IF($B189&lt;='Visualization - Projection'!$C$18,OFFSET(Projection!AJ189,$A$2,0),NA())</f>
        <v>#N/A</v>
      </c>
      <c r="AB189" s="11" t="e">
        <f ca="1">IF($B189&lt;='Visualization - Projection'!$C$18,OFFSET(Projection!#REF!,$A$2,0),NA())</f>
        <v>#N/A</v>
      </c>
      <c r="AC189" s="11" t="e">
        <f ca="1">IF($B189&lt;='Visualization - Projection'!$C$18,OFFSET(Projection!AK189,$A$2,0),NA())</f>
        <v>#N/A</v>
      </c>
      <c r="AD189" s="10" t="e">
        <f ca="1">IF($B189&lt;='Visualization - Projection'!$C$18,OFFSET(Projection!AL189,$A$2,0),NA())</f>
        <v>#N/A</v>
      </c>
      <c r="AE189" s="10" t="e">
        <f ca="1">IF($B189&lt;='Visualization - Projection'!$C$18,OFFSET(Projection!AM189,$A$2,0),NA())</f>
        <v>#N/A</v>
      </c>
      <c r="AF189" s="3" t="e">
        <f ca="1">IF($B189&lt;='Visualization - Projection'!$C$18,OFFSET(Projection!K189,$A$2,0),NA())</f>
        <v>#N/A</v>
      </c>
      <c r="AG189" s="3" t="e">
        <f ca="1">IF($B189&lt;='Visualization - Projection'!$C$18,OFFSET(Projection!M189,$A$2,0),NA())</f>
        <v>#N/A</v>
      </c>
      <c r="AH189" s="3" t="e">
        <f ca="1">IF($B189&lt;='Visualization - Projection'!$C$18,OFFSET(Projection!N189,$A$2,0),NA())</f>
        <v>#N/A</v>
      </c>
    </row>
    <row r="190" spans="2:34">
      <c r="B190" s="9" t="e">
        <f ca="1">IF(B189&lt;'Visualization - Projection'!$C$18,OFFSET(Projection!A190,$A$2,0),NA())</f>
        <v>#N/A</v>
      </c>
      <c r="C190" s="10" t="e">
        <f ca="1">IF($B190&lt;='Visualization - Projection'!$C$18,OFFSET(Projection!B190,$A$2,0),NA())</f>
        <v>#N/A</v>
      </c>
      <c r="D190" s="11" t="e">
        <f ca="1">IF($B190&lt;='Visualization - Projection'!$C$18,OFFSET(Projection!C190,$A$2,0),NA())</f>
        <v>#N/A</v>
      </c>
      <c r="E190" s="12" t="e">
        <f ca="1">IF($B190&lt;='Visualization - Projection'!$C$18,OFFSET(Projection!D190,$A$2,0),NA())</f>
        <v>#N/A</v>
      </c>
      <c r="F190" s="12" t="e">
        <f ca="1">IF($B190&lt;='Visualization - Projection'!$C$18,OFFSET(Projection!#REF!,$A$2,0),NA())</f>
        <v>#N/A</v>
      </c>
      <c r="G190" s="10" t="e">
        <f ca="1">IF($B190&lt;='Visualization - Projection'!$C$18,OFFSET(Projection!E190,$A$2,0),NA())</f>
        <v>#N/A</v>
      </c>
      <c r="H190" s="12" t="e">
        <f ca="1">IF($B190&lt;='Visualization - Projection'!$C$18,OFFSET(Projection!F190,$A$2,0),NA())</f>
        <v>#N/A</v>
      </c>
      <c r="I190" s="12" t="e">
        <f ca="1">IF($B190&lt;='Visualization - Projection'!$C$18,OFFSET(Projection!#REF!,$A$2,0),NA())</f>
        <v>#N/A</v>
      </c>
      <c r="J190" s="10" t="e">
        <f ca="1">IF($B190&lt;='Visualization - Projection'!$C$18,OFFSET(Projection!O190,$A$2,0),NA())</f>
        <v>#N/A</v>
      </c>
      <c r="K190" s="10" t="e">
        <f ca="1">IF($B190&lt;='Visualization - Projection'!$C$18,OFFSET(Projection!P190,$A$2,0),NA())</f>
        <v>#N/A</v>
      </c>
      <c r="L190" s="12" t="e">
        <f ca="1">IF($B190&lt;='Visualization - Projection'!$C$18,OFFSET(Projection!Q190,$A$2,0),NA())</f>
        <v>#N/A</v>
      </c>
      <c r="M190" s="12" t="e">
        <f ca="1">IF($B190&lt;='Visualization - Projection'!$C$18,OFFSET(Projection!#REF!,$A$2,0),NA())</f>
        <v>#N/A</v>
      </c>
      <c r="N190" s="10" t="e">
        <f ca="1">IF($B190&lt;='Visualization - Projection'!$C$18,OFFSET(Projection!T190,$A$2,0),NA())</f>
        <v>#N/A</v>
      </c>
      <c r="O190" s="11" t="e">
        <f ca="1">IF($B190&lt;='Visualization - Projection'!$C$18,OFFSET(Projection!U190,$A$2,0),NA())</f>
        <v>#N/A</v>
      </c>
      <c r="P190" s="12" t="e">
        <f ca="1">IF($B190&lt;='Visualization - Projection'!$C$18,OFFSET(Projection!V190,$A$2,0),NA())</f>
        <v>#N/A</v>
      </c>
      <c r="Q190" s="10" t="e">
        <f ca="1">IF($B190&lt;='Visualization - Projection'!$C$18,OFFSET(Projection!W190,$A$2,0),NA())</f>
        <v>#N/A</v>
      </c>
      <c r="R190" s="11" t="e">
        <f ca="1">IF($B190&lt;='Visualization - Projection'!$C$18,OFFSET(Projection!X190,$A$2,0),NA())</f>
        <v>#N/A</v>
      </c>
      <c r="S190" s="12" t="e">
        <f ca="1">IF($B190&lt;='Visualization - Projection'!$C$18,OFFSET(Projection!Y190,$A$2,0),NA())</f>
        <v>#N/A</v>
      </c>
      <c r="T190" s="10" t="e">
        <f ca="1">IF($B190&lt;='Visualization - Projection'!$C$18,OFFSET(Projection!Z190,$A$2,0),NA())</f>
        <v>#N/A</v>
      </c>
      <c r="U190" s="10" t="e">
        <f ca="1">IF($B190&lt;='Visualization - Projection'!$C$18,OFFSET(Projection!AA190,$A$2,0),NA())</f>
        <v>#N/A</v>
      </c>
      <c r="V190" s="12" t="e">
        <f ca="1">IF($B190&lt;='Visualization - Projection'!$C$18,OFFSET(Projection!AB190,$A$2,0),NA())</f>
        <v>#N/A</v>
      </c>
      <c r="W190" s="10" t="e">
        <f ca="1">IF($B190&lt;='Visualization - Projection'!$C$18,OFFSET(Projection!AC190,$A$2,0),NA())</f>
        <v>#N/A</v>
      </c>
      <c r="X190" s="12" t="e">
        <f ca="1">IF($B190&lt;='Visualization - Projection'!$C$18,OFFSET(Projection!AD190,$A$2,0),NA())</f>
        <v>#N/A</v>
      </c>
      <c r="Y190" s="11" t="e">
        <f ca="1">IF($B190&lt;='Visualization - Projection'!$C$18,OFFSET(Projection!AE190,$A$2,0),NA())</f>
        <v>#N/A</v>
      </c>
      <c r="Z190" s="10" t="e">
        <f ca="1">IF($B190&lt;='Visualization - Projection'!$C$18,OFFSET(Projection!AI190,$A$2,0),NA())</f>
        <v>#N/A</v>
      </c>
      <c r="AA190" s="11" t="e">
        <f ca="1">IF($B190&lt;='Visualization - Projection'!$C$18,OFFSET(Projection!AJ190,$A$2,0),NA())</f>
        <v>#N/A</v>
      </c>
      <c r="AB190" s="11" t="e">
        <f ca="1">IF($B190&lt;='Visualization - Projection'!$C$18,OFFSET(Projection!#REF!,$A$2,0),NA())</f>
        <v>#N/A</v>
      </c>
      <c r="AC190" s="11" t="e">
        <f ca="1">IF($B190&lt;='Visualization - Projection'!$C$18,OFFSET(Projection!AK190,$A$2,0),NA())</f>
        <v>#N/A</v>
      </c>
      <c r="AD190" s="10" t="e">
        <f ca="1">IF($B190&lt;='Visualization - Projection'!$C$18,OFFSET(Projection!AL190,$A$2,0),NA())</f>
        <v>#N/A</v>
      </c>
      <c r="AE190" s="10" t="e">
        <f ca="1">IF($B190&lt;='Visualization - Projection'!$C$18,OFFSET(Projection!AM190,$A$2,0),NA())</f>
        <v>#N/A</v>
      </c>
      <c r="AF190" s="3" t="e">
        <f ca="1">IF($B190&lt;='Visualization - Projection'!$C$18,OFFSET(Projection!K190,$A$2,0),NA())</f>
        <v>#N/A</v>
      </c>
      <c r="AG190" s="3" t="e">
        <f ca="1">IF($B190&lt;='Visualization - Projection'!$C$18,OFFSET(Projection!M190,$A$2,0),NA())</f>
        <v>#N/A</v>
      </c>
      <c r="AH190" s="3" t="e">
        <f ca="1">IF($B190&lt;='Visualization - Projection'!$C$18,OFFSET(Projection!N190,$A$2,0),NA())</f>
        <v>#N/A</v>
      </c>
    </row>
    <row r="191" spans="2:34">
      <c r="B191" s="9" t="e">
        <f ca="1">IF(B190&lt;'Visualization - Projection'!$C$18,OFFSET(Projection!A191,$A$2,0),NA())</f>
        <v>#N/A</v>
      </c>
      <c r="C191" s="10" t="e">
        <f ca="1">IF($B191&lt;='Visualization - Projection'!$C$18,OFFSET(Projection!B191,$A$2,0),NA())</f>
        <v>#N/A</v>
      </c>
      <c r="D191" s="11" t="e">
        <f ca="1">IF($B191&lt;='Visualization - Projection'!$C$18,OFFSET(Projection!C191,$A$2,0),NA())</f>
        <v>#N/A</v>
      </c>
      <c r="E191" s="12" t="e">
        <f ca="1">IF($B191&lt;='Visualization - Projection'!$C$18,OFFSET(Projection!D191,$A$2,0),NA())</f>
        <v>#N/A</v>
      </c>
      <c r="F191" s="12" t="e">
        <f ca="1">IF($B191&lt;='Visualization - Projection'!$C$18,OFFSET(Projection!#REF!,$A$2,0),NA())</f>
        <v>#N/A</v>
      </c>
      <c r="G191" s="10" t="e">
        <f ca="1">IF($B191&lt;='Visualization - Projection'!$C$18,OFFSET(Projection!E191,$A$2,0),NA())</f>
        <v>#N/A</v>
      </c>
      <c r="H191" s="12" t="e">
        <f ca="1">IF($B191&lt;='Visualization - Projection'!$C$18,OFFSET(Projection!F191,$A$2,0),NA())</f>
        <v>#N/A</v>
      </c>
      <c r="I191" s="12" t="e">
        <f ca="1">IF($B191&lt;='Visualization - Projection'!$C$18,OFFSET(Projection!#REF!,$A$2,0),NA())</f>
        <v>#N/A</v>
      </c>
      <c r="J191" s="10" t="e">
        <f ca="1">IF($B191&lt;='Visualization - Projection'!$C$18,OFFSET(Projection!O191,$A$2,0),NA())</f>
        <v>#N/A</v>
      </c>
      <c r="K191" s="10" t="e">
        <f ca="1">IF($B191&lt;='Visualization - Projection'!$C$18,OFFSET(Projection!P191,$A$2,0),NA())</f>
        <v>#N/A</v>
      </c>
      <c r="L191" s="12" t="e">
        <f ca="1">IF($B191&lt;='Visualization - Projection'!$C$18,OFFSET(Projection!Q191,$A$2,0),NA())</f>
        <v>#N/A</v>
      </c>
      <c r="M191" s="12" t="e">
        <f ca="1">IF($B191&lt;='Visualization - Projection'!$C$18,OFFSET(Projection!#REF!,$A$2,0),NA())</f>
        <v>#N/A</v>
      </c>
      <c r="N191" s="10" t="e">
        <f ca="1">IF($B191&lt;='Visualization - Projection'!$C$18,OFFSET(Projection!T191,$A$2,0),NA())</f>
        <v>#N/A</v>
      </c>
      <c r="O191" s="11" t="e">
        <f ca="1">IF($B191&lt;='Visualization - Projection'!$C$18,OFFSET(Projection!U191,$A$2,0),NA())</f>
        <v>#N/A</v>
      </c>
      <c r="P191" s="12" t="e">
        <f ca="1">IF($B191&lt;='Visualization - Projection'!$C$18,OFFSET(Projection!V191,$A$2,0),NA())</f>
        <v>#N/A</v>
      </c>
      <c r="Q191" s="10" t="e">
        <f ca="1">IF($B191&lt;='Visualization - Projection'!$C$18,OFFSET(Projection!W191,$A$2,0),NA())</f>
        <v>#N/A</v>
      </c>
      <c r="R191" s="11" t="e">
        <f ca="1">IF($B191&lt;='Visualization - Projection'!$C$18,OFFSET(Projection!X191,$A$2,0),NA())</f>
        <v>#N/A</v>
      </c>
      <c r="S191" s="12" t="e">
        <f ca="1">IF($B191&lt;='Visualization - Projection'!$C$18,OFFSET(Projection!Y191,$A$2,0),NA())</f>
        <v>#N/A</v>
      </c>
      <c r="T191" s="10" t="e">
        <f ca="1">IF($B191&lt;='Visualization - Projection'!$C$18,OFFSET(Projection!Z191,$A$2,0),NA())</f>
        <v>#N/A</v>
      </c>
      <c r="U191" s="10" t="e">
        <f ca="1">IF($B191&lt;='Visualization - Projection'!$C$18,OFFSET(Projection!AA191,$A$2,0),NA())</f>
        <v>#N/A</v>
      </c>
      <c r="V191" s="12" t="e">
        <f ca="1">IF($B191&lt;='Visualization - Projection'!$C$18,OFFSET(Projection!AB191,$A$2,0),NA())</f>
        <v>#N/A</v>
      </c>
      <c r="W191" s="10" t="e">
        <f ca="1">IF($B191&lt;='Visualization - Projection'!$C$18,OFFSET(Projection!AC191,$A$2,0),NA())</f>
        <v>#N/A</v>
      </c>
      <c r="X191" s="12" t="e">
        <f ca="1">IF($B191&lt;='Visualization - Projection'!$C$18,OFFSET(Projection!AD191,$A$2,0),NA())</f>
        <v>#N/A</v>
      </c>
      <c r="Y191" s="11" t="e">
        <f ca="1">IF($B191&lt;='Visualization - Projection'!$C$18,OFFSET(Projection!AE191,$A$2,0),NA())</f>
        <v>#N/A</v>
      </c>
      <c r="Z191" s="10" t="e">
        <f ca="1">IF($B191&lt;='Visualization - Projection'!$C$18,OFFSET(Projection!AI191,$A$2,0),NA())</f>
        <v>#N/A</v>
      </c>
      <c r="AA191" s="11" t="e">
        <f ca="1">IF($B191&lt;='Visualization - Projection'!$C$18,OFFSET(Projection!AJ191,$A$2,0),NA())</f>
        <v>#N/A</v>
      </c>
      <c r="AB191" s="11" t="e">
        <f ca="1">IF($B191&lt;='Visualization - Projection'!$C$18,OFFSET(Projection!#REF!,$A$2,0),NA())</f>
        <v>#N/A</v>
      </c>
      <c r="AC191" s="11" t="e">
        <f ca="1">IF($B191&lt;='Visualization - Projection'!$C$18,OFFSET(Projection!AK191,$A$2,0),NA())</f>
        <v>#N/A</v>
      </c>
      <c r="AD191" s="10" t="e">
        <f ca="1">IF($B191&lt;='Visualization - Projection'!$C$18,OFFSET(Projection!AL191,$A$2,0),NA())</f>
        <v>#N/A</v>
      </c>
      <c r="AE191" s="10" t="e">
        <f ca="1">IF($B191&lt;='Visualization - Projection'!$C$18,OFFSET(Projection!AM191,$A$2,0),NA())</f>
        <v>#N/A</v>
      </c>
      <c r="AF191" s="3" t="e">
        <f ca="1">IF($B191&lt;='Visualization - Projection'!$C$18,OFFSET(Projection!K191,$A$2,0),NA())</f>
        <v>#N/A</v>
      </c>
      <c r="AG191" s="3" t="e">
        <f ca="1">IF($B191&lt;='Visualization - Projection'!$C$18,OFFSET(Projection!M191,$A$2,0),NA())</f>
        <v>#N/A</v>
      </c>
      <c r="AH191" s="3" t="e">
        <f ca="1">IF($B191&lt;='Visualization - Projection'!$C$18,OFFSET(Projection!N191,$A$2,0),NA())</f>
        <v>#N/A</v>
      </c>
    </row>
    <row r="192" spans="2:34">
      <c r="B192" s="9" t="e">
        <f ca="1">IF(B191&lt;'Visualization - Projection'!$C$18,OFFSET(Projection!A192,$A$2,0),NA())</f>
        <v>#N/A</v>
      </c>
      <c r="C192" s="10" t="e">
        <f ca="1">IF($B192&lt;='Visualization - Projection'!$C$18,OFFSET(Projection!B192,$A$2,0),NA())</f>
        <v>#N/A</v>
      </c>
      <c r="D192" s="11" t="e">
        <f ca="1">IF($B192&lt;='Visualization - Projection'!$C$18,OFFSET(Projection!C192,$A$2,0),NA())</f>
        <v>#N/A</v>
      </c>
      <c r="E192" s="12" t="e">
        <f ca="1">IF($B192&lt;='Visualization - Projection'!$C$18,OFFSET(Projection!D192,$A$2,0),NA())</f>
        <v>#N/A</v>
      </c>
      <c r="F192" s="12" t="e">
        <f ca="1">IF($B192&lt;='Visualization - Projection'!$C$18,OFFSET(Projection!#REF!,$A$2,0),NA())</f>
        <v>#N/A</v>
      </c>
      <c r="G192" s="10" t="e">
        <f ca="1">IF($B192&lt;='Visualization - Projection'!$C$18,OFFSET(Projection!E192,$A$2,0),NA())</f>
        <v>#N/A</v>
      </c>
      <c r="H192" s="12" t="e">
        <f ca="1">IF($B192&lt;='Visualization - Projection'!$C$18,OFFSET(Projection!F192,$A$2,0),NA())</f>
        <v>#N/A</v>
      </c>
      <c r="I192" s="12" t="e">
        <f ca="1">IF($B192&lt;='Visualization - Projection'!$C$18,OFFSET(Projection!#REF!,$A$2,0),NA())</f>
        <v>#N/A</v>
      </c>
      <c r="J192" s="10" t="e">
        <f ca="1">IF($B192&lt;='Visualization - Projection'!$C$18,OFFSET(Projection!O192,$A$2,0),NA())</f>
        <v>#N/A</v>
      </c>
      <c r="K192" s="10" t="e">
        <f ca="1">IF($B192&lt;='Visualization - Projection'!$C$18,OFFSET(Projection!P192,$A$2,0),NA())</f>
        <v>#N/A</v>
      </c>
      <c r="L192" s="12" t="e">
        <f ca="1">IF($B192&lt;='Visualization - Projection'!$C$18,OFFSET(Projection!Q192,$A$2,0),NA())</f>
        <v>#N/A</v>
      </c>
      <c r="M192" s="12" t="e">
        <f ca="1">IF($B192&lt;='Visualization - Projection'!$C$18,OFFSET(Projection!#REF!,$A$2,0),NA())</f>
        <v>#N/A</v>
      </c>
      <c r="N192" s="10" t="e">
        <f ca="1">IF($B192&lt;='Visualization - Projection'!$C$18,OFFSET(Projection!T192,$A$2,0),NA())</f>
        <v>#N/A</v>
      </c>
      <c r="O192" s="11" t="e">
        <f ca="1">IF($B192&lt;='Visualization - Projection'!$C$18,OFFSET(Projection!U192,$A$2,0),NA())</f>
        <v>#N/A</v>
      </c>
      <c r="P192" s="12" t="e">
        <f ca="1">IF($B192&lt;='Visualization - Projection'!$C$18,OFFSET(Projection!V192,$A$2,0),NA())</f>
        <v>#N/A</v>
      </c>
      <c r="Q192" s="10" t="e">
        <f ca="1">IF($B192&lt;='Visualization - Projection'!$C$18,OFFSET(Projection!W192,$A$2,0),NA())</f>
        <v>#N/A</v>
      </c>
      <c r="R192" s="11" t="e">
        <f ca="1">IF($B192&lt;='Visualization - Projection'!$C$18,OFFSET(Projection!X192,$A$2,0),NA())</f>
        <v>#N/A</v>
      </c>
      <c r="S192" s="12" t="e">
        <f ca="1">IF($B192&lt;='Visualization - Projection'!$C$18,OFFSET(Projection!Y192,$A$2,0),NA())</f>
        <v>#N/A</v>
      </c>
      <c r="T192" s="10" t="e">
        <f ca="1">IF($B192&lt;='Visualization - Projection'!$C$18,OFFSET(Projection!Z192,$A$2,0),NA())</f>
        <v>#N/A</v>
      </c>
      <c r="U192" s="10" t="e">
        <f ca="1">IF($B192&lt;='Visualization - Projection'!$C$18,OFFSET(Projection!AA192,$A$2,0),NA())</f>
        <v>#N/A</v>
      </c>
      <c r="V192" s="12" t="e">
        <f ca="1">IF($B192&lt;='Visualization - Projection'!$C$18,OFFSET(Projection!AB192,$A$2,0),NA())</f>
        <v>#N/A</v>
      </c>
      <c r="W192" s="10" t="e">
        <f ca="1">IF($B192&lt;='Visualization - Projection'!$C$18,OFFSET(Projection!AC192,$A$2,0),NA())</f>
        <v>#N/A</v>
      </c>
      <c r="X192" s="12" t="e">
        <f ca="1">IF($B192&lt;='Visualization - Projection'!$C$18,OFFSET(Projection!AD192,$A$2,0),NA())</f>
        <v>#N/A</v>
      </c>
      <c r="Y192" s="11" t="e">
        <f ca="1">IF($B192&lt;='Visualization - Projection'!$C$18,OFFSET(Projection!AE192,$A$2,0),NA())</f>
        <v>#N/A</v>
      </c>
      <c r="Z192" s="10" t="e">
        <f ca="1">IF($B192&lt;='Visualization - Projection'!$C$18,OFFSET(Projection!AI192,$A$2,0),NA())</f>
        <v>#N/A</v>
      </c>
      <c r="AA192" s="11" t="e">
        <f ca="1">IF($B192&lt;='Visualization - Projection'!$C$18,OFFSET(Projection!AJ192,$A$2,0),NA())</f>
        <v>#N/A</v>
      </c>
      <c r="AB192" s="11" t="e">
        <f ca="1">IF($B192&lt;='Visualization - Projection'!$C$18,OFFSET(Projection!#REF!,$A$2,0),NA())</f>
        <v>#N/A</v>
      </c>
      <c r="AC192" s="11" t="e">
        <f ca="1">IF($B192&lt;='Visualization - Projection'!$C$18,OFFSET(Projection!AK192,$A$2,0),NA())</f>
        <v>#N/A</v>
      </c>
      <c r="AD192" s="10" t="e">
        <f ca="1">IF($B192&lt;='Visualization - Projection'!$C$18,OFFSET(Projection!AL192,$A$2,0),NA())</f>
        <v>#N/A</v>
      </c>
      <c r="AE192" s="10" t="e">
        <f ca="1">IF($B192&lt;='Visualization - Projection'!$C$18,OFFSET(Projection!AM192,$A$2,0),NA())</f>
        <v>#N/A</v>
      </c>
      <c r="AF192" s="3" t="e">
        <f ca="1">IF($B192&lt;='Visualization - Projection'!$C$18,OFFSET(Projection!K192,$A$2,0),NA())</f>
        <v>#N/A</v>
      </c>
      <c r="AG192" s="3" t="e">
        <f ca="1">IF($B192&lt;='Visualization - Projection'!$C$18,OFFSET(Projection!M192,$A$2,0),NA())</f>
        <v>#N/A</v>
      </c>
      <c r="AH192" s="3" t="e">
        <f ca="1">IF($B192&lt;='Visualization - Projection'!$C$18,OFFSET(Projection!N192,$A$2,0),NA())</f>
        <v>#N/A</v>
      </c>
    </row>
    <row r="193" spans="2:34">
      <c r="B193" s="9" t="e">
        <f ca="1">IF(B192&lt;'Visualization - Projection'!$C$18,OFFSET(Projection!A193,$A$2,0),NA())</f>
        <v>#N/A</v>
      </c>
      <c r="C193" s="10" t="e">
        <f ca="1">IF($B193&lt;='Visualization - Projection'!$C$18,OFFSET(Projection!B193,$A$2,0),NA())</f>
        <v>#N/A</v>
      </c>
      <c r="D193" s="11" t="e">
        <f ca="1">IF($B193&lt;='Visualization - Projection'!$C$18,OFFSET(Projection!C193,$A$2,0),NA())</f>
        <v>#N/A</v>
      </c>
      <c r="E193" s="12" t="e">
        <f ca="1">IF($B193&lt;='Visualization - Projection'!$C$18,OFFSET(Projection!D193,$A$2,0),NA())</f>
        <v>#N/A</v>
      </c>
      <c r="F193" s="12" t="e">
        <f ca="1">IF($B193&lt;='Visualization - Projection'!$C$18,OFFSET(Projection!#REF!,$A$2,0),NA())</f>
        <v>#N/A</v>
      </c>
      <c r="G193" s="10" t="e">
        <f ca="1">IF($B193&lt;='Visualization - Projection'!$C$18,OFFSET(Projection!E193,$A$2,0),NA())</f>
        <v>#N/A</v>
      </c>
      <c r="H193" s="12" t="e">
        <f ca="1">IF($B193&lt;='Visualization - Projection'!$C$18,OFFSET(Projection!F193,$A$2,0),NA())</f>
        <v>#N/A</v>
      </c>
      <c r="I193" s="12" t="e">
        <f ca="1">IF($B193&lt;='Visualization - Projection'!$C$18,OFFSET(Projection!#REF!,$A$2,0),NA())</f>
        <v>#N/A</v>
      </c>
      <c r="J193" s="10" t="e">
        <f ca="1">IF($B193&lt;='Visualization - Projection'!$C$18,OFFSET(Projection!O193,$A$2,0),NA())</f>
        <v>#N/A</v>
      </c>
      <c r="K193" s="10" t="e">
        <f ca="1">IF($B193&lt;='Visualization - Projection'!$C$18,OFFSET(Projection!P193,$A$2,0),NA())</f>
        <v>#N/A</v>
      </c>
      <c r="L193" s="12" t="e">
        <f ca="1">IF($B193&lt;='Visualization - Projection'!$C$18,OFFSET(Projection!Q193,$A$2,0),NA())</f>
        <v>#N/A</v>
      </c>
      <c r="M193" s="12" t="e">
        <f ca="1">IF($B193&lt;='Visualization - Projection'!$C$18,OFFSET(Projection!#REF!,$A$2,0),NA())</f>
        <v>#N/A</v>
      </c>
      <c r="N193" s="10" t="e">
        <f ca="1">IF($B193&lt;='Visualization - Projection'!$C$18,OFFSET(Projection!T193,$A$2,0),NA())</f>
        <v>#N/A</v>
      </c>
      <c r="O193" s="11" t="e">
        <f ca="1">IF($B193&lt;='Visualization - Projection'!$C$18,OFFSET(Projection!U193,$A$2,0),NA())</f>
        <v>#N/A</v>
      </c>
      <c r="P193" s="12" t="e">
        <f ca="1">IF($B193&lt;='Visualization - Projection'!$C$18,OFFSET(Projection!V193,$A$2,0),NA())</f>
        <v>#N/A</v>
      </c>
      <c r="Q193" s="10" t="e">
        <f ca="1">IF($B193&lt;='Visualization - Projection'!$C$18,OFFSET(Projection!W193,$A$2,0),NA())</f>
        <v>#N/A</v>
      </c>
      <c r="R193" s="11" t="e">
        <f ca="1">IF($B193&lt;='Visualization - Projection'!$C$18,OFFSET(Projection!X193,$A$2,0),NA())</f>
        <v>#N/A</v>
      </c>
      <c r="S193" s="12" t="e">
        <f ca="1">IF($B193&lt;='Visualization - Projection'!$C$18,OFFSET(Projection!Y193,$A$2,0),NA())</f>
        <v>#N/A</v>
      </c>
      <c r="T193" s="10" t="e">
        <f ca="1">IF($B193&lt;='Visualization - Projection'!$C$18,OFFSET(Projection!Z193,$A$2,0),NA())</f>
        <v>#N/A</v>
      </c>
      <c r="U193" s="10" t="e">
        <f ca="1">IF($B193&lt;='Visualization - Projection'!$C$18,OFFSET(Projection!AA193,$A$2,0),NA())</f>
        <v>#N/A</v>
      </c>
      <c r="V193" s="12" t="e">
        <f ca="1">IF($B193&lt;='Visualization - Projection'!$C$18,OFFSET(Projection!AB193,$A$2,0),NA())</f>
        <v>#N/A</v>
      </c>
      <c r="W193" s="10" t="e">
        <f ca="1">IF($B193&lt;='Visualization - Projection'!$C$18,OFFSET(Projection!AC193,$A$2,0),NA())</f>
        <v>#N/A</v>
      </c>
      <c r="X193" s="12" t="e">
        <f ca="1">IF($B193&lt;='Visualization - Projection'!$C$18,OFFSET(Projection!AD193,$A$2,0),NA())</f>
        <v>#N/A</v>
      </c>
      <c r="Y193" s="11" t="e">
        <f ca="1">IF($B193&lt;='Visualization - Projection'!$C$18,OFFSET(Projection!AE193,$A$2,0),NA())</f>
        <v>#N/A</v>
      </c>
      <c r="Z193" s="10" t="e">
        <f ca="1">IF($B193&lt;='Visualization - Projection'!$C$18,OFFSET(Projection!AI193,$A$2,0),NA())</f>
        <v>#N/A</v>
      </c>
      <c r="AA193" s="11" t="e">
        <f ca="1">IF($B193&lt;='Visualization - Projection'!$C$18,OFFSET(Projection!AJ193,$A$2,0),NA())</f>
        <v>#N/A</v>
      </c>
      <c r="AB193" s="11" t="e">
        <f ca="1">IF($B193&lt;='Visualization - Projection'!$C$18,OFFSET(Projection!#REF!,$A$2,0),NA())</f>
        <v>#N/A</v>
      </c>
      <c r="AC193" s="11" t="e">
        <f ca="1">IF($B193&lt;='Visualization - Projection'!$C$18,OFFSET(Projection!AK193,$A$2,0),NA())</f>
        <v>#N/A</v>
      </c>
      <c r="AD193" s="10" t="e">
        <f ca="1">IF($B193&lt;='Visualization - Projection'!$C$18,OFFSET(Projection!AL193,$A$2,0),NA())</f>
        <v>#N/A</v>
      </c>
      <c r="AE193" s="10" t="e">
        <f ca="1">IF($B193&lt;='Visualization - Projection'!$C$18,OFFSET(Projection!AM193,$A$2,0),NA())</f>
        <v>#N/A</v>
      </c>
      <c r="AF193" s="3" t="e">
        <f ca="1">IF($B193&lt;='Visualization - Projection'!$C$18,OFFSET(Projection!K193,$A$2,0),NA())</f>
        <v>#N/A</v>
      </c>
      <c r="AG193" s="3" t="e">
        <f ca="1">IF($B193&lt;='Visualization - Projection'!$C$18,OFFSET(Projection!M193,$A$2,0),NA())</f>
        <v>#N/A</v>
      </c>
      <c r="AH193" s="3" t="e">
        <f ca="1">IF($B193&lt;='Visualization - Projection'!$C$18,OFFSET(Projection!N193,$A$2,0),NA())</f>
        <v>#N/A</v>
      </c>
    </row>
    <row r="194" spans="2:34">
      <c r="B194" s="9" t="e">
        <f ca="1">IF(B193&lt;'Visualization - Projection'!$C$18,OFFSET(Projection!A194,$A$2,0),NA())</f>
        <v>#N/A</v>
      </c>
      <c r="C194" s="10" t="e">
        <f ca="1">IF($B194&lt;='Visualization - Projection'!$C$18,OFFSET(Projection!B194,$A$2,0),NA())</f>
        <v>#N/A</v>
      </c>
      <c r="D194" s="11" t="e">
        <f ca="1">IF($B194&lt;='Visualization - Projection'!$C$18,OFFSET(Projection!C194,$A$2,0),NA())</f>
        <v>#N/A</v>
      </c>
      <c r="E194" s="12" t="e">
        <f ca="1">IF($B194&lt;='Visualization - Projection'!$C$18,OFFSET(Projection!D194,$A$2,0),NA())</f>
        <v>#N/A</v>
      </c>
      <c r="F194" s="12" t="e">
        <f ca="1">IF($B194&lt;='Visualization - Projection'!$C$18,OFFSET(Projection!#REF!,$A$2,0),NA())</f>
        <v>#N/A</v>
      </c>
      <c r="G194" s="10" t="e">
        <f ca="1">IF($B194&lt;='Visualization - Projection'!$C$18,OFFSET(Projection!E194,$A$2,0),NA())</f>
        <v>#N/A</v>
      </c>
      <c r="H194" s="12" t="e">
        <f ca="1">IF($B194&lt;='Visualization - Projection'!$C$18,OFFSET(Projection!F194,$A$2,0),NA())</f>
        <v>#N/A</v>
      </c>
      <c r="I194" s="12" t="e">
        <f ca="1">IF($B194&lt;='Visualization - Projection'!$C$18,OFFSET(Projection!#REF!,$A$2,0),NA())</f>
        <v>#N/A</v>
      </c>
      <c r="J194" s="10" t="e">
        <f ca="1">IF($B194&lt;='Visualization - Projection'!$C$18,OFFSET(Projection!O194,$A$2,0),NA())</f>
        <v>#N/A</v>
      </c>
      <c r="K194" s="10" t="e">
        <f ca="1">IF($B194&lt;='Visualization - Projection'!$C$18,OFFSET(Projection!P194,$A$2,0),NA())</f>
        <v>#N/A</v>
      </c>
      <c r="L194" s="12" t="e">
        <f ca="1">IF($B194&lt;='Visualization - Projection'!$C$18,OFFSET(Projection!Q194,$A$2,0),NA())</f>
        <v>#N/A</v>
      </c>
      <c r="M194" s="12" t="e">
        <f ca="1">IF($B194&lt;='Visualization - Projection'!$C$18,OFFSET(Projection!#REF!,$A$2,0),NA())</f>
        <v>#N/A</v>
      </c>
      <c r="N194" s="10" t="e">
        <f ca="1">IF($B194&lt;='Visualization - Projection'!$C$18,OFFSET(Projection!T194,$A$2,0),NA())</f>
        <v>#N/A</v>
      </c>
      <c r="O194" s="11" t="e">
        <f ca="1">IF($B194&lt;='Visualization - Projection'!$C$18,OFFSET(Projection!U194,$A$2,0),NA())</f>
        <v>#N/A</v>
      </c>
      <c r="P194" s="12" t="e">
        <f ca="1">IF($B194&lt;='Visualization - Projection'!$C$18,OFFSET(Projection!V194,$A$2,0),NA())</f>
        <v>#N/A</v>
      </c>
      <c r="Q194" s="10" t="e">
        <f ca="1">IF($B194&lt;='Visualization - Projection'!$C$18,OFFSET(Projection!W194,$A$2,0),NA())</f>
        <v>#N/A</v>
      </c>
      <c r="R194" s="11" t="e">
        <f ca="1">IF($B194&lt;='Visualization - Projection'!$C$18,OFFSET(Projection!X194,$A$2,0),NA())</f>
        <v>#N/A</v>
      </c>
      <c r="S194" s="12" t="e">
        <f ca="1">IF($B194&lt;='Visualization - Projection'!$C$18,OFFSET(Projection!Y194,$A$2,0),NA())</f>
        <v>#N/A</v>
      </c>
      <c r="T194" s="10" t="e">
        <f ca="1">IF($B194&lt;='Visualization - Projection'!$C$18,OFFSET(Projection!Z194,$A$2,0),NA())</f>
        <v>#N/A</v>
      </c>
      <c r="U194" s="10" t="e">
        <f ca="1">IF($B194&lt;='Visualization - Projection'!$C$18,OFFSET(Projection!AA194,$A$2,0),NA())</f>
        <v>#N/A</v>
      </c>
      <c r="V194" s="12" t="e">
        <f ca="1">IF($B194&lt;='Visualization - Projection'!$C$18,OFFSET(Projection!AB194,$A$2,0),NA())</f>
        <v>#N/A</v>
      </c>
      <c r="W194" s="10" t="e">
        <f ca="1">IF($B194&lt;='Visualization - Projection'!$C$18,OFFSET(Projection!AC194,$A$2,0),NA())</f>
        <v>#N/A</v>
      </c>
      <c r="X194" s="12" t="e">
        <f ca="1">IF($B194&lt;='Visualization - Projection'!$C$18,OFFSET(Projection!AD194,$A$2,0),NA())</f>
        <v>#N/A</v>
      </c>
      <c r="Y194" s="11" t="e">
        <f ca="1">IF($B194&lt;='Visualization - Projection'!$C$18,OFFSET(Projection!AE194,$A$2,0),NA())</f>
        <v>#N/A</v>
      </c>
      <c r="Z194" s="10" t="e">
        <f ca="1">IF($B194&lt;='Visualization - Projection'!$C$18,OFFSET(Projection!AI194,$A$2,0),NA())</f>
        <v>#N/A</v>
      </c>
      <c r="AA194" s="11" t="e">
        <f ca="1">IF($B194&lt;='Visualization - Projection'!$C$18,OFFSET(Projection!AJ194,$A$2,0),NA())</f>
        <v>#N/A</v>
      </c>
      <c r="AB194" s="11" t="e">
        <f ca="1">IF($B194&lt;='Visualization - Projection'!$C$18,OFFSET(Projection!#REF!,$A$2,0),NA())</f>
        <v>#N/A</v>
      </c>
      <c r="AC194" s="11" t="e">
        <f ca="1">IF($B194&lt;='Visualization - Projection'!$C$18,OFFSET(Projection!AK194,$A$2,0),NA())</f>
        <v>#N/A</v>
      </c>
      <c r="AD194" s="10" t="e">
        <f ca="1">IF($B194&lt;='Visualization - Projection'!$C$18,OFFSET(Projection!AL194,$A$2,0),NA())</f>
        <v>#N/A</v>
      </c>
      <c r="AE194" s="10" t="e">
        <f ca="1">IF($B194&lt;='Visualization - Projection'!$C$18,OFFSET(Projection!AM194,$A$2,0),NA())</f>
        <v>#N/A</v>
      </c>
      <c r="AF194" s="3" t="e">
        <f ca="1">IF($B194&lt;='Visualization - Projection'!$C$18,OFFSET(Projection!K194,$A$2,0),NA())</f>
        <v>#N/A</v>
      </c>
      <c r="AG194" s="3" t="e">
        <f ca="1">IF($B194&lt;='Visualization - Projection'!$C$18,OFFSET(Projection!M194,$A$2,0),NA())</f>
        <v>#N/A</v>
      </c>
      <c r="AH194" s="3" t="e">
        <f ca="1">IF($B194&lt;='Visualization - Projection'!$C$18,OFFSET(Projection!N194,$A$2,0),NA())</f>
        <v>#N/A</v>
      </c>
    </row>
    <row r="195" spans="2:34">
      <c r="B195" s="9" t="e">
        <f ca="1">IF(B194&lt;'Visualization - Projection'!$C$18,OFFSET(Projection!A195,$A$2,0),NA())</f>
        <v>#N/A</v>
      </c>
      <c r="C195" s="10" t="e">
        <f ca="1">IF($B195&lt;='Visualization - Projection'!$C$18,OFFSET(Projection!B195,$A$2,0),NA())</f>
        <v>#N/A</v>
      </c>
      <c r="D195" s="11" t="e">
        <f ca="1">IF($B195&lt;='Visualization - Projection'!$C$18,OFFSET(Projection!C195,$A$2,0),NA())</f>
        <v>#N/A</v>
      </c>
      <c r="E195" s="12" t="e">
        <f ca="1">IF($B195&lt;='Visualization - Projection'!$C$18,OFFSET(Projection!D195,$A$2,0),NA())</f>
        <v>#N/A</v>
      </c>
      <c r="F195" s="12" t="e">
        <f ca="1">IF($B195&lt;='Visualization - Projection'!$C$18,OFFSET(Projection!#REF!,$A$2,0),NA())</f>
        <v>#N/A</v>
      </c>
      <c r="G195" s="10" t="e">
        <f ca="1">IF($B195&lt;='Visualization - Projection'!$C$18,OFFSET(Projection!E195,$A$2,0),NA())</f>
        <v>#N/A</v>
      </c>
      <c r="H195" s="12" t="e">
        <f ca="1">IF($B195&lt;='Visualization - Projection'!$C$18,OFFSET(Projection!F195,$A$2,0),NA())</f>
        <v>#N/A</v>
      </c>
      <c r="I195" s="12" t="e">
        <f ca="1">IF($B195&lt;='Visualization - Projection'!$C$18,OFFSET(Projection!#REF!,$A$2,0),NA())</f>
        <v>#N/A</v>
      </c>
      <c r="J195" s="10" t="e">
        <f ca="1">IF($B195&lt;='Visualization - Projection'!$C$18,OFFSET(Projection!O195,$A$2,0),NA())</f>
        <v>#N/A</v>
      </c>
      <c r="K195" s="10" t="e">
        <f ca="1">IF($B195&lt;='Visualization - Projection'!$C$18,OFFSET(Projection!P195,$A$2,0),NA())</f>
        <v>#N/A</v>
      </c>
      <c r="L195" s="12" t="e">
        <f ca="1">IF($B195&lt;='Visualization - Projection'!$C$18,OFFSET(Projection!Q195,$A$2,0),NA())</f>
        <v>#N/A</v>
      </c>
      <c r="M195" s="12" t="e">
        <f ca="1">IF($B195&lt;='Visualization - Projection'!$C$18,OFFSET(Projection!#REF!,$A$2,0),NA())</f>
        <v>#N/A</v>
      </c>
      <c r="N195" s="10" t="e">
        <f ca="1">IF($B195&lt;='Visualization - Projection'!$C$18,OFFSET(Projection!T195,$A$2,0),NA())</f>
        <v>#N/A</v>
      </c>
      <c r="O195" s="11" t="e">
        <f ca="1">IF($B195&lt;='Visualization - Projection'!$C$18,OFFSET(Projection!U195,$A$2,0),NA())</f>
        <v>#N/A</v>
      </c>
      <c r="P195" s="12" t="e">
        <f ca="1">IF($B195&lt;='Visualization - Projection'!$C$18,OFFSET(Projection!V195,$A$2,0),NA())</f>
        <v>#N/A</v>
      </c>
      <c r="Q195" s="10" t="e">
        <f ca="1">IF($B195&lt;='Visualization - Projection'!$C$18,OFFSET(Projection!W195,$A$2,0),NA())</f>
        <v>#N/A</v>
      </c>
      <c r="R195" s="11" t="e">
        <f ca="1">IF($B195&lt;='Visualization - Projection'!$C$18,OFFSET(Projection!X195,$A$2,0),NA())</f>
        <v>#N/A</v>
      </c>
      <c r="S195" s="12" t="e">
        <f ca="1">IF($B195&lt;='Visualization - Projection'!$C$18,OFFSET(Projection!Y195,$A$2,0),NA())</f>
        <v>#N/A</v>
      </c>
      <c r="T195" s="10" t="e">
        <f ca="1">IF($B195&lt;='Visualization - Projection'!$C$18,OFFSET(Projection!Z195,$A$2,0),NA())</f>
        <v>#N/A</v>
      </c>
      <c r="U195" s="10" t="e">
        <f ca="1">IF($B195&lt;='Visualization - Projection'!$C$18,OFFSET(Projection!AA195,$A$2,0),NA())</f>
        <v>#N/A</v>
      </c>
      <c r="V195" s="12" t="e">
        <f ca="1">IF($B195&lt;='Visualization - Projection'!$C$18,OFFSET(Projection!AB195,$A$2,0),NA())</f>
        <v>#N/A</v>
      </c>
      <c r="W195" s="10" t="e">
        <f ca="1">IF($B195&lt;='Visualization - Projection'!$C$18,OFFSET(Projection!AC195,$A$2,0),NA())</f>
        <v>#N/A</v>
      </c>
      <c r="X195" s="12" t="e">
        <f ca="1">IF($B195&lt;='Visualization - Projection'!$C$18,OFFSET(Projection!AD195,$A$2,0),NA())</f>
        <v>#N/A</v>
      </c>
      <c r="Y195" s="11" t="e">
        <f ca="1">IF($B195&lt;='Visualization - Projection'!$C$18,OFFSET(Projection!AE195,$A$2,0),NA())</f>
        <v>#N/A</v>
      </c>
      <c r="Z195" s="10" t="e">
        <f ca="1">IF($B195&lt;='Visualization - Projection'!$C$18,OFFSET(Projection!AI195,$A$2,0),NA())</f>
        <v>#N/A</v>
      </c>
      <c r="AA195" s="11" t="e">
        <f ca="1">IF($B195&lt;='Visualization - Projection'!$C$18,OFFSET(Projection!AJ195,$A$2,0),NA())</f>
        <v>#N/A</v>
      </c>
      <c r="AB195" s="11" t="e">
        <f ca="1">IF($B195&lt;='Visualization - Projection'!$C$18,OFFSET(Projection!#REF!,$A$2,0),NA())</f>
        <v>#N/A</v>
      </c>
      <c r="AC195" s="11" t="e">
        <f ca="1">IF($B195&lt;='Visualization - Projection'!$C$18,OFFSET(Projection!AK195,$A$2,0),NA())</f>
        <v>#N/A</v>
      </c>
      <c r="AD195" s="10" t="e">
        <f ca="1">IF($B195&lt;='Visualization - Projection'!$C$18,OFFSET(Projection!AL195,$A$2,0),NA())</f>
        <v>#N/A</v>
      </c>
      <c r="AE195" s="10" t="e">
        <f ca="1">IF($B195&lt;='Visualization - Projection'!$C$18,OFFSET(Projection!AM195,$A$2,0),NA())</f>
        <v>#N/A</v>
      </c>
      <c r="AF195" s="3" t="e">
        <f ca="1">IF($B195&lt;='Visualization - Projection'!$C$18,OFFSET(Projection!K195,$A$2,0),NA())</f>
        <v>#N/A</v>
      </c>
      <c r="AG195" s="3" t="e">
        <f ca="1">IF($B195&lt;='Visualization - Projection'!$C$18,OFFSET(Projection!M195,$A$2,0),NA())</f>
        <v>#N/A</v>
      </c>
      <c r="AH195" s="3" t="e">
        <f ca="1">IF($B195&lt;='Visualization - Projection'!$C$18,OFFSET(Projection!N195,$A$2,0),NA())</f>
        <v>#N/A</v>
      </c>
    </row>
    <row r="196" spans="2:34">
      <c r="B196" s="9" t="e">
        <f ca="1">IF(B195&lt;'Visualization - Projection'!$C$18,OFFSET(Projection!A196,$A$2,0),NA())</f>
        <v>#N/A</v>
      </c>
      <c r="C196" s="10" t="e">
        <f ca="1">IF($B196&lt;='Visualization - Projection'!$C$18,OFFSET(Projection!B196,$A$2,0),NA())</f>
        <v>#N/A</v>
      </c>
      <c r="D196" s="11" t="e">
        <f ca="1">IF($B196&lt;='Visualization - Projection'!$C$18,OFFSET(Projection!C196,$A$2,0),NA())</f>
        <v>#N/A</v>
      </c>
      <c r="E196" s="12" t="e">
        <f ca="1">IF($B196&lt;='Visualization - Projection'!$C$18,OFFSET(Projection!D196,$A$2,0),NA())</f>
        <v>#N/A</v>
      </c>
      <c r="F196" s="12" t="e">
        <f ca="1">IF($B196&lt;='Visualization - Projection'!$C$18,OFFSET(Projection!#REF!,$A$2,0),NA())</f>
        <v>#N/A</v>
      </c>
      <c r="G196" s="10" t="e">
        <f ca="1">IF($B196&lt;='Visualization - Projection'!$C$18,OFFSET(Projection!E196,$A$2,0),NA())</f>
        <v>#N/A</v>
      </c>
      <c r="H196" s="12" t="e">
        <f ca="1">IF($B196&lt;='Visualization - Projection'!$C$18,OFFSET(Projection!F196,$A$2,0),NA())</f>
        <v>#N/A</v>
      </c>
      <c r="I196" s="12" t="e">
        <f ca="1">IF($B196&lt;='Visualization - Projection'!$C$18,OFFSET(Projection!#REF!,$A$2,0),NA())</f>
        <v>#N/A</v>
      </c>
      <c r="J196" s="10" t="e">
        <f ca="1">IF($B196&lt;='Visualization - Projection'!$C$18,OFFSET(Projection!O196,$A$2,0),NA())</f>
        <v>#N/A</v>
      </c>
      <c r="K196" s="10" t="e">
        <f ca="1">IF($B196&lt;='Visualization - Projection'!$C$18,OFFSET(Projection!P196,$A$2,0),NA())</f>
        <v>#N/A</v>
      </c>
      <c r="L196" s="12" t="e">
        <f ca="1">IF($B196&lt;='Visualization - Projection'!$C$18,OFFSET(Projection!Q196,$A$2,0),NA())</f>
        <v>#N/A</v>
      </c>
      <c r="M196" s="12" t="e">
        <f ca="1">IF($B196&lt;='Visualization - Projection'!$C$18,OFFSET(Projection!#REF!,$A$2,0),NA())</f>
        <v>#N/A</v>
      </c>
      <c r="N196" s="10" t="e">
        <f ca="1">IF($B196&lt;='Visualization - Projection'!$C$18,OFFSET(Projection!T196,$A$2,0),NA())</f>
        <v>#N/A</v>
      </c>
      <c r="O196" s="11" t="e">
        <f ca="1">IF($B196&lt;='Visualization - Projection'!$C$18,OFFSET(Projection!U196,$A$2,0),NA())</f>
        <v>#N/A</v>
      </c>
      <c r="P196" s="12" t="e">
        <f ca="1">IF($B196&lt;='Visualization - Projection'!$C$18,OFFSET(Projection!V196,$A$2,0),NA())</f>
        <v>#N/A</v>
      </c>
      <c r="Q196" s="10" t="e">
        <f ca="1">IF($B196&lt;='Visualization - Projection'!$C$18,OFFSET(Projection!W196,$A$2,0),NA())</f>
        <v>#N/A</v>
      </c>
      <c r="R196" s="11" t="e">
        <f ca="1">IF($B196&lt;='Visualization - Projection'!$C$18,OFFSET(Projection!X196,$A$2,0),NA())</f>
        <v>#N/A</v>
      </c>
      <c r="S196" s="12" t="e">
        <f ca="1">IF($B196&lt;='Visualization - Projection'!$C$18,OFFSET(Projection!Y196,$A$2,0),NA())</f>
        <v>#N/A</v>
      </c>
      <c r="T196" s="10" t="e">
        <f ca="1">IF($B196&lt;='Visualization - Projection'!$C$18,OFFSET(Projection!Z196,$A$2,0),NA())</f>
        <v>#N/A</v>
      </c>
      <c r="U196" s="10" t="e">
        <f ca="1">IF($B196&lt;='Visualization - Projection'!$C$18,OFFSET(Projection!AA196,$A$2,0),NA())</f>
        <v>#N/A</v>
      </c>
      <c r="V196" s="12" t="e">
        <f ca="1">IF($B196&lt;='Visualization - Projection'!$C$18,OFFSET(Projection!AB196,$A$2,0),NA())</f>
        <v>#N/A</v>
      </c>
      <c r="W196" s="10" t="e">
        <f ca="1">IF($B196&lt;='Visualization - Projection'!$C$18,OFFSET(Projection!AC196,$A$2,0),NA())</f>
        <v>#N/A</v>
      </c>
      <c r="X196" s="12" t="e">
        <f ca="1">IF($B196&lt;='Visualization - Projection'!$C$18,OFFSET(Projection!AD196,$A$2,0),NA())</f>
        <v>#N/A</v>
      </c>
      <c r="Y196" s="11" t="e">
        <f ca="1">IF($B196&lt;='Visualization - Projection'!$C$18,OFFSET(Projection!AE196,$A$2,0),NA())</f>
        <v>#N/A</v>
      </c>
      <c r="Z196" s="10" t="e">
        <f ca="1">IF($B196&lt;='Visualization - Projection'!$C$18,OFFSET(Projection!AI196,$A$2,0),NA())</f>
        <v>#N/A</v>
      </c>
      <c r="AA196" s="11" t="e">
        <f ca="1">IF($B196&lt;='Visualization - Projection'!$C$18,OFFSET(Projection!AJ196,$A$2,0),NA())</f>
        <v>#N/A</v>
      </c>
      <c r="AB196" s="11" t="e">
        <f ca="1">IF($B196&lt;='Visualization - Projection'!$C$18,OFFSET(Projection!#REF!,$A$2,0),NA())</f>
        <v>#N/A</v>
      </c>
      <c r="AC196" s="11" t="e">
        <f ca="1">IF($B196&lt;='Visualization - Projection'!$C$18,OFFSET(Projection!AK196,$A$2,0),NA())</f>
        <v>#N/A</v>
      </c>
      <c r="AD196" s="10" t="e">
        <f ca="1">IF($B196&lt;='Visualization - Projection'!$C$18,OFFSET(Projection!AL196,$A$2,0),NA())</f>
        <v>#N/A</v>
      </c>
      <c r="AE196" s="10" t="e">
        <f ca="1">IF($B196&lt;='Visualization - Projection'!$C$18,OFFSET(Projection!AM196,$A$2,0),NA())</f>
        <v>#N/A</v>
      </c>
      <c r="AF196" s="3" t="e">
        <f ca="1">IF($B196&lt;='Visualization - Projection'!$C$18,OFFSET(Projection!K196,$A$2,0),NA())</f>
        <v>#N/A</v>
      </c>
      <c r="AG196" s="3" t="e">
        <f ca="1">IF($B196&lt;='Visualization - Projection'!$C$18,OFFSET(Projection!M196,$A$2,0),NA())</f>
        <v>#N/A</v>
      </c>
      <c r="AH196" s="3" t="e">
        <f ca="1">IF($B196&lt;='Visualization - Projection'!$C$18,OFFSET(Projection!N196,$A$2,0),NA())</f>
        <v>#N/A</v>
      </c>
    </row>
    <row r="197" spans="2:34">
      <c r="B197" s="9" t="e">
        <f ca="1">IF(B196&lt;'Visualization - Projection'!$C$18,OFFSET(Projection!A197,$A$2,0),NA())</f>
        <v>#N/A</v>
      </c>
      <c r="C197" s="10" t="e">
        <f ca="1">IF($B197&lt;='Visualization - Projection'!$C$18,OFFSET(Projection!B197,$A$2,0),NA())</f>
        <v>#N/A</v>
      </c>
      <c r="D197" s="11" t="e">
        <f ca="1">IF($B197&lt;='Visualization - Projection'!$C$18,OFFSET(Projection!C197,$A$2,0),NA())</f>
        <v>#N/A</v>
      </c>
      <c r="E197" s="12" t="e">
        <f ca="1">IF($B197&lt;='Visualization - Projection'!$C$18,OFFSET(Projection!D197,$A$2,0),NA())</f>
        <v>#N/A</v>
      </c>
      <c r="F197" s="12" t="e">
        <f ca="1">IF($B197&lt;='Visualization - Projection'!$C$18,OFFSET(Projection!#REF!,$A$2,0),NA())</f>
        <v>#N/A</v>
      </c>
      <c r="G197" s="10" t="e">
        <f ca="1">IF($B197&lt;='Visualization - Projection'!$C$18,OFFSET(Projection!E197,$A$2,0),NA())</f>
        <v>#N/A</v>
      </c>
      <c r="H197" s="12" t="e">
        <f ca="1">IF($B197&lt;='Visualization - Projection'!$C$18,OFFSET(Projection!F197,$A$2,0),NA())</f>
        <v>#N/A</v>
      </c>
      <c r="I197" s="12" t="e">
        <f ca="1">IF($B197&lt;='Visualization - Projection'!$C$18,OFFSET(Projection!#REF!,$A$2,0),NA())</f>
        <v>#N/A</v>
      </c>
      <c r="J197" s="10" t="e">
        <f ca="1">IF($B197&lt;='Visualization - Projection'!$C$18,OFFSET(Projection!O197,$A$2,0),NA())</f>
        <v>#N/A</v>
      </c>
      <c r="K197" s="10" t="e">
        <f ca="1">IF($B197&lt;='Visualization - Projection'!$C$18,OFFSET(Projection!P197,$A$2,0),NA())</f>
        <v>#N/A</v>
      </c>
      <c r="L197" s="12" t="e">
        <f ca="1">IF($B197&lt;='Visualization - Projection'!$C$18,OFFSET(Projection!Q197,$A$2,0),NA())</f>
        <v>#N/A</v>
      </c>
      <c r="M197" s="12" t="e">
        <f ca="1">IF($B197&lt;='Visualization - Projection'!$C$18,OFFSET(Projection!#REF!,$A$2,0),NA())</f>
        <v>#N/A</v>
      </c>
      <c r="N197" s="10" t="e">
        <f ca="1">IF($B197&lt;='Visualization - Projection'!$C$18,OFFSET(Projection!T197,$A$2,0),NA())</f>
        <v>#N/A</v>
      </c>
      <c r="O197" s="11" t="e">
        <f ca="1">IF($B197&lt;='Visualization - Projection'!$C$18,OFFSET(Projection!U197,$A$2,0),NA())</f>
        <v>#N/A</v>
      </c>
      <c r="P197" s="12" t="e">
        <f ca="1">IF($B197&lt;='Visualization - Projection'!$C$18,OFFSET(Projection!V197,$A$2,0),NA())</f>
        <v>#N/A</v>
      </c>
      <c r="Q197" s="10" t="e">
        <f ca="1">IF($B197&lt;='Visualization - Projection'!$C$18,OFFSET(Projection!W197,$A$2,0),NA())</f>
        <v>#N/A</v>
      </c>
      <c r="R197" s="11" t="e">
        <f ca="1">IF($B197&lt;='Visualization - Projection'!$C$18,OFFSET(Projection!X197,$A$2,0),NA())</f>
        <v>#N/A</v>
      </c>
      <c r="S197" s="12" t="e">
        <f ca="1">IF($B197&lt;='Visualization - Projection'!$C$18,OFFSET(Projection!Y197,$A$2,0),NA())</f>
        <v>#N/A</v>
      </c>
      <c r="T197" s="10" t="e">
        <f ca="1">IF($B197&lt;='Visualization - Projection'!$C$18,OFFSET(Projection!Z197,$A$2,0),NA())</f>
        <v>#N/A</v>
      </c>
      <c r="U197" s="10" t="e">
        <f ca="1">IF($B197&lt;='Visualization - Projection'!$C$18,OFFSET(Projection!AA197,$A$2,0),NA())</f>
        <v>#N/A</v>
      </c>
      <c r="V197" s="12" t="e">
        <f ca="1">IF($B197&lt;='Visualization - Projection'!$C$18,OFFSET(Projection!AB197,$A$2,0),NA())</f>
        <v>#N/A</v>
      </c>
      <c r="W197" s="10" t="e">
        <f ca="1">IF($B197&lt;='Visualization - Projection'!$C$18,OFFSET(Projection!AC197,$A$2,0),NA())</f>
        <v>#N/A</v>
      </c>
      <c r="X197" s="12" t="e">
        <f ca="1">IF($B197&lt;='Visualization - Projection'!$C$18,OFFSET(Projection!AD197,$A$2,0),NA())</f>
        <v>#N/A</v>
      </c>
      <c r="Y197" s="11" t="e">
        <f ca="1">IF($B197&lt;='Visualization - Projection'!$C$18,OFFSET(Projection!AE197,$A$2,0),NA())</f>
        <v>#N/A</v>
      </c>
      <c r="Z197" s="10" t="e">
        <f ca="1">IF($B197&lt;='Visualization - Projection'!$C$18,OFFSET(Projection!AI197,$A$2,0),NA())</f>
        <v>#N/A</v>
      </c>
      <c r="AA197" s="11" t="e">
        <f ca="1">IF($B197&lt;='Visualization - Projection'!$C$18,OFFSET(Projection!AJ197,$A$2,0),NA())</f>
        <v>#N/A</v>
      </c>
      <c r="AB197" s="11" t="e">
        <f ca="1">IF($B197&lt;='Visualization - Projection'!$C$18,OFFSET(Projection!#REF!,$A$2,0),NA())</f>
        <v>#N/A</v>
      </c>
      <c r="AC197" s="11" t="e">
        <f ca="1">IF($B197&lt;='Visualization - Projection'!$C$18,OFFSET(Projection!AK197,$A$2,0),NA())</f>
        <v>#N/A</v>
      </c>
      <c r="AD197" s="10" t="e">
        <f ca="1">IF($B197&lt;='Visualization - Projection'!$C$18,OFFSET(Projection!AL197,$A$2,0),NA())</f>
        <v>#N/A</v>
      </c>
      <c r="AE197" s="10" t="e">
        <f ca="1">IF($B197&lt;='Visualization - Projection'!$C$18,OFFSET(Projection!AM197,$A$2,0),NA())</f>
        <v>#N/A</v>
      </c>
      <c r="AF197" s="3" t="e">
        <f ca="1">IF($B197&lt;='Visualization - Projection'!$C$18,OFFSET(Projection!K197,$A$2,0),NA())</f>
        <v>#N/A</v>
      </c>
      <c r="AG197" s="3" t="e">
        <f ca="1">IF($B197&lt;='Visualization - Projection'!$C$18,OFFSET(Projection!M197,$A$2,0),NA())</f>
        <v>#N/A</v>
      </c>
      <c r="AH197" s="3" t="e">
        <f ca="1">IF($B197&lt;='Visualization - Projection'!$C$18,OFFSET(Projection!N197,$A$2,0),NA())</f>
        <v>#N/A</v>
      </c>
    </row>
    <row r="198" spans="2:34">
      <c r="B198" s="9" t="e">
        <f ca="1">IF(B197&lt;'Visualization - Projection'!$C$18,OFFSET(Projection!A198,$A$2,0),NA())</f>
        <v>#N/A</v>
      </c>
      <c r="C198" s="10" t="e">
        <f ca="1">IF($B198&lt;='Visualization - Projection'!$C$18,OFFSET(Projection!B198,$A$2,0),NA())</f>
        <v>#N/A</v>
      </c>
      <c r="D198" s="11" t="e">
        <f ca="1">IF($B198&lt;='Visualization - Projection'!$C$18,OFFSET(Projection!C198,$A$2,0),NA())</f>
        <v>#N/A</v>
      </c>
      <c r="E198" s="12" t="e">
        <f ca="1">IF($B198&lt;='Visualization - Projection'!$C$18,OFFSET(Projection!D198,$A$2,0),NA())</f>
        <v>#N/A</v>
      </c>
      <c r="F198" s="12" t="e">
        <f ca="1">IF($B198&lt;='Visualization - Projection'!$C$18,OFFSET(Projection!#REF!,$A$2,0),NA())</f>
        <v>#N/A</v>
      </c>
      <c r="G198" s="10" t="e">
        <f ca="1">IF($B198&lt;='Visualization - Projection'!$C$18,OFFSET(Projection!E198,$A$2,0),NA())</f>
        <v>#N/A</v>
      </c>
      <c r="H198" s="12" t="e">
        <f ca="1">IF($B198&lt;='Visualization - Projection'!$C$18,OFFSET(Projection!F198,$A$2,0),NA())</f>
        <v>#N/A</v>
      </c>
      <c r="I198" s="12" t="e">
        <f ca="1">IF($B198&lt;='Visualization - Projection'!$C$18,OFFSET(Projection!#REF!,$A$2,0),NA())</f>
        <v>#N/A</v>
      </c>
      <c r="J198" s="10" t="e">
        <f ca="1">IF($B198&lt;='Visualization - Projection'!$C$18,OFFSET(Projection!O198,$A$2,0),NA())</f>
        <v>#N/A</v>
      </c>
      <c r="K198" s="10" t="e">
        <f ca="1">IF($B198&lt;='Visualization - Projection'!$C$18,OFFSET(Projection!P198,$A$2,0),NA())</f>
        <v>#N/A</v>
      </c>
      <c r="L198" s="12" t="e">
        <f ca="1">IF($B198&lt;='Visualization - Projection'!$C$18,OFFSET(Projection!Q198,$A$2,0),NA())</f>
        <v>#N/A</v>
      </c>
      <c r="M198" s="12" t="e">
        <f ca="1">IF($B198&lt;='Visualization - Projection'!$C$18,OFFSET(Projection!#REF!,$A$2,0),NA())</f>
        <v>#N/A</v>
      </c>
      <c r="N198" s="10" t="e">
        <f ca="1">IF($B198&lt;='Visualization - Projection'!$C$18,OFFSET(Projection!T198,$A$2,0),NA())</f>
        <v>#N/A</v>
      </c>
      <c r="O198" s="11" t="e">
        <f ca="1">IF($B198&lt;='Visualization - Projection'!$C$18,OFFSET(Projection!U198,$A$2,0),NA())</f>
        <v>#N/A</v>
      </c>
      <c r="P198" s="12" t="e">
        <f ca="1">IF($B198&lt;='Visualization - Projection'!$C$18,OFFSET(Projection!V198,$A$2,0),NA())</f>
        <v>#N/A</v>
      </c>
      <c r="Q198" s="10" t="e">
        <f ca="1">IF($B198&lt;='Visualization - Projection'!$C$18,OFFSET(Projection!W198,$A$2,0),NA())</f>
        <v>#N/A</v>
      </c>
      <c r="R198" s="11" t="e">
        <f ca="1">IF($B198&lt;='Visualization - Projection'!$C$18,OFFSET(Projection!X198,$A$2,0),NA())</f>
        <v>#N/A</v>
      </c>
      <c r="S198" s="12" t="e">
        <f ca="1">IF($B198&lt;='Visualization - Projection'!$C$18,OFFSET(Projection!Y198,$A$2,0),NA())</f>
        <v>#N/A</v>
      </c>
      <c r="T198" s="10" t="e">
        <f ca="1">IF($B198&lt;='Visualization - Projection'!$C$18,OFFSET(Projection!Z198,$A$2,0),NA())</f>
        <v>#N/A</v>
      </c>
      <c r="U198" s="10" t="e">
        <f ca="1">IF($B198&lt;='Visualization - Projection'!$C$18,OFFSET(Projection!AA198,$A$2,0),NA())</f>
        <v>#N/A</v>
      </c>
      <c r="V198" s="12" t="e">
        <f ca="1">IF($B198&lt;='Visualization - Projection'!$C$18,OFFSET(Projection!AB198,$A$2,0),NA())</f>
        <v>#N/A</v>
      </c>
      <c r="W198" s="10" t="e">
        <f ca="1">IF($B198&lt;='Visualization - Projection'!$C$18,OFFSET(Projection!AC198,$A$2,0),NA())</f>
        <v>#N/A</v>
      </c>
      <c r="X198" s="12" t="e">
        <f ca="1">IF($B198&lt;='Visualization - Projection'!$C$18,OFFSET(Projection!AD198,$A$2,0),NA())</f>
        <v>#N/A</v>
      </c>
      <c r="Y198" s="11" t="e">
        <f ca="1">IF($B198&lt;='Visualization - Projection'!$C$18,OFFSET(Projection!AE198,$A$2,0),NA())</f>
        <v>#N/A</v>
      </c>
      <c r="Z198" s="10" t="e">
        <f ca="1">IF($B198&lt;='Visualization - Projection'!$C$18,OFFSET(Projection!AI198,$A$2,0),NA())</f>
        <v>#N/A</v>
      </c>
      <c r="AA198" s="11" t="e">
        <f ca="1">IF($B198&lt;='Visualization - Projection'!$C$18,OFFSET(Projection!AJ198,$A$2,0),NA())</f>
        <v>#N/A</v>
      </c>
      <c r="AB198" s="11" t="e">
        <f ca="1">IF($B198&lt;='Visualization - Projection'!$C$18,OFFSET(Projection!#REF!,$A$2,0),NA())</f>
        <v>#N/A</v>
      </c>
      <c r="AC198" s="11" t="e">
        <f ca="1">IF($B198&lt;='Visualization - Projection'!$C$18,OFFSET(Projection!AK198,$A$2,0),NA())</f>
        <v>#N/A</v>
      </c>
      <c r="AD198" s="10" t="e">
        <f ca="1">IF($B198&lt;='Visualization - Projection'!$C$18,OFFSET(Projection!AL198,$A$2,0),NA())</f>
        <v>#N/A</v>
      </c>
      <c r="AE198" s="10" t="e">
        <f ca="1">IF($B198&lt;='Visualization - Projection'!$C$18,OFFSET(Projection!AM198,$A$2,0),NA())</f>
        <v>#N/A</v>
      </c>
      <c r="AF198" s="3" t="e">
        <f ca="1">IF($B198&lt;='Visualization - Projection'!$C$18,OFFSET(Projection!K198,$A$2,0),NA())</f>
        <v>#N/A</v>
      </c>
      <c r="AG198" s="3" t="e">
        <f ca="1">IF($B198&lt;='Visualization - Projection'!$C$18,OFFSET(Projection!M198,$A$2,0),NA())</f>
        <v>#N/A</v>
      </c>
      <c r="AH198" s="3" t="e">
        <f ca="1">IF($B198&lt;='Visualization - Projection'!$C$18,OFFSET(Projection!N198,$A$2,0),NA())</f>
        <v>#N/A</v>
      </c>
    </row>
    <row r="199" spans="2:34">
      <c r="B199" s="9" t="e">
        <f ca="1">IF(B198&lt;'Visualization - Projection'!$C$18,OFFSET(Projection!A199,$A$2,0),NA())</f>
        <v>#N/A</v>
      </c>
      <c r="C199" s="10" t="e">
        <f ca="1">IF($B199&lt;='Visualization - Projection'!$C$18,OFFSET(Projection!B199,$A$2,0),NA())</f>
        <v>#N/A</v>
      </c>
      <c r="D199" s="11" t="e">
        <f ca="1">IF($B199&lt;='Visualization - Projection'!$C$18,OFFSET(Projection!C199,$A$2,0),NA())</f>
        <v>#N/A</v>
      </c>
      <c r="E199" s="12" t="e">
        <f ca="1">IF($B199&lt;='Visualization - Projection'!$C$18,OFFSET(Projection!D199,$A$2,0),NA())</f>
        <v>#N/A</v>
      </c>
      <c r="F199" s="12" t="e">
        <f ca="1">IF($B199&lt;='Visualization - Projection'!$C$18,OFFSET(Projection!#REF!,$A$2,0),NA())</f>
        <v>#N/A</v>
      </c>
      <c r="G199" s="10" t="e">
        <f ca="1">IF($B199&lt;='Visualization - Projection'!$C$18,OFFSET(Projection!E199,$A$2,0),NA())</f>
        <v>#N/A</v>
      </c>
      <c r="H199" s="12" t="e">
        <f ca="1">IF($B199&lt;='Visualization - Projection'!$C$18,OFFSET(Projection!F199,$A$2,0),NA())</f>
        <v>#N/A</v>
      </c>
      <c r="I199" s="12" t="e">
        <f ca="1">IF($B199&lt;='Visualization - Projection'!$C$18,OFFSET(Projection!#REF!,$A$2,0),NA())</f>
        <v>#N/A</v>
      </c>
      <c r="J199" s="10" t="e">
        <f ca="1">IF($B199&lt;='Visualization - Projection'!$C$18,OFFSET(Projection!O199,$A$2,0),NA())</f>
        <v>#N/A</v>
      </c>
      <c r="K199" s="10" t="e">
        <f ca="1">IF($B199&lt;='Visualization - Projection'!$C$18,OFFSET(Projection!P199,$A$2,0),NA())</f>
        <v>#N/A</v>
      </c>
      <c r="L199" s="12" t="e">
        <f ca="1">IF($B199&lt;='Visualization - Projection'!$C$18,OFFSET(Projection!Q199,$A$2,0),NA())</f>
        <v>#N/A</v>
      </c>
      <c r="M199" s="12" t="e">
        <f ca="1">IF($B199&lt;='Visualization - Projection'!$C$18,OFFSET(Projection!#REF!,$A$2,0),NA())</f>
        <v>#N/A</v>
      </c>
      <c r="N199" s="10" t="e">
        <f ca="1">IF($B199&lt;='Visualization - Projection'!$C$18,OFFSET(Projection!T199,$A$2,0),NA())</f>
        <v>#N/A</v>
      </c>
      <c r="O199" s="11" t="e">
        <f ca="1">IF($B199&lt;='Visualization - Projection'!$C$18,OFFSET(Projection!U199,$A$2,0),NA())</f>
        <v>#N/A</v>
      </c>
      <c r="P199" s="12" t="e">
        <f ca="1">IF($B199&lt;='Visualization - Projection'!$C$18,OFFSET(Projection!V199,$A$2,0),NA())</f>
        <v>#N/A</v>
      </c>
      <c r="Q199" s="10" t="e">
        <f ca="1">IF($B199&lt;='Visualization - Projection'!$C$18,OFFSET(Projection!W199,$A$2,0),NA())</f>
        <v>#N/A</v>
      </c>
      <c r="R199" s="11" t="e">
        <f ca="1">IF($B199&lt;='Visualization - Projection'!$C$18,OFFSET(Projection!X199,$A$2,0),NA())</f>
        <v>#N/A</v>
      </c>
      <c r="S199" s="12" t="e">
        <f ca="1">IF($B199&lt;='Visualization - Projection'!$C$18,OFFSET(Projection!Y199,$A$2,0),NA())</f>
        <v>#N/A</v>
      </c>
      <c r="T199" s="10" t="e">
        <f ca="1">IF($B199&lt;='Visualization - Projection'!$C$18,OFFSET(Projection!Z199,$A$2,0),NA())</f>
        <v>#N/A</v>
      </c>
      <c r="U199" s="10" t="e">
        <f ca="1">IF($B199&lt;='Visualization - Projection'!$C$18,OFFSET(Projection!AA199,$A$2,0),NA())</f>
        <v>#N/A</v>
      </c>
      <c r="V199" s="12" t="e">
        <f ca="1">IF($B199&lt;='Visualization - Projection'!$C$18,OFFSET(Projection!AB199,$A$2,0),NA())</f>
        <v>#N/A</v>
      </c>
      <c r="W199" s="10" t="e">
        <f ca="1">IF($B199&lt;='Visualization - Projection'!$C$18,OFFSET(Projection!AC199,$A$2,0),NA())</f>
        <v>#N/A</v>
      </c>
      <c r="X199" s="12" t="e">
        <f ca="1">IF($B199&lt;='Visualization - Projection'!$C$18,OFFSET(Projection!AD199,$A$2,0),NA())</f>
        <v>#N/A</v>
      </c>
      <c r="Y199" s="11" t="e">
        <f ca="1">IF($B199&lt;='Visualization - Projection'!$C$18,OFFSET(Projection!AE199,$A$2,0),NA())</f>
        <v>#N/A</v>
      </c>
      <c r="Z199" s="10" t="e">
        <f ca="1">IF($B199&lt;='Visualization - Projection'!$C$18,OFFSET(Projection!AI199,$A$2,0),NA())</f>
        <v>#N/A</v>
      </c>
      <c r="AA199" s="11" t="e">
        <f ca="1">IF($B199&lt;='Visualization - Projection'!$C$18,OFFSET(Projection!AJ199,$A$2,0),NA())</f>
        <v>#N/A</v>
      </c>
      <c r="AB199" s="11" t="e">
        <f ca="1">IF($B199&lt;='Visualization - Projection'!$C$18,OFFSET(Projection!#REF!,$A$2,0),NA())</f>
        <v>#N/A</v>
      </c>
      <c r="AC199" s="11" t="e">
        <f ca="1">IF($B199&lt;='Visualization - Projection'!$C$18,OFFSET(Projection!AK199,$A$2,0),NA())</f>
        <v>#N/A</v>
      </c>
      <c r="AD199" s="10" t="e">
        <f ca="1">IF($B199&lt;='Visualization - Projection'!$C$18,OFFSET(Projection!AL199,$A$2,0),NA())</f>
        <v>#N/A</v>
      </c>
      <c r="AE199" s="10" t="e">
        <f ca="1">IF($B199&lt;='Visualization - Projection'!$C$18,OFFSET(Projection!AM199,$A$2,0),NA())</f>
        <v>#N/A</v>
      </c>
      <c r="AF199" s="3" t="e">
        <f ca="1">IF($B199&lt;='Visualization - Projection'!$C$18,OFFSET(Projection!K199,$A$2,0),NA())</f>
        <v>#N/A</v>
      </c>
      <c r="AG199" s="3" t="e">
        <f ca="1">IF($B199&lt;='Visualization - Projection'!$C$18,OFFSET(Projection!M199,$A$2,0),NA())</f>
        <v>#N/A</v>
      </c>
      <c r="AH199" s="3" t="e">
        <f ca="1">IF($B199&lt;='Visualization - Projection'!$C$18,OFFSET(Projection!N199,$A$2,0),NA())</f>
        <v>#N/A</v>
      </c>
    </row>
    <row r="200" spans="2:34">
      <c r="B200" s="9" t="e">
        <f ca="1">IF(B199&lt;'Visualization - Projection'!$C$18,OFFSET(Projection!A200,$A$2,0),NA())</f>
        <v>#N/A</v>
      </c>
      <c r="C200" s="10" t="e">
        <f ca="1">IF($B200&lt;='Visualization - Projection'!$C$18,OFFSET(Projection!B200,$A$2,0),NA())</f>
        <v>#N/A</v>
      </c>
      <c r="D200" s="11" t="e">
        <f ca="1">IF($B200&lt;='Visualization - Projection'!$C$18,OFFSET(Projection!C200,$A$2,0),NA())</f>
        <v>#N/A</v>
      </c>
      <c r="E200" s="12" t="e">
        <f ca="1">IF($B200&lt;='Visualization - Projection'!$C$18,OFFSET(Projection!D200,$A$2,0),NA())</f>
        <v>#N/A</v>
      </c>
      <c r="F200" s="12" t="e">
        <f ca="1">IF($B200&lt;='Visualization - Projection'!$C$18,OFFSET(Projection!#REF!,$A$2,0),NA())</f>
        <v>#N/A</v>
      </c>
      <c r="G200" s="10" t="e">
        <f ca="1">IF($B200&lt;='Visualization - Projection'!$C$18,OFFSET(Projection!E200,$A$2,0),NA())</f>
        <v>#N/A</v>
      </c>
      <c r="H200" s="12" t="e">
        <f ca="1">IF($B200&lt;='Visualization - Projection'!$C$18,OFFSET(Projection!F200,$A$2,0),NA())</f>
        <v>#N/A</v>
      </c>
      <c r="I200" s="12" t="e">
        <f ca="1">IF($B200&lt;='Visualization - Projection'!$C$18,OFFSET(Projection!#REF!,$A$2,0),NA())</f>
        <v>#N/A</v>
      </c>
      <c r="J200" s="10" t="e">
        <f ca="1">IF($B200&lt;='Visualization - Projection'!$C$18,OFFSET(Projection!O200,$A$2,0),NA())</f>
        <v>#N/A</v>
      </c>
      <c r="K200" s="10" t="e">
        <f ca="1">IF($B200&lt;='Visualization - Projection'!$C$18,OFFSET(Projection!P200,$A$2,0),NA())</f>
        <v>#N/A</v>
      </c>
      <c r="L200" s="12" t="e">
        <f ca="1">IF($B200&lt;='Visualization - Projection'!$C$18,OFFSET(Projection!Q200,$A$2,0),NA())</f>
        <v>#N/A</v>
      </c>
      <c r="M200" s="12" t="e">
        <f ca="1">IF($B200&lt;='Visualization - Projection'!$C$18,OFFSET(Projection!#REF!,$A$2,0),NA())</f>
        <v>#N/A</v>
      </c>
      <c r="N200" s="10" t="e">
        <f ca="1">IF($B200&lt;='Visualization - Projection'!$C$18,OFFSET(Projection!T200,$A$2,0),NA())</f>
        <v>#N/A</v>
      </c>
      <c r="O200" s="11" t="e">
        <f ca="1">IF($B200&lt;='Visualization - Projection'!$C$18,OFFSET(Projection!U200,$A$2,0),NA())</f>
        <v>#N/A</v>
      </c>
      <c r="P200" s="12" t="e">
        <f ca="1">IF($B200&lt;='Visualization - Projection'!$C$18,OFFSET(Projection!V200,$A$2,0),NA())</f>
        <v>#N/A</v>
      </c>
      <c r="Q200" s="10" t="e">
        <f ca="1">IF($B200&lt;='Visualization - Projection'!$C$18,OFFSET(Projection!W200,$A$2,0),NA())</f>
        <v>#N/A</v>
      </c>
      <c r="R200" s="11" t="e">
        <f ca="1">IF($B200&lt;='Visualization - Projection'!$C$18,OFFSET(Projection!X200,$A$2,0),NA())</f>
        <v>#N/A</v>
      </c>
      <c r="S200" s="12" t="e">
        <f ca="1">IF($B200&lt;='Visualization - Projection'!$C$18,OFFSET(Projection!Y200,$A$2,0),NA())</f>
        <v>#N/A</v>
      </c>
      <c r="T200" s="10" t="e">
        <f ca="1">IF($B200&lt;='Visualization - Projection'!$C$18,OFFSET(Projection!Z200,$A$2,0),NA())</f>
        <v>#N/A</v>
      </c>
      <c r="U200" s="10" t="e">
        <f ca="1">IF($B200&lt;='Visualization - Projection'!$C$18,OFFSET(Projection!AA200,$A$2,0),NA())</f>
        <v>#N/A</v>
      </c>
      <c r="V200" s="12" t="e">
        <f ca="1">IF($B200&lt;='Visualization - Projection'!$C$18,OFFSET(Projection!AB200,$A$2,0),NA())</f>
        <v>#N/A</v>
      </c>
      <c r="W200" s="10" t="e">
        <f ca="1">IF($B200&lt;='Visualization - Projection'!$C$18,OFFSET(Projection!AC200,$A$2,0),NA())</f>
        <v>#N/A</v>
      </c>
      <c r="X200" s="12" t="e">
        <f ca="1">IF($B200&lt;='Visualization - Projection'!$C$18,OFFSET(Projection!AD200,$A$2,0),NA())</f>
        <v>#N/A</v>
      </c>
      <c r="Y200" s="11" t="e">
        <f ca="1">IF($B200&lt;='Visualization - Projection'!$C$18,OFFSET(Projection!AE200,$A$2,0),NA())</f>
        <v>#N/A</v>
      </c>
      <c r="Z200" s="10" t="e">
        <f ca="1">IF($B200&lt;='Visualization - Projection'!$C$18,OFFSET(Projection!AI200,$A$2,0),NA())</f>
        <v>#N/A</v>
      </c>
      <c r="AA200" s="11" t="e">
        <f ca="1">IF($B200&lt;='Visualization - Projection'!$C$18,OFFSET(Projection!AJ200,$A$2,0),NA())</f>
        <v>#N/A</v>
      </c>
      <c r="AB200" s="11" t="e">
        <f ca="1">IF($B200&lt;='Visualization - Projection'!$C$18,OFFSET(Projection!#REF!,$A$2,0),NA())</f>
        <v>#N/A</v>
      </c>
      <c r="AC200" s="11" t="e">
        <f ca="1">IF($B200&lt;='Visualization - Projection'!$C$18,OFFSET(Projection!AK200,$A$2,0),NA())</f>
        <v>#N/A</v>
      </c>
      <c r="AD200" s="10" t="e">
        <f ca="1">IF($B200&lt;='Visualization - Projection'!$C$18,OFFSET(Projection!AL200,$A$2,0),NA())</f>
        <v>#N/A</v>
      </c>
      <c r="AE200" s="10" t="e">
        <f ca="1">IF($B200&lt;='Visualization - Projection'!$C$18,OFFSET(Projection!AM200,$A$2,0),NA())</f>
        <v>#N/A</v>
      </c>
      <c r="AF200" s="3" t="e">
        <f ca="1">IF($B200&lt;='Visualization - Projection'!$C$18,OFFSET(Projection!K200,$A$2,0),NA())</f>
        <v>#N/A</v>
      </c>
      <c r="AG200" s="3" t="e">
        <f ca="1">IF($B200&lt;='Visualization - Projection'!$C$18,OFFSET(Projection!M200,$A$2,0),NA())</f>
        <v>#N/A</v>
      </c>
      <c r="AH200" s="3" t="e">
        <f ca="1">IF($B200&lt;='Visualization - Projection'!$C$18,OFFSET(Projection!N200,$A$2,0),NA())</f>
        <v>#N/A</v>
      </c>
    </row>
    <row r="201" spans="2:34">
      <c r="B201" s="9" t="e">
        <f ca="1">IF(B200&lt;'Visualization - Projection'!$C$18,OFFSET(Projection!A201,$A$2,0),NA())</f>
        <v>#N/A</v>
      </c>
      <c r="C201" s="10" t="e">
        <f ca="1">IF($B201&lt;='Visualization - Projection'!$C$18,OFFSET(Projection!B201,$A$2,0),NA())</f>
        <v>#N/A</v>
      </c>
      <c r="D201" s="11" t="e">
        <f ca="1">IF($B201&lt;='Visualization - Projection'!$C$18,OFFSET(Projection!C201,$A$2,0),NA())</f>
        <v>#N/A</v>
      </c>
      <c r="E201" s="12" t="e">
        <f ca="1">IF($B201&lt;='Visualization - Projection'!$C$18,OFFSET(Projection!D201,$A$2,0),NA())</f>
        <v>#N/A</v>
      </c>
      <c r="F201" s="12" t="e">
        <f ca="1">IF($B201&lt;='Visualization - Projection'!$C$18,OFFSET(Projection!#REF!,$A$2,0),NA())</f>
        <v>#N/A</v>
      </c>
      <c r="G201" s="10" t="e">
        <f ca="1">IF($B201&lt;='Visualization - Projection'!$C$18,OFFSET(Projection!E201,$A$2,0),NA())</f>
        <v>#N/A</v>
      </c>
      <c r="H201" s="12" t="e">
        <f ca="1">IF($B201&lt;='Visualization - Projection'!$C$18,OFFSET(Projection!F201,$A$2,0),NA())</f>
        <v>#N/A</v>
      </c>
      <c r="I201" s="12" t="e">
        <f ca="1">IF($B201&lt;='Visualization - Projection'!$C$18,OFFSET(Projection!#REF!,$A$2,0),NA())</f>
        <v>#N/A</v>
      </c>
      <c r="J201" s="10" t="e">
        <f ca="1">IF($B201&lt;='Visualization - Projection'!$C$18,OFFSET(Projection!O201,$A$2,0),NA())</f>
        <v>#N/A</v>
      </c>
      <c r="K201" s="10" t="e">
        <f ca="1">IF($B201&lt;='Visualization - Projection'!$C$18,OFFSET(Projection!P201,$A$2,0),NA())</f>
        <v>#N/A</v>
      </c>
      <c r="L201" s="12" t="e">
        <f ca="1">IF($B201&lt;='Visualization - Projection'!$C$18,OFFSET(Projection!Q201,$A$2,0),NA())</f>
        <v>#N/A</v>
      </c>
      <c r="M201" s="12" t="e">
        <f ca="1">IF($B201&lt;='Visualization - Projection'!$C$18,OFFSET(Projection!#REF!,$A$2,0),NA())</f>
        <v>#N/A</v>
      </c>
      <c r="N201" s="10" t="e">
        <f ca="1">IF($B201&lt;='Visualization - Projection'!$C$18,OFFSET(Projection!T201,$A$2,0),NA())</f>
        <v>#N/A</v>
      </c>
      <c r="O201" s="11" t="e">
        <f ca="1">IF($B201&lt;='Visualization - Projection'!$C$18,OFFSET(Projection!U201,$A$2,0),NA())</f>
        <v>#N/A</v>
      </c>
      <c r="P201" s="12" t="e">
        <f ca="1">IF($B201&lt;='Visualization - Projection'!$C$18,OFFSET(Projection!V201,$A$2,0),NA())</f>
        <v>#N/A</v>
      </c>
      <c r="Q201" s="10" t="e">
        <f ca="1">IF($B201&lt;='Visualization - Projection'!$C$18,OFFSET(Projection!W201,$A$2,0),NA())</f>
        <v>#N/A</v>
      </c>
      <c r="R201" s="11" t="e">
        <f ca="1">IF($B201&lt;='Visualization - Projection'!$C$18,OFFSET(Projection!X201,$A$2,0),NA())</f>
        <v>#N/A</v>
      </c>
      <c r="S201" s="12" t="e">
        <f ca="1">IF($B201&lt;='Visualization - Projection'!$C$18,OFFSET(Projection!Y201,$A$2,0),NA())</f>
        <v>#N/A</v>
      </c>
      <c r="T201" s="10" t="e">
        <f ca="1">IF($B201&lt;='Visualization - Projection'!$C$18,OFFSET(Projection!Z201,$A$2,0),NA())</f>
        <v>#N/A</v>
      </c>
      <c r="U201" s="10" t="e">
        <f ca="1">IF($B201&lt;='Visualization - Projection'!$C$18,OFFSET(Projection!AA201,$A$2,0),NA())</f>
        <v>#N/A</v>
      </c>
      <c r="V201" s="12" t="e">
        <f ca="1">IF($B201&lt;='Visualization - Projection'!$C$18,OFFSET(Projection!AB201,$A$2,0),NA())</f>
        <v>#N/A</v>
      </c>
      <c r="W201" s="10" t="e">
        <f ca="1">IF($B201&lt;='Visualization - Projection'!$C$18,OFFSET(Projection!AC201,$A$2,0),NA())</f>
        <v>#N/A</v>
      </c>
      <c r="X201" s="12" t="e">
        <f ca="1">IF($B201&lt;='Visualization - Projection'!$C$18,OFFSET(Projection!AD201,$A$2,0),NA())</f>
        <v>#N/A</v>
      </c>
      <c r="Y201" s="11" t="e">
        <f ca="1">IF($B201&lt;='Visualization - Projection'!$C$18,OFFSET(Projection!AE201,$A$2,0),NA())</f>
        <v>#N/A</v>
      </c>
      <c r="Z201" s="10" t="e">
        <f ca="1">IF($B201&lt;='Visualization - Projection'!$C$18,OFFSET(Projection!AI201,$A$2,0),NA())</f>
        <v>#N/A</v>
      </c>
      <c r="AA201" s="11" t="e">
        <f ca="1">IF($B201&lt;='Visualization - Projection'!$C$18,OFFSET(Projection!AJ201,$A$2,0),NA())</f>
        <v>#N/A</v>
      </c>
      <c r="AB201" s="11" t="e">
        <f ca="1">IF($B201&lt;='Visualization - Projection'!$C$18,OFFSET(Projection!#REF!,$A$2,0),NA())</f>
        <v>#N/A</v>
      </c>
      <c r="AC201" s="11" t="e">
        <f ca="1">IF($B201&lt;='Visualization - Projection'!$C$18,OFFSET(Projection!AK201,$A$2,0),NA())</f>
        <v>#N/A</v>
      </c>
      <c r="AD201" s="10" t="e">
        <f ca="1">IF($B201&lt;='Visualization - Projection'!$C$18,OFFSET(Projection!AL201,$A$2,0),NA())</f>
        <v>#N/A</v>
      </c>
      <c r="AE201" s="10" t="e">
        <f ca="1">IF($B201&lt;='Visualization - Projection'!$C$18,OFFSET(Projection!AM201,$A$2,0),NA())</f>
        <v>#N/A</v>
      </c>
      <c r="AF201" s="3" t="e">
        <f ca="1">IF($B201&lt;='Visualization - Projection'!$C$18,OFFSET(Projection!K201,$A$2,0),NA())</f>
        <v>#N/A</v>
      </c>
      <c r="AG201" s="3" t="e">
        <f ca="1">IF($B201&lt;='Visualization - Projection'!$C$18,OFFSET(Projection!M201,$A$2,0),NA())</f>
        <v>#N/A</v>
      </c>
      <c r="AH201" s="3" t="e">
        <f ca="1">IF($B201&lt;='Visualization - Projection'!$C$18,OFFSET(Projection!N201,$A$2,0),NA())</f>
        <v>#N/A</v>
      </c>
    </row>
    <row r="202" spans="2:34">
      <c r="B202" s="9" t="e">
        <f ca="1">IF(B201&lt;'Visualization - Projection'!$C$18,OFFSET(Projection!A202,$A$2,0),NA())</f>
        <v>#N/A</v>
      </c>
      <c r="C202" s="10" t="e">
        <f ca="1">IF($B202&lt;='Visualization - Projection'!$C$18,OFFSET(Projection!B202,$A$2,0),NA())</f>
        <v>#N/A</v>
      </c>
      <c r="D202" s="11" t="e">
        <f ca="1">IF($B202&lt;='Visualization - Projection'!$C$18,OFFSET(Projection!C202,$A$2,0),NA())</f>
        <v>#N/A</v>
      </c>
      <c r="E202" s="12" t="e">
        <f ca="1">IF($B202&lt;='Visualization - Projection'!$C$18,OFFSET(Projection!D202,$A$2,0),NA())</f>
        <v>#N/A</v>
      </c>
      <c r="F202" s="12" t="e">
        <f ca="1">IF($B202&lt;='Visualization - Projection'!$C$18,OFFSET(Projection!#REF!,$A$2,0),NA())</f>
        <v>#N/A</v>
      </c>
      <c r="G202" s="10" t="e">
        <f ca="1">IF($B202&lt;='Visualization - Projection'!$C$18,OFFSET(Projection!E202,$A$2,0),NA())</f>
        <v>#N/A</v>
      </c>
      <c r="H202" s="12" t="e">
        <f ca="1">IF($B202&lt;='Visualization - Projection'!$C$18,OFFSET(Projection!F202,$A$2,0),NA())</f>
        <v>#N/A</v>
      </c>
      <c r="I202" s="12" t="e">
        <f ca="1">IF($B202&lt;='Visualization - Projection'!$C$18,OFFSET(Projection!#REF!,$A$2,0),NA())</f>
        <v>#N/A</v>
      </c>
      <c r="J202" s="10" t="e">
        <f ca="1">IF($B202&lt;='Visualization - Projection'!$C$18,OFFSET(Projection!O202,$A$2,0),NA())</f>
        <v>#N/A</v>
      </c>
      <c r="K202" s="10" t="e">
        <f ca="1">IF($B202&lt;='Visualization - Projection'!$C$18,OFFSET(Projection!P202,$A$2,0),NA())</f>
        <v>#N/A</v>
      </c>
      <c r="L202" s="12" t="e">
        <f ca="1">IF($B202&lt;='Visualization - Projection'!$C$18,OFFSET(Projection!Q202,$A$2,0),NA())</f>
        <v>#N/A</v>
      </c>
      <c r="M202" s="12" t="e">
        <f ca="1">IF($B202&lt;='Visualization - Projection'!$C$18,OFFSET(Projection!#REF!,$A$2,0),NA())</f>
        <v>#N/A</v>
      </c>
      <c r="N202" s="10" t="e">
        <f ca="1">IF($B202&lt;='Visualization - Projection'!$C$18,OFFSET(Projection!T202,$A$2,0),NA())</f>
        <v>#N/A</v>
      </c>
      <c r="O202" s="11" t="e">
        <f ca="1">IF($B202&lt;='Visualization - Projection'!$C$18,OFFSET(Projection!U202,$A$2,0),NA())</f>
        <v>#N/A</v>
      </c>
      <c r="P202" s="12" t="e">
        <f ca="1">IF($B202&lt;='Visualization - Projection'!$C$18,OFFSET(Projection!V202,$A$2,0),NA())</f>
        <v>#N/A</v>
      </c>
      <c r="Q202" s="10" t="e">
        <f ca="1">IF($B202&lt;='Visualization - Projection'!$C$18,OFFSET(Projection!W202,$A$2,0),NA())</f>
        <v>#N/A</v>
      </c>
      <c r="R202" s="11" t="e">
        <f ca="1">IF($B202&lt;='Visualization - Projection'!$C$18,OFFSET(Projection!X202,$A$2,0),NA())</f>
        <v>#N/A</v>
      </c>
      <c r="S202" s="12" t="e">
        <f ca="1">IF($B202&lt;='Visualization - Projection'!$C$18,OFFSET(Projection!Y202,$A$2,0),NA())</f>
        <v>#N/A</v>
      </c>
      <c r="T202" s="10" t="e">
        <f ca="1">IF($B202&lt;='Visualization - Projection'!$C$18,OFFSET(Projection!Z202,$A$2,0),NA())</f>
        <v>#N/A</v>
      </c>
      <c r="U202" s="10" t="e">
        <f ca="1">IF($B202&lt;='Visualization - Projection'!$C$18,OFFSET(Projection!AA202,$A$2,0),NA())</f>
        <v>#N/A</v>
      </c>
      <c r="V202" s="12" t="e">
        <f ca="1">IF($B202&lt;='Visualization - Projection'!$C$18,OFFSET(Projection!AB202,$A$2,0),NA())</f>
        <v>#N/A</v>
      </c>
      <c r="W202" s="10" t="e">
        <f ca="1">IF($B202&lt;='Visualization - Projection'!$C$18,OFFSET(Projection!AC202,$A$2,0),NA())</f>
        <v>#N/A</v>
      </c>
      <c r="X202" s="12" t="e">
        <f ca="1">IF($B202&lt;='Visualization - Projection'!$C$18,OFFSET(Projection!AD202,$A$2,0),NA())</f>
        <v>#N/A</v>
      </c>
      <c r="Y202" s="11" t="e">
        <f ca="1">IF($B202&lt;='Visualization - Projection'!$C$18,OFFSET(Projection!AE202,$A$2,0),NA())</f>
        <v>#N/A</v>
      </c>
      <c r="Z202" s="10" t="e">
        <f ca="1">IF($B202&lt;='Visualization - Projection'!$C$18,OFFSET(Projection!AI202,$A$2,0),NA())</f>
        <v>#N/A</v>
      </c>
      <c r="AA202" s="11" t="e">
        <f ca="1">IF($B202&lt;='Visualization - Projection'!$C$18,OFFSET(Projection!AJ202,$A$2,0),NA())</f>
        <v>#N/A</v>
      </c>
      <c r="AB202" s="11" t="e">
        <f ca="1">IF($B202&lt;='Visualization - Projection'!$C$18,OFFSET(Projection!#REF!,$A$2,0),NA())</f>
        <v>#N/A</v>
      </c>
      <c r="AC202" s="11" t="e">
        <f ca="1">IF($B202&lt;='Visualization - Projection'!$C$18,OFFSET(Projection!AK202,$A$2,0),NA())</f>
        <v>#N/A</v>
      </c>
      <c r="AD202" s="10" t="e">
        <f ca="1">IF($B202&lt;='Visualization - Projection'!$C$18,OFFSET(Projection!AL202,$A$2,0),NA())</f>
        <v>#N/A</v>
      </c>
      <c r="AE202" s="10" t="e">
        <f ca="1">IF($B202&lt;='Visualization - Projection'!$C$18,OFFSET(Projection!AM202,$A$2,0),NA())</f>
        <v>#N/A</v>
      </c>
      <c r="AF202" s="3" t="e">
        <f ca="1">IF($B202&lt;='Visualization - Projection'!$C$18,OFFSET(Projection!K202,$A$2,0),NA())</f>
        <v>#N/A</v>
      </c>
      <c r="AG202" s="3" t="e">
        <f ca="1">IF($B202&lt;='Visualization - Projection'!$C$18,OFFSET(Projection!M202,$A$2,0),NA())</f>
        <v>#N/A</v>
      </c>
      <c r="AH202" s="3" t="e">
        <f ca="1">IF($B202&lt;='Visualization - Projection'!$C$18,OFFSET(Projection!N202,$A$2,0),NA())</f>
        <v>#N/A</v>
      </c>
    </row>
    <row r="203" spans="2:34">
      <c r="B203" s="9" t="e">
        <f ca="1">IF(B202&lt;'Visualization - Projection'!$C$18,OFFSET(Projection!A203,$A$2,0),NA())</f>
        <v>#N/A</v>
      </c>
      <c r="C203" s="10" t="e">
        <f ca="1">IF($B203&lt;='Visualization - Projection'!$C$18,OFFSET(Projection!B203,$A$2,0),NA())</f>
        <v>#N/A</v>
      </c>
      <c r="D203" s="11" t="e">
        <f ca="1">IF($B203&lt;='Visualization - Projection'!$C$18,OFFSET(Projection!C203,$A$2,0),NA())</f>
        <v>#N/A</v>
      </c>
      <c r="E203" s="12" t="e">
        <f ca="1">IF($B203&lt;='Visualization - Projection'!$C$18,OFFSET(Projection!D203,$A$2,0),NA())</f>
        <v>#N/A</v>
      </c>
      <c r="F203" s="12" t="e">
        <f ca="1">IF($B203&lt;='Visualization - Projection'!$C$18,OFFSET(Projection!#REF!,$A$2,0),NA())</f>
        <v>#N/A</v>
      </c>
      <c r="G203" s="10" t="e">
        <f ca="1">IF($B203&lt;='Visualization - Projection'!$C$18,OFFSET(Projection!E203,$A$2,0),NA())</f>
        <v>#N/A</v>
      </c>
      <c r="H203" s="12" t="e">
        <f ca="1">IF($B203&lt;='Visualization - Projection'!$C$18,OFFSET(Projection!F203,$A$2,0),NA())</f>
        <v>#N/A</v>
      </c>
      <c r="I203" s="12" t="e">
        <f ca="1">IF($B203&lt;='Visualization - Projection'!$C$18,OFFSET(Projection!#REF!,$A$2,0),NA())</f>
        <v>#N/A</v>
      </c>
      <c r="J203" s="10" t="e">
        <f ca="1">IF($B203&lt;='Visualization - Projection'!$C$18,OFFSET(Projection!O203,$A$2,0),NA())</f>
        <v>#N/A</v>
      </c>
      <c r="K203" s="10" t="e">
        <f ca="1">IF($B203&lt;='Visualization - Projection'!$C$18,OFFSET(Projection!P203,$A$2,0),NA())</f>
        <v>#N/A</v>
      </c>
      <c r="L203" s="12" t="e">
        <f ca="1">IF($B203&lt;='Visualization - Projection'!$C$18,OFFSET(Projection!Q203,$A$2,0),NA())</f>
        <v>#N/A</v>
      </c>
      <c r="M203" s="12" t="e">
        <f ca="1">IF($B203&lt;='Visualization - Projection'!$C$18,OFFSET(Projection!#REF!,$A$2,0),NA())</f>
        <v>#N/A</v>
      </c>
      <c r="N203" s="10" t="e">
        <f ca="1">IF($B203&lt;='Visualization - Projection'!$C$18,OFFSET(Projection!T203,$A$2,0),NA())</f>
        <v>#N/A</v>
      </c>
      <c r="O203" s="11" t="e">
        <f ca="1">IF($B203&lt;='Visualization - Projection'!$C$18,OFFSET(Projection!U203,$A$2,0),NA())</f>
        <v>#N/A</v>
      </c>
      <c r="P203" s="12" t="e">
        <f ca="1">IF($B203&lt;='Visualization - Projection'!$C$18,OFFSET(Projection!V203,$A$2,0),NA())</f>
        <v>#N/A</v>
      </c>
      <c r="Q203" s="10" t="e">
        <f ca="1">IF($B203&lt;='Visualization - Projection'!$C$18,OFFSET(Projection!W203,$A$2,0),NA())</f>
        <v>#N/A</v>
      </c>
      <c r="R203" s="11" t="e">
        <f ca="1">IF($B203&lt;='Visualization - Projection'!$C$18,OFFSET(Projection!X203,$A$2,0),NA())</f>
        <v>#N/A</v>
      </c>
      <c r="S203" s="12" t="e">
        <f ca="1">IF($B203&lt;='Visualization - Projection'!$C$18,OFFSET(Projection!Y203,$A$2,0),NA())</f>
        <v>#N/A</v>
      </c>
      <c r="T203" s="10" t="e">
        <f ca="1">IF($B203&lt;='Visualization - Projection'!$C$18,OFFSET(Projection!Z203,$A$2,0),NA())</f>
        <v>#N/A</v>
      </c>
      <c r="U203" s="10" t="e">
        <f ca="1">IF($B203&lt;='Visualization - Projection'!$C$18,OFFSET(Projection!AA203,$A$2,0),NA())</f>
        <v>#N/A</v>
      </c>
      <c r="V203" s="12" t="e">
        <f ca="1">IF($B203&lt;='Visualization - Projection'!$C$18,OFFSET(Projection!AB203,$A$2,0),NA())</f>
        <v>#N/A</v>
      </c>
      <c r="W203" s="10" t="e">
        <f ca="1">IF($B203&lt;='Visualization - Projection'!$C$18,OFFSET(Projection!AC203,$A$2,0),NA())</f>
        <v>#N/A</v>
      </c>
      <c r="X203" s="12" t="e">
        <f ca="1">IF($B203&lt;='Visualization - Projection'!$C$18,OFFSET(Projection!AD203,$A$2,0),NA())</f>
        <v>#N/A</v>
      </c>
      <c r="Y203" s="11" t="e">
        <f ca="1">IF($B203&lt;='Visualization - Projection'!$C$18,OFFSET(Projection!AE203,$A$2,0),NA())</f>
        <v>#N/A</v>
      </c>
      <c r="Z203" s="10" t="e">
        <f ca="1">IF($B203&lt;='Visualization - Projection'!$C$18,OFFSET(Projection!AI203,$A$2,0),NA())</f>
        <v>#N/A</v>
      </c>
      <c r="AA203" s="11" t="e">
        <f ca="1">IF($B203&lt;='Visualization - Projection'!$C$18,OFFSET(Projection!AJ203,$A$2,0),NA())</f>
        <v>#N/A</v>
      </c>
      <c r="AB203" s="11" t="e">
        <f ca="1">IF($B203&lt;='Visualization - Projection'!$C$18,OFFSET(Projection!#REF!,$A$2,0),NA())</f>
        <v>#N/A</v>
      </c>
      <c r="AC203" s="11" t="e">
        <f ca="1">IF($B203&lt;='Visualization - Projection'!$C$18,OFFSET(Projection!AK203,$A$2,0),NA())</f>
        <v>#N/A</v>
      </c>
      <c r="AD203" s="10" t="e">
        <f ca="1">IF($B203&lt;='Visualization - Projection'!$C$18,OFFSET(Projection!AL203,$A$2,0),NA())</f>
        <v>#N/A</v>
      </c>
      <c r="AE203" s="10" t="e">
        <f ca="1">IF($B203&lt;='Visualization - Projection'!$C$18,OFFSET(Projection!AM203,$A$2,0),NA())</f>
        <v>#N/A</v>
      </c>
      <c r="AF203" s="3" t="e">
        <f ca="1">IF($B203&lt;='Visualization - Projection'!$C$18,OFFSET(Projection!K203,$A$2,0),NA())</f>
        <v>#N/A</v>
      </c>
      <c r="AG203" s="3" t="e">
        <f ca="1">IF($B203&lt;='Visualization - Projection'!$C$18,OFFSET(Projection!M203,$A$2,0),NA())</f>
        <v>#N/A</v>
      </c>
      <c r="AH203" s="3" t="e">
        <f ca="1">IF($B203&lt;='Visualization - Projection'!$C$18,OFFSET(Projection!N203,$A$2,0),NA())</f>
        <v>#N/A</v>
      </c>
    </row>
    <row r="204" spans="2:34">
      <c r="B204" s="9" t="e">
        <f ca="1">IF(B203&lt;'Visualization - Projection'!$C$18,OFFSET(Projection!A204,$A$2,0),NA())</f>
        <v>#N/A</v>
      </c>
      <c r="C204" s="10" t="e">
        <f ca="1">IF($B204&lt;='Visualization - Projection'!$C$18,OFFSET(Projection!B204,$A$2,0),NA())</f>
        <v>#N/A</v>
      </c>
      <c r="D204" s="11" t="e">
        <f ca="1">IF($B204&lt;='Visualization - Projection'!$C$18,OFFSET(Projection!C204,$A$2,0),NA())</f>
        <v>#N/A</v>
      </c>
      <c r="E204" s="12" t="e">
        <f ca="1">IF($B204&lt;='Visualization - Projection'!$C$18,OFFSET(Projection!D204,$A$2,0),NA())</f>
        <v>#N/A</v>
      </c>
      <c r="F204" s="12" t="e">
        <f ca="1">IF($B204&lt;='Visualization - Projection'!$C$18,OFFSET(Projection!#REF!,$A$2,0),NA())</f>
        <v>#N/A</v>
      </c>
      <c r="G204" s="10" t="e">
        <f ca="1">IF($B204&lt;='Visualization - Projection'!$C$18,OFFSET(Projection!E204,$A$2,0),NA())</f>
        <v>#N/A</v>
      </c>
      <c r="H204" s="12" t="e">
        <f ca="1">IF($B204&lt;='Visualization - Projection'!$C$18,OFFSET(Projection!F204,$A$2,0),NA())</f>
        <v>#N/A</v>
      </c>
      <c r="I204" s="12" t="e">
        <f ca="1">IF($B204&lt;='Visualization - Projection'!$C$18,OFFSET(Projection!#REF!,$A$2,0),NA())</f>
        <v>#N/A</v>
      </c>
      <c r="J204" s="10" t="e">
        <f ca="1">IF($B204&lt;='Visualization - Projection'!$C$18,OFFSET(Projection!O204,$A$2,0),NA())</f>
        <v>#N/A</v>
      </c>
      <c r="K204" s="10" t="e">
        <f ca="1">IF($B204&lt;='Visualization - Projection'!$C$18,OFFSET(Projection!P204,$A$2,0),NA())</f>
        <v>#N/A</v>
      </c>
      <c r="L204" s="12" t="e">
        <f ca="1">IF($B204&lt;='Visualization - Projection'!$C$18,OFFSET(Projection!Q204,$A$2,0),NA())</f>
        <v>#N/A</v>
      </c>
      <c r="M204" s="12" t="e">
        <f ca="1">IF($B204&lt;='Visualization - Projection'!$C$18,OFFSET(Projection!#REF!,$A$2,0),NA())</f>
        <v>#N/A</v>
      </c>
      <c r="N204" s="10" t="e">
        <f ca="1">IF($B204&lt;='Visualization - Projection'!$C$18,OFFSET(Projection!T204,$A$2,0),NA())</f>
        <v>#N/A</v>
      </c>
      <c r="O204" s="11" t="e">
        <f ca="1">IF($B204&lt;='Visualization - Projection'!$C$18,OFFSET(Projection!U204,$A$2,0),NA())</f>
        <v>#N/A</v>
      </c>
      <c r="P204" s="12" t="e">
        <f ca="1">IF($B204&lt;='Visualization - Projection'!$C$18,OFFSET(Projection!V204,$A$2,0),NA())</f>
        <v>#N/A</v>
      </c>
      <c r="Q204" s="10" t="e">
        <f ca="1">IF($B204&lt;='Visualization - Projection'!$C$18,OFFSET(Projection!W204,$A$2,0),NA())</f>
        <v>#N/A</v>
      </c>
      <c r="R204" s="11" t="e">
        <f ca="1">IF($B204&lt;='Visualization - Projection'!$C$18,OFFSET(Projection!X204,$A$2,0),NA())</f>
        <v>#N/A</v>
      </c>
      <c r="S204" s="12" t="e">
        <f ca="1">IF($B204&lt;='Visualization - Projection'!$C$18,OFFSET(Projection!Y204,$A$2,0),NA())</f>
        <v>#N/A</v>
      </c>
      <c r="T204" s="10" t="e">
        <f ca="1">IF($B204&lt;='Visualization - Projection'!$C$18,OFFSET(Projection!Z204,$A$2,0),NA())</f>
        <v>#N/A</v>
      </c>
      <c r="U204" s="10" t="e">
        <f ca="1">IF($B204&lt;='Visualization - Projection'!$C$18,OFFSET(Projection!AA204,$A$2,0),NA())</f>
        <v>#N/A</v>
      </c>
      <c r="V204" s="12" t="e">
        <f ca="1">IF($B204&lt;='Visualization - Projection'!$C$18,OFFSET(Projection!AB204,$A$2,0),NA())</f>
        <v>#N/A</v>
      </c>
      <c r="W204" s="10" t="e">
        <f ca="1">IF($B204&lt;='Visualization - Projection'!$C$18,OFFSET(Projection!AC204,$A$2,0),NA())</f>
        <v>#N/A</v>
      </c>
      <c r="X204" s="12" t="e">
        <f ca="1">IF($B204&lt;='Visualization - Projection'!$C$18,OFFSET(Projection!AD204,$A$2,0),NA())</f>
        <v>#N/A</v>
      </c>
      <c r="Y204" s="11" t="e">
        <f ca="1">IF($B204&lt;='Visualization - Projection'!$C$18,OFFSET(Projection!AE204,$A$2,0),NA())</f>
        <v>#N/A</v>
      </c>
      <c r="Z204" s="10" t="e">
        <f ca="1">IF($B204&lt;='Visualization - Projection'!$C$18,OFFSET(Projection!AI204,$A$2,0),NA())</f>
        <v>#N/A</v>
      </c>
      <c r="AA204" s="11" t="e">
        <f ca="1">IF($B204&lt;='Visualization - Projection'!$C$18,OFFSET(Projection!AJ204,$A$2,0),NA())</f>
        <v>#N/A</v>
      </c>
      <c r="AB204" s="11" t="e">
        <f ca="1">IF($B204&lt;='Visualization - Projection'!$C$18,OFFSET(Projection!#REF!,$A$2,0),NA())</f>
        <v>#N/A</v>
      </c>
      <c r="AC204" s="11" t="e">
        <f ca="1">IF($B204&lt;='Visualization - Projection'!$C$18,OFFSET(Projection!AK204,$A$2,0),NA())</f>
        <v>#N/A</v>
      </c>
      <c r="AD204" s="10" t="e">
        <f ca="1">IF($B204&lt;='Visualization - Projection'!$C$18,OFFSET(Projection!AL204,$A$2,0),NA())</f>
        <v>#N/A</v>
      </c>
      <c r="AE204" s="10" t="e">
        <f ca="1">IF($B204&lt;='Visualization - Projection'!$C$18,OFFSET(Projection!AM204,$A$2,0),NA())</f>
        <v>#N/A</v>
      </c>
      <c r="AF204" s="3" t="e">
        <f ca="1">IF($B204&lt;='Visualization - Projection'!$C$18,OFFSET(Projection!K204,$A$2,0),NA())</f>
        <v>#N/A</v>
      </c>
      <c r="AG204" s="3" t="e">
        <f ca="1">IF($B204&lt;='Visualization - Projection'!$C$18,OFFSET(Projection!M204,$A$2,0),NA())</f>
        <v>#N/A</v>
      </c>
      <c r="AH204" s="3" t="e">
        <f ca="1">IF($B204&lt;='Visualization - Projection'!$C$18,OFFSET(Projection!N204,$A$2,0),NA())</f>
        <v>#N/A</v>
      </c>
    </row>
    <row r="205" spans="2:34">
      <c r="B205" s="9" t="e">
        <f ca="1">IF(B204&lt;'Visualization - Projection'!$C$18,OFFSET(Projection!A205,$A$2,0),NA())</f>
        <v>#N/A</v>
      </c>
      <c r="C205" s="10" t="e">
        <f ca="1">IF($B205&lt;='Visualization - Projection'!$C$18,OFFSET(Projection!B205,$A$2,0),NA())</f>
        <v>#N/A</v>
      </c>
      <c r="D205" s="11" t="e">
        <f ca="1">IF($B205&lt;='Visualization - Projection'!$C$18,OFFSET(Projection!C205,$A$2,0),NA())</f>
        <v>#N/A</v>
      </c>
      <c r="E205" s="12" t="e">
        <f ca="1">IF($B205&lt;='Visualization - Projection'!$C$18,OFFSET(Projection!D205,$A$2,0),NA())</f>
        <v>#N/A</v>
      </c>
      <c r="F205" s="12" t="e">
        <f ca="1">IF($B205&lt;='Visualization - Projection'!$C$18,OFFSET(Projection!#REF!,$A$2,0),NA())</f>
        <v>#N/A</v>
      </c>
      <c r="G205" s="10" t="e">
        <f ca="1">IF($B205&lt;='Visualization - Projection'!$C$18,OFFSET(Projection!E205,$A$2,0),NA())</f>
        <v>#N/A</v>
      </c>
      <c r="H205" s="12" t="e">
        <f ca="1">IF($B205&lt;='Visualization - Projection'!$C$18,OFFSET(Projection!F205,$A$2,0),NA())</f>
        <v>#N/A</v>
      </c>
      <c r="I205" s="12" t="e">
        <f ca="1">IF($B205&lt;='Visualization - Projection'!$C$18,OFFSET(Projection!#REF!,$A$2,0),NA())</f>
        <v>#N/A</v>
      </c>
      <c r="J205" s="10" t="e">
        <f ca="1">IF($B205&lt;='Visualization - Projection'!$C$18,OFFSET(Projection!O205,$A$2,0),NA())</f>
        <v>#N/A</v>
      </c>
      <c r="K205" s="10" t="e">
        <f ca="1">IF($B205&lt;='Visualization - Projection'!$C$18,OFFSET(Projection!P205,$A$2,0),NA())</f>
        <v>#N/A</v>
      </c>
      <c r="L205" s="12" t="e">
        <f ca="1">IF($B205&lt;='Visualization - Projection'!$C$18,OFFSET(Projection!Q205,$A$2,0),NA())</f>
        <v>#N/A</v>
      </c>
      <c r="M205" s="12" t="e">
        <f ca="1">IF($B205&lt;='Visualization - Projection'!$C$18,OFFSET(Projection!#REF!,$A$2,0),NA())</f>
        <v>#N/A</v>
      </c>
      <c r="N205" s="10" t="e">
        <f ca="1">IF($B205&lt;='Visualization - Projection'!$C$18,OFFSET(Projection!T205,$A$2,0),NA())</f>
        <v>#N/A</v>
      </c>
      <c r="O205" s="11" t="e">
        <f ca="1">IF($B205&lt;='Visualization - Projection'!$C$18,OFFSET(Projection!U205,$A$2,0),NA())</f>
        <v>#N/A</v>
      </c>
      <c r="P205" s="12" t="e">
        <f ca="1">IF($B205&lt;='Visualization - Projection'!$C$18,OFFSET(Projection!V205,$A$2,0),NA())</f>
        <v>#N/A</v>
      </c>
      <c r="Q205" s="10" t="e">
        <f ca="1">IF($B205&lt;='Visualization - Projection'!$C$18,OFFSET(Projection!W205,$A$2,0),NA())</f>
        <v>#N/A</v>
      </c>
      <c r="R205" s="11" t="e">
        <f ca="1">IF($B205&lt;='Visualization - Projection'!$C$18,OFFSET(Projection!X205,$A$2,0),NA())</f>
        <v>#N/A</v>
      </c>
      <c r="S205" s="12" t="e">
        <f ca="1">IF($B205&lt;='Visualization - Projection'!$C$18,OFFSET(Projection!Y205,$A$2,0),NA())</f>
        <v>#N/A</v>
      </c>
      <c r="T205" s="10" t="e">
        <f ca="1">IF($B205&lt;='Visualization - Projection'!$C$18,OFFSET(Projection!Z205,$A$2,0),NA())</f>
        <v>#N/A</v>
      </c>
      <c r="U205" s="10" t="e">
        <f ca="1">IF($B205&lt;='Visualization - Projection'!$C$18,OFFSET(Projection!AA205,$A$2,0),NA())</f>
        <v>#N/A</v>
      </c>
      <c r="V205" s="12" t="e">
        <f ca="1">IF($B205&lt;='Visualization - Projection'!$C$18,OFFSET(Projection!AB205,$A$2,0),NA())</f>
        <v>#N/A</v>
      </c>
      <c r="W205" s="10" t="e">
        <f ca="1">IF($B205&lt;='Visualization - Projection'!$C$18,OFFSET(Projection!AC205,$A$2,0),NA())</f>
        <v>#N/A</v>
      </c>
      <c r="X205" s="12" t="e">
        <f ca="1">IF($B205&lt;='Visualization - Projection'!$C$18,OFFSET(Projection!AD205,$A$2,0),NA())</f>
        <v>#N/A</v>
      </c>
      <c r="Y205" s="11" t="e">
        <f ca="1">IF($B205&lt;='Visualization - Projection'!$C$18,OFFSET(Projection!AE205,$A$2,0),NA())</f>
        <v>#N/A</v>
      </c>
      <c r="Z205" s="10" t="e">
        <f ca="1">IF($B205&lt;='Visualization - Projection'!$C$18,OFFSET(Projection!AI205,$A$2,0),NA())</f>
        <v>#N/A</v>
      </c>
      <c r="AA205" s="11" t="e">
        <f ca="1">IF($B205&lt;='Visualization - Projection'!$C$18,OFFSET(Projection!AJ205,$A$2,0),NA())</f>
        <v>#N/A</v>
      </c>
      <c r="AB205" s="11" t="e">
        <f ca="1">IF($B205&lt;='Visualization - Projection'!$C$18,OFFSET(Projection!#REF!,$A$2,0),NA())</f>
        <v>#N/A</v>
      </c>
      <c r="AC205" s="11" t="e">
        <f ca="1">IF($B205&lt;='Visualization - Projection'!$C$18,OFFSET(Projection!AK205,$A$2,0),NA())</f>
        <v>#N/A</v>
      </c>
      <c r="AD205" s="10" t="e">
        <f ca="1">IF($B205&lt;='Visualization - Projection'!$C$18,OFFSET(Projection!AL205,$A$2,0),NA())</f>
        <v>#N/A</v>
      </c>
      <c r="AE205" s="10" t="e">
        <f ca="1">IF($B205&lt;='Visualization - Projection'!$C$18,OFFSET(Projection!AM205,$A$2,0),NA())</f>
        <v>#N/A</v>
      </c>
      <c r="AF205" s="3" t="e">
        <f ca="1">IF($B205&lt;='Visualization - Projection'!$C$18,OFFSET(Projection!K205,$A$2,0),NA())</f>
        <v>#N/A</v>
      </c>
      <c r="AG205" s="3" t="e">
        <f ca="1">IF($B205&lt;='Visualization - Projection'!$C$18,OFFSET(Projection!M205,$A$2,0),NA())</f>
        <v>#N/A</v>
      </c>
      <c r="AH205" s="3" t="e">
        <f ca="1">IF($B205&lt;='Visualization - Projection'!$C$18,OFFSET(Projection!N205,$A$2,0),NA())</f>
        <v>#N/A</v>
      </c>
    </row>
    <row r="206" spans="2:34">
      <c r="B206" s="9" t="e">
        <f ca="1">IF(B205&lt;'Visualization - Projection'!$C$18,OFFSET(Projection!A206,$A$2,0),NA())</f>
        <v>#N/A</v>
      </c>
      <c r="C206" s="10" t="e">
        <f ca="1">IF($B206&lt;='Visualization - Projection'!$C$18,OFFSET(Projection!B206,$A$2,0),NA())</f>
        <v>#N/A</v>
      </c>
      <c r="D206" s="11" t="e">
        <f ca="1">IF($B206&lt;='Visualization - Projection'!$C$18,OFFSET(Projection!C206,$A$2,0),NA())</f>
        <v>#N/A</v>
      </c>
      <c r="E206" s="12" t="e">
        <f ca="1">IF($B206&lt;='Visualization - Projection'!$C$18,OFFSET(Projection!D206,$A$2,0),NA())</f>
        <v>#N/A</v>
      </c>
      <c r="F206" s="12" t="e">
        <f ca="1">IF($B206&lt;='Visualization - Projection'!$C$18,OFFSET(Projection!#REF!,$A$2,0),NA())</f>
        <v>#N/A</v>
      </c>
      <c r="G206" s="10" t="e">
        <f ca="1">IF($B206&lt;='Visualization - Projection'!$C$18,OFFSET(Projection!E206,$A$2,0),NA())</f>
        <v>#N/A</v>
      </c>
      <c r="H206" s="12" t="e">
        <f ca="1">IF($B206&lt;='Visualization - Projection'!$C$18,OFFSET(Projection!F206,$A$2,0),NA())</f>
        <v>#N/A</v>
      </c>
      <c r="I206" s="12" t="e">
        <f ca="1">IF($B206&lt;='Visualization - Projection'!$C$18,OFFSET(Projection!#REF!,$A$2,0),NA())</f>
        <v>#N/A</v>
      </c>
      <c r="J206" s="10" t="e">
        <f ca="1">IF($B206&lt;='Visualization - Projection'!$C$18,OFFSET(Projection!O206,$A$2,0),NA())</f>
        <v>#N/A</v>
      </c>
      <c r="K206" s="10" t="e">
        <f ca="1">IF($B206&lt;='Visualization - Projection'!$C$18,OFFSET(Projection!P206,$A$2,0),NA())</f>
        <v>#N/A</v>
      </c>
      <c r="L206" s="12" t="e">
        <f ca="1">IF($B206&lt;='Visualization - Projection'!$C$18,OFFSET(Projection!Q206,$A$2,0),NA())</f>
        <v>#N/A</v>
      </c>
      <c r="M206" s="12" t="e">
        <f ca="1">IF($B206&lt;='Visualization - Projection'!$C$18,OFFSET(Projection!#REF!,$A$2,0),NA())</f>
        <v>#N/A</v>
      </c>
      <c r="N206" s="10" t="e">
        <f ca="1">IF($B206&lt;='Visualization - Projection'!$C$18,OFFSET(Projection!T206,$A$2,0),NA())</f>
        <v>#N/A</v>
      </c>
      <c r="O206" s="11" t="e">
        <f ca="1">IF($B206&lt;='Visualization - Projection'!$C$18,OFFSET(Projection!U206,$A$2,0),NA())</f>
        <v>#N/A</v>
      </c>
      <c r="P206" s="12" t="e">
        <f ca="1">IF($B206&lt;='Visualization - Projection'!$C$18,OFFSET(Projection!V206,$A$2,0),NA())</f>
        <v>#N/A</v>
      </c>
      <c r="Q206" s="10" t="e">
        <f ca="1">IF($B206&lt;='Visualization - Projection'!$C$18,OFFSET(Projection!W206,$A$2,0),NA())</f>
        <v>#N/A</v>
      </c>
      <c r="R206" s="11" t="e">
        <f ca="1">IF($B206&lt;='Visualization - Projection'!$C$18,OFFSET(Projection!X206,$A$2,0),NA())</f>
        <v>#N/A</v>
      </c>
      <c r="S206" s="12" t="e">
        <f ca="1">IF($B206&lt;='Visualization - Projection'!$C$18,OFFSET(Projection!Y206,$A$2,0),NA())</f>
        <v>#N/A</v>
      </c>
      <c r="T206" s="10" t="e">
        <f ca="1">IF($B206&lt;='Visualization - Projection'!$C$18,OFFSET(Projection!Z206,$A$2,0),NA())</f>
        <v>#N/A</v>
      </c>
      <c r="U206" s="10" t="e">
        <f ca="1">IF($B206&lt;='Visualization - Projection'!$C$18,OFFSET(Projection!AA206,$A$2,0),NA())</f>
        <v>#N/A</v>
      </c>
      <c r="V206" s="12" t="e">
        <f ca="1">IF($B206&lt;='Visualization - Projection'!$C$18,OFFSET(Projection!AB206,$A$2,0),NA())</f>
        <v>#N/A</v>
      </c>
      <c r="W206" s="10" t="e">
        <f ca="1">IF($B206&lt;='Visualization - Projection'!$C$18,OFFSET(Projection!AC206,$A$2,0),NA())</f>
        <v>#N/A</v>
      </c>
      <c r="X206" s="12" t="e">
        <f ca="1">IF($B206&lt;='Visualization - Projection'!$C$18,OFFSET(Projection!AD206,$A$2,0),NA())</f>
        <v>#N/A</v>
      </c>
      <c r="Y206" s="11" t="e">
        <f ca="1">IF($B206&lt;='Visualization - Projection'!$C$18,OFFSET(Projection!AE206,$A$2,0),NA())</f>
        <v>#N/A</v>
      </c>
      <c r="Z206" s="10" t="e">
        <f ca="1">IF($B206&lt;='Visualization - Projection'!$C$18,OFFSET(Projection!AI206,$A$2,0),NA())</f>
        <v>#N/A</v>
      </c>
      <c r="AA206" s="11" t="e">
        <f ca="1">IF($B206&lt;='Visualization - Projection'!$C$18,OFFSET(Projection!AJ206,$A$2,0),NA())</f>
        <v>#N/A</v>
      </c>
      <c r="AB206" s="11" t="e">
        <f ca="1">IF($B206&lt;='Visualization - Projection'!$C$18,OFFSET(Projection!#REF!,$A$2,0),NA())</f>
        <v>#N/A</v>
      </c>
      <c r="AC206" s="11" t="e">
        <f ca="1">IF($B206&lt;='Visualization - Projection'!$C$18,OFFSET(Projection!AK206,$A$2,0),NA())</f>
        <v>#N/A</v>
      </c>
      <c r="AD206" s="10" t="e">
        <f ca="1">IF($B206&lt;='Visualization - Projection'!$C$18,OFFSET(Projection!AL206,$A$2,0),NA())</f>
        <v>#N/A</v>
      </c>
      <c r="AE206" s="10" t="e">
        <f ca="1">IF($B206&lt;='Visualization - Projection'!$C$18,OFFSET(Projection!AM206,$A$2,0),NA())</f>
        <v>#N/A</v>
      </c>
      <c r="AF206" s="3" t="e">
        <f ca="1">IF($B206&lt;='Visualization - Projection'!$C$18,OFFSET(Projection!K206,$A$2,0),NA())</f>
        <v>#N/A</v>
      </c>
      <c r="AG206" s="3" t="e">
        <f ca="1">IF($B206&lt;='Visualization - Projection'!$C$18,OFFSET(Projection!M206,$A$2,0),NA())</f>
        <v>#N/A</v>
      </c>
      <c r="AH206" s="3" t="e">
        <f ca="1">IF($B206&lt;='Visualization - Projection'!$C$18,OFFSET(Projection!N206,$A$2,0),NA())</f>
        <v>#N/A</v>
      </c>
    </row>
    <row r="207" spans="2:34">
      <c r="B207" s="9" t="e">
        <f ca="1">IF(B206&lt;'Visualization - Projection'!$C$18,OFFSET(Projection!A207,$A$2,0),NA())</f>
        <v>#N/A</v>
      </c>
      <c r="C207" s="10" t="e">
        <f ca="1">IF($B207&lt;='Visualization - Projection'!$C$18,OFFSET(Projection!B207,$A$2,0),NA())</f>
        <v>#N/A</v>
      </c>
      <c r="D207" s="11" t="e">
        <f ca="1">IF($B207&lt;='Visualization - Projection'!$C$18,OFFSET(Projection!C207,$A$2,0),NA())</f>
        <v>#N/A</v>
      </c>
      <c r="E207" s="12" t="e">
        <f ca="1">IF($B207&lt;='Visualization - Projection'!$C$18,OFFSET(Projection!D207,$A$2,0),NA())</f>
        <v>#N/A</v>
      </c>
      <c r="F207" s="12" t="e">
        <f ca="1">IF($B207&lt;='Visualization - Projection'!$C$18,OFFSET(Projection!#REF!,$A$2,0),NA())</f>
        <v>#N/A</v>
      </c>
      <c r="G207" s="10" t="e">
        <f ca="1">IF($B207&lt;='Visualization - Projection'!$C$18,OFFSET(Projection!E207,$A$2,0),NA())</f>
        <v>#N/A</v>
      </c>
      <c r="H207" s="12" t="e">
        <f ca="1">IF($B207&lt;='Visualization - Projection'!$C$18,OFFSET(Projection!F207,$A$2,0),NA())</f>
        <v>#N/A</v>
      </c>
      <c r="I207" s="12" t="e">
        <f ca="1">IF($B207&lt;='Visualization - Projection'!$C$18,OFFSET(Projection!#REF!,$A$2,0),NA())</f>
        <v>#N/A</v>
      </c>
      <c r="J207" s="10" t="e">
        <f ca="1">IF($B207&lt;='Visualization - Projection'!$C$18,OFFSET(Projection!O207,$A$2,0),NA())</f>
        <v>#N/A</v>
      </c>
      <c r="K207" s="10" t="e">
        <f ca="1">IF($B207&lt;='Visualization - Projection'!$C$18,OFFSET(Projection!P207,$A$2,0),NA())</f>
        <v>#N/A</v>
      </c>
      <c r="L207" s="12" t="e">
        <f ca="1">IF($B207&lt;='Visualization - Projection'!$C$18,OFFSET(Projection!Q207,$A$2,0),NA())</f>
        <v>#N/A</v>
      </c>
      <c r="M207" s="12" t="e">
        <f ca="1">IF($B207&lt;='Visualization - Projection'!$C$18,OFFSET(Projection!#REF!,$A$2,0),NA())</f>
        <v>#N/A</v>
      </c>
      <c r="N207" s="10" t="e">
        <f ca="1">IF($B207&lt;='Visualization - Projection'!$C$18,OFFSET(Projection!T207,$A$2,0),NA())</f>
        <v>#N/A</v>
      </c>
      <c r="O207" s="11" t="e">
        <f ca="1">IF($B207&lt;='Visualization - Projection'!$C$18,OFFSET(Projection!U207,$A$2,0),NA())</f>
        <v>#N/A</v>
      </c>
      <c r="P207" s="12" t="e">
        <f ca="1">IF($B207&lt;='Visualization - Projection'!$C$18,OFFSET(Projection!V207,$A$2,0),NA())</f>
        <v>#N/A</v>
      </c>
      <c r="Q207" s="10" t="e">
        <f ca="1">IF($B207&lt;='Visualization - Projection'!$C$18,OFFSET(Projection!W207,$A$2,0),NA())</f>
        <v>#N/A</v>
      </c>
      <c r="R207" s="11" t="e">
        <f ca="1">IF($B207&lt;='Visualization - Projection'!$C$18,OFFSET(Projection!X207,$A$2,0),NA())</f>
        <v>#N/A</v>
      </c>
      <c r="S207" s="12" t="e">
        <f ca="1">IF($B207&lt;='Visualization - Projection'!$C$18,OFFSET(Projection!Y207,$A$2,0),NA())</f>
        <v>#N/A</v>
      </c>
      <c r="T207" s="10" t="e">
        <f ca="1">IF($B207&lt;='Visualization - Projection'!$C$18,OFFSET(Projection!Z207,$A$2,0),NA())</f>
        <v>#N/A</v>
      </c>
      <c r="U207" s="10" t="e">
        <f ca="1">IF($B207&lt;='Visualization - Projection'!$C$18,OFFSET(Projection!AA207,$A$2,0),NA())</f>
        <v>#N/A</v>
      </c>
      <c r="V207" s="12" t="e">
        <f ca="1">IF($B207&lt;='Visualization - Projection'!$C$18,OFFSET(Projection!AB207,$A$2,0),NA())</f>
        <v>#N/A</v>
      </c>
      <c r="W207" s="10" t="e">
        <f ca="1">IF($B207&lt;='Visualization - Projection'!$C$18,OFFSET(Projection!AC207,$A$2,0),NA())</f>
        <v>#N/A</v>
      </c>
      <c r="X207" s="12" t="e">
        <f ca="1">IF($B207&lt;='Visualization - Projection'!$C$18,OFFSET(Projection!AD207,$A$2,0),NA())</f>
        <v>#N/A</v>
      </c>
      <c r="Y207" s="11" t="e">
        <f ca="1">IF($B207&lt;='Visualization - Projection'!$C$18,OFFSET(Projection!AE207,$A$2,0),NA())</f>
        <v>#N/A</v>
      </c>
      <c r="Z207" s="10" t="e">
        <f ca="1">IF($B207&lt;='Visualization - Projection'!$C$18,OFFSET(Projection!AI207,$A$2,0),NA())</f>
        <v>#N/A</v>
      </c>
      <c r="AA207" s="11" t="e">
        <f ca="1">IF($B207&lt;='Visualization - Projection'!$C$18,OFFSET(Projection!AJ207,$A$2,0),NA())</f>
        <v>#N/A</v>
      </c>
      <c r="AB207" s="11" t="e">
        <f ca="1">IF($B207&lt;='Visualization - Projection'!$C$18,OFFSET(Projection!#REF!,$A$2,0),NA())</f>
        <v>#N/A</v>
      </c>
      <c r="AC207" s="11" t="e">
        <f ca="1">IF($B207&lt;='Visualization - Projection'!$C$18,OFFSET(Projection!AK207,$A$2,0),NA())</f>
        <v>#N/A</v>
      </c>
      <c r="AD207" s="10" t="e">
        <f ca="1">IF($B207&lt;='Visualization - Projection'!$C$18,OFFSET(Projection!AL207,$A$2,0),NA())</f>
        <v>#N/A</v>
      </c>
      <c r="AE207" s="10" t="e">
        <f ca="1">IF($B207&lt;='Visualization - Projection'!$C$18,OFFSET(Projection!AM207,$A$2,0),NA())</f>
        <v>#N/A</v>
      </c>
      <c r="AF207" s="3" t="e">
        <f ca="1">IF($B207&lt;='Visualization - Projection'!$C$18,OFFSET(Projection!K207,$A$2,0),NA())</f>
        <v>#N/A</v>
      </c>
      <c r="AG207" s="3" t="e">
        <f ca="1">IF($B207&lt;='Visualization - Projection'!$C$18,OFFSET(Projection!M207,$A$2,0),NA())</f>
        <v>#N/A</v>
      </c>
      <c r="AH207" s="3" t="e">
        <f ca="1">IF($B207&lt;='Visualization - Projection'!$C$18,OFFSET(Projection!N207,$A$2,0),NA())</f>
        <v>#N/A</v>
      </c>
    </row>
    <row r="208" spans="2:34">
      <c r="B208" s="9" t="e">
        <f ca="1">IF(B207&lt;'Visualization - Projection'!$C$18,OFFSET(Projection!A208,$A$2,0),NA())</f>
        <v>#N/A</v>
      </c>
      <c r="C208" s="10" t="e">
        <f ca="1">IF($B208&lt;='Visualization - Projection'!$C$18,OFFSET(Projection!B208,$A$2,0),NA())</f>
        <v>#N/A</v>
      </c>
      <c r="D208" s="11" t="e">
        <f ca="1">IF($B208&lt;='Visualization - Projection'!$C$18,OFFSET(Projection!C208,$A$2,0),NA())</f>
        <v>#N/A</v>
      </c>
      <c r="E208" s="12" t="e">
        <f ca="1">IF($B208&lt;='Visualization - Projection'!$C$18,OFFSET(Projection!D208,$A$2,0),NA())</f>
        <v>#N/A</v>
      </c>
      <c r="F208" s="12" t="e">
        <f ca="1">IF($B208&lt;='Visualization - Projection'!$C$18,OFFSET(Projection!#REF!,$A$2,0),NA())</f>
        <v>#N/A</v>
      </c>
      <c r="G208" s="10" t="e">
        <f ca="1">IF($B208&lt;='Visualization - Projection'!$C$18,OFFSET(Projection!E208,$A$2,0),NA())</f>
        <v>#N/A</v>
      </c>
      <c r="H208" s="12" t="e">
        <f ca="1">IF($B208&lt;='Visualization - Projection'!$C$18,OFFSET(Projection!F208,$A$2,0),NA())</f>
        <v>#N/A</v>
      </c>
      <c r="I208" s="12" t="e">
        <f ca="1">IF($B208&lt;='Visualization - Projection'!$C$18,OFFSET(Projection!#REF!,$A$2,0),NA())</f>
        <v>#N/A</v>
      </c>
      <c r="J208" s="10" t="e">
        <f ca="1">IF($B208&lt;='Visualization - Projection'!$C$18,OFFSET(Projection!O208,$A$2,0),NA())</f>
        <v>#N/A</v>
      </c>
      <c r="K208" s="10" t="e">
        <f ca="1">IF($B208&lt;='Visualization - Projection'!$C$18,OFFSET(Projection!P208,$A$2,0),NA())</f>
        <v>#N/A</v>
      </c>
      <c r="L208" s="12" t="e">
        <f ca="1">IF($B208&lt;='Visualization - Projection'!$C$18,OFFSET(Projection!Q208,$A$2,0),NA())</f>
        <v>#N/A</v>
      </c>
      <c r="M208" s="12" t="e">
        <f ca="1">IF($B208&lt;='Visualization - Projection'!$C$18,OFFSET(Projection!#REF!,$A$2,0),NA())</f>
        <v>#N/A</v>
      </c>
      <c r="N208" s="10" t="e">
        <f ca="1">IF($B208&lt;='Visualization - Projection'!$C$18,OFFSET(Projection!T208,$A$2,0),NA())</f>
        <v>#N/A</v>
      </c>
      <c r="O208" s="11" t="e">
        <f ca="1">IF($B208&lt;='Visualization - Projection'!$C$18,OFFSET(Projection!U208,$A$2,0),NA())</f>
        <v>#N/A</v>
      </c>
      <c r="P208" s="12" t="e">
        <f ca="1">IF($B208&lt;='Visualization - Projection'!$C$18,OFFSET(Projection!V208,$A$2,0),NA())</f>
        <v>#N/A</v>
      </c>
      <c r="Q208" s="10" t="e">
        <f ca="1">IF($B208&lt;='Visualization - Projection'!$C$18,OFFSET(Projection!W208,$A$2,0),NA())</f>
        <v>#N/A</v>
      </c>
      <c r="R208" s="11" t="e">
        <f ca="1">IF($B208&lt;='Visualization - Projection'!$C$18,OFFSET(Projection!X208,$A$2,0),NA())</f>
        <v>#N/A</v>
      </c>
      <c r="S208" s="12" t="e">
        <f ca="1">IF($B208&lt;='Visualization - Projection'!$C$18,OFFSET(Projection!Y208,$A$2,0),NA())</f>
        <v>#N/A</v>
      </c>
      <c r="T208" s="10" t="e">
        <f ca="1">IF($B208&lt;='Visualization - Projection'!$C$18,OFFSET(Projection!Z208,$A$2,0),NA())</f>
        <v>#N/A</v>
      </c>
      <c r="U208" s="10" t="e">
        <f ca="1">IF($B208&lt;='Visualization - Projection'!$C$18,OFFSET(Projection!AA208,$A$2,0),NA())</f>
        <v>#N/A</v>
      </c>
      <c r="V208" s="12" t="e">
        <f ca="1">IF($B208&lt;='Visualization - Projection'!$C$18,OFFSET(Projection!AB208,$A$2,0),NA())</f>
        <v>#N/A</v>
      </c>
      <c r="W208" s="10" t="e">
        <f ca="1">IF($B208&lt;='Visualization - Projection'!$C$18,OFFSET(Projection!AC208,$A$2,0),NA())</f>
        <v>#N/A</v>
      </c>
      <c r="X208" s="12" t="e">
        <f ca="1">IF($B208&lt;='Visualization - Projection'!$C$18,OFFSET(Projection!AD208,$A$2,0),NA())</f>
        <v>#N/A</v>
      </c>
      <c r="Y208" s="11" t="e">
        <f ca="1">IF($B208&lt;='Visualization - Projection'!$C$18,OFFSET(Projection!AE208,$A$2,0),NA())</f>
        <v>#N/A</v>
      </c>
      <c r="Z208" s="10" t="e">
        <f ca="1">IF($B208&lt;='Visualization - Projection'!$C$18,OFFSET(Projection!AI208,$A$2,0),NA())</f>
        <v>#N/A</v>
      </c>
      <c r="AA208" s="11" t="e">
        <f ca="1">IF($B208&lt;='Visualization - Projection'!$C$18,OFFSET(Projection!AJ208,$A$2,0),NA())</f>
        <v>#N/A</v>
      </c>
      <c r="AB208" s="11" t="e">
        <f ca="1">IF($B208&lt;='Visualization - Projection'!$C$18,OFFSET(Projection!#REF!,$A$2,0),NA())</f>
        <v>#N/A</v>
      </c>
      <c r="AC208" s="11" t="e">
        <f ca="1">IF($B208&lt;='Visualization - Projection'!$C$18,OFFSET(Projection!AK208,$A$2,0),NA())</f>
        <v>#N/A</v>
      </c>
      <c r="AD208" s="10" t="e">
        <f ca="1">IF($B208&lt;='Visualization - Projection'!$C$18,OFFSET(Projection!AL208,$A$2,0),NA())</f>
        <v>#N/A</v>
      </c>
      <c r="AE208" s="10" t="e">
        <f ca="1">IF($B208&lt;='Visualization - Projection'!$C$18,OFFSET(Projection!AM208,$A$2,0),NA())</f>
        <v>#N/A</v>
      </c>
      <c r="AF208" s="3" t="e">
        <f ca="1">IF($B208&lt;='Visualization - Projection'!$C$18,OFFSET(Projection!K208,$A$2,0),NA())</f>
        <v>#N/A</v>
      </c>
      <c r="AG208" s="3" t="e">
        <f ca="1">IF($B208&lt;='Visualization - Projection'!$C$18,OFFSET(Projection!M208,$A$2,0),NA())</f>
        <v>#N/A</v>
      </c>
      <c r="AH208" s="3" t="e">
        <f ca="1">IF($B208&lt;='Visualization - Projection'!$C$18,OFFSET(Projection!N208,$A$2,0),NA())</f>
        <v>#N/A</v>
      </c>
    </row>
    <row r="209" spans="2:34">
      <c r="B209" s="9" t="e">
        <f ca="1">IF(B208&lt;'Visualization - Projection'!$C$18,OFFSET(Projection!A209,$A$2,0),NA())</f>
        <v>#N/A</v>
      </c>
      <c r="C209" s="10" t="e">
        <f ca="1">IF($B209&lt;='Visualization - Projection'!$C$18,OFFSET(Projection!B209,$A$2,0),NA())</f>
        <v>#N/A</v>
      </c>
      <c r="D209" s="11" t="e">
        <f ca="1">IF($B209&lt;='Visualization - Projection'!$C$18,OFFSET(Projection!C209,$A$2,0),NA())</f>
        <v>#N/A</v>
      </c>
      <c r="E209" s="12" t="e">
        <f ca="1">IF($B209&lt;='Visualization - Projection'!$C$18,OFFSET(Projection!D209,$A$2,0),NA())</f>
        <v>#N/A</v>
      </c>
      <c r="F209" s="12" t="e">
        <f ca="1">IF($B209&lt;='Visualization - Projection'!$C$18,OFFSET(Projection!#REF!,$A$2,0),NA())</f>
        <v>#N/A</v>
      </c>
      <c r="G209" s="10" t="e">
        <f ca="1">IF($B209&lt;='Visualization - Projection'!$C$18,OFFSET(Projection!E209,$A$2,0),NA())</f>
        <v>#N/A</v>
      </c>
      <c r="H209" s="12" t="e">
        <f ca="1">IF($B209&lt;='Visualization - Projection'!$C$18,OFFSET(Projection!F209,$A$2,0),NA())</f>
        <v>#N/A</v>
      </c>
      <c r="I209" s="12" t="e">
        <f ca="1">IF($B209&lt;='Visualization - Projection'!$C$18,OFFSET(Projection!#REF!,$A$2,0),NA())</f>
        <v>#N/A</v>
      </c>
      <c r="J209" s="10" t="e">
        <f ca="1">IF($B209&lt;='Visualization - Projection'!$C$18,OFFSET(Projection!O209,$A$2,0),NA())</f>
        <v>#N/A</v>
      </c>
      <c r="K209" s="10" t="e">
        <f ca="1">IF($B209&lt;='Visualization - Projection'!$C$18,OFFSET(Projection!P209,$A$2,0),NA())</f>
        <v>#N/A</v>
      </c>
      <c r="L209" s="12" t="e">
        <f ca="1">IF($B209&lt;='Visualization - Projection'!$C$18,OFFSET(Projection!Q209,$A$2,0),NA())</f>
        <v>#N/A</v>
      </c>
      <c r="M209" s="12" t="e">
        <f ca="1">IF($B209&lt;='Visualization - Projection'!$C$18,OFFSET(Projection!#REF!,$A$2,0),NA())</f>
        <v>#N/A</v>
      </c>
      <c r="N209" s="10" t="e">
        <f ca="1">IF($B209&lt;='Visualization - Projection'!$C$18,OFFSET(Projection!T209,$A$2,0),NA())</f>
        <v>#N/A</v>
      </c>
      <c r="O209" s="11" t="e">
        <f ca="1">IF($B209&lt;='Visualization - Projection'!$C$18,OFFSET(Projection!U209,$A$2,0),NA())</f>
        <v>#N/A</v>
      </c>
      <c r="P209" s="12" t="e">
        <f ca="1">IF($B209&lt;='Visualization - Projection'!$C$18,OFFSET(Projection!V209,$A$2,0),NA())</f>
        <v>#N/A</v>
      </c>
      <c r="Q209" s="10" t="e">
        <f ca="1">IF($B209&lt;='Visualization - Projection'!$C$18,OFFSET(Projection!W209,$A$2,0),NA())</f>
        <v>#N/A</v>
      </c>
      <c r="R209" s="11" t="e">
        <f ca="1">IF($B209&lt;='Visualization - Projection'!$C$18,OFFSET(Projection!X209,$A$2,0),NA())</f>
        <v>#N/A</v>
      </c>
      <c r="S209" s="12" t="e">
        <f ca="1">IF($B209&lt;='Visualization - Projection'!$C$18,OFFSET(Projection!Y209,$A$2,0),NA())</f>
        <v>#N/A</v>
      </c>
      <c r="T209" s="10" t="e">
        <f ca="1">IF($B209&lt;='Visualization - Projection'!$C$18,OFFSET(Projection!Z209,$A$2,0),NA())</f>
        <v>#N/A</v>
      </c>
      <c r="U209" s="10" t="e">
        <f ca="1">IF($B209&lt;='Visualization - Projection'!$C$18,OFFSET(Projection!AA209,$A$2,0),NA())</f>
        <v>#N/A</v>
      </c>
      <c r="V209" s="12" t="e">
        <f ca="1">IF($B209&lt;='Visualization - Projection'!$C$18,OFFSET(Projection!AB209,$A$2,0),NA())</f>
        <v>#N/A</v>
      </c>
      <c r="W209" s="10" t="e">
        <f ca="1">IF($B209&lt;='Visualization - Projection'!$C$18,OFFSET(Projection!AC209,$A$2,0),NA())</f>
        <v>#N/A</v>
      </c>
      <c r="X209" s="12" t="e">
        <f ca="1">IF($B209&lt;='Visualization - Projection'!$C$18,OFFSET(Projection!AD209,$A$2,0),NA())</f>
        <v>#N/A</v>
      </c>
      <c r="Y209" s="11" t="e">
        <f ca="1">IF($B209&lt;='Visualization - Projection'!$C$18,OFFSET(Projection!AE209,$A$2,0),NA())</f>
        <v>#N/A</v>
      </c>
      <c r="Z209" s="10" t="e">
        <f ca="1">IF($B209&lt;='Visualization - Projection'!$C$18,OFFSET(Projection!AI209,$A$2,0),NA())</f>
        <v>#N/A</v>
      </c>
      <c r="AA209" s="11" t="e">
        <f ca="1">IF($B209&lt;='Visualization - Projection'!$C$18,OFFSET(Projection!AJ209,$A$2,0),NA())</f>
        <v>#N/A</v>
      </c>
      <c r="AB209" s="11" t="e">
        <f ca="1">IF($B209&lt;='Visualization - Projection'!$C$18,OFFSET(Projection!#REF!,$A$2,0),NA())</f>
        <v>#N/A</v>
      </c>
      <c r="AC209" s="11" t="e">
        <f ca="1">IF($B209&lt;='Visualization - Projection'!$C$18,OFFSET(Projection!AK209,$A$2,0),NA())</f>
        <v>#N/A</v>
      </c>
      <c r="AD209" s="10" t="e">
        <f ca="1">IF($B209&lt;='Visualization - Projection'!$C$18,OFFSET(Projection!AL209,$A$2,0),NA())</f>
        <v>#N/A</v>
      </c>
      <c r="AE209" s="10" t="e">
        <f ca="1">IF($B209&lt;='Visualization - Projection'!$C$18,OFFSET(Projection!AM209,$A$2,0),NA())</f>
        <v>#N/A</v>
      </c>
      <c r="AF209" s="3" t="e">
        <f ca="1">IF($B209&lt;='Visualization - Projection'!$C$18,OFFSET(Projection!K209,$A$2,0),NA())</f>
        <v>#N/A</v>
      </c>
      <c r="AG209" s="3" t="e">
        <f ca="1">IF($B209&lt;='Visualization - Projection'!$C$18,OFFSET(Projection!M209,$A$2,0),NA())</f>
        <v>#N/A</v>
      </c>
      <c r="AH209" s="3" t="e">
        <f ca="1">IF($B209&lt;='Visualization - Projection'!$C$18,OFFSET(Projection!N209,$A$2,0),NA())</f>
        <v>#N/A</v>
      </c>
    </row>
    <row r="210" spans="2:34">
      <c r="B210" s="9" t="e">
        <f ca="1">IF(B209&lt;'Visualization - Projection'!$C$18,OFFSET(Projection!A210,$A$2,0),NA())</f>
        <v>#N/A</v>
      </c>
      <c r="C210" s="10" t="e">
        <f ca="1">IF($B210&lt;='Visualization - Projection'!$C$18,OFFSET(Projection!B210,$A$2,0),NA())</f>
        <v>#N/A</v>
      </c>
      <c r="D210" s="11" t="e">
        <f ca="1">IF($B210&lt;='Visualization - Projection'!$C$18,OFFSET(Projection!C210,$A$2,0),NA())</f>
        <v>#N/A</v>
      </c>
      <c r="E210" s="12" t="e">
        <f ca="1">IF($B210&lt;='Visualization - Projection'!$C$18,OFFSET(Projection!D210,$A$2,0),NA())</f>
        <v>#N/A</v>
      </c>
      <c r="F210" s="12" t="e">
        <f ca="1">IF($B210&lt;='Visualization - Projection'!$C$18,OFFSET(Projection!#REF!,$A$2,0),NA())</f>
        <v>#N/A</v>
      </c>
      <c r="G210" s="10" t="e">
        <f ca="1">IF($B210&lt;='Visualization - Projection'!$C$18,OFFSET(Projection!E210,$A$2,0),NA())</f>
        <v>#N/A</v>
      </c>
      <c r="H210" s="12" t="e">
        <f ca="1">IF($B210&lt;='Visualization - Projection'!$C$18,OFFSET(Projection!F210,$A$2,0),NA())</f>
        <v>#N/A</v>
      </c>
      <c r="I210" s="12" t="e">
        <f ca="1">IF($B210&lt;='Visualization - Projection'!$C$18,OFFSET(Projection!#REF!,$A$2,0),NA())</f>
        <v>#N/A</v>
      </c>
      <c r="J210" s="10" t="e">
        <f ca="1">IF($B210&lt;='Visualization - Projection'!$C$18,OFFSET(Projection!O210,$A$2,0),NA())</f>
        <v>#N/A</v>
      </c>
      <c r="K210" s="10" t="e">
        <f ca="1">IF($B210&lt;='Visualization - Projection'!$C$18,OFFSET(Projection!P210,$A$2,0),NA())</f>
        <v>#N/A</v>
      </c>
      <c r="L210" s="12" t="e">
        <f ca="1">IF($B210&lt;='Visualization - Projection'!$C$18,OFFSET(Projection!Q210,$A$2,0),NA())</f>
        <v>#N/A</v>
      </c>
      <c r="M210" s="12" t="e">
        <f ca="1">IF($B210&lt;='Visualization - Projection'!$C$18,OFFSET(Projection!#REF!,$A$2,0),NA())</f>
        <v>#N/A</v>
      </c>
      <c r="N210" s="10" t="e">
        <f ca="1">IF($B210&lt;='Visualization - Projection'!$C$18,OFFSET(Projection!T210,$A$2,0),NA())</f>
        <v>#N/A</v>
      </c>
      <c r="O210" s="11" t="e">
        <f ca="1">IF($B210&lt;='Visualization - Projection'!$C$18,OFFSET(Projection!U210,$A$2,0),NA())</f>
        <v>#N/A</v>
      </c>
      <c r="P210" s="12" t="e">
        <f ca="1">IF($B210&lt;='Visualization - Projection'!$C$18,OFFSET(Projection!V210,$A$2,0),NA())</f>
        <v>#N/A</v>
      </c>
      <c r="Q210" s="10" t="e">
        <f ca="1">IF($B210&lt;='Visualization - Projection'!$C$18,OFFSET(Projection!W210,$A$2,0),NA())</f>
        <v>#N/A</v>
      </c>
      <c r="R210" s="11" t="e">
        <f ca="1">IF($B210&lt;='Visualization - Projection'!$C$18,OFFSET(Projection!X210,$A$2,0),NA())</f>
        <v>#N/A</v>
      </c>
      <c r="S210" s="12" t="e">
        <f ca="1">IF($B210&lt;='Visualization - Projection'!$C$18,OFFSET(Projection!Y210,$A$2,0),NA())</f>
        <v>#N/A</v>
      </c>
      <c r="T210" s="10" t="e">
        <f ca="1">IF($B210&lt;='Visualization - Projection'!$C$18,OFFSET(Projection!Z210,$A$2,0),NA())</f>
        <v>#N/A</v>
      </c>
      <c r="U210" s="10" t="e">
        <f ca="1">IF($B210&lt;='Visualization - Projection'!$C$18,OFFSET(Projection!AA210,$A$2,0),NA())</f>
        <v>#N/A</v>
      </c>
      <c r="V210" s="12" t="e">
        <f ca="1">IF($B210&lt;='Visualization - Projection'!$C$18,OFFSET(Projection!AB210,$A$2,0),NA())</f>
        <v>#N/A</v>
      </c>
      <c r="W210" s="10" t="e">
        <f ca="1">IF($B210&lt;='Visualization - Projection'!$C$18,OFFSET(Projection!AC210,$A$2,0),NA())</f>
        <v>#N/A</v>
      </c>
      <c r="X210" s="12" t="e">
        <f ca="1">IF($B210&lt;='Visualization - Projection'!$C$18,OFFSET(Projection!AD210,$A$2,0),NA())</f>
        <v>#N/A</v>
      </c>
      <c r="Y210" s="11" t="e">
        <f ca="1">IF($B210&lt;='Visualization - Projection'!$C$18,OFFSET(Projection!AE210,$A$2,0),NA())</f>
        <v>#N/A</v>
      </c>
      <c r="Z210" s="10" t="e">
        <f ca="1">IF($B210&lt;='Visualization - Projection'!$C$18,OFFSET(Projection!AI210,$A$2,0),NA())</f>
        <v>#N/A</v>
      </c>
      <c r="AA210" s="11" t="e">
        <f ca="1">IF($B210&lt;='Visualization - Projection'!$C$18,OFFSET(Projection!AJ210,$A$2,0),NA())</f>
        <v>#N/A</v>
      </c>
      <c r="AB210" s="11" t="e">
        <f ca="1">IF($B210&lt;='Visualization - Projection'!$C$18,OFFSET(Projection!#REF!,$A$2,0),NA())</f>
        <v>#N/A</v>
      </c>
      <c r="AC210" s="11" t="e">
        <f ca="1">IF($B210&lt;='Visualization - Projection'!$C$18,OFFSET(Projection!AK210,$A$2,0),NA())</f>
        <v>#N/A</v>
      </c>
      <c r="AD210" s="10" t="e">
        <f ca="1">IF($B210&lt;='Visualization - Projection'!$C$18,OFFSET(Projection!AL210,$A$2,0),NA())</f>
        <v>#N/A</v>
      </c>
      <c r="AE210" s="10" t="e">
        <f ca="1">IF($B210&lt;='Visualization - Projection'!$C$18,OFFSET(Projection!AM210,$A$2,0),NA())</f>
        <v>#N/A</v>
      </c>
      <c r="AF210" s="3" t="e">
        <f ca="1">IF($B210&lt;='Visualization - Projection'!$C$18,OFFSET(Projection!K210,$A$2,0),NA())</f>
        <v>#N/A</v>
      </c>
      <c r="AG210" s="3" t="e">
        <f ca="1">IF($B210&lt;='Visualization - Projection'!$C$18,OFFSET(Projection!M210,$A$2,0),NA())</f>
        <v>#N/A</v>
      </c>
      <c r="AH210" s="3" t="e">
        <f ca="1">IF($B210&lt;='Visualization - Projection'!$C$18,OFFSET(Projection!N210,$A$2,0),NA())</f>
        <v>#N/A</v>
      </c>
    </row>
    <row r="211" spans="2:34">
      <c r="B211" s="9" t="e">
        <f ca="1">IF(B210&lt;'Visualization - Projection'!$C$18,OFFSET(Projection!A211,$A$2,0),NA())</f>
        <v>#N/A</v>
      </c>
      <c r="C211" s="10" t="e">
        <f ca="1">IF($B211&lt;='Visualization - Projection'!$C$18,OFFSET(Projection!B211,$A$2,0),NA())</f>
        <v>#N/A</v>
      </c>
      <c r="D211" s="11" t="e">
        <f ca="1">IF($B211&lt;='Visualization - Projection'!$C$18,OFFSET(Projection!C211,$A$2,0),NA())</f>
        <v>#N/A</v>
      </c>
      <c r="E211" s="12" t="e">
        <f ca="1">IF($B211&lt;='Visualization - Projection'!$C$18,OFFSET(Projection!D211,$A$2,0),NA())</f>
        <v>#N/A</v>
      </c>
      <c r="F211" s="12" t="e">
        <f ca="1">IF($B211&lt;='Visualization - Projection'!$C$18,OFFSET(Projection!#REF!,$A$2,0),NA())</f>
        <v>#N/A</v>
      </c>
      <c r="G211" s="10" t="e">
        <f ca="1">IF($B211&lt;='Visualization - Projection'!$C$18,OFFSET(Projection!E211,$A$2,0),NA())</f>
        <v>#N/A</v>
      </c>
      <c r="H211" s="12" t="e">
        <f ca="1">IF($B211&lt;='Visualization - Projection'!$C$18,OFFSET(Projection!F211,$A$2,0),NA())</f>
        <v>#N/A</v>
      </c>
      <c r="I211" s="12" t="e">
        <f ca="1">IF($B211&lt;='Visualization - Projection'!$C$18,OFFSET(Projection!#REF!,$A$2,0),NA())</f>
        <v>#N/A</v>
      </c>
      <c r="J211" s="10" t="e">
        <f ca="1">IF($B211&lt;='Visualization - Projection'!$C$18,OFFSET(Projection!O211,$A$2,0),NA())</f>
        <v>#N/A</v>
      </c>
      <c r="K211" s="10" t="e">
        <f ca="1">IF($B211&lt;='Visualization - Projection'!$C$18,OFFSET(Projection!P211,$A$2,0),NA())</f>
        <v>#N/A</v>
      </c>
      <c r="L211" s="12" t="e">
        <f ca="1">IF($B211&lt;='Visualization - Projection'!$C$18,OFFSET(Projection!Q211,$A$2,0),NA())</f>
        <v>#N/A</v>
      </c>
      <c r="M211" s="12" t="e">
        <f ca="1">IF($B211&lt;='Visualization - Projection'!$C$18,OFFSET(Projection!#REF!,$A$2,0),NA())</f>
        <v>#N/A</v>
      </c>
      <c r="N211" s="10" t="e">
        <f ca="1">IF($B211&lt;='Visualization - Projection'!$C$18,OFFSET(Projection!T211,$A$2,0),NA())</f>
        <v>#N/A</v>
      </c>
      <c r="O211" s="11" t="e">
        <f ca="1">IF($B211&lt;='Visualization - Projection'!$C$18,OFFSET(Projection!U211,$A$2,0),NA())</f>
        <v>#N/A</v>
      </c>
      <c r="P211" s="12" t="e">
        <f ca="1">IF($B211&lt;='Visualization - Projection'!$C$18,OFFSET(Projection!V211,$A$2,0),NA())</f>
        <v>#N/A</v>
      </c>
      <c r="Q211" s="10" t="e">
        <f ca="1">IF($B211&lt;='Visualization - Projection'!$C$18,OFFSET(Projection!W211,$A$2,0),NA())</f>
        <v>#N/A</v>
      </c>
      <c r="R211" s="11" t="e">
        <f ca="1">IF($B211&lt;='Visualization - Projection'!$C$18,OFFSET(Projection!X211,$A$2,0),NA())</f>
        <v>#N/A</v>
      </c>
      <c r="S211" s="12" t="e">
        <f ca="1">IF($B211&lt;='Visualization - Projection'!$C$18,OFFSET(Projection!Y211,$A$2,0),NA())</f>
        <v>#N/A</v>
      </c>
      <c r="T211" s="10" t="e">
        <f ca="1">IF($B211&lt;='Visualization - Projection'!$C$18,OFFSET(Projection!Z211,$A$2,0),NA())</f>
        <v>#N/A</v>
      </c>
      <c r="U211" s="10" t="e">
        <f ca="1">IF($B211&lt;='Visualization - Projection'!$C$18,OFFSET(Projection!AA211,$A$2,0),NA())</f>
        <v>#N/A</v>
      </c>
      <c r="V211" s="12" t="e">
        <f ca="1">IF($B211&lt;='Visualization - Projection'!$C$18,OFFSET(Projection!AB211,$A$2,0),NA())</f>
        <v>#N/A</v>
      </c>
      <c r="W211" s="10" t="e">
        <f ca="1">IF($B211&lt;='Visualization - Projection'!$C$18,OFFSET(Projection!AC211,$A$2,0),NA())</f>
        <v>#N/A</v>
      </c>
      <c r="X211" s="12" t="e">
        <f ca="1">IF($B211&lt;='Visualization - Projection'!$C$18,OFFSET(Projection!AD211,$A$2,0),NA())</f>
        <v>#N/A</v>
      </c>
      <c r="Y211" s="11" t="e">
        <f ca="1">IF($B211&lt;='Visualization - Projection'!$C$18,OFFSET(Projection!AE211,$A$2,0),NA())</f>
        <v>#N/A</v>
      </c>
      <c r="Z211" s="10" t="e">
        <f ca="1">IF($B211&lt;='Visualization - Projection'!$C$18,OFFSET(Projection!AI211,$A$2,0),NA())</f>
        <v>#N/A</v>
      </c>
      <c r="AA211" s="11" t="e">
        <f ca="1">IF($B211&lt;='Visualization - Projection'!$C$18,OFFSET(Projection!AJ211,$A$2,0),NA())</f>
        <v>#N/A</v>
      </c>
      <c r="AB211" s="11" t="e">
        <f ca="1">IF($B211&lt;='Visualization - Projection'!$C$18,OFFSET(Projection!#REF!,$A$2,0),NA())</f>
        <v>#N/A</v>
      </c>
      <c r="AC211" s="11" t="e">
        <f ca="1">IF($B211&lt;='Visualization - Projection'!$C$18,OFFSET(Projection!AK211,$A$2,0),NA())</f>
        <v>#N/A</v>
      </c>
      <c r="AD211" s="10" t="e">
        <f ca="1">IF($B211&lt;='Visualization - Projection'!$C$18,OFFSET(Projection!AL211,$A$2,0),NA())</f>
        <v>#N/A</v>
      </c>
      <c r="AE211" s="10" t="e">
        <f ca="1">IF($B211&lt;='Visualization - Projection'!$C$18,OFFSET(Projection!AM211,$A$2,0),NA())</f>
        <v>#N/A</v>
      </c>
      <c r="AF211" s="3" t="e">
        <f ca="1">IF($B211&lt;='Visualization - Projection'!$C$18,OFFSET(Projection!K211,$A$2,0),NA())</f>
        <v>#N/A</v>
      </c>
      <c r="AG211" s="3" t="e">
        <f ca="1">IF($B211&lt;='Visualization - Projection'!$C$18,OFFSET(Projection!M211,$A$2,0),NA())</f>
        <v>#N/A</v>
      </c>
      <c r="AH211" s="3" t="e">
        <f ca="1">IF($B211&lt;='Visualization - Projection'!$C$18,OFFSET(Projection!N211,$A$2,0),NA())</f>
        <v>#N/A</v>
      </c>
    </row>
    <row r="212" spans="2:34">
      <c r="B212" s="9" t="e">
        <f ca="1">IF(B211&lt;'Visualization - Projection'!$C$18,OFFSET(Projection!A212,$A$2,0),NA())</f>
        <v>#N/A</v>
      </c>
      <c r="C212" s="10" t="e">
        <f ca="1">IF($B212&lt;='Visualization - Projection'!$C$18,OFFSET(Projection!B212,$A$2,0),NA())</f>
        <v>#N/A</v>
      </c>
      <c r="D212" s="11" t="e">
        <f ca="1">IF($B212&lt;='Visualization - Projection'!$C$18,OFFSET(Projection!C212,$A$2,0),NA())</f>
        <v>#N/A</v>
      </c>
      <c r="E212" s="12" t="e">
        <f ca="1">IF($B212&lt;='Visualization - Projection'!$C$18,OFFSET(Projection!D212,$A$2,0),NA())</f>
        <v>#N/A</v>
      </c>
      <c r="F212" s="12" t="e">
        <f ca="1">IF($B212&lt;='Visualization - Projection'!$C$18,OFFSET(Projection!#REF!,$A$2,0),NA())</f>
        <v>#N/A</v>
      </c>
      <c r="G212" s="10" t="e">
        <f ca="1">IF($B212&lt;='Visualization - Projection'!$C$18,OFFSET(Projection!E212,$A$2,0),NA())</f>
        <v>#N/A</v>
      </c>
      <c r="H212" s="12" t="e">
        <f ca="1">IF($B212&lt;='Visualization - Projection'!$C$18,OFFSET(Projection!F212,$A$2,0),NA())</f>
        <v>#N/A</v>
      </c>
      <c r="I212" s="12" t="e">
        <f ca="1">IF($B212&lt;='Visualization - Projection'!$C$18,OFFSET(Projection!#REF!,$A$2,0),NA())</f>
        <v>#N/A</v>
      </c>
      <c r="J212" s="10" t="e">
        <f ca="1">IF($B212&lt;='Visualization - Projection'!$C$18,OFFSET(Projection!O212,$A$2,0),NA())</f>
        <v>#N/A</v>
      </c>
      <c r="K212" s="10" t="e">
        <f ca="1">IF($B212&lt;='Visualization - Projection'!$C$18,OFFSET(Projection!P212,$A$2,0),NA())</f>
        <v>#N/A</v>
      </c>
      <c r="L212" s="12" t="e">
        <f ca="1">IF($B212&lt;='Visualization - Projection'!$C$18,OFFSET(Projection!Q212,$A$2,0),NA())</f>
        <v>#N/A</v>
      </c>
      <c r="M212" s="12" t="e">
        <f ca="1">IF($B212&lt;='Visualization - Projection'!$C$18,OFFSET(Projection!#REF!,$A$2,0),NA())</f>
        <v>#N/A</v>
      </c>
      <c r="N212" s="10" t="e">
        <f ca="1">IF($B212&lt;='Visualization - Projection'!$C$18,OFFSET(Projection!T212,$A$2,0),NA())</f>
        <v>#N/A</v>
      </c>
      <c r="O212" s="11" t="e">
        <f ca="1">IF($B212&lt;='Visualization - Projection'!$C$18,OFFSET(Projection!U212,$A$2,0),NA())</f>
        <v>#N/A</v>
      </c>
      <c r="P212" s="12" t="e">
        <f ca="1">IF($B212&lt;='Visualization - Projection'!$C$18,OFFSET(Projection!V212,$A$2,0),NA())</f>
        <v>#N/A</v>
      </c>
      <c r="Q212" s="10" t="e">
        <f ca="1">IF($B212&lt;='Visualization - Projection'!$C$18,OFFSET(Projection!W212,$A$2,0),NA())</f>
        <v>#N/A</v>
      </c>
      <c r="R212" s="11" t="e">
        <f ca="1">IF($B212&lt;='Visualization - Projection'!$C$18,OFFSET(Projection!X212,$A$2,0),NA())</f>
        <v>#N/A</v>
      </c>
      <c r="S212" s="12" t="e">
        <f ca="1">IF($B212&lt;='Visualization - Projection'!$C$18,OFFSET(Projection!Y212,$A$2,0),NA())</f>
        <v>#N/A</v>
      </c>
      <c r="T212" s="10" t="e">
        <f ca="1">IF($B212&lt;='Visualization - Projection'!$C$18,OFFSET(Projection!Z212,$A$2,0),NA())</f>
        <v>#N/A</v>
      </c>
      <c r="U212" s="10" t="e">
        <f ca="1">IF($B212&lt;='Visualization - Projection'!$C$18,OFFSET(Projection!AA212,$A$2,0),NA())</f>
        <v>#N/A</v>
      </c>
      <c r="V212" s="12" t="e">
        <f ca="1">IF($B212&lt;='Visualization - Projection'!$C$18,OFFSET(Projection!AB212,$A$2,0),NA())</f>
        <v>#N/A</v>
      </c>
      <c r="W212" s="10" t="e">
        <f ca="1">IF($B212&lt;='Visualization - Projection'!$C$18,OFFSET(Projection!AC212,$A$2,0),NA())</f>
        <v>#N/A</v>
      </c>
      <c r="X212" s="12" t="e">
        <f ca="1">IF($B212&lt;='Visualization - Projection'!$C$18,OFFSET(Projection!AD212,$A$2,0),NA())</f>
        <v>#N/A</v>
      </c>
      <c r="Y212" s="11" t="e">
        <f ca="1">IF($B212&lt;='Visualization - Projection'!$C$18,OFFSET(Projection!AE212,$A$2,0),NA())</f>
        <v>#N/A</v>
      </c>
      <c r="Z212" s="10" t="e">
        <f ca="1">IF($B212&lt;='Visualization - Projection'!$C$18,OFFSET(Projection!AI212,$A$2,0),NA())</f>
        <v>#N/A</v>
      </c>
      <c r="AA212" s="11" t="e">
        <f ca="1">IF($B212&lt;='Visualization - Projection'!$C$18,OFFSET(Projection!AJ212,$A$2,0),NA())</f>
        <v>#N/A</v>
      </c>
      <c r="AB212" s="11" t="e">
        <f ca="1">IF($B212&lt;='Visualization - Projection'!$C$18,OFFSET(Projection!#REF!,$A$2,0),NA())</f>
        <v>#N/A</v>
      </c>
      <c r="AC212" s="11" t="e">
        <f ca="1">IF($B212&lt;='Visualization - Projection'!$C$18,OFFSET(Projection!AK212,$A$2,0),NA())</f>
        <v>#N/A</v>
      </c>
      <c r="AD212" s="10" t="e">
        <f ca="1">IF($B212&lt;='Visualization - Projection'!$C$18,OFFSET(Projection!AL212,$A$2,0),NA())</f>
        <v>#N/A</v>
      </c>
      <c r="AE212" s="10" t="e">
        <f ca="1">IF($B212&lt;='Visualization - Projection'!$C$18,OFFSET(Projection!AM212,$A$2,0),NA())</f>
        <v>#N/A</v>
      </c>
      <c r="AF212" s="3" t="e">
        <f ca="1">IF($B212&lt;='Visualization - Projection'!$C$18,OFFSET(Projection!K212,$A$2,0),NA())</f>
        <v>#N/A</v>
      </c>
      <c r="AG212" s="3" t="e">
        <f ca="1">IF($B212&lt;='Visualization - Projection'!$C$18,OFFSET(Projection!M212,$A$2,0),NA())</f>
        <v>#N/A</v>
      </c>
      <c r="AH212" s="3" t="e">
        <f ca="1">IF($B212&lt;='Visualization - Projection'!$C$18,OFFSET(Projection!N212,$A$2,0),NA())</f>
        <v>#N/A</v>
      </c>
    </row>
    <row r="213" spans="2:34">
      <c r="B213" s="9" t="e">
        <f ca="1">IF(B212&lt;'Visualization - Projection'!$C$18,OFFSET(Projection!A213,$A$2,0),NA())</f>
        <v>#N/A</v>
      </c>
      <c r="C213" s="10" t="e">
        <f ca="1">IF($B213&lt;='Visualization - Projection'!$C$18,OFFSET(Projection!B213,$A$2,0),NA())</f>
        <v>#N/A</v>
      </c>
      <c r="D213" s="11" t="e">
        <f ca="1">IF($B213&lt;='Visualization - Projection'!$C$18,OFFSET(Projection!C213,$A$2,0),NA())</f>
        <v>#N/A</v>
      </c>
      <c r="E213" s="12" t="e">
        <f ca="1">IF($B213&lt;='Visualization - Projection'!$C$18,OFFSET(Projection!D213,$A$2,0),NA())</f>
        <v>#N/A</v>
      </c>
      <c r="F213" s="12" t="e">
        <f ca="1">IF($B213&lt;='Visualization - Projection'!$C$18,OFFSET(Projection!#REF!,$A$2,0),NA())</f>
        <v>#N/A</v>
      </c>
      <c r="G213" s="10" t="e">
        <f ca="1">IF($B213&lt;='Visualization - Projection'!$C$18,OFFSET(Projection!E213,$A$2,0),NA())</f>
        <v>#N/A</v>
      </c>
      <c r="H213" s="12" t="e">
        <f ca="1">IF($B213&lt;='Visualization - Projection'!$C$18,OFFSET(Projection!F213,$A$2,0),NA())</f>
        <v>#N/A</v>
      </c>
      <c r="I213" s="12" t="e">
        <f ca="1">IF($B213&lt;='Visualization - Projection'!$C$18,OFFSET(Projection!#REF!,$A$2,0),NA())</f>
        <v>#N/A</v>
      </c>
      <c r="J213" s="10" t="e">
        <f ca="1">IF($B213&lt;='Visualization - Projection'!$C$18,OFFSET(Projection!O213,$A$2,0),NA())</f>
        <v>#N/A</v>
      </c>
      <c r="K213" s="10" t="e">
        <f ca="1">IF($B213&lt;='Visualization - Projection'!$C$18,OFFSET(Projection!P213,$A$2,0),NA())</f>
        <v>#N/A</v>
      </c>
      <c r="L213" s="12" t="e">
        <f ca="1">IF($B213&lt;='Visualization - Projection'!$C$18,OFFSET(Projection!Q213,$A$2,0),NA())</f>
        <v>#N/A</v>
      </c>
      <c r="M213" s="12" t="e">
        <f ca="1">IF($B213&lt;='Visualization - Projection'!$C$18,OFFSET(Projection!#REF!,$A$2,0),NA())</f>
        <v>#N/A</v>
      </c>
      <c r="N213" s="10" t="e">
        <f ca="1">IF($B213&lt;='Visualization - Projection'!$C$18,OFFSET(Projection!T213,$A$2,0),NA())</f>
        <v>#N/A</v>
      </c>
      <c r="O213" s="11" t="e">
        <f ca="1">IF($B213&lt;='Visualization - Projection'!$C$18,OFFSET(Projection!U213,$A$2,0),NA())</f>
        <v>#N/A</v>
      </c>
      <c r="P213" s="12" t="e">
        <f ca="1">IF($B213&lt;='Visualization - Projection'!$C$18,OFFSET(Projection!V213,$A$2,0),NA())</f>
        <v>#N/A</v>
      </c>
      <c r="Q213" s="10" t="e">
        <f ca="1">IF($B213&lt;='Visualization - Projection'!$C$18,OFFSET(Projection!W213,$A$2,0),NA())</f>
        <v>#N/A</v>
      </c>
      <c r="R213" s="11" t="e">
        <f ca="1">IF($B213&lt;='Visualization - Projection'!$C$18,OFFSET(Projection!X213,$A$2,0),NA())</f>
        <v>#N/A</v>
      </c>
      <c r="S213" s="12" t="e">
        <f ca="1">IF($B213&lt;='Visualization - Projection'!$C$18,OFFSET(Projection!Y213,$A$2,0),NA())</f>
        <v>#N/A</v>
      </c>
      <c r="T213" s="10" t="e">
        <f ca="1">IF($B213&lt;='Visualization - Projection'!$C$18,OFFSET(Projection!Z213,$A$2,0),NA())</f>
        <v>#N/A</v>
      </c>
      <c r="U213" s="10" t="e">
        <f ca="1">IF($B213&lt;='Visualization - Projection'!$C$18,OFFSET(Projection!AA213,$A$2,0),NA())</f>
        <v>#N/A</v>
      </c>
      <c r="V213" s="12" t="e">
        <f ca="1">IF($B213&lt;='Visualization - Projection'!$C$18,OFFSET(Projection!AB213,$A$2,0),NA())</f>
        <v>#N/A</v>
      </c>
      <c r="W213" s="10" t="e">
        <f ca="1">IF($B213&lt;='Visualization - Projection'!$C$18,OFFSET(Projection!AC213,$A$2,0),NA())</f>
        <v>#N/A</v>
      </c>
      <c r="X213" s="12" t="e">
        <f ca="1">IF($B213&lt;='Visualization - Projection'!$C$18,OFFSET(Projection!AD213,$A$2,0),NA())</f>
        <v>#N/A</v>
      </c>
      <c r="Y213" s="11" t="e">
        <f ca="1">IF($B213&lt;='Visualization - Projection'!$C$18,OFFSET(Projection!AE213,$A$2,0),NA())</f>
        <v>#N/A</v>
      </c>
      <c r="Z213" s="10" t="e">
        <f ca="1">IF($B213&lt;='Visualization - Projection'!$C$18,OFFSET(Projection!AI213,$A$2,0),NA())</f>
        <v>#N/A</v>
      </c>
      <c r="AA213" s="11" t="e">
        <f ca="1">IF($B213&lt;='Visualization - Projection'!$C$18,OFFSET(Projection!AJ213,$A$2,0),NA())</f>
        <v>#N/A</v>
      </c>
      <c r="AB213" s="11" t="e">
        <f ca="1">IF($B213&lt;='Visualization - Projection'!$C$18,OFFSET(Projection!#REF!,$A$2,0),NA())</f>
        <v>#N/A</v>
      </c>
      <c r="AC213" s="11" t="e">
        <f ca="1">IF($B213&lt;='Visualization - Projection'!$C$18,OFFSET(Projection!AK213,$A$2,0),NA())</f>
        <v>#N/A</v>
      </c>
      <c r="AD213" s="10" t="e">
        <f ca="1">IF($B213&lt;='Visualization - Projection'!$C$18,OFFSET(Projection!AL213,$A$2,0),NA())</f>
        <v>#N/A</v>
      </c>
      <c r="AE213" s="10" t="e">
        <f ca="1">IF($B213&lt;='Visualization - Projection'!$C$18,OFFSET(Projection!AM213,$A$2,0),NA())</f>
        <v>#N/A</v>
      </c>
      <c r="AF213" s="3" t="e">
        <f ca="1">IF($B213&lt;='Visualization - Projection'!$C$18,OFFSET(Projection!K213,$A$2,0),NA())</f>
        <v>#N/A</v>
      </c>
      <c r="AG213" s="3" t="e">
        <f ca="1">IF($B213&lt;='Visualization - Projection'!$C$18,OFFSET(Projection!M213,$A$2,0),NA())</f>
        <v>#N/A</v>
      </c>
      <c r="AH213" s="3" t="e">
        <f ca="1">IF($B213&lt;='Visualization - Projection'!$C$18,OFFSET(Projection!N213,$A$2,0),NA())</f>
        <v>#N/A</v>
      </c>
    </row>
    <row r="214" spans="2:34">
      <c r="B214" s="9" t="e">
        <f ca="1">IF(B213&lt;'Visualization - Projection'!$C$18,OFFSET(Projection!A214,$A$2,0),NA())</f>
        <v>#N/A</v>
      </c>
      <c r="C214" s="10" t="e">
        <f ca="1">IF($B214&lt;='Visualization - Projection'!$C$18,OFFSET(Projection!B214,$A$2,0),NA())</f>
        <v>#N/A</v>
      </c>
      <c r="D214" s="11" t="e">
        <f ca="1">IF($B214&lt;='Visualization - Projection'!$C$18,OFFSET(Projection!C214,$A$2,0),NA())</f>
        <v>#N/A</v>
      </c>
      <c r="E214" s="12" t="e">
        <f ca="1">IF($B214&lt;='Visualization - Projection'!$C$18,OFFSET(Projection!D214,$A$2,0),NA())</f>
        <v>#N/A</v>
      </c>
      <c r="F214" s="12" t="e">
        <f ca="1">IF($B214&lt;='Visualization - Projection'!$C$18,OFFSET(Projection!#REF!,$A$2,0),NA())</f>
        <v>#N/A</v>
      </c>
      <c r="G214" s="10" t="e">
        <f ca="1">IF($B214&lt;='Visualization - Projection'!$C$18,OFFSET(Projection!E214,$A$2,0),NA())</f>
        <v>#N/A</v>
      </c>
      <c r="H214" s="12" t="e">
        <f ca="1">IF($B214&lt;='Visualization - Projection'!$C$18,OFFSET(Projection!F214,$A$2,0),NA())</f>
        <v>#N/A</v>
      </c>
      <c r="I214" s="12" t="e">
        <f ca="1">IF($B214&lt;='Visualization - Projection'!$C$18,OFFSET(Projection!#REF!,$A$2,0),NA())</f>
        <v>#N/A</v>
      </c>
      <c r="J214" s="10" t="e">
        <f ca="1">IF($B214&lt;='Visualization - Projection'!$C$18,OFFSET(Projection!O214,$A$2,0),NA())</f>
        <v>#N/A</v>
      </c>
      <c r="K214" s="10" t="e">
        <f ca="1">IF($B214&lt;='Visualization - Projection'!$C$18,OFFSET(Projection!P214,$A$2,0),NA())</f>
        <v>#N/A</v>
      </c>
      <c r="L214" s="12" t="e">
        <f ca="1">IF($B214&lt;='Visualization - Projection'!$C$18,OFFSET(Projection!Q214,$A$2,0),NA())</f>
        <v>#N/A</v>
      </c>
      <c r="M214" s="12" t="e">
        <f ca="1">IF($B214&lt;='Visualization - Projection'!$C$18,OFFSET(Projection!#REF!,$A$2,0),NA())</f>
        <v>#N/A</v>
      </c>
      <c r="N214" s="10" t="e">
        <f ca="1">IF($B214&lt;='Visualization - Projection'!$C$18,OFFSET(Projection!T214,$A$2,0),NA())</f>
        <v>#N/A</v>
      </c>
      <c r="O214" s="11" t="e">
        <f ca="1">IF($B214&lt;='Visualization - Projection'!$C$18,OFFSET(Projection!U214,$A$2,0),NA())</f>
        <v>#N/A</v>
      </c>
      <c r="P214" s="12" t="e">
        <f ca="1">IF($B214&lt;='Visualization - Projection'!$C$18,OFFSET(Projection!V214,$A$2,0),NA())</f>
        <v>#N/A</v>
      </c>
      <c r="Q214" s="10" t="e">
        <f ca="1">IF($B214&lt;='Visualization - Projection'!$C$18,OFFSET(Projection!W214,$A$2,0),NA())</f>
        <v>#N/A</v>
      </c>
      <c r="R214" s="11" t="e">
        <f ca="1">IF($B214&lt;='Visualization - Projection'!$C$18,OFFSET(Projection!X214,$A$2,0),NA())</f>
        <v>#N/A</v>
      </c>
      <c r="S214" s="12" t="e">
        <f ca="1">IF($B214&lt;='Visualization - Projection'!$C$18,OFFSET(Projection!Y214,$A$2,0),NA())</f>
        <v>#N/A</v>
      </c>
      <c r="T214" s="10" t="e">
        <f ca="1">IF($B214&lt;='Visualization - Projection'!$C$18,OFFSET(Projection!Z214,$A$2,0),NA())</f>
        <v>#N/A</v>
      </c>
      <c r="U214" s="10" t="e">
        <f ca="1">IF($B214&lt;='Visualization - Projection'!$C$18,OFFSET(Projection!AA214,$A$2,0),NA())</f>
        <v>#N/A</v>
      </c>
      <c r="V214" s="12" t="e">
        <f ca="1">IF($B214&lt;='Visualization - Projection'!$C$18,OFFSET(Projection!AB214,$A$2,0),NA())</f>
        <v>#N/A</v>
      </c>
      <c r="W214" s="10" t="e">
        <f ca="1">IF($B214&lt;='Visualization - Projection'!$C$18,OFFSET(Projection!AC214,$A$2,0),NA())</f>
        <v>#N/A</v>
      </c>
      <c r="X214" s="12" t="e">
        <f ca="1">IF($B214&lt;='Visualization - Projection'!$C$18,OFFSET(Projection!AD214,$A$2,0),NA())</f>
        <v>#N/A</v>
      </c>
      <c r="Y214" s="11" t="e">
        <f ca="1">IF($B214&lt;='Visualization - Projection'!$C$18,OFFSET(Projection!AE214,$A$2,0),NA())</f>
        <v>#N/A</v>
      </c>
      <c r="Z214" s="10" t="e">
        <f ca="1">IF($B214&lt;='Visualization - Projection'!$C$18,OFFSET(Projection!AI214,$A$2,0),NA())</f>
        <v>#N/A</v>
      </c>
      <c r="AA214" s="11" t="e">
        <f ca="1">IF($B214&lt;='Visualization - Projection'!$C$18,OFFSET(Projection!AJ214,$A$2,0),NA())</f>
        <v>#N/A</v>
      </c>
      <c r="AB214" s="11" t="e">
        <f ca="1">IF($B214&lt;='Visualization - Projection'!$C$18,OFFSET(Projection!#REF!,$A$2,0),NA())</f>
        <v>#N/A</v>
      </c>
      <c r="AC214" s="11" t="e">
        <f ca="1">IF($B214&lt;='Visualization - Projection'!$C$18,OFFSET(Projection!AK214,$A$2,0),NA())</f>
        <v>#N/A</v>
      </c>
      <c r="AD214" s="10" t="e">
        <f ca="1">IF($B214&lt;='Visualization - Projection'!$C$18,OFFSET(Projection!AL214,$A$2,0),NA())</f>
        <v>#N/A</v>
      </c>
      <c r="AE214" s="10" t="e">
        <f ca="1">IF($B214&lt;='Visualization - Projection'!$C$18,OFFSET(Projection!AM214,$A$2,0),NA())</f>
        <v>#N/A</v>
      </c>
      <c r="AF214" s="3" t="e">
        <f ca="1">IF($B214&lt;='Visualization - Projection'!$C$18,OFFSET(Projection!K214,$A$2,0),NA())</f>
        <v>#N/A</v>
      </c>
      <c r="AG214" s="3" t="e">
        <f ca="1">IF($B214&lt;='Visualization - Projection'!$C$18,OFFSET(Projection!M214,$A$2,0),NA())</f>
        <v>#N/A</v>
      </c>
      <c r="AH214" s="3" t="e">
        <f ca="1">IF($B214&lt;='Visualization - Projection'!$C$18,OFFSET(Projection!N214,$A$2,0),NA())</f>
        <v>#N/A</v>
      </c>
    </row>
    <row r="215" spans="2:34">
      <c r="B215" s="9" t="e">
        <f ca="1">IF(B214&lt;'Visualization - Projection'!$C$18,OFFSET(Projection!A215,$A$2,0),NA())</f>
        <v>#N/A</v>
      </c>
      <c r="C215" s="10" t="e">
        <f ca="1">IF($B215&lt;='Visualization - Projection'!$C$18,OFFSET(Projection!B215,$A$2,0),NA())</f>
        <v>#N/A</v>
      </c>
      <c r="D215" s="11" t="e">
        <f ca="1">IF($B215&lt;='Visualization - Projection'!$C$18,OFFSET(Projection!C215,$A$2,0),NA())</f>
        <v>#N/A</v>
      </c>
      <c r="E215" s="12" t="e">
        <f ca="1">IF($B215&lt;='Visualization - Projection'!$C$18,OFFSET(Projection!D215,$A$2,0),NA())</f>
        <v>#N/A</v>
      </c>
      <c r="F215" s="12" t="e">
        <f ca="1">IF($B215&lt;='Visualization - Projection'!$C$18,OFFSET(Projection!#REF!,$A$2,0),NA())</f>
        <v>#N/A</v>
      </c>
      <c r="G215" s="10" t="e">
        <f ca="1">IF($B215&lt;='Visualization - Projection'!$C$18,OFFSET(Projection!E215,$A$2,0),NA())</f>
        <v>#N/A</v>
      </c>
      <c r="H215" s="12" t="e">
        <f ca="1">IF($B215&lt;='Visualization - Projection'!$C$18,OFFSET(Projection!F215,$A$2,0),NA())</f>
        <v>#N/A</v>
      </c>
      <c r="I215" s="12" t="e">
        <f ca="1">IF($B215&lt;='Visualization - Projection'!$C$18,OFFSET(Projection!#REF!,$A$2,0),NA())</f>
        <v>#N/A</v>
      </c>
      <c r="J215" s="10" t="e">
        <f ca="1">IF($B215&lt;='Visualization - Projection'!$C$18,OFFSET(Projection!O215,$A$2,0),NA())</f>
        <v>#N/A</v>
      </c>
      <c r="K215" s="10" t="e">
        <f ca="1">IF($B215&lt;='Visualization - Projection'!$C$18,OFFSET(Projection!P215,$A$2,0),NA())</f>
        <v>#N/A</v>
      </c>
      <c r="L215" s="12" t="e">
        <f ca="1">IF($B215&lt;='Visualization - Projection'!$C$18,OFFSET(Projection!Q215,$A$2,0),NA())</f>
        <v>#N/A</v>
      </c>
      <c r="M215" s="12" t="e">
        <f ca="1">IF($B215&lt;='Visualization - Projection'!$C$18,OFFSET(Projection!#REF!,$A$2,0),NA())</f>
        <v>#N/A</v>
      </c>
      <c r="N215" s="10" t="e">
        <f ca="1">IF($B215&lt;='Visualization - Projection'!$C$18,OFFSET(Projection!T215,$A$2,0),NA())</f>
        <v>#N/A</v>
      </c>
      <c r="O215" s="11" t="e">
        <f ca="1">IF($B215&lt;='Visualization - Projection'!$C$18,OFFSET(Projection!U215,$A$2,0),NA())</f>
        <v>#N/A</v>
      </c>
      <c r="P215" s="12" t="e">
        <f ca="1">IF($B215&lt;='Visualization - Projection'!$C$18,OFFSET(Projection!V215,$A$2,0),NA())</f>
        <v>#N/A</v>
      </c>
      <c r="Q215" s="10" t="e">
        <f ca="1">IF($B215&lt;='Visualization - Projection'!$C$18,OFFSET(Projection!W215,$A$2,0),NA())</f>
        <v>#N/A</v>
      </c>
      <c r="R215" s="11" t="e">
        <f ca="1">IF($B215&lt;='Visualization - Projection'!$C$18,OFFSET(Projection!X215,$A$2,0),NA())</f>
        <v>#N/A</v>
      </c>
      <c r="S215" s="12" t="e">
        <f ca="1">IF($B215&lt;='Visualization - Projection'!$C$18,OFFSET(Projection!Y215,$A$2,0),NA())</f>
        <v>#N/A</v>
      </c>
      <c r="T215" s="10" t="e">
        <f ca="1">IF($B215&lt;='Visualization - Projection'!$C$18,OFFSET(Projection!Z215,$A$2,0),NA())</f>
        <v>#N/A</v>
      </c>
      <c r="U215" s="10" t="e">
        <f ca="1">IF($B215&lt;='Visualization - Projection'!$C$18,OFFSET(Projection!AA215,$A$2,0),NA())</f>
        <v>#N/A</v>
      </c>
      <c r="V215" s="12" t="e">
        <f ca="1">IF($B215&lt;='Visualization - Projection'!$C$18,OFFSET(Projection!AB215,$A$2,0),NA())</f>
        <v>#N/A</v>
      </c>
      <c r="W215" s="10" t="e">
        <f ca="1">IF($B215&lt;='Visualization - Projection'!$C$18,OFFSET(Projection!AC215,$A$2,0),NA())</f>
        <v>#N/A</v>
      </c>
      <c r="X215" s="12" t="e">
        <f ca="1">IF($B215&lt;='Visualization - Projection'!$C$18,OFFSET(Projection!AD215,$A$2,0),NA())</f>
        <v>#N/A</v>
      </c>
      <c r="Y215" s="11" t="e">
        <f ca="1">IF($B215&lt;='Visualization - Projection'!$C$18,OFFSET(Projection!AE215,$A$2,0),NA())</f>
        <v>#N/A</v>
      </c>
      <c r="Z215" s="10" t="e">
        <f ca="1">IF($B215&lt;='Visualization - Projection'!$C$18,OFFSET(Projection!AI215,$A$2,0),NA())</f>
        <v>#N/A</v>
      </c>
      <c r="AA215" s="11" t="e">
        <f ca="1">IF($B215&lt;='Visualization - Projection'!$C$18,OFFSET(Projection!AJ215,$A$2,0),NA())</f>
        <v>#N/A</v>
      </c>
      <c r="AB215" s="11" t="e">
        <f ca="1">IF($B215&lt;='Visualization - Projection'!$C$18,OFFSET(Projection!#REF!,$A$2,0),NA())</f>
        <v>#N/A</v>
      </c>
      <c r="AC215" s="11" t="e">
        <f ca="1">IF($B215&lt;='Visualization - Projection'!$C$18,OFFSET(Projection!AK215,$A$2,0),NA())</f>
        <v>#N/A</v>
      </c>
      <c r="AD215" s="10" t="e">
        <f ca="1">IF($B215&lt;='Visualization - Projection'!$C$18,OFFSET(Projection!AL215,$A$2,0),NA())</f>
        <v>#N/A</v>
      </c>
      <c r="AE215" s="10" t="e">
        <f ca="1">IF($B215&lt;='Visualization - Projection'!$C$18,OFFSET(Projection!AM215,$A$2,0),NA())</f>
        <v>#N/A</v>
      </c>
      <c r="AF215" s="3" t="e">
        <f ca="1">IF($B215&lt;='Visualization - Projection'!$C$18,OFFSET(Projection!K215,$A$2,0),NA())</f>
        <v>#N/A</v>
      </c>
      <c r="AG215" s="3" t="e">
        <f ca="1">IF($B215&lt;='Visualization - Projection'!$C$18,OFFSET(Projection!M215,$A$2,0),NA())</f>
        <v>#N/A</v>
      </c>
      <c r="AH215" s="3" t="e">
        <f ca="1">IF($B215&lt;='Visualization - Projection'!$C$18,OFFSET(Projection!N215,$A$2,0),NA())</f>
        <v>#N/A</v>
      </c>
    </row>
    <row r="216" spans="2:34">
      <c r="B216" s="9" t="e">
        <f ca="1">IF(B215&lt;'Visualization - Projection'!$C$18,OFFSET(Projection!A216,$A$2,0),NA())</f>
        <v>#N/A</v>
      </c>
      <c r="C216" s="10" t="e">
        <f ca="1">IF($B216&lt;='Visualization - Projection'!$C$18,OFFSET(Projection!B216,$A$2,0),NA())</f>
        <v>#N/A</v>
      </c>
      <c r="D216" s="11" t="e">
        <f ca="1">IF($B216&lt;='Visualization - Projection'!$C$18,OFFSET(Projection!C216,$A$2,0),NA())</f>
        <v>#N/A</v>
      </c>
      <c r="E216" s="12" t="e">
        <f ca="1">IF($B216&lt;='Visualization - Projection'!$C$18,OFFSET(Projection!D216,$A$2,0),NA())</f>
        <v>#N/A</v>
      </c>
      <c r="F216" s="12" t="e">
        <f ca="1">IF($B216&lt;='Visualization - Projection'!$C$18,OFFSET(Projection!#REF!,$A$2,0),NA())</f>
        <v>#N/A</v>
      </c>
      <c r="G216" s="10" t="e">
        <f ca="1">IF($B216&lt;='Visualization - Projection'!$C$18,OFFSET(Projection!E216,$A$2,0),NA())</f>
        <v>#N/A</v>
      </c>
      <c r="H216" s="12" t="e">
        <f ca="1">IF($B216&lt;='Visualization - Projection'!$C$18,OFFSET(Projection!F216,$A$2,0),NA())</f>
        <v>#N/A</v>
      </c>
      <c r="I216" s="12" t="e">
        <f ca="1">IF($B216&lt;='Visualization - Projection'!$C$18,OFFSET(Projection!#REF!,$A$2,0),NA())</f>
        <v>#N/A</v>
      </c>
      <c r="J216" s="10" t="e">
        <f ca="1">IF($B216&lt;='Visualization - Projection'!$C$18,OFFSET(Projection!O216,$A$2,0),NA())</f>
        <v>#N/A</v>
      </c>
      <c r="K216" s="10" t="e">
        <f ca="1">IF($B216&lt;='Visualization - Projection'!$C$18,OFFSET(Projection!P216,$A$2,0),NA())</f>
        <v>#N/A</v>
      </c>
      <c r="L216" s="12" t="e">
        <f ca="1">IF($B216&lt;='Visualization - Projection'!$C$18,OFFSET(Projection!Q216,$A$2,0),NA())</f>
        <v>#N/A</v>
      </c>
      <c r="M216" s="12" t="e">
        <f ca="1">IF($B216&lt;='Visualization - Projection'!$C$18,OFFSET(Projection!#REF!,$A$2,0),NA())</f>
        <v>#N/A</v>
      </c>
      <c r="N216" s="10" t="e">
        <f ca="1">IF($B216&lt;='Visualization - Projection'!$C$18,OFFSET(Projection!T216,$A$2,0),NA())</f>
        <v>#N/A</v>
      </c>
      <c r="O216" s="11" t="e">
        <f ca="1">IF($B216&lt;='Visualization - Projection'!$C$18,OFFSET(Projection!U216,$A$2,0),NA())</f>
        <v>#N/A</v>
      </c>
      <c r="P216" s="12" t="e">
        <f ca="1">IF($B216&lt;='Visualization - Projection'!$C$18,OFFSET(Projection!V216,$A$2,0),NA())</f>
        <v>#N/A</v>
      </c>
      <c r="Q216" s="10" t="e">
        <f ca="1">IF($B216&lt;='Visualization - Projection'!$C$18,OFFSET(Projection!W216,$A$2,0),NA())</f>
        <v>#N/A</v>
      </c>
      <c r="R216" s="11" t="e">
        <f ca="1">IF($B216&lt;='Visualization - Projection'!$C$18,OFFSET(Projection!X216,$A$2,0),NA())</f>
        <v>#N/A</v>
      </c>
      <c r="S216" s="12" t="e">
        <f ca="1">IF($B216&lt;='Visualization - Projection'!$C$18,OFFSET(Projection!Y216,$A$2,0),NA())</f>
        <v>#N/A</v>
      </c>
      <c r="T216" s="10" t="e">
        <f ca="1">IF($B216&lt;='Visualization - Projection'!$C$18,OFFSET(Projection!Z216,$A$2,0),NA())</f>
        <v>#N/A</v>
      </c>
      <c r="U216" s="10" t="e">
        <f ca="1">IF($B216&lt;='Visualization - Projection'!$C$18,OFFSET(Projection!AA216,$A$2,0),NA())</f>
        <v>#N/A</v>
      </c>
      <c r="V216" s="12" t="e">
        <f ca="1">IF($B216&lt;='Visualization - Projection'!$C$18,OFFSET(Projection!AB216,$A$2,0),NA())</f>
        <v>#N/A</v>
      </c>
      <c r="W216" s="10" t="e">
        <f ca="1">IF($B216&lt;='Visualization - Projection'!$C$18,OFFSET(Projection!AC216,$A$2,0),NA())</f>
        <v>#N/A</v>
      </c>
      <c r="X216" s="12" t="e">
        <f ca="1">IF($B216&lt;='Visualization - Projection'!$C$18,OFFSET(Projection!AD216,$A$2,0),NA())</f>
        <v>#N/A</v>
      </c>
      <c r="Y216" s="11" t="e">
        <f ca="1">IF($B216&lt;='Visualization - Projection'!$C$18,OFFSET(Projection!AE216,$A$2,0),NA())</f>
        <v>#N/A</v>
      </c>
      <c r="Z216" s="10" t="e">
        <f ca="1">IF($B216&lt;='Visualization - Projection'!$C$18,OFFSET(Projection!AI216,$A$2,0),NA())</f>
        <v>#N/A</v>
      </c>
      <c r="AA216" s="11" t="e">
        <f ca="1">IF($B216&lt;='Visualization - Projection'!$C$18,OFFSET(Projection!AJ216,$A$2,0),NA())</f>
        <v>#N/A</v>
      </c>
      <c r="AB216" s="11" t="e">
        <f ca="1">IF($B216&lt;='Visualization - Projection'!$C$18,OFFSET(Projection!#REF!,$A$2,0),NA())</f>
        <v>#N/A</v>
      </c>
      <c r="AC216" s="11" t="e">
        <f ca="1">IF($B216&lt;='Visualization - Projection'!$C$18,OFFSET(Projection!AK216,$A$2,0),NA())</f>
        <v>#N/A</v>
      </c>
      <c r="AD216" s="10" t="e">
        <f ca="1">IF($B216&lt;='Visualization - Projection'!$C$18,OFFSET(Projection!AL216,$A$2,0),NA())</f>
        <v>#N/A</v>
      </c>
      <c r="AE216" s="10" t="e">
        <f ca="1">IF($B216&lt;='Visualization - Projection'!$C$18,OFFSET(Projection!AM216,$A$2,0),NA())</f>
        <v>#N/A</v>
      </c>
      <c r="AF216" s="3" t="e">
        <f ca="1">IF($B216&lt;='Visualization - Projection'!$C$18,OFFSET(Projection!K216,$A$2,0),NA())</f>
        <v>#N/A</v>
      </c>
      <c r="AG216" s="3" t="e">
        <f ca="1">IF($B216&lt;='Visualization - Projection'!$C$18,OFFSET(Projection!M216,$A$2,0),NA())</f>
        <v>#N/A</v>
      </c>
      <c r="AH216" s="3" t="e">
        <f ca="1">IF($B216&lt;='Visualization - Projection'!$C$18,OFFSET(Projection!N216,$A$2,0),NA())</f>
        <v>#N/A</v>
      </c>
    </row>
    <row r="217" spans="2:34">
      <c r="B217" s="9" t="e">
        <f ca="1">IF(B216&lt;'Visualization - Projection'!$C$18,OFFSET(Projection!A217,$A$2,0),NA())</f>
        <v>#N/A</v>
      </c>
      <c r="C217" s="10" t="e">
        <f ca="1">IF($B217&lt;='Visualization - Projection'!$C$18,OFFSET(Projection!B217,$A$2,0),NA())</f>
        <v>#N/A</v>
      </c>
      <c r="D217" s="11" t="e">
        <f ca="1">IF($B217&lt;='Visualization - Projection'!$C$18,OFFSET(Projection!C217,$A$2,0),NA())</f>
        <v>#N/A</v>
      </c>
      <c r="E217" s="12" t="e">
        <f ca="1">IF($B217&lt;='Visualization - Projection'!$C$18,OFFSET(Projection!D217,$A$2,0),NA())</f>
        <v>#N/A</v>
      </c>
      <c r="F217" s="12" t="e">
        <f ca="1">IF($B217&lt;='Visualization - Projection'!$C$18,OFFSET(Projection!#REF!,$A$2,0),NA())</f>
        <v>#N/A</v>
      </c>
      <c r="G217" s="10" t="e">
        <f ca="1">IF($B217&lt;='Visualization - Projection'!$C$18,OFFSET(Projection!E217,$A$2,0),NA())</f>
        <v>#N/A</v>
      </c>
      <c r="H217" s="12" t="e">
        <f ca="1">IF($B217&lt;='Visualization - Projection'!$C$18,OFFSET(Projection!F217,$A$2,0),NA())</f>
        <v>#N/A</v>
      </c>
      <c r="I217" s="12" t="e">
        <f ca="1">IF($B217&lt;='Visualization - Projection'!$C$18,OFFSET(Projection!#REF!,$A$2,0),NA())</f>
        <v>#N/A</v>
      </c>
      <c r="J217" s="10" t="e">
        <f ca="1">IF($B217&lt;='Visualization - Projection'!$C$18,OFFSET(Projection!O217,$A$2,0),NA())</f>
        <v>#N/A</v>
      </c>
      <c r="K217" s="10" t="e">
        <f ca="1">IF($B217&lt;='Visualization - Projection'!$C$18,OFFSET(Projection!P217,$A$2,0),NA())</f>
        <v>#N/A</v>
      </c>
      <c r="L217" s="12" t="e">
        <f ca="1">IF($B217&lt;='Visualization - Projection'!$C$18,OFFSET(Projection!Q217,$A$2,0),NA())</f>
        <v>#N/A</v>
      </c>
      <c r="M217" s="12" t="e">
        <f ca="1">IF($B217&lt;='Visualization - Projection'!$C$18,OFFSET(Projection!#REF!,$A$2,0),NA())</f>
        <v>#N/A</v>
      </c>
      <c r="N217" s="10" t="e">
        <f ca="1">IF($B217&lt;='Visualization - Projection'!$C$18,OFFSET(Projection!T217,$A$2,0),NA())</f>
        <v>#N/A</v>
      </c>
      <c r="O217" s="11" t="e">
        <f ca="1">IF($B217&lt;='Visualization - Projection'!$C$18,OFFSET(Projection!U217,$A$2,0),NA())</f>
        <v>#N/A</v>
      </c>
      <c r="P217" s="12" t="e">
        <f ca="1">IF($B217&lt;='Visualization - Projection'!$C$18,OFFSET(Projection!V217,$A$2,0),NA())</f>
        <v>#N/A</v>
      </c>
      <c r="Q217" s="10" t="e">
        <f ca="1">IF($B217&lt;='Visualization - Projection'!$C$18,OFFSET(Projection!W217,$A$2,0),NA())</f>
        <v>#N/A</v>
      </c>
      <c r="R217" s="11" t="e">
        <f ca="1">IF($B217&lt;='Visualization - Projection'!$C$18,OFFSET(Projection!X217,$A$2,0),NA())</f>
        <v>#N/A</v>
      </c>
      <c r="S217" s="12" t="e">
        <f ca="1">IF($B217&lt;='Visualization - Projection'!$C$18,OFFSET(Projection!Y217,$A$2,0),NA())</f>
        <v>#N/A</v>
      </c>
      <c r="T217" s="10" t="e">
        <f ca="1">IF($B217&lt;='Visualization - Projection'!$C$18,OFFSET(Projection!Z217,$A$2,0),NA())</f>
        <v>#N/A</v>
      </c>
      <c r="U217" s="10" t="e">
        <f ca="1">IF($B217&lt;='Visualization - Projection'!$C$18,OFFSET(Projection!AA217,$A$2,0),NA())</f>
        <v>#N/A</v>
      </c>
      <c r="V217" s="12" t="e">
        <f ca="1">IF($B217&lt;='Visualization - Projection'!$C$18,OFFSET(Projection!AB217,$A$2,0),NA())</f>
        <v>#N/A</v>
      </c>
      <c r="W217" s="10" t="e">
        <f ca="1">IF($B217&lt;='Visualization - Projection'!$C$18,OFFSET(Projection!AC217,$A$2,0),NA())</f>
        <v>#N/A</v>
      </c>
      <c r="X217" s="12" t="e">
        <f ca="1">IF($B217&lt;='Visualization - Projection'!$C$18,OFFSET(Projection!AD217,$A$2,0),NA())</f>
        <v>#N/A</v>
      </c>
      <c r="Y217" s="11" t="e">
        <f ca="1">IF($B217&lt;='Visualization - Projection'!$C$18,OFFSET(Projection!AE217,$A$2,0),NA())</f>
        <v>#N/A</v>
      </c>
      <c r="Z217" s="10" t="e">
        <f ca="1">IF($B217&lt;='Visualization - Projection'!$C$18,OFFSET(Projection!AI217,$A$2,0),NA())</f>
        <v>#N/A</v>
      </c>
      <c r="AA217" s="11" t="e">
        <f ca="1">IF($B217&lt;='Visualization - Projection'!$C$18,OFFSET(Projection!AJ217,$A$2,0),NA())</f>
        <v>#N/A</v>
      </c>
      <c r="AB217" s="11" t="e">
        <f ca="1">IF($B217&lt;='Visualization - Projection'!$C$18,OFFSET(Projection!#REF!,$A$2,0),NA())</f>
        <v>#N/A</v>
      </c>
      <c r="AC217" s="11" t="e">
        <f ca="1">IF($B217&lt;='Visualization - Projection'!$C$18,OFFSET(Projection!AK217,$A$2,0),NA())</f>
        <v>#N/A</v>
      </c>
      <c r="AD217" s="10" t="e">
        <f ca="1">IF($B217&lt;='Visualization - Projection'!$C$18,OFFSET(Projection!AL217,$A$2,0),NA())</f>
        <v>#N/A</v>
      </c>
      <c r="AE217" s="10" t="e">
        <f ca="1">IF($B217&lt;='Visualization - Projection'!$C$18,OFFSET(Projection!AM217,$A$2,0),NA())</f>
        <v>#N/A</v>
      </c>
      <c r="AF217" s="3" t="e">
        <f ca="1">IF($B217&lt;='Visualization - Projection'!$C$18,OFFSET(Projection!K217,$A$2,0),NA())</f>
        <v>#N/A</v>
      </c>
      <c r="AG217" s="3" t="e">
        <f ca="1">IF($B217&lt;='Visualization - Projection'!$C$18,OFFSET(Projection!M217,$A$2,0),NA())</f>
        <v>#N/A</v>
      </c>
      <c r="AH217" s="3" t="e">
        <f ca="1">IF($B217&lt;='Visualization - Projection'!$C$18,OFFSET(Projection!N217,$A$2,0),NA())</f>
        <v>#N/A</v>
      </c>
    </row>
    <row r="218" spans="2:34">
      <c r="B218" s="9" t="e">
        <f ca="1">IF(B217&lt;'Visualization - Projection'!$C$18,OFFSET(Projection!A218,$A$2,0),NA())</f>
        <v>#N/A</v>
      </c>
      <c r="C218" s="10" t="e">
        <f ca="1">IF($B218&lt;='Visualization - Projection'!$C$18,OFFSET(Projection!B218,$A$2,0),NA())</f>
        <v>#N/A</v>
      </c>
      <c r="D218" s="11" t="e">
        <f ca="1">IF($B218&lt;='Visualization - Projection'!$C$18,OFFSET(Projection!C218,$A$2,0),NA())</f>
        <v>#N/A</v>
      </c>
      <c r="E218" s="12" t="e">
        <f ca="1">IF($B218&lt;='Visualization - Projection'!$C$18,OFFSET(Projection!D218,$A$2,0),NA())</f>
        <v>#N/A</v>
      </c>
      <c r="F218" s="12" t="e">
        <f ca="1">IF($B218&lt;='Visualization - Projection'!$C$18,OFFSET(Projection!#REF!,$A$2,0),NA())</f>
        <v>#N/A</v>
      </c>
      <c r="G218" s="10" t="e">
        <f ca="1">IF($B218&lt;='Visualization - Projection'!$C$18,OFFSET(Projection!E218,$A$2,0),NA())</f>
        <v>#N/A</v>
      </c>
      <c r="H218" s="12" t="e">
        <f ca="1">IF($B218&lt;='Visualization - Projection'!$C$18,OFFSET(Projection!F218,$A$2,0),NA())</f>
        <v>#N/A</v>
      </c>
      <c r="I218" s="12" t="e">
        <f ca="1">IF($B218&lt;='Visualization - Projection'!$C$18,OFFSET(Projection!#REF!,$A$2,0),NA())</f>
        <v>#N/A</v>
      </c>
      <c r="J218" s="10" t="e">
        <f ca="1">IF($B218&lt;='Visualization - Projection'!$C$18,OFFSET(Projection!O218,$A$2,0),NA())</f>
        <v>#N/A</v>
      </c>
      <c r="K218" s="10" t="e">
        <f ca="1">IF($B218&lt;='Visualization - Projection'!$C$18,OFFSET(Projection!P218,$A$2,0),NA())</f>
        <v>#N/A</v>
      </c>
      <c r="L218" s="12" t="e">
        <f ca="1">IF($B218&lt;='Visualization - Projection'!$C$18,OFFSET(Projection!Q218,$A$2,0),NA())</f>
        <v>#N/A</v>
      </c>
      <c r="M218" s="12" t="e">
        <f ca="1">IF($B218&lt;='Visualization - Projection'!$C$18,OFFSET(Projection!#REF!,$A$2,0),NA())</f>
        <v>#N/A</v>
      </c>
      <c r="N218" s="10" t="e">
        <f ca="1">IF($B218&lt;='Visualization - Projection'!$C$18,OFFSET(Projection!T218,$A$2,0),NA())</f>
        <v>#N/A</v>
      </c>
      <c r="O218" s="11" t="e">
        <f ca="1">IF($B218&lt;='Visualization - Projection'!$C$18,OFFSET(Projection!U218,$A$2,0),NA())</f>
        <v>#N/A</v>
      </c>
      <c r="P218" s="12" t="e">
        <f ca="1">IF($B218&lt;='Visualization - Projection'!$C$18,OFFSET(Projection!V218,$A$2,0),NA())</f>
        <v>#N/A</v>
      </c>
      <c r="Q218" s="10" t="e">
        <f ca="1">IF($B218&lt;='Visualization - Projection'!$C$18,OFFSET(Projection!W218,$A$2,0),NA())</f>
        <v>#N/A</v>
      </c>
      <c r="R218" s="11" t="e">
        <f ca="1">IF($B218&lt;='Visualization - Projection'!$C$18,OFFSET(Projection!X218,$A$2,0),NA())</f>
        <v>#N/A</v>
      </c>
      <c r="S218" s="12" t="e">
        <f ca="1">IF($B218&lt;='Visualization - Projection'!$C$18,OFFSET(Projection!Y218,$A$2,0),NA())</f>
        <v>#N/A</v>
      </c>
      <c r="T218" s="10" t="e">
        <f ca="1">IF($B218&lt;='Visualization - Projection'!$C$18,OFFSET(Projection!Z218,$A$2,0),NA())</f>
        <v>#N/A</v>
      </c>
      <c r="U218" s="10" t="e">
        <f ca="1">IF($B218&lt;='Visualization - Projection'!$C$18,OFFSET(Projection!AA218,$A$2,0),NA())</f>
        <v>#N/A</v>
      </c>
      <c r="V218" s="12" t="e">
        <f ca="1">IF($B218&lt;='Visualization - Projection'!$C$18,OFFSET(Projection!AB218,$A$2,0),NA())</f>
        <v>#N/A</v>
      </c>
      <c r="W218" s="10" t="e">
        <f ca="1">IF($B218&lt;='Visualization - Projection'!$C$18,OFFSET(Projection!AC218,$A$2,0),NA())</f>
        <v>#N/A</v>
      </c>
      <c r="X218" s="12" t="e">
        <f ca="1">IF($B218&lt;='Visualization - Projection'!$C$18,OFFSET(Projection!AD218,$A$2,0),NA())</f>
        <v>#N/A</v>
      </c>
      <c r="Y218" s="11" t="e">
        <f ca="1">IF($B218&lt;='Visualization - Projection'!$C$18,OFFSET(Projection!AE218,$A$2,0),NA())</f>
        <v>#N/A</v>
      </c>
      <c r="Z218" s="10" t="e">
        <f ca="1">IF($B218&lt;='Visualization - Projection'!$C$18,OFFSET(Projection!AI218,$A$2,0),NA())</f>
        <v>#N/A</v>
      </c>
      <c r="AA218" s="11" t="e">
        <f ca="1">IF($B218&lt;='Visualization - Projection'!$C$18,OFFSET(Projection!AJ218,$A$2,0),NA())</f>
        <v>#N/A</v>
      </c>
      <c r="AB218" s="11" t="e">
        <f ca="1">IF($B218&lt;='Visualization - Projection'!$C$18,OFFSET(Projection!#REF!,$A$2,0),NA())</f>
        <v>#N/A</v>
      </c>
      <c r="AC218" s="11" t="e">
        <f ca="1">IF($B218&lt;='Visualization - Projection'!$C$18,OFFSET(Projection!AK218,$A$2,0),NA())</f>
        <v>#N/A</v>
      </c>
      <c r="AD218" s="10" t="e">
        <f ca="1">IF($B218&lt;='Visualization - Projection'!$C$18,OFFSET(Projection!AL218,$A$2,0),NA())</f>
        <v>#N/A</v>
      </c>
      <c r="AE218" s="10" t="e">
        <f ca="1">IF($B218&lt;='Visualization - Projection'!$C$18,OFFSET(Projection!AM218,$A$2,0),NA())</f>
        <v>#N/A</v>
      </c>
      <c r="AF218" s="3" t="e">
        <f ca="1">IF($B218&lt;='Visualization - Projection'!$C$18,OFFSET(Projection!K218,$A$2,0),NA())</f>
        <v>#N/A</v>
      </c>
      <c r="AG218" s="3" t="e">
        <f ca="1">IF($B218&lt;='Visualization - Projection'!$C$18,OFFSET(Projection!M218,$A$2,0),NA())</f>
        <v>#N/A</v>
      </c>
      <c r="AH218" s="3" t="e">
        <f ca="1">IF($B218&lt;='Visualization - Projection'!$C$18,OFFSET(Projection!N218,$A$2,0),NA())</f>
        <v>#N/A</v>
      </c>
    </row>
    <row r="219" spans="2:34">
      <c r="B219" s="9" t="e">
        <f ca="1">IF(B218&lt;'Visualization - Projection'!$C$18,OFFSET(Projection!A219,$A$2,0),NA())</f>
        <v>#N/A</v>
      </c>
      <c r="C219" s="10" t="e">
        <f ca="1">IF($B219&lt;='Visualization - Projection'!$C$18,OFFSET(Projection!B219,$A$2,0),NA())</f>
        <v>#N/A</v>
      </c>
      <c r="D219" s="11" t="e">
        <f ca="1">IF($B219&lt;='Visualization - Projection'!$C$18,OFFSET(Projection!C219,$A$2,0),NA())</f>
        <v>#N/A</v>
      </c>
      <c r="E219" s="12" t="e">
        <f ca="1">IF($B219&lt;='Visualization - Projection'!$C$18,OFFSET(Projection!D219,$A$2,0),NA())</f>
        <v>#N/A</v>
      </c>
      <c r="F219" s="12" t="e">
        <f ca="1">IF($B219&lt;='Visualization - Projection'!$C$18,OFFSET(Projection!#REF!,$A$2,0),NA())</f>
        <v>#N/A</v>
      </c>
      <c r="G219" s="10" t="e">
        <f ca="1">IF($B219&lt;='Visualization - Projection'!$C$18,OFFSET(Projection!E219,$A$2,0),NA())</f>
        <v>#N/A</v>
      </c>
      <c r="H219" s="12" t="e">
        <f ca="1">IF($B219&lt;='Visualization - Projection'!$C$18,OFFSET(Projection!F219,$A$2,0),NA())</f>
        <v>#N/A</v>
      </c>
      <c r="I219" s="12" t="e">
        <f ca="1">IF($B219&lt;='Visualization - Projection'!$C$18,OFFSET(Projection!#REF!,$A$2,0),NA())</f>
        <v>#N/A</v>
      </c>
      <c r="J219" s="10" t="e">
        <f ca="1">IF($B219&lt;='Visualization - Projection'!$C$18,OFFSET(Projection!O219,$A$2,0),NA())</f>
        <v>#N/A</v>
      </c>
      <c r="K219" s="10" t="e">
        <f ca="1">IF($B219&lt;='Visualization - Projection'!$C$18,OFFSET(Projection!P219,$A$2,0),NA())</f>
        <v>#N/A</v>
      </c>
      <c r="L219" s="12" t="e">
        <f ca="1">IF($B219&lt;='Visualization - Projection'!$C$18,OFFSET(Projection!Q219,$A$2,0),NA())</f>
        <v>#N/A</v>
      </c>
      <c r="M219" s="12" t="e">
        <f ca="1">IF($B219&lt;='Visualization - Projection'!$C$18,OFFSET(Projection!#REF!,$A$2,0),NA())</f>
        <v>#N/A</v>
      </c>
      <c r="N219" s="10" t="e">
        <f ca="1">IF($B219&lt;='Visualization - Projection'!$C$18,OFFSET(Projection!T219,$A$2,0),NA())</f>
        <v>#N/A</v>
      </c>
      <c r="O219" s="11" t="e">
        <f ca="1">IF($B219&lt;='Visualization - Projection'!$C$18,OFFSET(Projection!U219,$A$2,0),NA())</f>
        <v>#N/A</v>
      </c>
      <c r="P219" s="12" t="e">
        <f ca="1">IF($B219&lt;='Visualization - Projection'!$C$18,OFFSET(Projection!V219,$A$2,0),NA())</f>
        <v>#N/A</v>
      </c>
      <c r="Q219" s="10" t="e">
        <f ca="1">IF($B219&lt;='Visualization - Projection'!$C$18,OFFSET(Projection!W219,$A$2,0),NA())</f>
        <v>#N/A</v>
      </c>
      <c r="R219" s="11" t="e">
        <f ca="1">IF($B219&lt;='Visualization - Projection'!$C$18,OFFSET(Projection!X219,$A$2,0),NA())</f>
        <v>#N/A</v>
      </c>
      <c r="S219" s="12" t="e">
        <f ca="1">IF($B219&lt;='Visualization - Projection'!$C$18,OFFSET(Projection!Y219,$A$2,0),NA())</f>
        <v>#N/A</v>
      </c>
      <c r="T219" s="10" t="e">
        <f ca="1">IF($B219&lt;='Visualization - Projection'!$C$18,OFFSET(Projection!Z219,$A$2,0),NA())</f>
        <v>#N/A</v>
      </c>
      <c r="U219" s="10" t="e">
        <f ca="1">IF($B219&lt;='Visualization - Projection'!$C$18,OFFSET(Projection!AA219,$A$2,0),NA())</f>
        <v>#N/A</v>
      </c>
      <c r="V219" s="12" t="e">
        <f ca="1">IF($B219&lt;='Visualization - Projection'!$C$18,OFFSET(Projection!AB219,$A$2,0),NA())</f>
        <v>#N/A</v>
      </c>
      <c r="W219" s="10" t="e">
        <f ca="1">IF($B219&lt;='Visualization - Projection'!$C$18,OFFSET(Projection!AC219,$A$2,0),NA())</f>
        <v>#N/A</v>
      </c>
      <c r="X219" s="12" t="e">
        <f ca="1">IF($B219&lt;='Visualization - Projection'!$C$18,OFFSET(Projection!AD219,$A$2,0),NA())</f>
        <v>#N/A</v>
      </c>
      <c r="Y219" s="11" t="e">
        <f ca="1">IF($B219&lt;='Visualization - Projection'!$C$18,OFFSET(Projection!AE219,$A$2,0),NA())</f>
        <v>#N/A</v>
      </c>
      <c r="Z219" s="10" t="e">
        <f ca="1">IF($B219&lt;='Visualization - Projection'!$C$18,OFFSET(Projection!AI219,$A$2,0),NA())</f>
        <v>#N/A</v>
      </c>
      <c r="AA219" s="11" t="e">
        <f ca="1">IF($B219&lt;='Visualization - Projection'!$C$18,OFFSET(Projection!AJ219,$A$2,0),NA())</f>
        <v>#N/A</v>
      </c>
      <c r="AB219" s="11" t="e">
        <f ca="1">IF($B219&lt;='Visualization - Projection'!$C$18,OFFSET(Projection!#REF!,$A$2,0),NA())</f>
        <v>#N/A</v>
      </c>
      <c r="AC219" s="11" t="e">
        <f ca="1">IF($B219&lt;='Visualization - Projection'!$C$18,OFFSET(Projection!AK219,$A$2,0),NA())</f>
        <v>#N/A</v>
      </c>
      <c r="AD219" s="10" t="e">
        <f ca="1">IF($B219&lt;='Visualization - Projection'!$C$18,OFFSET(Projection!AL219,$A$2,0),NA())</f>
        <v>#N/A</v>
      </c>
      <c r="AE219" s="10" t="e">
        <f ca="1">IF($B219&lt;='Visualization - Projection'!$C$18,OFFSET(Projection!AM219,$A$2,0),NA())</f>
        <v>#N/A</v>
      </c>
      <c r="AF219" s="3" t="e">
        <f ca="1">IF($B219&lt;='Visualization - Projection'!$C$18,OFFSET(Projection!K219,$A$2,0),NA())</f>
        <v>#N/A</v>
      </c>
      <c r="AG219" s="3" t="e">
        <f ca="1">IF($B219&lt;='Visualization - Projection'!$C$18,OFFSET(Projection!M219,$A$2,0),NA())</f>
        <v>#N/A</v>
      </c>
      <c r="AH219" s="3" t="e">
        <f ca="1">IF($B219&lt;='Visualization - Projection'!$C$18,OFFSET(Projection!N219,$A$2,0),NA())</f>
        <v>#N/A</v>
      </c>
    </row>
    <row r="220" spans="2:34">
      <c r="B220" s="9" t="e">
        <f ca="1">IF(B219&lt;'Visualization - Projection'!$C$18,OFFSET(Projection!A220,$A$2,0),NA())</f>
        <v>#N/A</v>
      </c>
      <c r="C220" s="10" t="e">
        <f ca="1">IF($B220&lt;='Visualization - Projection'!$C$18,OFFSET(Projection!B220,$A$2,0),NA())</f>
        <v>#N/A</v>
      </c>
      <c r="D220" s="11" t="e">
        <f ca="1">IF($B220&lt;='Visualization - Projection'!$C$18,OFFSET(Projection!C220,$A$2,0),NA())</f>
        <v>#N/A</v>
      </c>
      <c r="E220" s="12" t="e">
        <f ca="1">IF($B220&lt;='Visualization - Projection'!$C$18,OFFSET(Projection!D220,$A$2,0),NA())</f>
        <v>#N/A</v>
      </c>
      <c r="F220" s="12" t="e">
        <f ca="1">IF($B220&lt;='Visualization - Projection'!$C$18,OFFSET(Projection!#REF!,$A$2,0),NA())</f>
        <v>#N/A</v>
      </c>
      <c r="G220" s="10" t="e">
        <f ca="1">IF($B220&lt;='Visualization - Projection'!$C$18,OFFSET(Projection!E220,$A$2,0),NA())</f>
        <v>#N/A</v>
      </c>
      <c r="H220" s="12" t="e">
        <f ca="1">IF($B220&lt;='Visualization - Projection'!$C$18,OFFSET(Projection!F220,$A$2,0),NA())</f>
        <v>#N/A</v>
      </c>
      <c r="I220" s="12" t="e">
        <f ca="1">IF($B220&lt;='Visualization - Projection'!$C$18,OFFSET(Projection!#REF!,$A$2,0),NA())</f>
        <v>#N/A</v>
      </c>
      <c r="J220" s="10" t="e">
        <f ca="1">IF($B220&lt;='Visualization - Projection'!$C$18,OFFSET(Projection!O220,$A$2,0),NA())</f>
        <v>#N/A</v>
      </c>
      <c r="K220" s="10" t="e">
        <f ca="1">IF($B220&lt;='Visualization - Projection'!$C$18,OFFSET(Projection!P220,$A$2,0),NA())</f>
        <v>#N/A</v>
      </c>
      <c r="L220" s="12" t="e">
        <f ca="1">IF($B220&lt;='Visualization - Projection'!$C$18,OFFSET(Projection!Q220,$A$2,0),NA())</f>
        <v>#N/A</v>
      </c>
      <c r="M220" s="12" t="e">
        <f ca="1">IF($B220&lt;='Visualization - Projection'!$C$18,OFFSET(Projection!#REF!,$A$2,0),NA())</f>
        <v>#N/A</v>
      </c>
      <c r="N220" s="10" t="e">
        <f ca="1">IF($B220&lt;='Visualization - Projection'!$C$18,OFFSET(Projection!T220,$A$2,0),NA())</f>
        <v>#N/A</v>
      </c>
      <c r="O220" s="11" t="e">
        <f ca="1">IF($B220&lt;='Visualization - Projection'!$C$18,OFFSET(Projection!U220,$A$2,0),NA())</f>
        <v>#N/A</v>
      </c>
      <c r="P220" s="12" t="e">
        <f ca="1">IF($B220&lt;='Visualization - Projection'!$C$18,OFFSET(Projection!V220,$A$2,0),NA())</f>
        <v>#N/A</v>
      </c>
      <c r="Q220" s="10" t="e">
        <f ca="1">IF($B220&lt;='Visualization - Projection'!$C$18,OFFSET(Projection!W220,$A$2,0),NA())</f>
        <v>#N/A</v>
      </c>
      <c r="R220" s="11" t="e">
        <f ca="1">IF($B220&lt;='Visualization - Projection'!$C$18,OFFSET(Projection!X220,$A$2,0),NA())</f>
        <v>#N/A</v>
      </c>
      <c r="S220" s="12" t="e">
        <f ca="1">IF($B220&lt;='Visualization - Projection'!$C$18,OFFSET(Projection!Y220,$A$2,0),NA())</f>
        <v>#N/A</v>
      </c>
      <c r="T220" s="10" t="e">
        <f ca="1">IF($B220&lt;='Visualization - Projection'!$C$18,OFFSET(Projection!Z220,$A$2,0),NA())</f>
        <v>#N/A</v>
      </c>
      <c r="U220" s="10" t="e">
        <f ca="1">IF($B220&lt;='Visualization - Projection'!$C$18,OFFSET(Projection!AA220,$A$2,0),NA())</f>
        <v>#N/A</v>
      </c>
      <c r="V220" s="12" t="e">
        <f ca="1">IF($B220&lt;='Visualization - Projection'!$C$18,OFFSET(Projection!AB220,$A$2,0),NA())</f>
        <v>#N/A</v>
      </c>
      <c r="W220" s="10" t="e">
        <f ca="1">IF($B220&lt;='Visualization - Projection'!$C$18,OFFSET(Projection!AC220,$A$2,0),NA())</f>
        <v>#N/A</v>
      </c>
      <c r="X220" s="12" t="e">
        <f ca="1">IF($B220&lt;='Visualization - Projection'!$C$18,OFFSET(Projection!AD220,$A$2,0),NA())</f>
        <v>#N/A</v>
      </c>
      <c r="Y220" s="11" t="e">
        <f ca="1">IF($B220&lt;='Visualization - Projection'!$C$18,OFFSET(Projection!AE220,$A$2,0),NA())</f>
        <v>#N/A</v>
      </c>
      <c r="Z220" s="10" t="e">
        <f ca="1">IF($B220&lt;='Visualization - Projection'!$C$18,OFFSET(Projection!AI220,$A$2,0),NA())</f>
        <v>#N/A</v>
      </c>
      <c r="AA220" s="11" t="e">
        <f ca="1">IF($B220&lt;='Visualization - Projection'!$C$18,OFFSET(Projection!AJ220,$A$2,0),NA())</f>
        <v>#N/A</v>
      </c>
      <c r="AB220" s="11" t="e">
        <f ca="1">IF($B220&lt;='Visualization - Projection'!$C$18,OFFSET(Projection!#REF!,$A$2,0),NA())</f>
        <v>#N/A</v>
      </c>
      <c r="AC220" s="11" t="e">
        <f ca="1">IF($B220&lt;='Visualization - Projection'!$C$18,OFFSET(Projection!AK220,$A$2,0),NA())</f>
        <v>#N/A</v>
      </c>
      <c r="AD220" s="10" t="e">
        <f ca="1">IF($B220&lt;='Visualization - Projection'!$C$18,OFFSET(Projection!AL220,$A$2,0),NA())</f>
        <v>#N/A</v>
      </c>
      <c r="AE220" s="10" t="e">
        <f ca="1">IF($B220&lt;='Visualization - Projection'!$C$18,OFFSET(Projection!AM220,$A$2,0),NA())</f>
        <v>#N/A</v>
      </c>
      <c r="AF220" s="3" t="e">
        <f ca="1">IF($B220&lt;='Visualization - Projection'!$C$18,OFFSET(Projection!K220,$A$2,0),NA())</f>
        <v>#N/A</v>
      </c>
      <c r="AG220" s="3" t="e">
        <f ca="1">IF($B220&lt;='Visualization - Projection'!$C$18,OFFSET(Projection!M220,$A$2,0),NA())</f>
        <v>#N/A</v>
      </c>
      <c r="AH220" s="3" t="e">
        <f ca="1">IF($B220&lt;='Visualization - Projection'!$C$18,OFFSET(Projection!N220,$A$2,0),NA())</f>
        <v>#N/A</v>
      </c>
    </row>
    <row r="221" spans="2:34">
      <c r="B221" s="9" t="e">
        <f ca="1">IF(B220&lt;'Visualization - Projection'!$C$18,OFFSET(Projection!A221,$A$2,0),NA())</f>
        <v>#N/A</v>
      </c>
      <c r="C221" s="10" t="e">
        <f ca="1">IF($B221&lt;='Visualization - Projection'!$C$18,OFFSET(Projection!B221,$A$2,0),NA())</f>
        <v>#N/A</v>
      </c>
      <c r="D221" s="11" t="e">
        <f ca="1">IF($B221&lt;='Visualization - Projection'!$C$18,OFFSET(Projection!C221,$A$2,0),NA())</f>
        <v>#N/A</v>
      </c>
      <c r="E221" s="12" t="e">
        <f ca="1">IF($B221&lt;='Visualization - Projection'!$C$18,OFFSET(Projection!D221,$A$2,0),NA())</f>
        <v>#N/A</v>
      </c>
      <c r="F221" s="12" t="e">
        <f ca="1">IF($B221&lt;='Visualization - Projection'!$C$18,OFFSET(Projection!#REF!,$A$2,0),NA())</f>
        <v>#N/A</v>
      </c>
      <c r="G221" s="10" t="e">
        <f ca="1">IF($B221&lt;='Visualization - Projection'!$C$18,OFFSET(Projection!E221,$A$2,0),NA())</f>
        <v>#N/A</v>
      </c>
      <c r="H221" s="12" t="e">
        <f ca="1">IF($B221&lt;='Visualization - Projection'!$C$18,OFFSET(Projection!F221,$A$2,0),NA())</f>
        <v>#N/A</v>
      </c>
      <c r="I221" s="12" t="e">
        <f ca="1">IF($B221&lt;='Visualization - Projection'!$C$18,OFFSET(Projection!#REF!,$A$2,0),NA())</f>
        <v>#N/A</v>
      </c>
      <c r="J221" s="10" t="e">
        <f ca="1">IF($B221&lt;='Visualization - Projection'!$C$18,OFFSET(Projection!O221,$A$2,0),NA())</f>
        <v>#N/A</v>
      </c>
      <c r="K221" s="10" t="e">
        <f ca="1">IF($B221&lt;='Visualization - Projection'!$C$18,OFFSET(Projection!P221,$A$2,0),NA())</f>
        <v>#N/A</v>
      </c>
      <c r="L221" s="12" t="e">
        <f ca="1">IF($B221&lt;='Visualization - Projection'!$C$18,OFFSET(Projection!Q221,$A$2,0),NA())</f>
        <v>#N/A</v>
      </c>
      <c r="M221" s="12" t="e">
        <f ca="1">IF($B221&lt;='Visualization - Projection'!$C$18,OFFSET(Projection!#REF!,$A$2,0),NA())</f>
        <v>#N/A</v>
      </c>
      <c r="N221" s="10" t="e">
        <f ca="1">IF($B221&lt;='Visualization - Projection'!$C$18,OFFSET(Projection!T221,$A$2,0),NA())</f>
        <v>#N/A</v>
      </c>
      <c r="O221" s="11" t="e">
        <f ca="1">IF($B221&lt;='Visualization - Projection'!$C$18,OFFSET(Projection!U221,$A$2,0),NA())</f>
        <v>#N/A</v>
      </c>
      <c r="P221" s="12" t="e">
        <f ca="1">IF($B221&lt;='Visualization - Projection'!$C$18,OFFSET(Projection!V221,$A$2,0),NA())</f>
        <v>#N/A</v>
      </c>
      <c r="Q221" s="10" t="e">
        <f ca="1">IF($B221&lt;='Visualization - Projection'!$C$18,OFFSET(Projection!W221,$A$2,0),NA())</f>
        <v>#N/A</v>
      </c>
      <c r="R221" s="11" t="e">
        <f ca="1">IF($B221&lt;='Visualization - Projection'!$C$18,OFFSET(Projection!X221,$A$2,0),NA())</f>
        <v>#N/A</v>
      </c>
      <c r="S221" s="12" t="e">
        <f ca="1">IF($B221&lt;='Visualization - Projection'!$C$18,OFFSET(Projection!Y221,$A$2,0),NA())</f>
        <v>#N/A</v>
      </c>
      <c r="T221" s="10" t="e">
        <f ca="1">IF($B221&lt;='Visualization - Projection'!$C$18,OFFSET(Projection!Z221,$A$2,0),NA())</f>
        <v>#N/A</v>
      </c>
      <c r="U221" s="10" t="e">
        <f ca="1">IF($B221&lt;='Visualization - Projection'!$C$18,OFFSET(Projection!AA221,$A$2,0),NA())</f>
        <v>#N/A</v>
      </c>
      <c r="V221" s="12" t="e">
        <f ca="1">IF($B221&lt;='Visualization - Projection'!$C$18,OFFSET(Projection!AB221,$A$2,0),NA())</f>
        <v>#N/A</v>
      </c>
      <c r="W221" s="10" t="e">
        <f ca="1">IF($B221&lt;='Visualization - Projection'!$C$18,OFFSET(Projection!AC221,$A$2,0),NA())</f>
        <v>#N/A</v>
      </c>
      <c r="X221" s="12" t="e">
        <f ca="1">IF($B221&lt;='Visualization - Projection'!$C$18,OFFSET(Projection!AD221,$A$2,0),NA())</f>
        <v>#N/A</v>
      </c>
      <c r="Y221" s="11" t="e">
        <f ca="1">IF($B221&lt;='Visualization - Projection'!$C$18,OFFSET(Projection!AE221,$A$2,0),NA())</f>
        <v>#N/A</v>
      </c>
      <c r="Z221" s="10" t="e">
        <f ca="1">IF($B221&lt;='Visualization - Projection'!$C$18,OFFSET(Projection!AI221,$A$2,0),NA())</f>
        <v>#N/A</v>
      </c>
      <c r="AA221" s="11" t="e">
        <f ca="1">IF($B221&lt;='Visualization - Projection'!$C$18,OFFSET(Projection!AJ221,$A$2,0),NA())</f>
        <v>#N/A</v>
      </c>
      <c r="AB221" s="11" t="e">
        <f ca="1">IF($B221&lt;='Visualization - Projection'!$C$18,OFFSET(Projection!#REF!,$A$2,0),NA())</f>
        <v>#N/A</v>
      </c>
      <c r="AC221" s="11" t="e">
        <f ca="1">IF($B221&lt;='Visualization - Projection'!$C$18,OFFSET(Projection!AK221,$A$2,0),NA())</f>
        <v>#N/A</v>
      </c>
      <c r="AD221" s="10" t="e">
        <f ca="1">IF($B221&lt;='Visualization - Projection'!$C$18,OFFSET(Projection!AL221,$A$2,0),NA())</f>
        <v>#N/A</v>
      </c>
      <c r="AE221" s="10" t="e">
        <f ca="1">IF($B221&lt;='Visualization - Projection'!$C$18,OFFSET(Projection!AM221,$A$2,0),NA())</f>
        <v>#N/A</v>
      </c>
      <c r="AF221" s="3" t="e">
        <f ca="1">IF($B221&lt;='Visualization - Projection'!$C$18,OFFSET(Projection!K221,$A$2,0),NA())</f>
        <v>#N/A</v>
      </c>
      <c r="AG221" s="3" t="e">
        <f ca="1">IF($B221&lt;='Visualization - Projection'!$C$18,OFFSET(Projection!M221,$A$2,0),NA())</f>
        <v>#N/A</v>
      </c>
      <c r="AH221" s="3" t="e">
        <f ca="1">IF($B221&lt;='Visualization - Projection'!$C$18,OFFSET(Projection!N221,$A$2,0),NA())</f>
        <v>#N/A</v>
      </c>
    </row>
    <row r="222" spans="2:34">
      <c r="B222" s="9" t="e">
        <f ca="1">IF(B221&lt;'Visualization - Projection'!$C$18,OFFSET(Projection!A222,$A$2,0),NA())</f>
        <v>#N/A</v>
      </c>
      <c r="C222" s="10" t="e">
        <f ca="1">IF($B222&lt;='Visualization - Projection'!$C$18,OFFSET(Projection!B222,$A$2,0),NA())</f>
        <v>#N/A</v>
      </c>
      <c r="D222" s="11" t="e">
        <f ca="1">IF($B222&lt;='Visualization - Projection'!$C$18,OFFSET(Projection!C222,$A$2,0),NA())</f>
        <v>#N/A</v>
      </c>
      <c r="E222" s="12" t="e">
        <f ca="1">IF($B222&lt;='Visualization - Projection'!$C$18,OFFSET(Projection!D222,$A$2,0),NA())</f>
        <v>#N/A</v>
      </c>
      <c r="F222" s="12" t="e">
        <f ca="1">IF($B222&lt;='Visualization - Projection'!$C$18,OFFSET(Projection!#REF!,$A$2,0),NA())</f>
        <v>#N/A</v>
      </c>
      <c r="G222" s="10" t="e">
        <f ca="1">IF($B222&lt;='Visualization - Projection'!$C$18,OFFSET(Projection!E222,$A$2,0),NA())</f>
        <v>#N/A</v>
      </c>
      <c r="H222" s="12" t="e">
        <f ca="1">IF($B222&lt;='Visualization - Projection'!$C$18,OFFSET(Projection!F222,$A$2,0),NA())</f>
        <v>#N/A</v>
      </c>
      <c r="I222" s="12" t="e">
        <f ca="1">IF($B222&lt;='Visualization - Projection'!$C$18,OFFSET(Projection!#REF!,$A$2,0),NA())</f>
        <v>#N/A</v>
      </c>
      <c r="J222" s="10" t="e">
        <f ca="1">IF($B222&lt;='Visualization - Projection'!$C$18,OFFSET(Projection!O222,$A$2,0),NA())</f>
        <v>#N/A</v>
      </c>
      <c r="K222" s="10" t="e">
        <f ca="1">IF($B222&lt;='Visualization - Projection'!$C$18,OFFSET(Projection!P222,$A$2,0),NA())</f>
        <v>#N/A</v>
      </c>
      <c r="L222" s="12" t="e">
        <f ca="1">IF($B222&lt;='Visualization - Projection'!$C$18,OFFSET(Projection!Q222,$A$2,0),NA())</f>
        <v>#N/A</v>
      </c>
      <c r="M222" s="12" t="e">
        <f ca="1">IF($B222&lt;='Visualization - Projection'!$C$18,OFFSET(Projection!#REF!,$A$2,0),NA())</f>
        <v>#N/A</v>
      </c>
      <c r="N222" s="10" t="e">
        <f ca="1">IF($B222&lt;='Visualization - Projection'!$C$18,OFFSET(Projection!T222,$A$2,0),NA())</f>
        <v>#N/A</v>
      </c>
      <c r="O222" s="11" t="e">
        <f ca="1">IF($B222&lt;='Visualization - Projection'!$C$18,OFFSET(Projection!U222,$A$2,0),NA())</f>
        <v>#N/A</v>
      </c>
      <c r="P222" s="12" t="e">
        <f ca="1">IF($B222&lt;='Visualization - Projection'!$C$18,OFFSET(Projection!V222,$A$2,0),NA())</f>
        <v>#N/A</v>
      </c>
      <c r="Q222" s="10" t="e">
        <f ca="1">IF($B222&lt;='Visualization - Projection'!$C$18,OFFSET(Projection!W222,$A$2,0),NA())</f>
        <v>#N/A</v>
      </c>
      <c r="R222" s="11" t="e">
        <f ca="1">IF($B222&lt;='Visualization - Projection'!$C$18,OFFSET(Projection!X222,$A$2,0),NA())</f>
        <v>#N/A</v>
      </c>
      <c r="S222" s="12" t="e">
        <f ca="1">IF($B222&lt;='Visualization - Projection'!$C$18,OFFSET(Projection!Y222,$A$2,0),NA())</f>
        <v>#N/A</v>
      </c>
      <c r="T222" s="10" t="e">
        <f ca="1">IF($B222&lt;='Visualization - Projection'!$C$18,OFFSET(Projection!Z222,$A$2,0),NA())</f>
        <v>#N/A</v>
      </c>
      <c r="U222" s="10" t="e">
        <f ca="1">IF($B222&lt;='Visualization - Projection'!$C$18,OFFSET(Projection!AA222,$A$2,0),NA())</f>
        <v>#N/A</v>
      </c>
      <c r="V222" s="12" t="e">
        <f ca="1">IF($B222&lt;='Visualization - Projection'!$C$18,OFFSET(Projection!AB222,$A$2,0),NA())</f>
        <v>#N/A</v>
      </c>
      <c r="W222" s="10" t="e">
        <f ca="1">IF($B222&lt;='Visualization - Projection'!$C$18,OFFSET(Projection!AC222,$A$2,0),NA())</f>
        <v>#N/A</v>
      </c>
      <c r="X222" s="12" t="e">
        <f ca="1">IF($B222&lt;='Visualization - Projection'!$C$18,OFFSET(Projection!AD222,$A$2,0),NA())</f>
        <v>#N/A</v>
      </c>
      <c r="Y222" s="11" t="e">
        <f ca="1">IF($B222&lt;='Visualization - Projection'!$C$18,OFFSET(Projection!AE222,$A$2,0),NA())</f>
        <v>#N/A</v>
      </c>
      <c r="Z222" s="10" t="e">
        <f ca="1">IF($B222&lt;='Visualization - Projection'!$C$18,OFFSET(Projection!AI222,$A$2,0),NA())</f>
        <v>#N/A</v>
      </c>
      <c r="AA222" s="11" t="e">
        <f ca="1">IF($B222&lt;='Visualization - Projection'!$C$18,OFFSET(Projection!AJ222,$A$2,0),NA())</f>
        <v>#N/A</v>
      </c>
      <c r="AB222" s="11" t="e">
        <f ca="1">IF($B222&lt;='Visualization - Projection'!$C$18,OFFSET(Projection!#REF!,$A$2,0),NA())</f>
        <v>#N/A</v>
      </c>
      <c r="AC222" s="11" t="e">
        <f ca="1">IF($B222&lt;='Visualization - Projection'!$C$18,OFFSET(Projection!AK222,$A$2,0),NA())</f>
        <v>#N/A</v>
      </c>
      <c r="AD222" s="10" t="e">
        <f ca="1">IF($B222&lt;='Visualization - Projection'!$C$18,OFFSET(Projection!AL222,$A$2,0),NA())</f>
        <v>#N/A</v>
      </c>
      <c r="AE222" s="10" t="e">
        <f ca="1">IF($B222&lt;='Visualization - Projection'!$C$18,OFFSET(Projection!AM222,$A$2,0),NA())</f>
        <v>#N/A</v>
      </c>
      <c r="AF222" s="3" t="e">
        <f ca="1">IF($B222&lt;='Visualization - Projection'!$C$18,OFFSET(Projection!K222,$A$2,0),NA())</f>
        <v>#N/A</v>
      </c>
      <c r="AG222" s="3" t="e">
        <f ca="1">IF($B222&lt;='Visualization - Projection'!$C$18,OFFSET(Projection!M222,$A$2,0),NA())</f>
        <v>#N/A</v>
      </c>
      <c r="AH222" s="3" t="e">
        <f ca="1">IF($B222&lt;='Visualization - Projection'!$C$18,OFFSET(Projection!N222,$A$2,0),NA())</f>
        <v>#N/A</v>
      </c>
    </row>
    <row r="223" spans="2:34">
      <c r="B223" s="9" t="e">
        <f ca="1">IF(B222&lt;'Visualization - Projection'!$C$18,OFFSET(Projection!A223,$A$2,0),NA())</f>
        <v>#N/A</v>
      </c>
      <c r="C223" s="10" t="e">
        <f ca="1">IF($B223&lt;='Visualization - Projection'!$C$18,OFFSET(Projection!B223,$A$2,0),NA())</f>
        <v>#N/A</v>
      </c>
      <c r="D223" s="11" t="e">
        <f ca="1">IF($B223&lt;='Visualization - Projection'!$C$18,OFFSET(Projection!C223,$A$2,0),NA())</f>
        <v>#N/A</v>
      </c>
      <c r="E223" s="12" t="e">
        <f ca="1">IF($B223&lt;='Visualization - Projection'!$C$18,OFFSET(Projection!D223,$A$2,0),NA())</f>
        <v>#N/A</v>
      </c>
      <c r="F223" s="12" t="e">
        <f ca="1">IF($B223&lt;='Visualization - Projection'!$C$18,OFFSET(Projection!#REF!,$A$2,0),NA())</f>
        <v>#N/A</v>
      </c>
      <c r="G223" s="10" t="e">
        <f ca="1">IF($B223&lt;='Visualization - Projection'!$C$18,OFFSET(Projection!E223,$A$2,0),NA())</f>
        <v>#N/A</v>
      </c>
      <c r="H223" s="12" t="e">
        <f ca="1">IF($B223&lt;='Visualization - Projection'!$C$18,OFFSET(Projection!F223,$A$2,0),NA())</f>
        <v>#N/A</v>
      </c>
      <c r="I223" s="12" t="e">
        <f ca="1">IF($B223&lt;='Visualization - Projection'!$C$18,OFFSET(Projection!#REF!,$A$2,0),NA())</f>
        <v>#N/A</v>
      </c>
      <c r="J223" s="10" t="e">
        <f ca="1">IF($B223&lt;='Visualization - Projection'!$C$18,OFFSET(Projection!O223,$A$2,0),NA())</f>
        <v>#N/A</v>
      </c>
      <c r="K223" s="10" t="e">
        <f ca="1">IF($B223&lt;='Visualization - Projection'!$C$18,OFFSET(Projection!P223,$A$2,0),NA())</f>
        <v>#N/A</v>
      </c>
      <c r="L223" s="12" t="e">
        <f ca="1">IF($B223&lt;='Visualization - Projection'!$C$18,OFFSET(Projection!Q223,$A$2,0),NA())</f>
        <v>#N/A</v>
      </c>
      <c r="M223" s="12" t="e">
        <f ca="1">IF($B223&lt;='Visualization - Projection'!$C$18,OFFSET(Projection!#REF!,$A$2,0),NA())</f>
        <v>#N/A</v>
      </c>
      <c r="N223" s="10" t="e">
        <f ca="1">IF($B223&lt;='Visualization - Projection'!$C$18,OFFSET(Projection!T223,$A$2,0),NA())</f>
        <v>#N/A</v>
      </c>
      <c r="O223" s="11" t="e">
        <f ca="1">IF($B223&lt;='Visualization - Projection'!$C$18,OFFSET(Projection!U223,$A$2,0),NA())</f>
        <v>#N/A</v>
      </c>
      <c r="P223" s="12" t="e">
        <f ca="1">IF($B223&lt;='Visualization - Projection'!$C$18,OFFSET(Projection!V223,$A$2,0),NA())</f>
        <v>#N/A</v>
      </c>
      <c r="Q223" s="10" t="e">
        <f ca="1">IF($B223&lt;='Visualization - Projection'!$C$18,OFFSET(Projection!W223,$A$2,0),NA())</f>
        <v>#N/A</v>
      </c>
      <c r="R223" s="11" t="e">
        <f ca="1">IF($B223&lt;='Visualization - Projection'!$C$18,OFFSET(Projection!X223,$A$2,0),NA())</f>
        <v>#N/A</v>
      </c>
      <c r="S223" s="12" t="e">
        <f ca="1">IF($B223&lt;='Visualization - Projection'!$C$18,OFFSET(Projection!Y223,$A$2,0),NA())</f>
        <v>#N/A</v>
      </c>
      <c r="T223" s="10" t="e">
        <f ca="1">IF($B223&lt;='Visualization - Projection'!$C$18,OFFSET(Projection!Z223,$A$2,0),NA())</f>
        <v>#N/A</v>
      </c>
      <c r="U223" s="10" t="e">
        <f ca="1">IF($B223&lt;='Visualization - Projection'!$C$18,OFFSET(Projection!AA223,$A$2,0),NA())</f>
        <v>#N/A</v>
      </c>
      <c r="V223" s="12" t="e">
        <f ca="1">IF($B223&lt;='Visualization - Projection'!$C$18,OFFSET(Projection!AB223,$A$2,0),NA())</f>
        <v>#N/A</v>
      </c>
      <c r="W223" s="10" t="e">
        <f ca="1">IF($B223&lt;='Visualization - Projection'!$C$18,OFFSET(Projection!AC223,$A$2,0),NA())</f>
        <v>#N/A</v>
      </c>
      <c r="X223" s="12" t="e">
        <f ca="1">IF($B223&lt;='Visualization - Projection'!$C$18,OFFSET(Projection!AD223,$A$2,0),NA())</f>
        <v>#N/A</v>
      </c>
      <c r="Y223" s="11" t="e">
        <f ca="1">IF($B223&lt;='Visualization - Projection'!$C$18,OFFSET(Projection!AE223,$A$2,0),NA())</f>
        <v>#N/A</v>
      </c>
      <c r="Z223" s="10" t="e">
        <f ca="1">IF($B223&lt;='Visualization - Projection'!$C$18,OFFSET(Projection!AI223,$A$2,0),NA())</f>
        <v>#N/A</v>
      </c>
      <c r="AA223" s="11" t="e">
        <f ca="1">IF($B223&lt;='Visualization - Projection'!$C$18,OFFSET(Projection!AJ223,$A$2,0),NA())</f>
        <v>#N/A</v>
      </c>
      <c r="AB223" s="11" t="e">
        <f ca="1">IF($B223&lt;='Visualization - Projection'!$C$18,OFFSET(Projection!#REF!,$A$2,0),NA())</f>
        <v>#N/A</v>
      </c>
      <c r="AC223" s="11" t="e">
        <f ca="1">IF($B223&lt;='Visualization - Projection'!$C$18,OFFSET(Projection!AK223,$A$2,0),NA())</f>
        <v>#N/A</v>
      </c>
      <c r="AD223" s="10" t="e">
        <f ca="1">IF($B223&lt;='Visualization - Projection'!$C$18,OFFSET(Projection!AL223,$A$2,0),NA())</f>
        <v>#N/A</v>
      </c>
      <c r="AE223" s="10" t="e">
        <f ca="1">IF($B223&lt;='Visualization - Projection'!$C$18,OFFSET(Projection!AM223,$A$2,0),NA())</f>
        <v>#N/A</v>
      </c>
      <c r="AF223" s="3" t="e">
        <f ca="1">IF($B223&lt;='Visualization - Projection'!$C$18,OFFSET(Projection!K223,$A$2,0),NA())</f>
        <v>#N/A</v>
      </c>
      <c r="AG223" s="3" t="e">
        <f ca="1">IF($B223&lt;='Visualization - Projection'!$C$18,OFFSET(Projection!M223,$A$2,0),NA())</f>
        <v>#N/A</v>
      </c>
      <c r="AH223" s="3" t="e">
        <f ca="1">IF($B223&lt;='Visualization - Projection'!$C$18,OFFSET(Projection!N223,$A$2,0),NA())</f>
        <v>#N/A</v>
      </c>
    </row>
    <row r="224" spans="2:34">
      <c r="B224" s="9" t="e">
        <f ca="1">IF(B223&lt;'Visualization - Projection'!$C$18,OFFSET(Projection!A224,$A$2,0),NA())</f>
        <v>#N/A</v>
      </c>
      <c r="C224" s="10" t="e">
        <f ca="1">IF($B224&lt;='Visualization - Projection'!$C$18,OFFSET(Projection!B224,$A$2,0),NA())</f>
        <v>#N/A</v>
      </c>
      <c r="D224" s="11" t="e">
        <f ca="1">IF($B224&lt;='Visualization - Projection'!$C$18,OFFSET(Projection!C224,$A$2,0),NA())</f>
        <v>#N/A</v>
      </c>
      <c r="E224" s="12" t="e">
        <f ca="1">IF($B224&lt;='Visualization - Projection'!$C$18,OFFSET(Projection!D224,$A$2,0),NA())</f>
        <v>#N/A</v>
      </c>
      <c r="F224" s="12" t="e">
        <f ca="1">IF($B224&lt;='Visualization - Projection'!$C$18,OFFSET(Projection!#REF!,$A$2,0),NA())</f>
        <v>#N/A</v>
      </c>
      <c r="G224" s="10" t="e">
        <f ca="1">IF($B224&lt;='Visualization - Projection'!$C$18,OFFSET(Projection!E224,$A$2,0),NA())</f>
        <v>#N/A</v>
      </c>
      <c r="H224" s="12" t="e">
        <f ca="1">IF($B224&lt;='Visualization - Projection'!$C$18,OFFSET(Projection!F224,$A$2,0),NA())</f>
        <v>#N/A</v>
      </c>
      <c r="I224" s="12" t="e">
        <f ca="1">IF($B224&lt;='Visualization - Projection'!$C$18,OFFSET(Projection!#REF!,$A$2,0),NA())</f>
        <v>#N/A</v>
      </c>
      <c r="J224" s="10" t="e">
        <f ca="1">IF($B224&lt;='Visualization - Projection'!$C$18,OFFSET(Projection!O224,$A$2,0),NA())</f>
        <v>#N/A</v>
      </c>
      <c r="K224" s="10" t="e">
        <f ca="1">IF($B224&lt;='Visualization - Projection'!$C$18,OFFSET(Projection!P224,$A$2,0),NA())</f>
        <v>#N/A</v>
      </c>
      <c r="L224" s="12" t="e">
        <f ca="1">IF($B224&lt;='Visualization - Projection'!$C$18,OFFSET(Projection!Q224,$A$2,0),NA())</f>
        <v>#N/A</v>
      </c>
      <c r="M224" s="12" t="e">
        <f ca="1">IF($B224&lt;='Visualization - Projection'!$C$18,OFFSET(Projection!#REF!,$A$2,0),NA())</f>
        <v>#N/A</v>
      </c>
      <c r="N224" s="10" t="e">
        <f ca="1">IF($B224&lt;='Visualization - Projection'!$C$18,OFFSET(Projection!T224,$A$2,0),NA())</f>
        <v>#N/A</v>
      </c>
      <c r="O224" s="11" t="e">
        <f ca="1">IF($B224&lt;='Visualization - Projection'!$C$18,OFFSET(Projection!U224,$A$2,0),NA())</f>
        <v>#N/A</v>
      </c>
      <c r="P224" s="12" t="e">
        <f ca="1">IF($B224&lt;='Visualization - Projection'!$C$18,OFFSET(Projection!V224,$A$2,0),NA())</f>
        <v>#N/A</v>
      </c>
      <c r="Q224" s="10" t="e">
        <f ca="1">IF($B224&lt;='Visualization - Projection'!$C$18,OFFSET(Projection!W224,$A$2,0),NA())</f>
        <v>#N/A</v>
      </c>
      <c r="R224" s="11" t="e">
        <f ca="1">IF($B224&lt;='Visualization - Projection'!$C$18,OFFSET(Projection!X224,$A$2,0),NA())</f>
        <v>#N/A</v>
      </c>
      <c r="S224" s="12" t="e">
        <f ca="1">IF($B224&lt;='Visualization - Projection'!$C$18,OFFSET(Projection!Y224,$A$2,0),NA())</f>
        <v>#N/A</v>
      </c>
      <c r="T224" s="10" t="e">
        <f ca="1">IF($B224&lt;='Visualization - Projection'!$C$18,OFFSET(Projection!Z224,$A$2,0),NA())</f>
        <v>#N/A</v>
      </c>
      <c r="U224" s="10" t="e">
        <f ca="1">IF($B224&lt;='Visualization - Projection'!$C$18,OFFSET(Projection!AA224,$A$2,0),NA())</f>
        <v>#N/A</v>
      </c>
      <c r="V224" s="12" t="e">
        <f ca="1">IF($B224&lt;='Visualization - Projection'!$C$18,OFFSET(Projection!AB224,$A$2,0),NA())</f>
        <v>#N/A</v>
      </c>
      <c r="W224" s="10" t="e">
        <f ca="1">IF($B224&lt;='Visualization - Projection'!$C$18,OFFSET(Projection!AC224,$A$2,0),NA())</f>
        <v>#N/A</v>
      </c>
      <c r="X224" s="12" t="e">
        <f ca="1">IF($B224&lt;='Visualization - Projection'!$C$18,OFFSET(Projection!AD224,$A$2,0),NA())</f>
        <v>#N/A</v>
      </c>
      <c r="Y224" s="11" t="e">
        <f ca="1">IF($B224&lt;='Visualization - Projection'!$C$18,OFFSET(Projection!AE224,$A$2,0),NA())</f>
        <v>#N/A</v>
      </c>
      <c r="Z224" s="10" t="e">
        <f ca="1">IF($B224&lt;='Visualization - Projection'!$C$18,OFFSET(Projection!AI224,$A$2,0),NA())</f>
        <v>#N/A</v>
      </c>
      <c r="AA224" s="11" t="e">
        <f ca="1">IF($B224&lt;='Visualization - Projection'!$C$18,OFFSET(Projection!AJ224,$A$2,0),NA())</f>
        <v>#N/A</v>
      </c>
      <c r="AB224" s="11" t="e">
        <f ca="1">IF($B224&lt;='Visualization - Projection'!$C$18,OFFSET(Projection!#REF!,$A$2,0),NA())</f>
        <v>#N/A</v>
      </c>
      <c r="AC224" s="11" t="e">
        <f ca="1">IF($B224&lt;='Visualization - Projection'!$C$18,OFFSET(Projection!AK224,$A$2,0),NA())</f>
        <v>#N/A</v>
      </c>
      <c r="AD224" s="10" t="e">
        <f ca="1">IF($B224&lt;='Visualization - Projection'!$C$18,OFFSET(Projection!AL224,$A$2,0),NA())</f>
        <v>#N/A</v>
      </c>
      <c r="AE224" s="10" t="e">
        <f ca="1">IF($B224&lt;='Visualization - Projection'!$C$18,OFFSET(Projection!AM224,$A$2,0),NA())</f>
        <v>#N/A</v>
      </c>
      <c r="AF224" s="3" t="e">
        <f ca="1">IF($B224&lt;='Visualization - Projection'!$C$18,OFFSET(Projection!K224,$A$2,0),NA())</f>
        <v>#N/A</v>
      </c>
      <c r="AG224" s="3" t="e">
        <f ca="1">IF($B224&lt;='Visualization - Projection'!$C$18,OFFSET(Projection!M224,$A$2,0),NA())</f>
        <v>#N/A</v>
      </c>
      <c r="AH224" s="3" t="e">
        <f ca="1">IF($B224&lt;='Visualization - Projection'!$C$18,OFFSET(Projection!N224,$A$2,0),NA())</f>
        <v>#N/A</v>
      </c>
    </row>
    <row r="225" spans="2:34">
      <c r="B225" s="9" t="e">
        <f ca="1">IF(B224&lt;'Visualization - Projection'!$C$18,OFFSET(Projection!A225,$A$2,0),NA())</f>
        <v>#N/A</v>
      </c>
      <c r="C225" s="10" t="e">
        <f ca="1">IF($B225&lt;='Visualization - Projection'!$C$18,OFFSET(Projection!B225,$A$2,0),NA())</f>
        <v>#N/A</v>
      </c>
      <c r="D225" s="11" t="e">
        <f ca="1">IF($B225&lt;='Visualization - Projection'!$C$18,OFFSET(Projection!C225,$A$2,0),NA())</f>
        <v>#N/A</v>
      </c>
      <c r="E225" s="12" t="e">
        <f ca="1">IF($B225&lt;='Visualization - Projection'!$C$18,OFFSET(Projection!D225,$A$2,0),NA())</f>
        <v>#N/A</v>
      </c>
      <c r="F225" s="12" t="e">
        <f ca="1">IF($B225&lt;='Visualization - Projection'!$C$18,OFFSET(Projection!#REF!,$A$2,0),NA())</f>
        <v>#N/A</v>
      </c>
      <c r="G225" s="10" t="e">
        <f ca="1">IF($B225&lt;='Visualization - Projection'!$C$18,OFFSET(Projection!E225,$A$2,0),NA())</f>
        <v>#N/A</v>
      </c>
      <c r="H225" s="12" t="e">
        <f ca="1">IF($B225&lt;='Visualization - Projection'!$C$18,OFFSET(Projection!F225,$A$2,0),NA())</f>
        <v>#N/A</v>
      </c>
      <c r="I225" s="12" t="e">
        <f ca="1">IF($B225&lt;='Visualization - Projection'!$C$18,OFFSET(Projection!#REF!,$A$2,0),NA())</f>
        <v>#N/A</v>
      </c>
      <c r="J225" s="10" t="e">
        <f ca="1">IF($B225&lt;='Visualization - Projection'!$C$18,OFFSET(Projection!O225,$A$2,0),NA())</f>
        <v>#N/A</v>
      </c>
      <c r="K225" s="10" t="e">
        <f ca="1">IF($B225&lt;='Visualization - Projection'!$C$18,OFFSET(Projection!P225,$A$2,0),NA())</f>
        <v>#N/A</v>
      </c>
      <c r="L225" s="12" t="e">
        <f ca="1">IF($B225&lt;='Visualization - Projection'!$C$18,OFFSET(Projection!Q225,$A$2,0),NA())</f>
        <v>#N/A</v>
      </c>
      <c r="M225" s="12" t="e">
        <f ca="1">IF($B225&lt;='Visualization - Projection'!$C$18,OFFSET(Projection!#REF!,$A$2,0),NA())</f>
        <v>#N/A</v>
      </c>
      <c r="N225" s="10" t="e">
        <f ca="1">IF($B225&lt;='Visualization - Projection'!$C$18,OFFSET(Projection!T225,$A$2,0),NA())</f>
        <v>#N/A</v>
      </c>
      <c r="O225" s="11" t="e">
        <f ca="1">IF($B225&lt;='Visualization - Projection'!$C$18,OFFSET(Projection!U225,$A$2,0),NA())</f>
        <v>#N/A</v>
      </c>
      <c r="P225" s="12" t="e">
        <f ca="1">IF($B225&lt;='Visualization - Projection'!$C$18,OFFSET(Projection!V225,$A$2,0),NA())</f>
        <v>#N/A</v>
      </c>
      <c r="Q225" s="10" t="e">
        <f ca="1">IF($B225&lt;='Visualization - Projection'!$C$18,OFFSET(Projection!W225,$A$2,0),NA())</f>
        <v>#N/A</v>
      </c>
      <c r="R225" s="11" t="e">
        <f ca="1">IF($B225&lt;='Visualization - Projection'!$C$18,OFFSET(Projection!X225,$A$2,0),NA())</f>
        <v>#N/A</v>
      </c>
      <c r="S225" s="12" t="e">
        <f ca="1">IF($B225&lt;='Visualization - Projection'!$C$18,OFFSET(Projection!Y225,$A$2,0),NA())</f>
        <v>#N/A</v>
      </c>
      <c r="T225" s="10" t="e">
        <f ca="1">IF($B225&lt;='Visualization - Projection'!$C$18,OFFSET(Projection!Z225,$A$2,0),NA())</f>
        <v>#N/A</v>
      </c>
      <c r="U225" s="10" t="e">
        <f ca="1">IF($B225&lt;='Visualization - Projection'!$C$18,OFFSET(Projection!AA225,$A$2,0),NA())</f>
        <v>#N/A</v>
      </c>
      <c r="V225" s="12" t="e">
        <f ca="1">IF($B225&lt;='Visualization - Projection'!$C$18,OFFSET(Projection!AB225,$A$2,0),NA())</f>
        <v>#N/A</v>
      </c>
      <c r="W225" s="10" t="e">
        <f ca="1">IF($B225&lt;='Visualization - Projection'!$C$18,OFFSET(Projection!AC225,$A$2,0),NA())</f>
        <v>#N/A</v>
      </c>
      <c r="X225" s="12" t="e">
        <f ca="1">IF($B225&lt;='Visualization - Projection'!$C$18,OFFSET(Projection!AD225,$A$2,0),NA())</f>
        <v>#N/A</v>
      </c>
      <c r="Y225" s="11" t="e">
        <f ca="1">IF($B225&lt;='Visualization - Projection'!$C$18,OFFSET(Projection!AE225,$A$2,0),NA())</f>
        <v>#N/A</v>
      </c>
      <c r="Z225" s="10" t="e">
        <f ca="1">IF($B225&lt;='Visualization - Projection'!$C$18,OFFSET(Projection!AI225,$A$2,0),NA())</f>
        <v>#N/A</v>
      </c>
      <c r="AA225" s="11" t="e">
        <f ca="1">IF($B225&lt;='Visualization - Projection'!$C$18,OFFSET(Projection!AJ225,$A$2,0),NA())</f>
        <v>#N/A</v>
      </c>
      <c r="AB225" s="11" t="e">
        <f ca="1">IF($B225&lt;='Visualization - Projection'!$C$18,OFFSET(Projection!#REF!,$A$2,0),NA())</f>
        <v>#N/A</v>
      </c>
      <c r="AC225" s="11" t="e">
        <f ca="1">IF($B225&lt;='Visualization - Projection'!$C$18,OFFSET(Projection!AK225,$A$2,0),NA())</f>
        <v>#N/A</v>
      </c>
      <c r="AD225" s="10" t="e">
        <f ca="1">IF($B225&lt;='Visualization - Projection'!$C$18,OFFSET(Projection!AL225,$A$2,0),NA())</f>
        <v>#N/A</v>
      </c>
      <c r="AE225" s="10" t="e">
        <f ca="1">IF($B225&lt;='Visualization - Projection'!$C$18,OFFSET(Projection!AM225,$A$2,0),NA())</f>
        <v>#N/A</v>
      </c>
      <c r="AF225" s="3" t="e">
        <f ca="1">IF($B225&lt;='Visualization - Projection'!$C$18,OFFSET(Projection!K225,$A$2,0),NA())</f>
        <v>#N/A</v>
      </c>
      <c r="AG225" s="3" t="e">
        <f ca="1">IF($B225&lt;='Visualization - Projection'!$C$18,OFFSET(Projection!M225,$A$2,0),NA())</f>
        <v>#N/A</v>
      </c>
      <c r="AH225" s="3" t="e">
        <f ca="1">IF($B225&lt;='Visualization - Projection'!$C$18,OFFSET(Projection!N225,$A$2,0),NA())</f>
        <v>#N/A</v>
      </c>
    </row>
    <row r="226" spans="2:34">
      <c r="B226" s="9" t="e">
        <f ca="1">IF(B225&lt;'Visualization - Projection'!$C$18,OFFSET(Projection!A226,$A$2,0),NA())</f>
        <v>#N/A</v>
      </c>
      <c r="C226" s="10" t="e">
        <f ca="1">IF($B226&lt;='Visualization - Projection'!$C$18,OFFSET(Projection!B226,$A$2,0),NA())</f>
        <v>#N/A</v>
      </c>
      <c r="D226" s="11" t="e">
        <f ca="1">IF($B226&lt;='Visualization - Projection'!$C$18,OFFSET(Projection!C226,$A$2,0),NA())</f>
        <v>#N/A</v>
      </c>
      <c r="E226" s="12" t="e">
        <f ca="1">IF($B226&lt;='Visualization - Projection'!$C$18,OFFSET(Projection!D226,$A$2,0),NA())</f>
        <v>#N/A</v>
      </c>
      <c r="F226" s="12" t="e">
        <f ca="1">IF($B226&lt;='Visualization - Projection'!$C$18,OFFSET(Projection!#REF!,$A$2,0),NA())</f>
        <v>#N/A</v>
      </c>
      <c r="G226" s="10" t="e">
        <f ca="1">IF($B226&lt;='Visualization - Projection'!$C$18,OFFSET(Projection!E226,$A$2,0),NA())</f>
        <v>#N/A</v>
      </c>
      <c r="H226" s="12" t="e">
        <f ca="1">IF($B226&lt;='Visualization - Projection'!$C$18,OFFSET(Projection!F226,$A$2,0),NA())</f>
        <v>#N/A</v>
      </c>
      <c r="I226" s="12" t="e">
        <f ca="1">IF($B226&lt;='Visualization - Projection'!$C$18,OFFSET(Projection!#REF!,$A$2,0),NA())</f>
        <v>#N/A</v>
      </c>
      <c r="J226" s="10" t="e">
        <f ca="1">IF($B226&lt;='Visualization - Projection'!$C$18,OFFSET(Projection!O226,$A$2,0),NA())</f>
        <v>#N/A</v>
      </c>
      <c r="K226" s="10" t="e">
        <f ca="1">IF($B226&lt;='Visualization - Projection'!$C$18,OFFSET(Projection!P226,$A$2,0),NA())</f>
        <v>#N/A</v>
      </c>
      <c r="L226" s="12" t="e">
        <f ca="1">IF($B226&lt;='Visualization - Projection'!$C$18,OFFSET(Projection!Q226,$A$2,0),NA())</f>
        <v>#N/A</v>
      </c>
      <c r="M226" s="12" t="e">
        <f ca="1">IF($B226&lt;='Visualization - Projection'!$C$18,OFFSET(Projection!#REF!,$A$2,0),NA())</f>
        <v>#N/A</v>
      </c>
      <c r="N226" s="10" t="e">
        <f ca="1">IF($B226&lt;='Visualization - Projection'!$C$18,OFFSET(Projection!T226,$A$2,0),NA())</f>
        <v>#N/A</v>
      </c>
      <c r="O226" s="11" t="e">
        <f ca="1">IF($B226&lt;='Visualization - Projection'!$C$18,OFFSET(Projection!U226,$A$2,0),NA())</f>
        <v>#N/A</v>
      </c>
      <c r="P226" s="12" t="e">
        <f ca="1">IF($B226&lt;='Visualization - Projection'!$C$18,OFFSET(Projection!V226,$A$2,0),NA())</f>
        <v>#N/A</v>
      </c>
      <c r="Q226" s="10" t="e">
        <f ca="1">IF($B226&lt;='Visualization - Projection'!$C$18,OFFSET(Projection!W226,$A$2,0),NA())</f>
        <v>#N/A</v>
      </c>
      <c r="R226" s="11" t="e">
        <f ca="1">IF($B226&lt;='Visualization - Projection'!$C$18,OFFSET(Projection!X226,$A$2,0),NA())</f>
        <v>#N/A</v>
      </c>
      <c r="S226" s="12" t="e">
        <f ca="1">IF($B226&lt;='Visualization - Projection'!$C$18,OFFSET(Projection!Y226,$A$2,0),NA())</f>
        <v>#N/A</v>
      </c>
      <c r="T226" s="10" t="e">
        <f ca="1">IF($B226&lt;='Visualization - Projection'!$C$18,OFFSET(Projection!Z226,$A$2,0),NA())</f>
        <v>#N/A</v>
      </c>
      <c r="U226" s="10" t="e">
        <f ca="1">IF($B226&lt;='Visualization - Projection'!$C$18,OFFSET(Projection!AA226,$A$2,0),NA())</f>
        <v>#N/A</v>
      </c>
      <c r="V226" s="12" t="e">
        <f ca="1">IF($B226&lt;='Visualization - Projection'!$C$18,OFFSET(Projection!AB226,$A$2,0),NA())</f>
        <v>#N/A</v>
      </c>
      <c r="W226" s="10" t="e">
        <f ca="1">IF($B226&lt;='Visualization - Projection'!$C$18,OFFSET(Projection!AC226,$A$2,0),NA())</f>
        <v>#N/A</v>
      </c>
      <c r="X226" s="12" t="e">
        <f ca="1">IF($B226&lt;='Visualization - Projection'!$C$18,OFFSET(Projection!AD226,$A$2,0),NA())</f>
        <v>#N/A</v>
      </c>
      <c r="Y226" s="11" t="e">
        <f ca="1">IF($B226&lt;='Visualization - Projection'!$C$18,OFFSET(Projection!AE226,$A$2,0),NA())</f>
        <v>#N/A</v>
      </c>
      <c r="Z226" s="10" t="e">
        <f ca="1">IF($B226&lt;='Visualization - Projection'!$C$18,OFFSET(Projection!AI226,$A$2,0),NA())</f>
        <v>#N/A</v>
      </c>
      <c r="AA226" s="11" t="e">
        <f ca="1">IF($B226&lt;='Visualization - Projection'!$C$18,OFFSET(Projection!AJ226,$A$2,0),NA())</f>
        <v>#N/A</v>
      </c>
      <c r="AB226" s="11" t="e">
        <f ca="1">IF($B226&lt;='Visualization - Projection'!$C$18,OFFSET(Projection!#REF!,$A$2,0),NA())</f>
        <v>#N/A</v>
      </c>
      <c r="AC226" s="11" t="e">
        <f ca="1">IF($B226&lt;='Visualization - Projection'!$C$18,OFFSET(Projection!AK226,$A$2,0),NA())</f>
        <v>#N/A</v>
      </c>
      <c r="AD226" s="10" t="e">
        <f ca="1">IF($B226&lt;='Visualization - Projection'!$C$18,OFFSET(Projection!AL226,$A$2,0),NA())</f>
        <v>#N/A</v>
      </c>
      <c r="AE226" s="10" t="e">
        <f ca="1">IF($B226&lt;='Visualization - Projection'!$C$18,OFFSET(Projection!AM226,$A$2,0),NA())</f>
        <v>#N/A</v>
      </c>
      <c r="AF226" s="3" t="e">
        <f ca="1">IF($B226&lt;='Visualization - Projection'!$C$18,OFFSET(Projection!K226,$A$2,0),NA())</f>
        <v>#N/A</v>
      </c>
      <c r="AG226" s="3" t="e">
        <f ca="1">IF($B226&lt;='Visualization - Projection'!$C$18,OFFSET(Projection!M226,$A$2,0),NA())</f>
        <v>#N/A</v>
      </c>
      <c r="AH226" s="3" t="e">
        <f ca="1">IF($B226&lt;='Visualization - Projection'!$C$18,OFFSET(Projection!N226,$A$2,0),NA())</f>
        <v>#N/A</v>
      </c>
    </row>
    <row r="227" spans="2:34">
      <c r="B227" s="9" t="e">
        <f ca="1">IF(B226&lt;'Visualization - Projection'!$C$18,OFFSET(Projection!A227,$A$2,0),NA())</f>
        <v>#N/A</v>
      </c>
      <c r="C227" s="10" t="e">
        <f ca="1">IF($B227&lt;='Visualization - Projection'!$C$18,OFFSET(Projection!B227,$A$2,0),NA())</f>
        <v>#N/A</v>
      </c>
      <c r="D227" s="11" t="e">
        <f ca="1">IF($B227&lt;='Visualization - Projection'!$C$18,OFFSET(Projection!C227,$A$2,0),NA())</f>
        <v>#N/A</v>
      </c>
      <c r="E227" s="12" t="e">
        <f ca="1">IF($B227&lt;='Visualization - Projection'!$C$18,OFFSET(Projection!D227,$A$2,0),NA())</f>
        <v>#N/A</v>
      </c>
      <c r="F227" s="12" t="e">
        <f ca="1">IF($B227&lt;='Visualization - Projection'!$C$18,OFFSET(Projection!#REF!,$A$2,0),NA())</f>
        <v>#N/A</v>
      </c>
      <c r="G227" s="10" t="e">
        <f ca="1">IF($B227&lt;='Visualization - Projection'!$C$18,OFFSET(Projection!E227,$A$2,0),NA())</f>
        <v>#N/A</v>
      </c>
      <c r="H227" s="12" t="e">
        <f ca="1">IF($B227&lt;='Visualization - Projection'!$C$18,OFFSET(Projection!F227,$A$2,0),NA())</f>
        <v>#N/A</v>
      </c>
      <c r="I227" s="12" t="e">
        <f ca="1">IF($B227&lt;='Visualization - Projection'!$C$18,OFFSET(Projection!#REF!,$A$2,0),NA())</f>
        <v>#N/A</v>
      </c>
      <c r="J227" s="10" t="e">
        <f ca="1">IF($B227&lt;='Visualization - Projection'!$C$18,OFFSET(Projection!O227,$A$2,0),NA())</f>
        <v>#N/A</v>
      </c>
      <c r="K227" s="10" t="e">
        <f ca="1">IF($B227&lt;='Visualization - Projection'!$C$18,OFFSET(Projection!P227,$A$2,0),NA())</f>
        <v>#N/A</v>
      </c>
      <c r="L227" s="12" t="e">
        <f ca="1">IF($B227&lt;='Visualization - Projection'!$C$18,OFFSET(Projection!Q227,$A$2,0),NA())</f>
        <v>#N/A</v>
      </c>
      <c r="M227" s="12" t="e">
        <f ca="1">IF($B227&lt;='Visualization - Projection'!$C$18,OFFSET(Projection!#REF!,$A$2,0),NA())</f>
        <v>#N/A</v>
      </c>
      <c r="N227" s="10" t="e">
        <f ca="1">IF($B227&lt;='Visualization - Projection'!$C$18,OFFSET(Projection!T227,$A$2,0),NA())</f>
        <v>#N/A</v>
      </c>
      <c r="O227" s="11" t="e">
        <f ca="1">IF($B227&lt;='Visualization - Projection'!$C$18,OFFSET(Projection!U227,$A$2,0),NA())</f>
        <v>#N/A</v>
      </c>
      <c r="P227" s="12" t="e">
        <f ca="1">IF($B227&lt;='Visualization - Projection'!$C$18,OFFSET(Projection!V227,$A$2,0),NA())</f>
        <v>#N/A</v>
      </c>
      <c r="Q227" s="10" t="e">
        <f ca="1">IF($B227&lt;='Visualization - Projection'!$C$18,OFFSET(Projection!W227,$A$2,0),NA())</f>
        <v>#N/A</v>
      </c>
      <c r="R227" s="11" t="e">
        <f ca="1">IF($B227&lt;='Visualization - Projection'!$C$18,OFFSET(Projection!X227,$A$2,0),NA())</f>
        <v>#N/A</v>
      </c>
      <c r="S227" s="12" t="e">
        <f ca="1">IF($B227&lt;='Visualization - Projection'!$C$18,OFFSET(Projection!Y227,$A$2,0),NA())</f>
        <v>#N/A</v>
      </c>
      <c r="T227" s="10" t="e">
        <f ca="1">IF($B227&lt;='Visualization - Projection'!$C$18,OFFSET(Projection!Z227,$A$2,0),NA())</f>
        <v>#N/A</v>
      </c>
      <c r="U227" s="10" t="e">
        <f ca="1">IF($B227&lt;='Visualization - Projection'!$C$18,OFFSET(Projection!AA227,$A$2,0),NA())</f>
        <v>#N/A</v>
      </c>
      <c r="V227" s="12" t="e">
        <f ca="1">IF($B227&lt;='Visualization - Projection'!$C$18,OFFSET(Projection!AB227,$A$2,0),NA())</f>
        <v>#N/A</v>
      </c>
      <c r="W227" s="10" t="e">
        <f ca="1">IF($B227&lt;='Visualization - Projection'!$C$18,OFFSET(Projection!AC227,$A$2,0),NA())</f>
        <v>#N/A</v>
      </c>
      <c r="X227" s="12" t="e">
        <f ca="1">IF($B227&lt;='Visualization - Projection'!$C$18,OFFSET(Projection!AD227,$A$2,0),NA())</f>
        <v>#N/A</v>
      </c>
      <c r="Y227" s="11" t="e">
        <f ca="1">IF($B227&lt;='Visualization - Projection'!$C$18,OFFSET(Projection!AE227,$A$2,0),NA())</f>
        <v>#N/A</v>
      </c>
      <c r="Z227" s="10" t="e">
        <f ca="1">IF($B227&lt;='Visualization - Projection'!$C$18,OFFSET(Projection!AI227,$A$2,0),NA())</f>
        <v>#N/A</v>
      </c>
      <c r="AA227" s="11" t="e">
        <f ca="1">IF($B227&lt;='Visualization - Projection'!$C$18,OFFSET(Projection!AJ227,$A$2,0),NA())</f>
        <v>#N/A</v>
      </c>
      <c r="AB227" s="11" t="e">
        <f ca="1">IF($B227&lt;='Visualization - Projection'!$C$18,OFFSET(Projection!#REF!,$A$2,0),NA())</f>
        <v>#N/A</v>
      </c>
      <c r="AC227" s="11" t="e">
        <f ca="1">IF($B227&lt;='Visualization - Projection'!$C$18,OFFSET(Projection!AK227,$A$2,0),NA())</f>
        <v>#N/A</v>
      </c>
      <c r="AD227" s="10" t="e">
        <f ca="1">IF($B227&lt;='Visualization - Projection'!$C$18,OFFSET(Projection!AL227,$A$2,0),NA())</f>
        <v>#N/A</v>
      </c>
      <c r="AE227" s="10" t="e">
        <f ca="1">IF($B227&lt;='Visualization - Projection'!$C$18,OFFSET(Projection!AM227,$A$2,0),NA())</f>
        <v>#N/A</v>
      </c>
      <c r="AF227" s="3" t="e">
        <f ca="1">IF($B227&lt;='Visualization - Projection'!$C$18,OFFSET(Projection!K227,$A$2,0),NA())</f>
        <v>#N/A</v>
      </c>
      <c r="AG227" s="3" t="e">
        <f ca="1">IF($B227&lt;='Visualization - Projection'!$C$18,OFFSET(Projection!M227,$A$2,0),NA())</f>
        <v>#N/A</v>
      </c>
      <c r="AH227" s="3" t="e">
        <f ca="1">IF($B227&lt;='Visualization - Projection'!$C$18,OFFSET(Projection!N227,$A$2,0),NA())</f>
        <v>#N/A</v>
      </c>
    </row>
    <row r="228" spans="2:34">
      <c r="B228" s="9" t="e">
        <f ca="1">IF(B227&lt;'Visualization - Projection'!$C$18,OFFSET(Projection!A228,$A$2,0),NA())</f>
        <v>#N/A</v>
      </c>
      <c r="C228" s="10" t="e">
        <f ca="1">IF($B228&lt;='Visualization - Projection'!$C$18,OFFSET(Projection!B228,$A$2,0),NA())</f>
        <v>#N/A</v>
      </c>
      <c r="D228" s="11" t="e">
        <f ca="1">IF($B228&lt;='Visualization - Projection'!$C$18,OFFSET(Projection!C228,$A$2,0),NA())</f>
        <v>#N/A</v>
      </c>
      <c r="E228" s="12" t="e">
        <f ca="1">IF($B228&lt;='Visualization - Projection'!$C$18,OFFSET(Projection!D228,$A$2,0),NA())</f>
        <v>#N/A</v>
      </c>
      <c r="F228" s="12" t="e">
        <f ca="1">IF($B228&lt;='Visualization - Projection'!$C$18,OFFSET(Projection!#REF!,$A$2,0),NA())</f>
        <v>#N/A</v>
      </c>
      <c r="G228" s="10" t="e">
        <f ca="1">IF($B228&lt;='Visualization - Projection'!$C$18,OFFSET(Projection!E228,$A$2,0),NA())</f>
        <v>#N/A</v>
      </c>
      <c r="H228" s="12" t="e">
        <f ca="1">IF($B228&lt;='Visualization - Projection'!$C$18,OFFSET(Projection!F228,$A$2,0),NA())</f>
        <v>#N/A</v>
      </c>
      <c r="I228" s="12" t="e">
        <f ca="1">IF($B228&lt;='Visualization - Projection'!$C$18,OFFSET(Projection!#REF!,$A$2,0),NA())</f>
        <v>#N/A</v>
      </c>
      <c r="J228" s="10" t="e">
        <f ca="1">IF($B228&lt;='Visualization - Projection'!$C$18,OFFSET(Projection!O228,$A$2,0),NA())</f>
        <v>#N/A</v>
      </c>
      <c r="K228" s="10" t="e">
        <f ca="1">IF($B228&lt;='Visualization - Projection'!$C$18,OFFSET(Projection!P228,$A$2,0),NA())</f>
        <v>#N/A</v>
      </c>
      <c r="L228" s="12" t="e">
        <f ca="1">IF($B228&lt;='Visualization - Projection'!$C$18,OFFSET(Projection!Q228,$A$2,0),NA())</f>
        <v>#N/A</v>
      </c>
      <c r="M228" s="12" t="e">
        <f ca="1">IF($B228&lt;='Visualization - Projection'!$C$18,OFFSET(Projection!#REF!,$A$2,0),NA())</f>
        <v>#N/A</v>
      </c>
      <c r="N228" s="10" t="e">
        <f ca="1">IF($B228&lt;='Visualization - Projection'!$C$18,OFFSET(Projection!T228,$A$2,0),NA())</f>
        <v>#N/A</v>
      </c>
      <c r="O228" s="11" t="e">
        <f ca="1">IF($B228&lt;='Visualization - Projection'!$C$18,OFFSET(Projection!U228,$A$2,0),NA())</f>
        <v>#N/A</v>
      </c>
      <c r="P228" s="12" t="e">
        <f ca="1">IF($B228&lt;='Visualization - Projection'!$C$18,OFFSET(Projection!V228,$A$2,0),NA())</f>
        <v>#N/A</v>
      </c>
      <c r="Q228" s="10" t="e">
        <f ca="1">IF($B228&lt;='Visualization - Projection'!$C$18,OFFSET(Projection!W228,$A$2,0),NA())</f>
        <v>#N/A</v>
      </c>
      <c r="R228" s="11" t="e">
        <f ca="1">IF($B228&lt;='Visualization - Projection'!$C$18,OFFSET(Projection!X228,$A$2,0),NA())</f>
        <v>#N/A</v>
      </c>
      <c r="S228" s="12" t="e">
        <f ca="1">IF($B228&lt;='Visualization - Projection'!$C$18,OFFSET(Projection!Y228,$A$2,0),NA())</f>
        <v>#N/A</v>
      </c>
      <c r="T228" s="10" t="e">
        <f ca="1">IF($B228&lt;='Visualization - Projection'!$C$18,OFFSET(Projection!Z228,$A$2,0),NA())</f>
        <v>#N/A</v>
      </c>
      <c r="U228" s="10" t="e">
        <f ca="1">IF($B228&lt;='Visualization - Projection'!$C$18,OFFSET(Projection!AA228,$A$2,0),NA())</f>
        <v>#N/A</v>
      </c>
      <c r="V228" s="12" t="e">
        <f ca="1">IF($B228&lt;='Visualization - Projection'!$C$18,OFFSET(Projection!AB228,$A$2,0),NA())</f>
        <v>#N/A</v>
      </c>
      <c r="W228" s="10" t="e">
        <f ca="1">IF($B228&lt;='Visualization - Projection'!$C$18,OFFSET(Projection!AC228,$A$2,0),NA())</f>
        <v>#N/A</v>
      </c>
      <c r="X228" s="12" t="e">
        <f ca="1">IF($B228&lt;='Visualization - Projection'!$C$18,OFFSET(Projection!AD228,$A$2,0),NA())</f>
        <v>#N/A</v>
      </c>
      <c r="Y228" s="11" t="e">
        <f ca="1">IF($B228&lt;='Visualization - Projection'!$C$18,OFFSET(Projection!AE228,$A$2,0),NA())</f>
        <v>#N/A</v>
      </c>
      <c r="Z228" s="10" t="e">
        <f ca="1">IF($B228&lt;='Visualization - Projection'!$C$18,OFFSET(Projection!AI228,$A$2,0),NA())</f>
        <v>#N/A</v>
      </c>
      <c r="AA228" s="11" t="e">
        <f ca="1">IF($B228&lt;='Visualization - Projection'!$C$18,OFFSET(Projection!AJ228,$A$2,0),NA())</f>
        <v>#N/A</v>
      </c>
      <c r="AB228" s="11" t="e">
        <f ca="1">IF($B228&lt;='Visualization - Projection'!$C$18,OFFSET(Projection!#REF!,$A$2,0),NA())</f>
        <v>#N/A</v>
      </c>
      <c r="AC228" s="11" t="e">
        <f ca="1">IF($B228&lt;='Visualization - Projection'!$C$18,OFFSET(Projection!AK228,$A$2,0),NA())</f>
        <v>#N/A</v>
      </c>
      <c r="AD228" s="10" t="e">
        <f ca="1">IF($B228&lt;='Visualization - Projection'!$C$18,OFFSET(Projection!AL228,$A$2,0),NA())</f>
        <v>#N/A</v>
      </c>
      <c r="AE228" s="10" t="e">
        <f ca="1">IF($B228&lt;='Visualization - Projection'!$C$18,OFFSET(Projection!AM228,$A$2,0),NA())</f>
        <v>#N/A</v>
      </c>
      <c r="AF228" s="3" t="e">
        <f ca="1">IF($B228&lt;='Visualization - Projection'!$C$18,OFFSET(Projection!K228,$A$2,0),NA())</f>
        <v>#N/A</v>
      </c>
      <c r="AG228" s="3" t="e">
        <f ca="1">IF($B228&lt;='Visualization - Projection'!$C$18,OFFSET(Projection!M228,$A$2,0),NA())</f>
        <v>#N/A</v>
      </c>
      <c r="AH228" s="3" t="e">
        <f ca="1">IF($B228&lt;='Visualization - Projection'!$C$18,OFFSET(Projection!N228,$A$2,0),NA())</f>
        <v>#N/A</v>
      </c>
    </row>
    <row r="229" spans="2:34">
      <c r="B229" s="9" t="e">
        <f ca="1">IF(B228&lt;'Visualization - Projection'!$C$18,OFFSET(Projection!A229,$A$2,0),NA())</f>
        <v>#N/A</v>
      </c>
      <c r="C229" s="10" t="e">
        <f ca="1">IF($B229&lt;='Visualization - Projection'!$C$18,OFFSET(Projection!B229,$A$2,0),NA())</f>
        <v>#N/A</v>
      </c>
      <c r="D229" s="11" t="e">
        <f ca="1">IF($B229&lt;='Visualization - Projection'!$C$18,OFFSET(Projection!C229,$A$2,0),NA())</f>
        <v>#N/A</v>
      </c>
      <c r="E229" s="12" t="e">
        <f ca="1">IF($B229&lt;='Visualization - Projection'!$C$18,OFFSET(Projection!D229,$A$2,0),NA())</f>
        <v>#N/A</v>
      </c>
      <c r="F229" s="12" t="e">
        <f ca="1">IF($B229&lt;='Visualization - Projection'!$C$18,OFFSET(Projection!#REF!,$A$2,0),NA())</f>
        <v>#N/A</v>
      </c>
      <c r="G229" s="10" t="e">
        <f ca="1">IF($B229&lt;='Visualization - Projection'!$C$18,OFFSET(Projection!E229,$A$2,0),NA())</f>
        <v>#N/A</v>
      </c>
      <c r="H229" s="12" t="e">
        <f ca="1">IF($B229&lt;='Visualization - Projection'!$C$18,OFFSET(Projection!F229,$A$2,0),NA())</f>
        <v>#N/A</v>
      </c>
      <c r="I229" s="12" t="e">
        <f ca="1">IF($B229&lt;='Visualization - Projection'!$C$18,OFFSET(Projection!#REF!,$A$2,0),NA())</f>
        <v>#N/A</v>
      </c>
      <c r="J229" s="10" t="e">
        <f ca="1">IF($B229&lt;='Visualization - Projection'!$C$18,OFFSET(Projection!O229,$A$2,0),NA())</f>
        <v>#N/A</v>
      </c>
      <c r="K229" s="10" t="e">
        <f ca="1">IF($B229&lt;='Visualization - Projection'!$C$18,OFFSET(Projection!P229,$A$2,0),NA())</f>
        <v>#N/A</v>
      </c>
      <c r="L229" s="12" t="e">
        <f ca="1">IF($B229&lt;='Visualization - Projection'!$C$18,OFFSET(Projection!Q229,$A$2,0),NA())</f>
        <v>#N/A</v>
      </c>
      <c r="M229" s="12" t="e">
        <f ca="1">IF($B229&lt;='Visualization - Projection'!$C$18,OFFSET(Projection!#REF!,$A$2,0),NA())</f>
        <v>#N/A</v>
      </c>
      <c r="N229" s="10" t="e">
        <f ca="1">IF($B229&lt;='Visualization - Projection'!$C$18,OFFSET(Projection!T229,$A$2,0),NA())</f>
        <v>#N/A</v>
      </c>
      <c r="O229" s="11" t="e">
        <f ca="1">IF($B229&lt;='Visualization - Projection'!$C$18,OFFSET(Projection!U229,$A$2,0),NA())</f>
        <v>#N/A</v>
      </c>
      <c r="P229" s="12" t="e">
        <f ca="1">IF($B229&lt;='Visualization - Projection'!$C$18,OFFSET(Projection!V229,$A$2,0),NA())</f>
        <v>#N/A</v>
      </c>
      <c r="Q229" s="10" t="e">
        <f ca="1">IF($B229&lt;='Visualization - Projection'!$C$18,OFFSET(Projection!W229,$A$2,0),NA())</f>
        <v>#N/A</v>
      </c>
      <c r="R229" s="11" t="e">
        <f ca="1">IF($B229&lt;='Visualization - Projection'!$C$18,OFFSET(Projection!X229,$A$2,0),NA())</f>
        <v>#N/A</v>
      </c>
      <c r="S229" s="12" t="e">
        <f ca="1">IF($B229&lt;='Visualization - Projection'!$C$18,OFFSET(Projection!Y229,$A$2,0),NA())</f>
        <v>#N/A</v>
      </c>
      <c r="T229" s="10" t="e">
        <f ca="1">IF($B229&lt;='Visualization - Projection'!$C$18,OFFSET(Projection!Z229,$A$2,0),NA())</f>
        <v>#N/A</v>
      </c>
      <c r="U229" s="10" t="e">
        <f ca="1">IF($B229&lt;='Visualization - Projection'!$C$18,OFFSET(Projection!AA229,$A$2,0),NA())</f>
        <v>#N/A</v>
      </c>
      <c r="V229" s="12" t="e">
        <f ca="1">IF($B229&lt;='Visualization - Projection'!$C$18,OFFSET(Projection!AB229,$A$2,0),NA())</f>
        <v>#N/A</v>
      </c>
      <c r="W229" s="10" t="e">
        <f ca="1">IF($B229&lt;='Visualization - Projection'!$C$18,OFFSET(Projection!AC229,$A$2,0),NA())</f>
        <v>#N/A</v>
      </c>
      <c r="X229" s="12" t="e">
        <f ca="1">IF($B229&lt;='Visualization - Projection'!$C$18,OFFSET(Projection!AD229,$A$2,0),NA())</f>
        <v>#N/A</v>
      </c>
      <c r="Y229" s="11" t="e">
        <f ca="1">IF($B229&lt;='Visualization - Projection'!$C$18,OFFSET(Projection!AE229,$A$2,0),NA())</f>
        <v>#N/A</v>
      </c>
      <c r="Z229" s="10" t="e">
        <f ca="1">IF($B229&lt;='Visualization - Projection'!$C$18,OFFSET(Projection!AI229,$A$2,0),NA())</f>
        <v>#N/A</v>
      </c>
      <c r="AA229" s="11" t="e">
        <f ca="1">IF($B229&lt;='Visualization - Projection'!$C$18,OFFSET(Projection!AJ229,$A$2,0),NA())</f>
        <v>#N/A</v>
      </c>
      <c r="AB229" s="11" t="e">
        <f ca="1">IF($B229&lt;='Visualization - Projection'!$C$18,OFFSET(Projection!#REF!,$A$2,0),NA())</f>
        <v>#N/A</v>
      </c>
      <c r="AC229" s="11" t="e">
        <f ca="1">IF($B229&lt;='Visualization - Projection'!$C$18,OFFSET(Projection!AK229,$A$2,0),NA())</f>
        <v>#N/A</v>
      </c>
      <c r="AD229" s="10" t="e">
        <f ca="1">IF($B229&lt;='Visualization - Projection'!$C$18,OFFSET(Projection!AL229,$A$2,0),NA())</f>
        <v>#N/A</v>
      </c>
      <c r="AE229" s="10" t="e">
        <f ca="1">IF($B229&lt;='Visualization - Projection'!$C$18,OFFSET(Projection!AM229,$A$2,0),NA())</f>
        <v>#N/A</v>
      </c>
      <c r="AF229" s="3" t="e">
        <f ca="1">IF($B229&lt;='Visualization - Projection'!$C$18,OFFSET(Projection!K229,$A$2,0),NA())</f>
        <v>#N/A</v>
      </c>
      <c r="AG229" s="3" t="e">
        <f ca="1">IF($B229&lt;='Visualization - Projection'!$C$18,OFFSET(Projection!M229,$A$2,0),NA())</f>
        <v>#N/A</v>
      </c>
      <c r="AH229" s="3" t="e">
        <f ca="1">IF($B229&lt;='Visualization - Projection'!$C$18,OFFSET(Projection!N229,$A$2,0),NA())</f>
        <v>#N/A</v>
      </c>
    </row>
    <row r="230" spans="2:34">
      <c r="B230" s="9" t="e">
        <f ca="1">IF(B229&lt;'Visualization - Projection'!$C$18,OFFSET(Projection!A230,$A$2,0),NA())</f>
        <v>#N/A</v>
      </c>
      <c r="C230" s="10" t="e">
        <f ca="1">IF($B230&lt;='Visualization - Projection'!$C$18,OFFSET(Projection!B230,$A$2,0),NA())</f>
        <v>#N/A</v>
      </c>
      <c r="D230" s="11" t="e">
        <f ca="1">IF($B230&lt;='Visualization - Projection'!$C$18,OFFSET(Projection!C230,$A$2,0),NA())</f>
        <v>#N/A</v>
      </c>
      <c r="E230" s="12" t="e">
        <f ca="1">IF($B230&lt;='Visualization - Projection'!$C$18,OFFSET(Projection!D230,$A$2,0),NA())</f>
        <v>#N/A</v>
      </c>
      <c r="F230" s="12" t="e">
        <f ca="1">IF($B230&lt;='Visualization - Projection'!$C$18,OFFSET(Projection!#REF!,$A$2,0),NA())</f>
        <v>#N/A</v>
      </c>
      <c r="G230" s="10" t="e">
        <f ca="1">IF($B230&lt;='Visualization - Projection'!$C$18,OFFSET(Projection!E230,$A$2,0),NA())</f>
        <v>#N/A</v>
      </c>
      <c r="H230" s="12" t="e">
        <f ca="1">IF($B230&lt;='Visualization - Projection'!$C$18,OFFSET(Projection!F230,$A$2,0),NA())</f>
        <v>#N/A</v>
      </c>
      <c r="I230" s="12" t="e">
        <f ca="1">IF($B230&lt;='Visualization - Projection'!$C$18,OFFSET(Projection!#REF!,$A$2,0),NA())</f>
        <v>#N/A</v>
      </c>
      <c r="J230" s="10" t="e">
        <f ca="1">IF($B230&lt;='Visualization - Projection'!$C$18,OFFSET(Projection!O230,$A$2,0),NA())</f>
        <v>#N/A</v>
      </c>
      <c r="K230" s="10" t="e">
        <f ca="1">IF($B230&lt;='Visualization - Projection'!$C$18,OFFSET(Projection!P230,$A$2,0),NA())</f>
        <v>#N/A</v>
      </c>
      <c r="L230" s="12" t="e">
        <f ca="1">IF($B230&lt;='Visualization - Projection'!$C$18,OFFSET(Projection!Q230,$A$2,0),NA())</f>
        <v>#N/A</v>
      </c>
      <c r="M230" s="12" t="e">
        <f ca="1">IF($B230&lt;='Visualization - Projection'!$C$18,OFFSET(Projection!#REF!,$A$2,0),NA())</f>
        <v>#N/A</v>
      </c>
      <c r="N230" s="10" t="e">
        <f ca="1">IF($B230&lt;='Visualization - Projection'!$C$18,OFFSET(Projection!T230,$A$2,0),NA())</f>
        <v>#N/A</v>
      </c>
      <c r="O230" s="11" t="e">
        <f ca="1">IF($B230&lt;='Visualization - Projection'!$C$18,OFFSET(Projection!U230,$A$2,0),NA())</f>
        <v>#N/A</v>
      </c>
      <c r="P230" s="12" t="e">
        <f ca="1">IF($B230&lt;='Visualization - Projection'!$C$18,OFFSET(Projection!V230,$A$2,0),NA())</f>
        <v>#N/A</v>
      </c>
      <c r="Q230" s="10" t="e">
        <f ca="1">IF($B230&lt;='Visualization - Projection'!$C$18,OFFSET(Projection!W230,$A$2,0),NA())</f>
        <v>#N/A</v>
      </c>
      <c r="R230" s="11" t="e">
        <f ca="1">IF($B230&lt;='Visualization - Projection'!$C$18,OFFSET(Projection!X230,$A$2,0),NA())</f>
        <v>#N/A</v>
      </c>
      <c r="S230" s="12" t="e">
        <f ca="1">IF($B230&lt;='Visualization - Projection'!$C$18,OFFSET(Projection!Y230,$A$2,0),NA())</f>
        <v>#N/A</v>
      </c>
      <c r="T230" s="10" t="e">
        <f ca="1">IF($B230&lt;='Visualization - Projection'!$C$18,OFFSET(Projection!Z230,$A$2,0),NA())</f>
        <v>#N/A</v>
      </c>
      <c r="U230" s="10" t="e">
        <f ca="1">IF($B230&lt;='Visualization - Projection'!$C$18,OFFSET(Projection!AA230,$A$2,0),NA())</f>
        <v>#N/A</v>
      </c>
      <c r="V230" s="12" t="e">
        <f ca="1">IF($B230&lt;='Visualization - Projection'!$C$18,OFFSET(Projection!AB230,$A$2,0),NA())</f>
        <v>#N/A</v>
      </c>
      <c r="W230" s="10" t="e">
        <f ca="1">IF($B230&lt;='Visualization - Projection'!$C$18,OFFSET(Projection!AC230,$A$2,0),NA())</f>
        <v>#N/A</v>
      </c>
      <c r="X230" s="12" t="e">
        <f ca="1">IF($B230&lt;='Visualization - Projection'!$C$18,OFFSET(Projection!AD230,$A$2,0),NA())</f>
        <v>#N/A</v>
      </c>
      <c r="Y230" s="11" t="e">
        <f ca="1">IF($B230&lt;='Visualization - Projection'!$C$18,OFFSET(Projection!AE230,$A$2,0),NA())</f>
        <v>#N/A</v>
      </c>
      <c r="Z230" s="10" t="e">
        <f ca="1">IF($B230&lt;='Visualization - Projection'!$C$18,OFFSET(Projection!AI230,$A$2,0),NA())</f>
        <v>#N/A</v>
      </c>
      <c r="AA230" s="11" t="e">
        <f ca="1">IF($B230&lt;='Visualization - Projection'!$C$18,OFFSET(Projection!AJ230,$A$2,0),NA())</f>
        <v>#N/A</v>
      </c>
      <c r="AB230" s="11" t="e">
        <f ca="1">IF($B230&lt;='Visualization - Projection'!$C$18,OFFSET(Projection!#REF!,$A$2,0),NA())</f>
        <v>#N/A</v>
      </c>
      <c r="AC230" s="11" t="e">
        <f ca="1">IF($B230&lt;='Visualization - Projection'!$C$18,OFFSET(Projection!AK230,$A$2,0),NA())</f>
        <v>#N/A</v>
      </c>
      <c r="AD230" s="10" t="e">
        <f ca="1">IF($B230&lt;='Visualization - Projection'!$C$18,OFFSET(Projection!AL230,$A$2,0),NA())</f>
        <v>#N/A</v>
      </c>
      <c r="AE230" s="10" t="e">
        <f ca="1">IF($B230&lt;='Visualization - Projection'!$C$18,OFFSET(Projection!AM230,$A$2,0),NA())</f>
        <v>#N/A</v>
      </c>
      <c r="AF230" s="3" t="e">
        <f ca="1">IF($B230&lt;='Visualization - Projection'!$C$18,OFFSET(Projection!K230,$A$2,0),NA())</f>
        <v>#N/A</v>
      </c>
      <c r="AG230" s="3" t="e">
        <f ca="1">IF($B230&lt;='Visualization - Projection'!$C$18,OFFSET(Projection!M230,$A$2,0),NA())</f>
        <v>#N/A</v>
      </c>
      <c r="AH230" s="3" t="e">
        <f ca="1">IF($B230&lt;='Visualization - Projection'!$C$18,OFFSET(Projection!N230,$A$2,0),NA())</f>
        <v>#N/A</v>
      </c>
    </row>
    <row r="231" spans="2:34">
      <c r="B231" s="9" t="e">
        <f ca="1">IF(B230&lt;'Visualization - Projection'!$C$18,OFFSET(Projection!A231,$A$2,0),NA())</f>
        <v>#N/A</v>
      </c>
      <c r="C231" s="10" t="e">
        <f ca="1">IF($B231&lt;='Visualization - Projection'!$C$18,OFFSET(Projection!B231,$A$2,0),NA())</f>
        <v>#N/A</v>
      </c>
      <c r="D231" s="11" t="e">
        <f ca="1">IF($B231&lt;='Visualization - Projection'!$C$18,OFFSET(Projection!C231,$A$2,0),NA())</f>
        <v>#N/A</v>
      </c>
      <c r="E231" s="12" t="e">
        <f ca="1">IF($B231&lt;='Visualization - Projection'!$C$18,OFFSET(Projection!D231,$A$2,0),NA())</f>
        <v>#N/A</v>
      </c>
      <c r="F231" s="12" t="e">
        <f ca="1">IF($B231&lt;='Visualization - Projection'!$C$18,OFFSET(Projection!#REF!,$A$2,0),NA())</f>
        <v>#N/A</v>
      </c>
      <c r="G231" s="10" t="e">
        <f ca="1">IF($B231&lt;='Visualization - Projection'!$C$18,OFFSET(Projection!E231,$A$2,0),NA())</f>
        <v>#N/A</v>
      </c>
      <c r="H231" s="12" t="e">
        <f ca="1">IF($B231&lt;='Visualization - Projection'!$C$18,OFFSET(Projection!F231,$A$2,0),NA())</f>
        <v>#N/A</v>
      </c>
      <c r="I231" s="12" t="e">
        <f ca="1">IF($B231&lt;='Visualization - Projection'!$C$18,OFFSET(Projection!#REF!,$A$2,0),NA())</f>
        <v>#N/A</v>
      </c>
      <c r="J231" s="10" t="e">
        <f ca="1">IF($B231&lt;='Visualization - Projection'!$C$18,OFFSET(Projection!O231,$A$2,0),NA())</f>
        <v>#N/A</v>
      </c>
      <c r="K231" s="10" t="e">
        <f ca="1">IF($B231&lt;='Visualization - Projection'!$C$18,OFFSET(Projection!P231,$A$2,0),NA())</f>
        <v>#N/A</v>
      </c>
      <c r="L231" s="12" t="e">
        <f ca="1">IF($B231&lt;='Visualization - Projection'!$C$18,OFFSET(Projection!Q231,$A$2,0),NA())</f>
        <v>#N/A</v>
      </c>
      <c r="M231" s="12" t="e">
        <f ca="1">IF($B231&lt;='Visualization - Projection'!$C$18,OFFSET(Projection!#REF!,$A$2,0),NA())</f>
        <v>#N/A</v>
      </c>
      <c r="N231" s="10" t="e">
        <f ca="1">IF($B231&lt;='Visualization - Projection'!$C$18,OFFSET(Projection!T231,$A$2,0),NA())</f>
        <v>#N/A</v>
      </c>
      <c r="O231" s="11" t="e">
        <f ca="1">IF($B231&lt;='Visualization - Projection'!$C$18,OFFSET(Projection!U231,$A$2,0),NA())</f>
        <v>#N/A</v>
      </c>
      <c r="P231" s="12" t="e">
        <f ca="1">IF($B231&lt;='Visualization - Projection'!$C$18,OFFSET(Projection!V231,$A$2,0),NA())</f>
        <v>#N/A</v>
      </c>
      <c r="Q231" s="10" t="e">
        <f ca="1">IF($B231&lt;='Visualization - Projection'!$C$18,OFFSET(Projection!W231,$A$2,0),NA())</f>
        <v>#N/A</v>
      </c>
      <c r="R231" s="11" t="e">
        <f ca="1">IF($B231&lt;='Visualization - Projection'!$C$18,OFFSET(Projection!X231,$A$2,0),NA())</f>
        <v>#N/A</v>
      </c>
      <c r="S231" s="12" t="e">
        <f ca="1">IF($B231&lt;='Visualization - Projection'!$C$18,OFFSET(Projection!Y231,$A$2,0),NA())</f>
        <v>#N/A</v>
      </c>
      <c r="T231" s="10" t="e">
        <f ca="1">IF($B231&lt;='Visualization - Projection'!$C$18,OFFSET(Projection!Z231,$A$2,0),NA())</f>
        <v>#N/A</v>
      </c>
      <c r="U231" s="10" t="e">
        <f ca="1">IF($B231&lt;='Visualization - Projection'!$C$18,OFFSET(Projection!AA231,$A$2,0),NA())</f>
        <v>#N/A</v>
      </c>
      <c r="V231" s="12" t="e">
        <f ca="1">IF($B231&lt;='Visualization - Projection'!$C$18,OFFSET(Projection!AB231,$A$2,0),NA())</f>
        <v>#N/A</v>
      </c>
      <c r="W231" s="10" t="e">
        <f ca="1">IF($B231&lt;='Visualization - Projection'!$C$18,OFFSET(Projection!AC231,$A$2,0),NA())</f>
        <v>#N/A</v>
      </c>
      <c r="X231" s="12" t="e">
        <f ca="1">IF($B231&lt;='Visualization - Projection'!$C$18,OFFSET(Projection!AD231,$A$2,0),NA())</f>
        <v>#N/A</v>
      </c>
      <c r="Y231" s="11" t="e">
        <f ca="1">IF($B231&lt;='Visualization - Projection'!$C$18,OFFSET(Projection!AE231,$A$2,0),NA())</f>
        <v>#N/A</v>
      </c>
      <c r="Z231" s="10" t="e">
        <f ca="1">IF($B231&lt;='Visualization - Projection'!$C$18,OFFSET(Projection!AI231,$A$2,0),NA())</f>
        <v>#N/A</v>
      </c>
      <c r="AA231" s="11" t="e">
        <f ca="1">IF($B231&lt;='Visualization - Projection'!$C$18,OFFSET(Projection!AJ231,$A$2,0),NA())</f>
        <v>#N/A</v>
      </c>
      <c r="AB231" s="11" t="e">
        <f ca="1">IF($B231&lt;='Visualization - Projection'!$C$18,OFFSET(Projection!#REF!,$A$2,0),NA())</f>
        <v>#N/A</v>
      </c>
      <c r="AC231" s="11" t="e">
        <f ca="1">IF($B231&lt;='Visualization - Projection'!$C$18,OFFSET(Projection!AK231,$A$2,0),NA())</f>
        <v>#N/A</v>
      </c>
      <c r="AD231" s="10" t="e">
        <f ca="1">IF($B231&lt;='Visualization - Projection'!$C$18,OFFSET(Projection!AL231,$A$2,0),NA())</f>
        <v>#N/A</v>
      </c>
      <c r="AE231" s="10" t="e">
        <f ca="1">IF($B231&lt;='Visualization - Projection'!$C$18,OFFSET(Projection!AM231,$A$2,0),NA())</f>
        <v>#N/A</v>
      </c>
      <c r="AF231" s="3" t="e">
        <f ca="1">IF($B231&lt;='Visualization - Projection'!$C$18,OFFSET(Projection!K231,$A$2,0),NA())</f>
        <v>#N/A</v>
      </c>
      <c r="AG231" s="3" t="e">
        <f ca="1">IF($B231&lt;='Visualization - Projection'!$C$18,OFFSET(Projection!M231,$A$2,0),NA())</f>
        <v>#N/A</v>
      </c>
      <c r="AH231" s="3" t="e">
        <f ca="1">IF($B231&lt;='Visualization - Projection'!$C$18,OFFSET(Projection!N231,$A$2,0),NA())</f>
        <v>#N/A</v>
      </c>
    </row>
    <row r="232" spans="2:34">
      <c r="B232" s="9" t="e">
        <f ca="1">IF(B231&lt;'Visualization - Projection'!$C$18,OFFSET(Projection!A232,$A$2,0),NA())</f>
        <v>#N/A</v>
      </c>
      <c r="C232" s="10" t="e">
        <f ca="1">IF($B232&lt;='Visualization - Projection'!$C$18,OFFSET(Projection!B232,$A$2,0),NA())</f>
        <v>#N/A</v>
      </c>
      <c r="D232" s="11" t="e">
        <f ca="1">IF($B232&lt;='Visualization - Projection'!$C$18,OFFSET(Projection!C232,$A$2,0),NA())</f>
        <v>#N/A</v>
      </c>
      <c r="E232" s="12" t="e">
        <f ca="1">IF($B232&lt;='Visualization - Projection'!$C$18,OFFSET(Projection!D232,$A$2,0),NA())</f>
        <v>#N/A</v>
      </c>
      <c r="F232" s="12" t="e">
        <f ca="1">IF($B232&lt;='Visualization - Projection'!$C$18,OFFSET(Projection!#REF!,$A$2,0),NA())</f>
        <v>#N/A</v>
      </c>
      <c r="G232" s="10" t="e">
        <f ca="1">IF($B232&lt;='Visualization - Projection'!$C$18,OFFSET(Projection!E232,$A$2,0),NA())</f>
        <v>#N/A</v>
      </c>
      <c r="H232" s="12" t="e">
        <f ca="1">IF($B232&lt;='Visualization - Projection'!$C$18,OFFSET(Projection!F232,$A$2,0),NA())</f>
        <v>#N/A</v>
      </c>
      <c r="I232" s="12" t="e">
        <f ca="1">IF($B232&lt;='Visualization - Projection'!$C$18,OFFSET(Projection!#REF!,$A$2,0),NA())</f>
        <v>#N/A</v>
      </c>
      <c r="J232" s="10" t="e">
        <f ca="1">IF($B232&lt;='Visualization - Projection'!$C$18,OFFSET(Projection!O232,$A$2,0),NA())</f>
        <v>#N/A</v>
      </c>
      <c r="K232" s="10" t="e">
        <f ca="1">IF($B232&lt;='Visualization - Projection'!$C$18,OFFSET(Projection!P232,$A$2,0),NA())</f>
        <v>#N/A</v>
      </c>
      <c r="L232" s="12" t="e">
        <f ca="1">IF($B232&lt;='Visualization - Projection'!$C$18,OFFSET(Projection!Q232,$A$2,0),NA())</f>
        <v>#N/A</v>
      </c>
      <c r="M232" s="12" t="e">
        <f ca="1">IF($B232&lt;='Visualization - Projection'!$C$18,OFFSET(Projection!#REF!,$A$2,0),NA())</f>
        <v>#N/A</v>
      </c>
      <c r="N232" s="10" t="e">
        <f ca="1">IF($B232&lt;='Visualization - Projection'!$C$18,OFFSET(Projection!T232,$A$2,0),NA())</f>
        <v>#N/A</v>
      </c>
      <c r="O232" s="11" t="e">
        <f ca="1">IF($B232&lt;='Visualization - Projection'!$C$18,OFFSET(Projection!U232,$A$2,0),NA())</f>
        <v>#N/A</v>
      </c>
      <c r="P232" s="12" t="e">
        <f ca="1">IF($B232&lt;='Visualization - Projection'!$C$18,OFFSET(Projection!V232,$A$2,0),NA())</f>
        <v>#N/A</v>
      </c>
      <c r="Q232" s="10" t="e">
        <f ca="1">IF($B232&lt;='Visualization - Projection'!$C$18,OFFSET(Projection!W232,$A$2,0),NA())</f>
        <v>#N/A</v>
      </c>
      <c r="R232" s="11" t="e">
        <f ca="1">IF($B232&lt;='Visualization - Projection'!$C$18,OFFSET(Projection!X232,$A$2,0),NA())</f>
        <v>#N/A</v>
      </c>
      <c r="S232" s="12" t="e">
        <f ca="1">IF($B232&lt;='Visualization - Projection'!$C$18,OFFSET(Projection!Y232,$A$2,0),NA())</f>
        <v>#N/A</v>
      </c>
      <c r="T232" s="10" t="e">
        <f ca="1">IF($B232&lt;='Visualization - Projection'!$C$18,OFFSET(Projection!Z232,$A$2,0),NA())</f>
        <v>#N/A</v>
      </c>
      <c r="U232" s="10" t="e">
        <f ca="1">IF($B232&lt;='Visualization - Projection'!$C$18,OFFSET(Projection!AA232,$A$2,0),NA())</f>
        <v>#N/A</v>
      </c>
      <c r="V232" s="12" t="e">
        <f ca="1">IF($B232&lt;='Visualization - Projection'!$C$18,OFFSET(Projection!AB232,$A$2,0),NA())</f>
        <v>#N/A</v>
      </c>
      <c r="W232" s="10" t="e">
        <f ca="1">IF($B232&lt;='Visualization - Projection'!$C$18,OFFSET(Projection!AC232,$A$2,0),NA())</f>
        <v>#N/A</v>
      </c>
      <c r="X232" s="12" t="e">
        <f ca="1">IF($B232&lt;='Visualization - Projection'!$C$18,OFFSET(Projection!AD232,$A$2,0),NA())</f>
        <v>#N/A</v>
      </c>
      <c r="Y232" s="11" t="e">
        <f ca="1">IF($B232&lt;='Visualization - Projection'!$C$18,OFFSET(Projection!AE232,$A$2,0),NA())</f>
        <v>#N/A</v>
      </c>
      <c r="Z232" s="10" t="e">
        <f ca="1">IF($B232&lt;='Visualization - Projection'!$C$18,OFFSET(Projection!AI232,$A$2,0),NA())</f>
        <v>#N/A</v>
      </c>
      <c r="AA232" s="11" t="e">
        <f ca="1">IF($B232&lt;='Visualization - Projection'!$C$18,OFFSET(Projection!AJ232,$A$2,0),NA())</f>
        <v>#N/A</v>
      </c>
      <c r="AB232" s="11" t="e">
        <f ca="1">IF($B232&lt;='Visualization - Projection'!$C$18,OFFSET(Projection!#REF!,$A$2,0),NA())</f>
        <v>#N/A</v>
      </c>
      <c r="AC232" s="11" t="e">
        <f ca="1">IF($B232&lt;='Visualization - Projection'!$C$18,OFFSET(Projection!AK232,$A$2,0),NA())</f>
        <v>#N/A</v>
      </c>
      <c r="AD232" s="10" t="e">
        <f ca="1">IF($B232&lt;='Visualization - Projection'!$C$18,OFFSET(Projection!AL232,$A$2,0),NA())</f>
        <v>#N/A</v>
      </c>
      <c r="AE232" s="10" t="e">
        <f ca="1">IF($B232&lt;='Visualization - Projection'!$C$18,OFFSET(Projection!AM232,$A$2,0),NA())</f>
        <v>#N/A</v>
      </c>
      <c r="AF232" s="3" t="e">
        <f ca="1">IF($B232&lt;='Visualization - Projection'!$C$18,OFFSET(Projection!K232,$A$2,0),NA())</f>
        <v>#N/A</v>
      </c>
      <c r="AG232" s="3" t="e">
        <f ca="1">IF($B232&lt;='Visualization - Projection'!$C$18,OFFSET(Projection!M232,$A$2,0),NA())</f>
        <v>#N/A</v>
      </c>
      <c r="AH232" s="3" t="e">
        <f ca="1">IF($B232&lt;='Visualization - Projection'!$C$18,OFFSET(Projection!N232,$A$2,0),NA())</f>
        <v>#N/A</v>
      </c>
    </row>
    <row r="233" spans="2:34">
      <c r="B233" s="9" t="e">
        <f ca="1">IF(B232&lt;'Visualization - Projection'!$C$18,OFFSET(Projection!A233,$A$2,0),NA())</f>
        <v>#N/A</v>
      </c>
      <c r="C233" s="10" t="e">
        <f ca="1">IF($B233&lt;='Visualization - Projection'!$C$18,OFFSET(Projection!B233,$A$2,0),NA())</f>
        <v>#N/A</v>
      </c>
      <c r="D233" s="11" t="e">
        <f ca="1">IF($B233&lt;='Visualization - Projection'!$C$18,OFFSET(Projection!C233,$A$2,0),NA())</f>
        <v>#N/A</v>
      </c>
      <c r="E233" s="12" t="e">
        <f ca="1">IF($B233&lt;='Visualization - Projection'!$C$18,OFFSET(Projection!D233,$A$2,0),NA())</f>
        <v>#N/A</v>
      </c>
      <c r="F233" s="12" t="e">
        <f ca="1">IF($B233&lt;='Visualization - Projection'!$C$18,OFFSET(Projection!#REF!,$A$2,0),NA())</f>
        <v>#N/A</v>
      </c>
      <c r="G233" s="10" t="e">
        <f ca="1">IF($B233&lt;='Visualization - Projection'!$C$18,OFFSET(Projection!E233,$A$2,0),NA())</f>
        <v>#N/A</v>
      </c>
      <c r="H233" s="12" t="e">
        <f ca="1">IF($B233&lt;='Visualization - Projection'!$C$18,OFFSET(Projection!F233,$A$2,0),NA())</f>
        <v>#N/A</v>
      </c>
      <c r="I233" s="12" t="e">
        <f ca="1">IF($B233&lt;='Visualization - Projection'!$C$18,OFFSET(Projection!#REF!,$A$2,0),NA())</f>
        <v>#N/A</v>
      </c>
      <c r="J233" s="10" t="e">
        <f ca="1">IF($B233&lt;='Visualization - Projection'!$C$18,OFFSET(Projection!O233,$A$2,0),NA())</f>
        <v>#N/A</v>
      </c>
      <c r="K233" s="10" t="e">
        <f ca="1">IF($B233&lt;='Visualization - Projection'!$C$18,OFFSET(Projection!P233,$A$2,0),NA())</f>
        <v>#N/A</v>
      </c>
      <c r="L233" s="12" t="e">
        <f ca="1">IF($B233&lt;='Visualization - Projection'!$C$18,OFFSET(Projection!Q233,$A$2,0),NA())</f>
        <v>#N/A</v>
      </c>
      <c r="M233" s="12" t="e">
        <f ca="1">IF($B233&lt;='Visualization - Projection'!$C$18,OFFSET(Projection!#REF!,$A$2,0),NA())</f>
        <v>#N/A</v>
      </c>
      <c r="N233" s="10" t="e">
        <f ca="1">IF($B233&lt;='Visualization - Projection'!$C$18,OFFSET(Projection!T233,$A$2,0),NA())</f>
        <v>#N/A</v>
      </c>
      <c r="O233" s="11" t="e">
        <f ca="1">IF($B233&lt;='Visualization - Projection'!$C$18,OFFSET(Projection!U233,$A$2,0),NA())</f>
        <v>#N/A</v>
      </c>
      <c r="P233" s="12" t="e">
        <f ca="1">IF($B233&lt;='Visualization - Projection'!$C$18,OFFSET(Projection!V233,$A$2,0),NA())</f>
        <v>#N/A</v>
      </c>
      <c r="Q233" s="10" t="e">
        <f ca="1">IF($B233&lt;='Visualization - Projection'!$C$18,OFFSET(Projection!W233,$A$2,0),NA())</f>
        <v>#N/A</v>
      </c>
      <c r="R233" s="11" t="e">
        <f ca="1">IF($B233&lt;='Visualization - Projection'!$C$18,OFFSET(Projection!X233,$A$2,0),NA())</f>
        <v>#N/A</v>
      </c>
      <c r="S233" s="12" t="e">
        <f ca="1">IF($B233&lt;='Visualization - Projection'!$C$18,OFFSET(Projection!Y233,$A$2,0),NA())</f>
        <v>#N/A</v>
      </c>
      <c r="T233" s="10" t="e">
        <f ca="1">IF($B233&lt;='Visualization - Projection'!$C$18,OFFSET(Projection!Z233,$A$2,0),NA())</f>
        <v>#N/A</v>
      </c>
      <c r="U233" s="10" t="e">
        <f ca="1">IF($B233&lt;='Visualization - Projection'!$C$18,OFFSET(Projection!AA233,$A$2,0),NA())</f>
        <v>#N/A</v>
      </c>
      <c r="V233" s="12" t="e">
        <f ca="1">IF($B233&lt;='Visualization - Projection'!$C$18,OFFSET(Projection!AB233,$A$2,0),NA())</f>
        <v>#N/A</v>
      </c>
      <c r="W233" s="10" t="e">
        <f ca="1">IF($B233&lt;='Visualization - Projection'!$C$18,OFFSET(Projection!AC233,$A$2,0),NA())</f>
        <v>#N/A</v>
      </c>
      <c r="X233" s="12" t="e">
        <f ca="1">IF($B233&lt;='Visualization - Projection'!$C$18,OFFSET(Projection!AD233,$A$2,0),NA())</f>
        <v>#N/A</v>
      </c>
      <c r="Y233" s="11" t="e">
        <f ca="1">IF($B233&lt;='Visualization - Projection'!$C$18,OFFSET(Projection!AE233,$A$2,0),NA())</f>
        <v>#N/A</v>
      </c>
      <c r="Z233" s="10" t="e">
        <f ca="1">IF($B233&lt;='Visualization - Projection'!$C$18,OFFSET(Projection!AI233,$A$2,0),NA())</f>
        <v>#N/A</v>
      </c>
      <c r="AA233" s="11" t="e">
        <f ca="1">IF($B233&lt;='Visualization - Projection'!$C$18,OFFSET(Projection!AJ233,$A$2,0),NA())</f>
        <v>#N/A</v>
      </c>
      <c r="AB233" s="11" t="e">
        <f ca="1">IF($B233&lt;='Visualization - Projection'!$C$18,OFFSET(Projection!#REF!,$A$2,0),NA())</f>
        <v>#N/A</v>
      </c>
      <c r="AC233" s="11" t="e">
        <f ca="1">IF($B233&lt;='Visualization - Projection'!$C$18,OFFSET(Projection!AK233,$A$2,0),NA())</f>
        <v>#N/A</v>
      </c>
      <c r="AD233" s="10" t="e">
        <f ca="1">IF($B233&lt;='Visualization - Projection'!$C$18,OFFSET(Projection!AL233,$A$2,0),NA())</f>
        <v>#N/A</v>
      </c>
      <c r="AE233" s="10" t="e">
        <f ca="1">IF($B233&lt;='Visualization - Projection'!$C$18,OFFSET(Projection!AM233,$A$2,0),NA())</f>
        <v>#N/A</v>
      </c>
      <c r="AF233" s="3" t="e">
        <f ca="1">IF($B233&lt;='Visualization - Projection'!$C$18,OFFSET(Projection!K233,$A$2,0),NA())</f>
        <v>#N/A</v>
      </c>
      <c r="AG233" s="3" t="e">
        <f ca="1">IF($B233&lt;='Visualization - Projection'!$C$18,OFFSET(Projection!M233,$A$2,0),NA())</f>
        <v>#N/A</v>
      </c>
      <c r="AH233" s="3" t="e">
        <f ca="1">IF($B233&lt;='Visualization - Projection'!$C$18,OFFSET(Projection!N233,$A$2,0),NA())</f>
        <v>#N/A</v>
      </c>
    </row>
    <row r="234" spans="2:34">
      <c r="B234" s="9" t="e">
        <f ca="1">IF(B233&lt;'Visualization - Projection'!$C$18,OFFSET(Projection!A234,$A$2,0),NA())</f>
        <v>#N/A</v>
      </c>
      <c r="C234" s="10" t="e">
        <f ca="1">IF($B234&lt;='Visualization - Projection'!$C$18,OFFSET(Projection!B234,$A$2,0),NA())</f>
        <v>#N/A</v>
      </c>
      <c r="D234" s="11" t="e">
        <f ca="1">IF($B234&lt;='Visualization - Projection'!$C$18,OFFSET(Projection!C234,$A$2,0),NA())</f>
        <v>#N/A</v>
      </c>
      <c r="E234" s="12" t="e">
        <f ca="1">IF($B234&lt;='Visualization - Projection'!$C$18,OFFSET(Projection!D234,$A$2,0),NA())</f>
        <v>#N/A</v>
      </c>
      <c r="F234" s="12" t="e">
        <f ca="1">IF($B234&lt;='Visualization - Projection'!$C$18,OFFSET(Projection!#REF!,$A$2,0),NA())</f>
        <v>#N/A</v>
      </c>
      <c r="G234" s="10" t="e">
        <f ca="1">IF($B234&lt;='Visualization - Projection'!$C$18,OFFSET(Projection!E234,$A$2,0),NA())</f>
        <v>#N/A</v>
      </c>
      <c r="H234" s="12" t="e">
        <f ca="1">IF($B234&lt;='Visualization - Projection'!$C$18,OFFSET(Projection!F234,$A$2,0),NA())</f>
        <v>#N/A</v>
      </c>
      <c r="I234" s="12" t="e">
        <f ca="1">IF($B234&lt;='Visualization - Projection'!$C$18,OFFSET(Projection!#REF!,$A$2,0),NA())</f>
        <v>#N/A</v>
      </c>
      <c r="J234" s="10" t="e">
        <f ca="1">IF($B234&lt;='Visualization - Projection'!$C$18,OFFSET(Projection!O234,$A$2,0),NA())</f>
        <v>#N/A</v>
      </c>
      <c r="K234" s="10" t="e">
        <f ca="1">IF($B234&lt;='Visualization - Projection'!$C$18,OFFSET(Projection!P234,$A$2,0),NA())</f>
        <v>#N/A</v>
      </c>
      <c r="L234" s="12" t="e">
        <f ca="1">IF($B234&lt;='Visualization - Projection'!$C$18,OFFSET(Projection!Q234,$A$2,0),NA())</f>
        <v>#N/A</v>
      </c>
      <c r="M234" s="12" t="e">
        <f ca="1">IF($B234&lt;='Visualization - Projection'!$C$18,OFFSET(Projection!#REF!,$A$2,0),NA())</f>
        <v>#N/A</v>
      </c>
      <c r="N234" s="10" t="e">
        <f ca="1">IF($B234&lt;='Visualization - Projection'!$C$18,OFFSET(Projection!T234,$A$2,0),NA())</f>
        <v>#N/A</v>
      </c>
      <c r="O234" s="11" t="e">
        <f ca="1">IF($B234&lt;='Visualization - Projection'!$C$18,OFFSET(Projection!U234,$A$2,0),NA())</f>
        <v>#N/A</v>
      </c>
      <c r="P234" s="12" t="e">
        <f ca="1">IF($B234&lt;='Visualization - Projection'!$C$18,OFFSET(Projection!V234,$A$2,0),NA())</f>
        <v>#N/A</v>
      </c>
      <c r="Q234" s="10" t="e">
        <f ca="1">IF($B234&lt;='Visualization - Projection'!$C$18,OFFSET(Projection!W234,$A$2,0),NA())</f>
        <v>#N/A</v>
      </c>
      <c r="R234" s="11" t="e">
        <f ca="1">IF($B234&lt;='Visualization - Projection'!$C$18,OFFSET(Projection!X234,$A$2,0),NA())</f>
        <v>#N/A</v>
      </c>
      <c r="S234" s="12" t="e">
        <f ca="1">IF($B234&lt;='Visualization - Projection'!$C$18,OFFSET(Projection!Y234,$A$2,0),NA())</f>
        <v>#N/A</v>
      </c>
      <c r="T234" s="10" t="e">
        <f ca="1">IF($B234&lt;='Visualization - Projection'!$C$18,OFFSET(Projection!Z234,$A$2,0),NA())</f>
        <v>#N/A</v>
      </c>
      <c r="U234" s="10" t="e">
        <f ca="1">IF($B234&lt;='Visualization - Projection'!$C$18,OFFSET(Projection!AA234,$A$2,0),NA())</f>
        <v>#N/A</v>
      </c>
      <c r="V234" s="12" t="e">
        <f ca="1">IF($B234&lt;='Visualization - Projection'!$C$18,OFFSET(Projection!AB234,$A$2,0),NA())</f>
        <v>#N/A</v>
      </c>
      <c r="W234" s="10" t="e">
        <f ca="1">IF($B234&lt;='Visualization - Projection'!$C$18,OFFSET(Projection!AC234,$A$2,0),NA())</f>
        <v>#N/A</v>
      </c>
      <c r="X234" s="12" t="e">
        <f ca="1">IF($B234&lt;='Visualization - Projection'!$C$18,OFFSET(Projection!AD234,$A$2,0),NA())</f>
        <v>#N/A</v>
      </c>
      <c r="Y234" s="11" t="e">
        <f ca="1">IF($B234&lt;='Visualization - Projection'!$C$18,OFFSET(Projection!AE234,$A$2,0),NA())</f>
        <v>#N/A</v>
      </c>
      <c r="Z234" s="10" t="e">
        <f ca="1">IF($B234&lt;='Visualization - Projection'!$C$18,OFFSET(Projection!AI234,$A$2,0),NA())</f>
        <v>#N/A</v>
      </c>
      <c r="AA234" s="11" t="e">
        <f ca="1">IF($B234&lt;='Visualization - Projection'!$C$18,OFFSET(Projection!AJ234,$A$2,0),NA())</f>
        <v>#N/A</v>
      </c>
      <c r="AB234" s="11" t="e">
        <f ca="1">IF($B234&lt;='Visualization - Projection'!$C$18,OFFSET(Projection!#REF!,$A$2,0),NA())</f>
        <v>#N/A</v>
      </c>
      <c r="AC234" s="11" t="e">
        <f ca="1">IF($B234&lt;='Visualization - Projection'!$C$18,OFFSET(Projection!AK234,$A$2,0),NA())</f>
        <v>#N/A</v>
      </c>
      <c r="AD234" s="10" t="e">
        <f ca="1">IF($B234&lt;='Visualization - Projection'!$C$18,OFFSET(Projection!AL234,$A$2,0),NA())</f>
        <v>#N/A</v>
      </c>
      <c r="AE234" s="10" t="e">
        <f ca="1">IF($B234&lt;='Visualization - Projection'!$C$18,OFFSET(Projection!AM234,$A$2,0),NA())</f>
        <v>#N/A</v>
      </c>
      <c r="AF234" s="3" t="e">
        <f ca="1">IF($B234&lt;='Visualization - Projection'!$C$18,OFFSET(Projection!K234,$A$2,0),NA())</f>
        <v>#N/A</v>
      </c>
      <c r="AG234" s="3" t="e">
        <f ca="1">IF($B234&lt;='Visualization - Projection'!$C$18,OFFSET(Projection!M234,$A$2,0),NA())</f>
        <v>#N/A</v>
      </c>
      <c r="AH234" s="3" t="e">
        <f ca="1">IF($B234&lt;='Visualization - Projection'!$C$18,OFFSET(Projection!N234,$A$2,0),NA())</f>
        <v>#N/A</v>
      </c>
    </row>
    <row r="235" spans="2:34">
      <c r="B235" s="9" t="e">
        <f ca="1">IF(B234&lt;'Visualization - Projection'!$C$18,OFFSET(Projection!A235,$A$2,0),NA())</f>
        <v>#N/A</v>
      </c>
      <c r="C235" s="10" t="e">
        <f ca="1">IF($B235&lt;='Visualization - Projection'!$C$18,OFFSET(Projection!B235,$A$2,0),NA())</f>
        <v>#N/A</v>
      </c>
      <c r="D235" s="11" t="e">
        <f ca="1">IF($B235&lt;='Visualization - Projection'!$C$18,OFFSET(Projection!C235,$A$2,0),NA())</f>
        <v>#N/A</v>
      </c>
      <c r="E235" s="12" t="e">
        <f ca="1">IF($B235&lt;='Visualization - Projection'!$C$18,OFFSET(Projection!D235,$A$2,0),NA())</f>
        <v>#N/A</v>
      </c>
      <c r="F235" s="12" t="e">
        <f ca="1">IF($B235&lt;='Visualization - Projection'!$C$18,OFFSET(Projection!#REF!,$A$2,0),NA())</f>
        <v>#N/A</v>
      </c>
      <c r="G235" s="10" t="e">
        <f ca="1">IF($B235&lt;='Visualization - Projection'!$C$18,OFFSET(Projection!E235,$A$2,0),NA())</f>
        <v>#N/A</v>
      </c>
      <c r="H235" s="12" t="e">
        <f ca="1">IF($B235&lt;='Visualization - Projection'!$C$18,OFFSET(Projection!F235,$A$2,0),NA())</f>
        <v>#N/A</v>
      </c>
      <c r="I235" s="12" t="e">
        <f ca="1">IF($B235&lt;='Visualization - Projection'!$C$18,OFFSET(Projection!#REF!,$A$2,0),NA())</f>
        <v>#N/A</v>
      </c>
      <c r="J235" s="10" t="e">
        <f ca="1">IF($B235&lt;='Visualization - Projection'!$C$18,OFFSET(Projection!O235,$A$2,0),NA())</f>
        <v>#N/A</v>
      </c>
      <c r="K235" s="10" t="e">
        <f ca="1">IF($B235&lt;='Visualization - Projection'!$C$18,OFFSET(Projection!P235,$A$2,0),NA())</f>
        <v>#N/A</v>
      </c>
      <c r="L235" s="12" t="e">
        <f ca="1">IF($B235&lt;='Visualization - Projection'!$C$18,OFFSET(Projection!Q235,$A$2,0),NA())</f>
        <v>#N/A</v>
      </c>
      <c r="M235" s="12" t="e">
        <f ca="1">IF($B235&lt;='Visualization - Projection'!$C$18,OFFSET(Projection!#REF!,$A$2,0),NA())</f>
        <v>#N/A</v>
      </c>
      <c r="N235" s="10" t="e">
        <f ca="1">IF($B235&lt;='Visualization - Projection'!$C$18,OFFSET(Projection!T235,$A$2,0),NA())</f>
        <v>#N/A</v>
      </c>
      <c r="O235" s="11" t="e">
        <f ca="1">IF($B235&lt;='Visualization - Projection'!$C$18,OFFSET(Projection!U235,$A$2,0),NA())</f>
        <v>#N/A</v>
      </c>
      <c r="P235" s="12" t="e">
        <f ca="1">IF($B235&lt;='Visualization - Projection'!$C$18,OFFSET(Projection!V235,$A$2,0),NA())</f>
        <v>#N/A</v>
      </c>
      <c r="Q235" s="10" t="e">
        <f ca="1">IF($B235&lt;='Visualization - Projection'!$C$18,OFFSET(Projection!W235,$A$2,0),NA())</f>
        <v>#N/A</v>
      </c>
      <c r="R235" s="11" t="e">
        <f ca="1">IF($B235&lt;='Visualization - Projection'!$C$18,OFFSET(Projection!X235,$A$2,0),NA())</f>
        <v>#N/A</v>
      </c>
      <c r="S235" s="12" t="e">
        <f ca="1">IF($B235&lt;='Visualization - Projection'!$C$18,OFFSET(Projection!Y235,$A$2,0),NA())</f>
        <v>#N/A</v>
      </c>
      <c r="T235" s="10" t="e">
        <f ca="1">IF($B235&lt;='Visualization - Projection'!$C$18,OFFSET(Projection!Z235,$A$2,0),NA())</f>
        <v>#N/A</v>
      </c>
      <c r="U235" s="10" t="e">
        <f ca="1">IF($B235&lt;='Visualization - Projection'!$C$18,OFFSET(Projection!AA235,$A$2,0),NA())</f>
        <v>#N/A</v>
      </c>
      <c r="V235" s="12" t="e">
        <f ca="1">IF($B235&lt;='Visualization - Projection'!$C$18,OFFSET(Projection!AB235,$A$2,0),NA())</f>
        <v>#N/A</v>
      </c>
      <c r="W235" s="10" t="e">
        <f ca="1">IF($B235&lt;='Visualization - Projection'!$C$18,OFFSET(Projection!AC235,$A$2,0),NA())</f>
        <v>#N/A</v>
      </c>
      <c r="X235" s="12" t="e">
        <f ca="1">IF($B235&lt;='Visualization - Projection'!$C$18,OFFSET(Projection!AD235,$A$2,0),NA())</f>
        <v>#N/A</v>
      </c>
      <c r="Y235" s="11" t="e">
        <f ca="1">IF($B235&lt;='Visualization - Projection'!$C$18,OFFSET(Projection!AE235,$A$2,0),NA())</f>
        <v>#N/A</v>
      </c>
      <c r="Z235" s="10" t="e">
        <f ca="1">IF($B235&lt;='Visualization - Projection'!$C$18,OFFSET(Projection!AI235,$A$2,0),NA())</f>
        <v>#N/A</v>
      </c>
      <c r="AA235" s="11" t="e">
        <f ca="1">IF($B235&lt;='Visualization - Projection'!$C$18,OFFSET(Projection!AJ235,$A$2,0),NA())</f>
        <v>#N/A</v>
      </c>
      <c r="AB235" s="11" t="e">
        <f ca="1">IF($B235&lt;='Visualization - Projection'!$C$18,OFFSET(Projection!#REF!,$A$2,0),NA())</f>
        <v>#N/A</v>
      </c>
      <c r="AC235" s="11" t="e">
        <f ca="1">IF($B235&lt;='Visualization - Projection'!$C$18,OFFSET(Projection!AK235,$A$2,0),NA())</f>
        <v>#N/A</v>
      </c>
      <c r="AD235" s="10" t="e">
        <f ca="1">IF($B235&lt;='Visualization - Projection'!$C$18,OFFSET(Projection!AL235,$A$2,0),NA())</f>
        <v>#N/A</v>
      </c>
      <c r="AE235" s="10" t="e">
        <f ca="1">IF($B235&lt;='Visualization - Projection'!$C$18,OFFSET(Projection!AM235,$A$2,0),NA())</f>
        <v>#N/A</v>
      </c>
      <c r="AF235" s="3" t="e">
        <f ca="1">IF($B235&lt;='Visualization - Projection'!$C$18,OFFSET(Projection!K235,$A$2,0),NA())</f>
        <v>#N/A</v>
      </c>
      <c r="AG235" s="3" t="e">
        <f ca="1">IF($B235&lt;='Visualization - Projection'!$C$18,OFFSET(Projection!M235,$A$2,0),NA())</f>
        <v>#N/A</v>
      </c>
      <c r="AH235" s="3" t="e">
        <f ca="1">IF($B235&lt;='Visualization - Projection'!$C$18,OFFSET(Projection!N235,$A$2,0),NA())</f>
        <v>#N/A</v>
      </c>
    </row>
    <row r="236" spans="2:34">
      <c r="B236" s="9" t="e">
        <f ca="1">IF(B235&lt;'Visualization - Projection'!$C$18,OFFSET(Projection!A236,$A$2,0),NA())</f>
        <v>#N/A</v>
      </c>
      <c r="C236" s="10" t="e">
        <f ca="1">IF($B236&lt;='Visualization - Projection'!$C$18,OFFSET(Projection!B236,$A$2,0),NA())</f>
        <v>#N/A</v>
      </c>
      <c r="D236" s="11" t="e">
        <f ca="1">IF($B236&lt;='Visualization - Projection'!$C$18,OFFSET(Projection!C236,$A$2,0),NA())</f>
        <v>#N/A</v>
      </c>
      <c r="E236" s="12" t="e">
        <f ca="1">IF($B236&lt;='Visualization - Projection'!$C$18,OFFSET(Projection!D236,$A$2,0),NA())</f>
        <v>#N/A</v>
      </c>
      <c r="F236" s="12" t="e">
        <f ca="1">IF($B236&lt;='Visualization - Projection'!$C$18,OFFSET(Projection!#REF!,$A$2,0),NA())</f>
        <v>#N/A</v>
      </c>
      <c r="G236" s="10" t="e">
        <f ca="1">IF($B236&lt;='Visualization - Projection'!$C$18,OFFSET(Projection!E236,$A$2,0),NA())</f>
        <v>#N/A</v>
      </c>
      <c r="H236" s="12" t="e">
        <f ca="1">IF($B236&lt;='Visualization - Projection'!$C$18,OFFSET(Projection!F236,$A$2,0),NA())</f>
        <v>#N/A</v>
      </c>
      <c r="I236" s="12" t="e">
        <f ca="1">IF($B236&lt;='Visualization - Projection'!$C$18,OFFSET(Projection!#REF!,$A$2,0),NA())</f>
        <v>#N/A</v>
      </c>
      <c r="J236" s="10" t="e">
        <f ca="1">IF($B236&lt;='Visualization - Projection'!$C$18,OFFSET(Projection!O236,$A$2,0),NA())</f>
        <v>#N/A</v>
      </c>
      <c r="K236" s="10" t="e">
        <f ca="1">IF($B236&lt;='Visualization - Projection'!$C$18,OFFSET(Projection!P236,$A$2,0),NA())</f>
        <v>#N/A</v>
      </c>
      <c r="L236" s="12" t="e">
        <f ca="1">IF($B236&lt;='Visualization - Projection'!$C$18,OFFSET(Projection!Q236,$A$2,0),NA())</f>
        <v>#N/A</v>
      </c>
      <c r="M236" s="12" t="e">
        <f ca="1">IF($B236&lt;='Visualization - Projection'!$C$18,OFFSET(Projection!#REF!,$A$2,0),NA())</f>
        <v>#N/A</v>
      </c>
      <c r="N236" s="10" t="e">
        <f ca="1">IF($B236&lt;='Visualization - Projection'!$C$18,OFFSET(Projection!T236,$A$2,0),NA())</f>
        <v>#N/A</v>
      </c>
      <c r="O236" s="11" t="e">
        <f ca="1">IF($B236&lt;='Visualization - Projection'!$C$18,OFFSET(Projection!U236,$A$2,0),NA())</f>
        <v>#N/A</v>
      </c>
      <c r="P236" s="12" t="e">
        <f ca="1">IF($B236&lt;='Visualization - Projection'!$C$18,OFFSET(Projection!V236,$A$2,0),NA())</f>
        <v>#N/A</v>
      </c>
      <c r="Q236" s="10" t="e">
        <f ca="1">IF($B236&lt;='Visualization - Projection'!$C$18,OFFSET(Projection!W236,$A$2,0),NA())</f>
        <v>#N/A</v>
      </c>
      <c r="R236" s="11" t="e">
        <f ca="1">IF($B236&lt;='Visualization - Projection'!$C$18,OFFSET(Projection!X236,$A$2,0),NA())</f>
        <v>#N/A</v>
      </c>
      <c r="S236" s="12" t="e">
        <f ca="1">IF($B236&lt;='Visualization - Projection'!$C$18,OFFSET(Projection!Y236,$A$2,0),NA())</f>
        <v>#N/A</v>
      </c>
      <c r="T236" s="10" t="e">
        <f ca="1">IF($B236&lt;='Visualization - Projection'!$C$18,OFFSET(Projection!Z236,$A$2,0),NA())</f>
        <v>#N/A</v>
      </c>
      <c r="U236" s="10" t="e">
        <f ca="1">IF($B236&lt;='Visualization - Projection'!$C$18,OFFSET(Projection!AA236,$A$2,0),NA())</f>
        <v>#N/A</v>
      </c>
      <c r="V236" s="12" t="e">
        <f ca="1">IF($B236&lt;='Visualization - Projection'!$C$18,OFFSET(Projection!AB236,$A$2,0),NA())</f>
        <v>#N/A</v>
      </c>
      <c r="W236" s="10" t="e">
        <f ca="1">IF($B236&lt;='Visualization - Projection'!$C$18,OFFSET(Projection!AC236,$A$2,0),NA())</f>
        <v>#N/A</v>
      </c>
      <c r="X236" s="12" t="e">
        <f ca="1">IF($B236&lt;='Visualization - Projection'!$C$18,OFFSET(Projection!AD236,$A$2,0),NA())</f>
        <v>#N/A</v>
      </c>
      <c r="Y236" s="11" t="e">
        <f ca="1">IF($B236&lt;='Visualization - Projection'!$C$18,OFFSET(Projection!AE236,$A$2,0),NA())</f>
        <v>#N/A</v>
      </c>
      <c r="Z236" s="10" t="e">
        <f ca="1">IF($B236&lt;='Visualization - Projection'!$C$18,OFFSET(Projection!AI236,$A$2,0),NA())</f>
        <v>#N/A</v>
      </c>
      <c r="AA236" s="11" t="e">
        <f ca="1">IF($B236&lt;='Visualization - Projection'!$C$18,OFFSET(Projection!AJ236,$A$2,0),NA())</f>
        <v>#N/A</v>
      </c>
      <c r="AB236" s="11" t="e">
        <f ca="1">IF($B236&lt;='Visualization - Projection'!$C$18,OFFSET(Projection!#REF!,$A$2,0),NA())</f>
        <v>#N/A</v>
      </c>
      <c r="AC236" s="11" t="e">
        <f ca="1">IF($B236&lt;='Visualization - Projection'!$C$18,OFFSET(Projection!AK236,$A$2,0),NA())</f>
        <v>#N/A</v>
      </c>
      <c r="AD236" s="10" t="e">
        <f ca="1">IF($B236&lt;='Visualization - Projection'!$C$18,OFFSET(Projection!AL236,$A$2,0),NA())</f>
        <v>#N/A</v>
      </c>
      <c r="AE236" s="10" t="e">
        <f ca="1">IF($B236&lt;='Visualization - Projection'!$C$18,OFFSET(Projection!AM236,$A$2,0),NA())</f>
        <v>#N/A</v>
      </c>
      <c r="AF236" s="3" t="e">
        <f ca="1">IF($B236&lt;='Visualization - Projection'!$C$18,OFFSET(Projection!K236,$A$2,0),NA())</f>
        <v>#N/A</v>
      </c>
      <c r="AG236" s="3" t="e">
        <f ca="1">IF($B236&lt;='Visualization - Projection'!$C$18,OFFSET(Projection!M236,$A$2,0),NA())</f>
        <v>#N/A</v>
      </c>
      <c r="AH236" s="3" t="e">
        <f ca="1">IF($B236&lt;='Visualization - Projection'!$C$18,OFFSET(Projection!N236,$A$2,0),NA())</f>
        <v>#N/A</v>
      </c>
    </row>
    <row r="237" spans="2:34">
      <c r="B237" s="9" t="e">
        <f ca="1">IF(B236&lt;'Visualization - Projection'!$C$18,OFFSET(Projection!A237,$A$2,0),NA())</f>
        <v>#N/A</v>
      </c>
      <c r="C237" s="10" t="e">
        <f ca="1">IF($B237&lt;='Visualization - Projection'!$C$18,OFFSET(Projection!B237,$A$2,0),NA())</f>
        <v>#N/A</v>
      </c>
      <c r="D237" s="11" t="e">
        <f ca="1">IF($B237&lt;='Visualization - Projection'!$C$18,OFFSET(Projection!C237,$A$2,0),NA())</f>
        <v>#N/A</v>
      </c>
      <c r="E237" s="12" t="e">
        <f ca="1">IF($B237&lt;='Visualization - Projection'!$C$18,OFFSET(Projection!D237,$A$2,0),NA())</f>
        <v>#N/A</v>
      </c>
      <c r="F237" s="12" t="e">
        <f ca="1">IF($B237&lt;='Visualization - Projection'!$C$18,OFFSET(Projection!#REF!,$A$2,0),NA())</f>
        <v>#N/A</v>
      </c>
      <c r="G237" s="10" t="e">
        <f ca="1">IF($B237&lt;='Visualization - Projection'!$C$18,OFFSET(Projection!E237,$A$2,0),NA())</f>
        <v>#N/A</v>
      </c>
      <c r="H237" s="12" t="e">
        <f ca="1">IF($B237&lt;='Visualization - Projection'!$C$18,OFFSET(Projection!F237,$A$2,0),NA())</f>
        <v>#N/A</v>
      </c>
      <c r="I237" s="12" t="e">
        <f ca="1">IF($B237&lt;='Visualization - Projection'!$C$18,OFFSET(Projection!#REF!,$A$2,0),NA())</f>
        <v>#N/A</v>
      </c>
      <c r="J237" s="10" t="e">
        <f ca="1">IF($B237&lt;='Visualization - Projection'!$C$18,OFFSET(Projection!O237,$A$2,0),NA())</f>
        <v>#N/A</v>
      </c>
      <c r="K237" s="10" t="e">
        <f ca="1">IF($B237&lt;='Visualization - Projection'!$C$18,OFFSET(Projection!P237,$A$2,0),NA())</f>
        <v>#N/A</v>
      </c>
      <c r="L237" s="12" t="e">
        <f ca="1">IF($B237&lt;='Visualization - Projection'!$C$18,OFFSET(Projection!Q237,$A$2,0),NA())</f>
        <v>#N/A</v>
      </c>
      <c r="M237" s="12" t="e">
        <f ca="1">IF($B237&lt;='Visualization - Projection'!$C$18,OFFSET(Projection!#REF!,$A$2,0),NA())</f>
        <v>#N/A</v>
      </c>
      <c r="N237" s="10" t="e">
        <f ca="1">IF($B237&lt;='Visualization - Projection'!$C$18,OFFSET(Projection!T237,$A$2,0),NA())</f>
        <v>#N/A</v>
      </c>
      <c r="O237" s="11" t="e">
        <f ca="1">IF($B237&lt;='Visualization - Projection'!$C$18,OFFSET(Projection!U237,$A$2,0),NA())</f>
        <v>#N/A</v>
      </c>
      <c r="P237" s="12" t="e">
        <f ca="1">IF($B237&lt;='Visualization - Projection'!$C$18,OFFSET(Projection!V237,$A$2,0),NA())</f>
        <v>#N/A</v>
      </c>
      <c r="Q237" s="10" t="e">
        <f ca="1">IF($B237&lt;='Visualization - Projection'!$C$18,OFFSET(Projection!W237,$A$2,0),NA())</f>
        <v>#N/A</v>
      </c>
      <c r="R237" s="11" t="e">
        <f ca="1">IF($B237&lt;='Visualization - Projection'!$C$18,OFFSET(Projection!X237,$A$2,0),NA())</f>
        <v>#N/A</v>
      </c>
      <c r="S237" s="12" t="e">
        <f ca="1">IF($B237&lt;='Visualization - Projection'!$C$18,OFFSET(Projection!Y237,$A$2,0),NA())</f>
        <v>#N/A</v>
      </c>
      <c r="T237" s="10" t="e">
        <f ca="1">IF($B237&lt;='Visualization - Projection'!$C$18,OFFSET(Projection!Z237,$A$2,0),NA())</f>
        <v>#N/A</v>
      </c>
      <c r="U237" s="10" t="e">
        <f ca="1">IF($B237&lt;='Visualization - Projection'!$C$18,OFFSET(Projection!AA237,$A$2,0),NA())</f>
        <v>#N/A</v>
      </c>
      <c r="V237" s="12" t="e">
        <f ca="1">IF($B237&lt;='Visualization - Projection'!$C$18,OFFSET(Projection!AB237,$A$2,0),NA())</f>
        <v>#N/A</v>
      </c>
      <c r="W237" s="10" t="e">
        <f ca="1">IF($B237&lt;='Visualization - Projection'!$C$18,OFFSET(Projection!AC237,$A$2,0),NA())</f>
        <v>#N/A</v>
      </c>
      <c r="X237" s="12" t="e">
        <f ca="1">IF($B237&lt;='Visualization - Projection'!$C$18,OFFSET(Projection!AD237,$A$2,0),NA())</f>
        <v>#N/A</v>
      </c>
      <c r="Y237" s="11" t="e">
        <f ca="1">IF($B237&lt;='Visualization - Projection'!$C$18,OFFSET(Projection!AE237,$A$2,0),NA())</f>
        <v>#N/A</v>
      </c>
      <c r="Z237" s="10" t="e">
        <f ca="1">IF($B237&lt;='Visualization - Projection'!$C$18,OFFSET(Projection!AI237,$A$2,0),NA())</f>
        <v>#N/A</v>
      </c>
      <c r="AA237" s="11" t="e">
        <f ca="1">IF($B237&lt;='Visualization - Projection'!$C$18,OFFSET(Projection!AJ237,$A$2,0),NA())</f>
        <v>#N/A</v>
      </c>
      <c r="AB237" s="11" t="e">
        <f ca="1">IF($B237&lt;='Visualization - Projection'!$C$18,OFFSET(Projection!#REF!,$A$2,0),NA())</f>
        <v>#N/A</v>
      </c>
      <c r="AC237" s="11" t="e">
        <f ca="1">IF($B237&lt;='Visualization - Projection'!$C$18,OFFSET(Projection!AK237,$A$2,0),NA())</f>
        <v>#N/A</v>
      </c>
      <c r="AD237" s="10" t="e">
        <f ca="1">IF($B237&lt;='Visualization - Projection'!$C$18,OFFSET(Projection!AL237,$A$2,0),NA())</f>
        <v>#N/A</v>
      </c>
      <c r="AE237" s="10" t="e">
        <f ca="1">IF($B237&lt;='Visualization - Projection'!$C$18,OFFSET(Projection!AM237,$A$2,0),NA())</f>
        <v>#N/A</v>
      </c>
      <c r="AF237" s="3" t="e">
        <f ca="1">IF($B237&lt;='Visualization - Projection'!$C$18,OFFSET(Projection!K237,$A$2,0),NA())</f>
        <v>#N/A</v>
      </c>
      <c r="AG237" s="3" t="e">
        <f ca="1">IF($B237&lt;='Visualization - Projection'!$C$18,OFFSET(Projection!M237,$A$2,0),NA())</f>
        <v>#N/A</v>
      </c>
      <c r="AH237" s="3" t="e">
        <f ca="1">IF($B237&lt;='Visualization - Projection'!$C$18,OFFSET(Projection!N237,$A$2,0),NA())</f>
        <v>#N/A</v>
      </c>
    </row>
    <row r="238" spans="2:34">
      <c r="B238" s="9" t="e">
        <f ca="1">IF(B237&lt;'Visualization - Projection'!$C$18,OFFSET(Projection!A238,$A$2,0),NA())</f>
        <v>#N/A</v>
      </c>
      <c r="C238" s="10" t="e">
        <f ca="1">IF($B238&lt;='Visualization - Projection'!$C$18,OFFSET(Projection!B238,$A$2,0),NA())</f>
        <v>#N/A</v>
      </c>
      <c r="D238" s="11" t="e">
        <f ca="1">IF($B238&lt;='Visualization - Projection'!$C$18,OFFSET(Projection!C238,$A$2,0),NA())</f>
        <v>#N/A</v>
      </c>
      <c r="E238" s="12" t="e">
        <f ca="1">IF($B238&lt;='Visualization - Projection'!$C$18,OFFSET(Projection!D238,$A$2,0),NA())</f>
        <v>#N/A</v>
      </c>
      <c r="F238" s="12" t="e">
        <f ca="1">IF($B238&lt;='Visualization - Projection'!$C$18,OFFSET(Projection!#REF!,$A$2,0),NA())</f>
        <v>#N/A</v>
      </c>
      <c r="G238" s="10" t="e">
        <f ca="1">IF($B238&lt;='Visualization - Projection'!$C$18,OFFSET(Projection!E238,$A$2,0),NA())</f>
        <v>#N/A</v>
      </c>
      <c r="H238" s="12" t="e">
        <f ca="1">IF($B238&lt;='Visualization - Projection'!$C$18,OFFSET(Projection!F238,$A$2,0),NA())</f>
        <v>#N/A</v>
      </c>
      <c r="I238" s="12" t="e">
        <f ca="1">IF($B238&lt;='Visualization - Projection'!$C$18,OFFSET(Projection!#REF!,$A$2,0),NA())</f>
        <v>#N/A</v>
      </c>
      <c r="J238" s="10" t="e">
        <f ca="1">IF($B238&lt;='Visualization - Projection'!$C$18,OFFSET(Projection!O238,$A$2,0),NA())</f>
        <v>#N/A</v>
      </c>
      <c r="K238" s="10" t="e">
        <f ca="1">IF($B238&lt;='Visualization - Projection'!$C$18,OFFSET(Projection!P238,$A$2,0),NA())</f>
        <v>#N/A</v>
      </c>
      <c r="L238" s="12" t="e">
        <f ca="1">IF($B238&lt;='Visualization - Projection'!$C$18,OFFSET(Projection!Q238,$A$2,0),NA())</f>
        <v>#N/A</v>
      </c>
      <c r="M238" s="12" t="e">
        <f ca="1">IF($B238&lt;='Visualization - Projection'!$C$18,OFFSET(Projection!#REF!,$A$2,0),NA())</f>
        <v>#N/A</v>
      </c>
      <c r="N238" s="10" t="e">
        <f ca="1">IF($B238&lt;='Visualization - Projection'!$C$18,OFFSET(Projection!T238,$A$2,0),NA())</f>
        <v>#N/A</v>
      </c>
      <c r="O238" s="11" t="e">
        <f ca="1">IF($B238&lt;='Visualization - Projection'!$C$18,OFFSET(Projection!U238,$A$2,0),NA())</f>
        <v>#N/A</v>
      </c>
      <c r="P238" s="12" t="e">
        <f ca="1">IF($B238&lt;='Visualization - Projection'!$C$18,OFFSET(Projection!V238,$A$2,0),NA())</f>
        <v>#N/A</v>
      </c>
      <c r="Q238" s="10" t="e">
        <f ca="1">IF($B238&lt;='Visualization - Projection'!$C$18,OFFSET(Projection!W238,$A$2,0),NA())</f>
        <v>#N/A</v>
      </c>
      <c r="R238" s="11" t="e">
        <f ca="1">IF($B238&lt;='Visualization - Projection'!$C$18,OFFSET(Projection!X238,$A$2,0),NA())</f>
        <v>#N/A</v>
      </c>
      <c r="S238" s="12" t="e">
        <f ca="1">IF($B238&lt;='Visualization - Projection'!$C$18,OFFSET(Projection!Y238,$A$2,0),NA())</f>
        <v>#N/A</v>
      </c>
      <c r="T238" s="10" t="e">
        <f ca="1">IF($B238&lt;='Visualization - Projection'!$C$18,OFFSET(Projection!Z238,$A$2,0),NA())</f>
        <v>#N/A</v>
      </c>
      <c r="U238" s="10" t="e">
        <f ca="1">IF($B238&lt;='Visualization - Projection'!$C$18,OFFSET(Projection!AA238,$A$2,0),NA())</f>
        <v>#N/A</v>
      </c>
      <c r="V238" s="12" t="e">
        <f ca="1">IF($B238&lt;='Visualization - Projection'!$C$18,OFFSET(Projection!AB238,$A$2,0),NA())</f>
        <v>#N/A</v>
      </c>
      <c r="W238" s="10" t="e">
        <f ca="1">IF($B238&lt;='Visualization - Projection'!$C$18,OFFSET(Projection!AC238,$A$2,0),NA())</f>
        <v>#N/A</v>
      </c>
      <c r="X238" s="12" t="e">
        <f ca="1">IF($B238&lt;='Visualization - Projection'!$C$18,OFFSET(Projection!AD238,$A$2,0),NA())</f>
        <v>#N/A</v>
      </c>
      <c r="Y238" s="11" t="e">
        <f ca="1">IF($B238&lt;='Visualization - Projection'!$C$18,OFFSET(Projection!AE238,$A$2,0),NA())</f>
        <v>#N/A</v>
      </c>
      <c r="Z238" s="10" t="e">
        <f ca="1">IF($B238&lt;='Visualization - Projection'!$C$18,OFFSET(Projection!AI238,$A$2,0),NA())</f>
        <v>#N/A</v>
      </c>
      <c r="AA238" s="11" t="e">
        <f ca="1">IF($B238&lt;='Visualization - Projection'!$C$18,OFFSET(Projection!AJ238,$A$2,0),NA())</f>
        <v>#N/A</v>
      </c>
      <c r="AB238" s="11" t="e">
        <f ca="1">IF($B238&lt;='Visualization - Projection'!$C$18,OFFSET(Projection!#REF!,$A$2,0),NA())</f>
        <v>#N/A</v>
      </c>
      <c r="AC238" s="11" t="e">
        <f ca="1">IF($B238&lt;='Visualization - Projection'!$C$18,OFFSET(Projection!AK238,$A$2,0),NA())</f>
        <v>#N/A</v>
      </c>
      <c r="AD238" s="10" t="e">
        <f ca="1">IF($B238&lt;='Visualization - Projection'!$C$18,OFFSET(Projection!AL238,$A$2,0),NA())</f>
        <v>#N/A</v>
      </c>
      <c r="AE238" s="10" t="e">
        <f ca="1">IF($B238&lt;='Visualization - Projection'!$C$18,OFFSET(Projection!AM238,$A$2,0),NA())</f>
        <v>#N/A</v>
      </c>
      <c r="AF238" s="3" t="e">
        <f ca="1">IF($B238&lt;='Visualization - Projection'!$C$18,OFFSET(Projection!K238,$A$2,0),NA())</f>
        <v>#N/A</v>
      </c>
      <c r="AG238" s="3" t="e">
        <f ca="1">IF($B238&lt;='Visualization - Projection'!$C$18,OFFSET(Projection!M238,$A$2,0),NA())</f>
        <v>#N/A</v>
      </c>
      <c r="AH238" s="3" t="e">
        <f ca="1">IF($B238&lt;='Visualization - Projection'!$C$18,OFFSET(Projection!N238,$A$2,0),NA())</f>
        <v>#N/A</v>
      </c>
    </row>
    <row r="239" spans="2:34">
      <c r="B239" s="9" t="e">
        <f ca="1">IF(B238&lt;'Visualization - Projection'!$C$18,OFFSET(Projection!A239,$A$2,0),NA())</f>
        <v>#N/A</v>
      </c>
      <c r="C239" s="10" t="e">
        <f ca="1">IF($B239&lt;='Visualization - Projection'!$C$18,OFFSET(Projection!B239,$A$2,0),NA())</f>
        <v>#N/A</v>
      </c>
      <c r="D239" s="11" t="e">
        <f ca="1">IF($B239&lt;='Visualization - Projection'!$C$18,OFFSET(Projection!C239,$A$2,0),NA())</f>
        <v>#N/A</v>
      </c>
      <c r="E239" s="12" t="e">
        <f ca="1">IF($B239&lt;='Visualization - Projection'!$C$18,OFFSET(Projection!D239,$A$2,0),NA())</f>
        <v>#N/A</v>
      </c>
      <c r="F239" s="12" t="e">
        <f ca="1">IF($B239&lt;='Visualization - Projection'!$C$18,OFFSET(Projection!#REF!,$A$2,0),NA())</f>
        <v>#N/A</v>
      </c>
      <c r="G239" s="10" t="e">
        <f ca="1">IF($B239&lt;='Visualization - Projection'!$C$18,OFFSET(Projection!E239,$A$2,0),NA())</f>
        <v>#N/A</v>
      </c>
      <c r="H239" s="12" t="e">
        <f ca="1">IF($B239&lt;='Visualization - Projection'!$C$18,OFFSET(Projection!F239,$A$2,0),NA())</f>
        <v>#N/A</v>
      </c>
      <c r="I239" s="12" t="e">
        <f ca="1">IF($B239&lt;='Visualization - Projection'!$C$18,OFFSET(Projection!#REF!,$A$2,0),NA())</f>
        <v>#N/A</v>
      </c>
      <c r="J239" s="10" t="e">
        <f ca="1">IF($B239&lt;='Visualization - Projection'!$C$18,OFFSET(Projection!O239,$A$2,0),NA())</f>
        <v>#N/A</v>
      </c>
      <c r="K239" s="10" t="e">
        <f ca="1">IF($B239&lt;='Visualization - Projection'!$C$18,OFFSET(Projection!P239,$A$2,0),NA())</f>
        <v>#N/A</v>
      </c>
      <c r="L239" s="12" t="e">
        <f ca="1">IF($B239&lt;='Visualization - Projection'!$C$18,OFFSET(Projection!Q239,$A$2,0),NA())</f>
        <v>#N/A</v>
      </c>
      <c r="M239" s="12" t="e">
        <f ca="1">IF($B239&lt;='Visualization - Projection'!$C$18,OFFSET(Projection!#REF!,$A$2,0),NA())</f>
        <v>#N/A</v>
      </c>
      <c r="N239" s="10" t="e">
        <f ca="1">IF($B239&lt;='Visualization - Projection'!$C$18,OFFSET(Projection!T239,$A$2,0),NA())</f>
        <v>#N/A</v>
      </c>
      <c r="O239" s="11" t="e">
        <f ca="1">IF($B239&lt;='Visualization - Projection'!$C$18,OFFSET(Projection!U239,$A$2,0),NA())</f>
        <v>#N/A</v>
      </c>
      <c r="P239" s="12" t="e">
        <f ca="1">IF($B239&lt;='Visualization - Projection'!$C$18,OFFSET(Projection!V239,$A$2,0),NA())</f>
        <v>#N/A</v>
      </c>
      <c r="Q239" s="10" t="e">
        <f ca="1">IF($B239&lt;='Visualization - Projection'!$C$18,OFFSET(Projection!W239,$A$2,0),NA())</f>
        <v>#N/A</v>
      </c>
      <c r="R239" s="11" t="e">
        <f ca="1">IF($B239&lt;='Visualization - Projection'!$C$18,OFFSET(Projection!X239,$A$2,0),NA())</f>
        <v>#N/A</v>
      </c>
      <c r="S239" s="12" t="e">
        <f ca="1">IF($B239&lt;='Visualization - Projection'!$C$18,OFFSET(Projection!Y239,$A$2,0),NA())</f>
        <v>#N/A</v>
      </c>
      <c r="T239" s="10" t="e">
        <f ca="1">IF($B239&lt;='Visualization - Projection'!$C$18,OFFSET(Projection!Z239,$A$2,0),NA())</f>
        <v>#N/A</v>
      </c>
      <c r="U239" s="10" t="e">
        <f ca="1">IF($B239&lt;='Visualization - Projection'!$C$18,OFFSET(Projection!AA239,$A$2,0),NA())</f>
        <v>#N/A</v>
      </c>
      <c r="V239" s="12" t="e">
        <f ca="1">IF($B239&lt;='Visualization - Projection'!$C$18,OFFSET(Projection!AB239,$A$2,0),NA())</f>
        <v>#N/A</v>
      </c>
      <c r="W239" s="10" t="e">
        <f ca="1">IF($B239&lt;='Visualization - Projection'!$C$18,OFFSET(Projection!AC239,$A$2,0),NA())</f>
        <v>#N/A</v>
      </c>
      <c r="X239" s="12" t="e">
        <f ca="1">IF($B239&lt;='Visualization - Projection'!$C$18,OFFSET(Projection!AD239,$A$2,0),NA())</f>
        <v>#N/A</v>
      </c>
      <c r="Y239" s="11" t="e">
        <f ca="1">IF($B239&lt;='Visualization - Projection'!$C$18,OFFSET(Projection!AE239,$A$2,0),NA())</f>
        <v>#N/A</v>
      </c>
      <c r="Z239" s="10" t="e">
        <f ca="1">IF($B239&lt;='Visualization - Projection'!$C$18,OFFSET(Projection!AI239,$A$2,0),NA())</f>
        <v>#N/A</v>
      </c>
      <c r="AA239" s="11" t="e">
        <f ca="1">IF($B239&lt;='Visualization - Projection'!$C$18,OFFSET(Projection!AJ239,$A$2,0),NA())</f>
        <v>#N/A</v>
      </c>
      <c r="AB239" s="11" t="e">
        <f ca="1">IF($B239&lt;='Visualization - Projection'!$C$18,OFFSET(Projection!#REF!,$A$2,0),NA())</f>
        <v>#N/A</v>
      </c>
      <c r="AC239" s="11" t="e">
        <f ca="1">IF($B239&lt;='Visualization - Projection'!$C$18,OFFSET(Projection!AK239,$A$2,0),NA())</f>
        <v>#N/A</v>
      </c>
      <c r="AD239" s="10" t="e">
        <f ca="1">IF($B239&lt;='Visualization - Projection'!$C$18,OFFSET(Projection!AL239,$A$2,0),NA())</f>
        <v>#N/A</v>
      </c>
      <c r="AE239" s="10" t="e">
        <f ca="1">IF($B239&lt;='Visualization - Projection'!$C$18,OFFSET(Projection!AM239,$A$2,0),NA())</f>
        <v>#N/A</v>
      </c>
      <c r="AF239" s="3" t="e">
        <f ca="1">IF($B239&lt;='Visualization - Projection'!$C$18,OFFSET(Projection!K239,$A$2,0),NA())</f>
        <v>#N/A</v>
      </c>
      <c r="AG239" s="3" t="e">
        <f ca="1">IF($B239&lt;='Visualization - Projection'!$C$18,OFFSET(Projection!M239,$A$2,0),NA())</f>
        <v>#N/A</v>
      </c>
      <c r="AH239" s="3" t="e">
        <f ca="1">IF($B239&lt;='Visualization - Projection'!$C$18,OFFSET(Projection!N239,$A$2,0),NA())</f>
        <v>#N/A</v>
      </c>
    </row>
    <row r="240" spans="2:34">
      <c r="B240" s="9" t="e">
        <f ca="1">IF(B239&lt;'Visualization - Projection'!$C$18,OFFSET(Projection!A240,$A$2,0),NA())</f>
        <v>#N/A</v>
      </c>
      <c r="C240" s="10" t="e">
        <f ca="1">IF($B240&lt;='Visualization - Projection'!$C$18,OFFSET(Projection!B240,$A$2,0),NA())</f>
        <v>#N/A</v>
      </c>
      <c r="D240" s="11" t="e">
        <f ca="1">IF($B240&lt;='Visualization - Projection'!$C$18,OFFSET(Projection!C240,$A$2,0),NA())</f>
        <v>#N/A</v>
      </c>
      <c r="E240" s="12" t="e">
        <f ca="1">IF($B240&lt;='Visualization - Projection'!$C$18,OFFSET(Projection!D240,$A$2,0),NA())</f>
        <v>#N/A</v>
      </c>
      <c r="F240" s="12" t="e">
        <f ca="1">IF($B240&lt;='Visualization - Projection'!$C$18,OFFSET(Projection!#REF!,$A$2,0),NA())</f>
        <v>#N/A</v>
      </c>
      <c r="G240" s="10" t="e">
        <f ca="1">IF($B240&lt;='Visualization - Projection'!$C$18,OFFSET(Projection!E240,$A$2,0),NA())</f>
        <v>#N/A</v>
      </c>
      <c r="H240" s="12" t="e">
        <f ca="1">IF($B240&lt;='Visualization - Projection'!$C$18,OFFSET(Projection!F240,$A$2,0),NA())</f>
        <v>#N/A</v>
      </c>
      <c r="I240" s="12" t="e">
        <f ca="1">IF($B240&lt;='Visualization - Projection'!$C$18,OFFSET(Projection!#REF!,$A$2,0),NA())</f>
        <v>#N/A</v>
      </c>
      <c r="J240" s="10" t="e">
        <f ca="1">IF($B240&lt;='Visualization - Projection'!$C$18,OFFSET(Projection!O240,$A$2,0),NA())</f>
        <v>#N/A</v>
      </c>
      <c r="K240" s="10" t="e">
        <f ca="1">IF($B240&lt;='Visualization - Projection'!$C$18,OFFSET(Projection!P240,$A$2,0),NA())</f>
        <v>#N/A</v>
      </c>
      <c r="L240" s="12" t="e">
        <f ca="1">IF($B240&lt;='Visualization - Projection'!$C$18,OFFSET(Projection!Q240,$A$2,0),NA())</f>
        <v>#N/A</v>
      </c>
      <c r="M240" s="12" t="e">
        <f ca="1">IF($B240&lt;='Visualization - Projection'!$C$18,OFFSET(Projection!#REF!,$A$2,0),NA())</f>
        <v>#N/A</v>
      </c>
      <c r="N240" s="10" t="e">
        <f ca="1">IF($B240&lt;='Visualization - Projection'!$C$18,OFFSET(Projection!T240,$A$2,0),NA())</f>
        <v>#N/A</v>
      </c>
      <c r="O240" s="11" t="e">
        <f ca="1">IF($B240&lt;='Visualization - Projection'!$C$18,OFFSET(Projection!U240,$A$2,0),NA())</f>
        <v>#N/A</v>
      </c>
      <c r="P240" s="12" t="e">
        <f ca="1">IF($B240&lt;='Visualization - Projection'!$C$18,OFFSET(Projection!V240,$A$2,0),NA())</f>
        <v>#N/A</v>
      </c>
      <c r="Q240" s="10" t="e">
        <f ca="1">IF($B240&lt;='Visualization - Projection'!$C$18,OFFSET(Projection!W240,$A$2,0),NA())</f>
        <v>#N/A</v>
      </c>
      <c r="R240" s="11" t="e">
        <f ca="1">IF($B240&lt;='Visualization - Projection'!$C$18,OFFSET(Projection!X240,$A$2,0),NA())</f>
        <v>#N/A</v>
      </c>
      <c r="S240" s="12" t="e">
        <f ca="1">IF($B240&lt;='Visualization - Projection'!$C$18,OFFSET(Projection!Y240,$A$2,0),NA())</f>
        <v>#N/A</v>
      </c>
      <c r="T240" s="10" t="e">
        <f ca="1">IF($B240&lt;='Visualization - Projection'!$C$18,OFFSET(Projection!Z240,$A$2,0),NA())</f>
        <v>#N/A</v>
      </c>
      <c r="U240" s="10" t="e">
        <f ca="1">IF($B240&lt;='Visualization - Projection'!$C$18,OFFSET(Projection!AA240,$A$2,0),NA())</f>
        <v>#N/A</v>
      </c>
      <c r="V240" s="12" t="e">
        <f ca="1">IF($B240&lt;='Visualization - Projection'!$C$18,OFFSET(Projection!AB240,$A$2,0),NA())</f>
        <v>#N/A</v>
      </c>
      <c r="W240" s="10" t="e">
        <f ca="1">IF($B240&lt;='Visualization - Projection'!$C$18,OFFSET(Projection!AC240,$A$2,0),NA())</f>
        <v>#N/A</v>
      </c>
      <c r="X240" s="12" t="e">
        <f ca="1">IF($B240&lt;='Visualization - Projection'!$C$18,OFFSET(Projection!AD240,$A$2,0),NA())</f>
        <v>#N/A</v>
      </c>
      <c r="Y240" s="11" t="e">
        <f ca="1">IF($B240&lt;='Visualization - Projection'!$C$18,OFFSET(Projection!AE240,$A$2,0),NA())</f>
        <v>#N/A</v>
      </c>
      <c r="Z240" s="10" t="e">
        <f ca="1">IF($B240&lt;='Visualization - Projection'!$C$18,OFFSET(Projection!AI240,$A$2,0),NA())</f>
        <v>#N/A</v>
      </c>
      <c r="AA240" s="11" t="e">
        <f ca="1">IF($B240&lt;='Visualization - Projection'!$C$18,OFFSET(Projection!AJ240,$A$2,0),NA())</f>
        <v>#N/A</v>
      </c>
      <c r="AB240" s="11" t="e">
        <f ca="1">IF($B240&lt;='Visualization - Projection'!$C$18,OFFSET(Projection!#REF!,$A$2,0),NA())</f>
        <v>#N/A</v>
      </c>
      <c r="AC240" s="11" t="e">
        <f ca="1">IF($B240&lt;='Visualization - Projection'!$C$18,OFFSET(Projection!AK240,$A$2,0),NA())</f>
        <v>#N/A</v>
      </c>
      <c r="AD240" s="10" t="e">
        <f ca="1">IF($B240&lt;='Visualization - Projection'!$C$18,OFFSET(Projection!AL240,$A$2,0),NA())</f>
        <v>#N/A</v>
      </c>
      <c r="AE240" s="10" t="e">
        <f ca="1">IF($B240&lt;='Visualization - Projection'!$C$18,OFFSET(Projection!AM240,$A$2,0),NA())</f>
        <v>#N/A</v>
      </c>
      <c r="AF240" s="3" t="e">
        <f ca="1">IF($B240&lt;='Visualization - Projection'!$C$18,OFFSET(Projection!K240,$A$2,0),NA())</f>
        <v>#N/A</v>
      </c>
      <c r="AG240" s="3" t="e">
        <f ca="1">IF($B240&lt;='Visualization - Projection'!$C$18,OFFSET(Projection!M240,$A$2,0),NA())</f>
        <v>#N/A</v>
      </c>
      <c r="AH240" s="3" t="e">
        <f ca="1">IF($B240&lt;='Visualization - Projection'!$C$18,OFFSET(Projection!N240,$A$2,0),NA())</f>
        <v>#N/A</v>
      </c>
    </row>
    <row r="241" spans="2:34">
      <c r="B241" s="9" t="e">
        <f ca="1">IF(B240&lt;'Visualization - Projection'!$C$18,OFFSET(Projection!A241,$A$2,0),NA())</f>
        <v>#N/A</v>
      </c>
      <c r="C241" s="10" t="e">
        <f ca="1">IF($B241&lt;='Visualization - Projection'!$C$18,OFFSET(Projection!B241,$A$2,0),NA())</f>
        <v>#N/A</v>
      </c>
      <c r="D241" s="11" t="e">
        <f ca="1">IF($B241&lt;='Visualization - Projection'!$C$18,OFFSET(Projection!C241,$A$2,0),NA())</f>
        <v>#N/A</v>
      </c>
      <c r="E241" s="12" t="e">
        <f ca="1">IF($B241&lt;='Visualization - Projection'!$C$18,OFFSET(Projection!D241,$A$2,0),NA())</f>
        <v>#N/A</v>
      </c>
      <c r="F241" s="12" t="e">
        <f ca="1">IF($B241&lt;='Visualization - Projection'!$C$18,OFFSET(Projection!#REF!,$A$2,0),NA())</f>
        <v>#N/A</v>
      </c>
      <c r="G241" s="10" t="e">
        <f ca="1">IF($B241&lt;='Visualization - Projection'!$C$18,OFFSET(Projection!E241,$A$2,0),NA())</f>
        <v>#N/A</v>
      </c>
      <c r="H241" s="12" t="e">
        <f ca="1">IF($B241&lt;='Visualization - Projection'!$C$18,OFFSET(Projection!F241,$A$2,0),NA())</f>
        <v>#N/A</v>
      </c>
      <c r="I241" s="12" t="e">
        <f ca="1">IF($B241&lt;='Visualization - Projection'!$C$18,OFFSET(Projection!#REF!,$A$2,0),NA())</f>
        <v>#N/A</v>
      </c>
      <c r="J241" s="10" t="e">
        <f ca="1">IF($B241&lt;='Visualization - Projection'!$C$18,OFFSET(Projection!O241,$A$2,0),NA())</f>
        <v>#N/A</v>
      </c>
      <c r="K241" s="10" t="e">
        <f ca="1">IF($B241&lt;='Visualization - Projection'!$C$18,OFFSET(Projection!P241,$A$2,0),NA())</f>
        <v>#N/A</v>
      </c>
      <c r="L241" s="12" t="e">
        <f ca="1">IF($B241&lt;='Visualization - Projection'!$C$18,OFFSET(Projection!Q241,$A$2,0),NA())</f>
        <v>#N/A</v>
      </c>
      <c r="M241" s="12" t="e">
        <f ca="1">IF($B241&lt;='Visualization - Projection'!$C$18,OFFSET(Projection!#REF!,$A$2,0),NA())</f>
        <v>#N/A</v>
      </c>
      <c r="N241" s="10" t="e">
        <f ca="1">IF($B241&lt;='Visualization - Projection'!$C$18,OFFSET(Projection!T241,$A$2,0),NA())</f>
        <v>#N/A</v>
      </c>
      <c r="O241" s="11" t="e">
        <f ca="1">IF($B241&lt;='Visualization - Projection'!$C$18,OFFSET(Projection!U241,$A$2,0),NA())</f>
        <v>#N/A</v>
      </c>
      <c r="P241" s="12" t="e">
        <f ca="1">IF($B241&lt;='Visualization - Projection'!$C$18,OFFSET(Projection!V241,$A$2,0),NA())</f>
        <v>#N/A</v>
      </c>
      <c r="Q241" s="10" t="e">
        <f ca="1">IF($B241&lt;='Visualization - Projection'!$C$18,OFFSET(Projection!W241,$A$2,0),NA())</f>
        <v>#N/A</v>
      </c>
      <c r="R241" s="11" t="e">
        <f ca="1">IF($B241&lt;='Visualization - Projection'!$C$18,OFFSET(Projection!X241,$A$2,0),NA())</f>
        <v>#N/A</v>
      </c>
      <c r="S241" s="12" t="e">
        <f ca="1">IF($B241&lt;='Visualization - Projection'!$C$18,OFFSET(Projection!Y241,$A$2,0),NA())</f>
        <v>#N/A</v>
      </c>
      <c r="T241" s="10" t="e">
        <f ca="1">IF($B241&lt;='Visualization - Projection'!$C$18,OFFSET(Projection!Z241,$A$2,0),NA())</f>
        <v>#N/A</v>
      </c>
      <c r="U241" s="10" t="e">
        <f ca="1">IF($B241&lt;='Visualization - Projection'!$C$18,OFFSET(Projection!AA241,$A$2,0),NA())</f>
        <v>#N/A</v>
      </c>
      <c r="V241" s="12" t="e">
        <f ca="1">IF($B241&lt;='Visualization - Projection'!$C$18,OFFSET(Projection!AB241,$A$2,0),NA())</f>
        <v>#N/A</v>
      </c>
      <c r="W241" s="10" t="e">
        <f ca="1">IF($B241&lt;='Visualization - Projection'!$C$18,OFFSET(Projection!AC241,$A$2,0),NA())</f>
        <v>#N/A</v>
      </c>
      <c r="X241" s="12" t="e">
        <f ca="1">IF($B241&lt;='Visualization - Projection'!$C$18,OFFSET(Projection!AD241,$A$2,0),NA())</f>
        <v>#N/A</v>
      </c>
      <c r="Y241" s="11" t="e">
        <f ca="1">IF($B241&lt;='Visualization - Projection'!$C$18,OFFSET(Projection!AE241,$A$2,0),NA())</f>
        <v>#N/A</v>
      </c>
      <c r="Z241" s="10" t="e">
        <f ca="1">IF($B241&lt;='Visualization - Projection'!$C$18,OFFSET(Projection!AI241,$A$2,0),NA())</f>
        <v>#N/A</v>
      </c>
      <c r="AA241" s="11" t="e">
        <f ca="1">IF($B241&lt;='Visualization - Projection'!$C$18,OFFSET(Projection!AJ241,$A$2,0),NA())</f>
        <v>#N/A</v>
      </c>
      <c r="AB241" s="11" t="e">
        <f ca="1">IF($B241&lt;='Visualization - Projection'!$C$18,OFFSET(Projection!#REF!,$A$2,0),NA())</f>
        <v>#N/A</v>
      </c>
      <c r="AC241" s="11" t="e">
        <f ca="1">IF($B241&lt;='Visualization - Projection'!$C$18,OFFSET(Projection!AK241,$A$2,0),NA())</f>
        <v>#N/A</v>
      </c>
      <c r="AD241" s="10" t="e">
        <f ca="1">IF($B241&lt;='Visualization - Projection'!$C$18,OFFSET(Projection!AL241,$A$2,0),NA())</f>
        <v>#N/A</v>
      </c>
      <c r="AE241" s="10" t="e">
        <f ca="1">IF($B241&lt;='Visualization - Projection'!$C$18,OFFSET(Projection!AM241,$A$2,0),NA())</f>
        <v>#N/A</v>
      </c>
      <c r="AF241" s="3" t="e">
        <f ca="1">IF($B241&lt;='Visualization - Projection'!$C$18,OFFSET(Projection!K241,$A$2,0),NA())</f>
        <v>#N/A</v>
      </c>
      <c r="AG241" s="3" t="e">
        <f ca="1">IF($B241&lt;='Visualization - Projection'!$C$18,OFFSET(Projection!M241,$A$2,0),NA())</f>
        <v>#N/A</v>
      </c>
      <c r="AH241" s="3" t="e">
        <f ca="1">IF($B241&lt;='Visualization - Projection'!$C$18,OFFSET(Projection!N241,$A$2,0),NA())</f>
        <v>#N/A</v>
      </c>
    </row>
    <row r="242" spans="2:34">
      <c r="B242" s="9" t="e">
        <f ca="1">IF(B241&lt;'Visualization - Projection'!$C$18,OFFSET(Projection!A242,$A$2,0),NA())</f>
        <v>#N/A</v>
      </c>
      <c r="C242" s="10" t="e">
        <f ca="1">IF($B242&lt;='Visualization - Projection'!$C$18,OFFSET(Projection!B242,$A$2,0),NA())</f>
        <v>#N/A</v>
      </c>
      <c r="D242" s="11" t="e">
        <f ca="1">IF($B242&lt;='Visualization - Projection'!$C$18,OFFSET(Projection!C242,$A$2,0),NA())</f>
        <v>#N/A</v>
      </c>
      <c r="E242" s="12" t="e">
        <f ca="1">IF($B242&lt;='Visualization - Projection'!$C$18,OFFSET(Projection!D242,$A$2,0),NA())</f>
        <v>#N/A</v>
      </c>
      <c r="F242" s="12" t="e">
        <f ca="1">IF($B242&lt;='Visualization - Projection'!$C$18,OFFSET(Projection!#REF!,$A$2,0),NA())</f>
        <v>#N/A</v>
      </c>
      <c r="G242" s="10" t="e">
        <f ca="1">IF($B242&lt;='Visualization - Projection'!$C$18,OFFSET(Projection!E242,$A$2,0),NA())</f>
        <v>#N/A</v>
      </c>
      <c r="H242" s="12" t="e">
        <f ca="1">IF($B242&lt;='Visualization - Projection'!$C$18,OFFSET(Projection!F242,$A$2,0),NA())</f>
        <v>#N/A</v>
      </c>
      <c r="I242" s="12" t="e">
        <f ca="1">IF($B242&lt;='Visualization - Projection'!$C$18,OFFSET(Projection!#REF!,$A$2,0),NA())</f>
        <v>#N/A</v>
      </c>
      <c r="J242" s="10" t="e">
        <f ca="1">IF($B242&lt;='Visualization - Projection'!$C$18,OFFSET(Projection!O242,$A$2,0),NA())</f>
        <v>#N/A</v>
      </c>
      <c r="K242" s="10" t="e">
        <f ca="1">IF($B242&lt;='Visualization - Projection'!$C$18,OFFSET(Projection!P242,$A$2,0),NA())</f>
        <v>#N/A</v>
      </c>
      <c r="L242" s="12" t="e">
        <f ca="1">IF($B242&lt;='Visualization - Projection'!$C$18,OFFSET(Projection!Q242,$A$2,0),NA())</f>
        <v>#N/A</v>
      </c>
      <c r="M242" s="12" t="e">
        <f ca="1">IF($B242&lt;='Visualization - Projection'!$C$18,OFFSET(Projection!#REF!,$A$2,0),NA())</f>
        <v>#N/A</v>
      </c>
      <c r="N242" s="10" t="e">
        <f ca="1">IF($B242&lt;='Visualization - Projection'!$C$18,OFFSET(Projection!T242,$A$2,0),NA())</f>
        <v>#N/A</v>
      </c>
      <c r="O242" s="11" t="e">
        <f ca="1">IF($B242&lt;='Visualization - Projection'!$C$18,OFFSET(Projection!U242,$A$2,0),NA())</f>
        <v>#N/A</v>
      </c>
      <c r="P242" s="12" t="e">
        <f ca="1">IF($B242&lt;='Visualization - Projection'!$C$18,OFFSET(Projection!V242,$A$2,0),NA())</f>
        <v>#N/A</v>
      </c>
      <c r="Q242" s="10" t="e">
        <f ca="1">IF($B242&lt;='Visualization - Projection'!$C$18,OFFSET(Projection!W242,$A$2,0),NA())</f>
        <v>#N/A</v>
      </c>
      <c r="R242" s="11" t="e">
        <f ca="1">IF($B242&lt;='Visualization - Projection'!$C$18,OFFSET(Projection!X242,$A$2,0),NA())</f>
        <v>#N/A</v>
      </c>
      <c r="S242" s="12" t="e">
        <f ca="1">IF($B242&lt;='Visualization - Projection'!$C$18,OFFSET(Projection!Y242,$A$2,0),NA())</f>
        <v>#N/A</v>
      </c>
      <c r="T242" s="10" t="e">
        <f ca="1">IF($B242&lt;='Visualization - Projection'!$C$18,OFFSET(Projection!Z242,$A$2,0),NA())</f>
        <v>#N/A</v>
      </c>
      <c r="U242" s="10" t="e">
        <f ca="1">IF($B242&lt;='Visualization - Projection'!$C$18,OFFSET(Projection!AA242,$A$2,0),NA())</f>
        <v>#N/A</v>
      </c>
      <c r="V242" s="12" t="e">
        <f ca="1">IF($B242&lt;='Visualization - Projection'!$C$18,OFFSET(Projection!AB242,$A$2,0),NA())</f>
        <v>#N/A</v>
      </c>
      <c r="W242" s="10" t="e">
        <f ca="1">IF($B242&lt;='Visualization - Projection'!$C$18,OFFSET(Projection!AC242,$A$2,0),NA())</f>
        <v>#N/A</v>
      </c>
      <c r="X242" s="12" t="e">
        <f ca="1">IF($B242&lt;='Visualization - Projection'!$C$18,OFFSET(Projection!AD242,$A$2,0),NA())</f>
        <v>#N/A</v>
      </c>
      <c r="Y242" s="11" t="e">
        <f ca="1">IF($B242&lt;='Visualization - Projection'!$C$18,OFFSET(Projection!AE242,$A$2,0),NA())</f>
        <v>#N/A</v>
      </c>
      <c r="Z242" s="10" t="e">
        <f ca="1">IF($B242&lt;='Visualization - Projection'!$C$18,OFFSET(Projection!AI242,$A$2,0),NA())</f>
        <v>#N/A</v>
      </c>
      <c r="AA242" s="11" t="e">
        <f ca="1">IF($B242&lt;='Visualization - Projection'!$C$18,OFFSET(Projection!AJ242,$A$2,0),NA())</f>
        <v>#N/A</v>
      </c>
      <c r="AB242" s="11" t="e">
        <f ca="1">IF($B242&lt;='Visualization - Projection'!$C$18,OFFSET(Projection!#REF!,$A$2,0),NA())</f>
        <v>#N/A</v>
      </c>
      <c r="AC242" s="11" t="e">
        <f ca="1">IF($B242&lt;='Visualization - Projection'!$C$18,OFFSET(Projection!AK242,$A$2,0),NA())</f>
        <v>#N/A</v>
      </c>
      <c r="AD242" s="10" t="e">
        <f ca="1">IF($B242&lt;='Visualization - Projection'!$C$18,OFFSET(Projection!AL242,$A$2,0),NA())</f>
        <v>#N/A</v>
      </c>
      <c r="AE242" s="10" t="e">
        <f ca="1">IF($B242&lt;='Visualization - Projection'!$C$18,OFFSET(Projection!AM242,$A$2,0),NA())</f>
        <v>#N/A</v>
      </c>
      <c r="AF242" s="3" t="e">
        <f ca="1">IF($B242&lt;='Visualization - Projection'!$C$18,OFFSET(Projection!K242,$A$2,0),NA())</f>
        <v>#N/A</v>
      </c>
      <c r="AG242" s="3" t="e">
        <f ca="1">IF($B242&lt;='Visualization - Projection'!$C$18,OFFSET(Projection!M242,$A$2,0),NA())</f>
        <v>#N/A</v>
      </c>
      <c r="AH242" s="3" t="e">
        <f ca="1">IF($B242&lt;='Visualization - Projection'!$C$18,OFFSET(Projection!N242,$A$2,0),NA())</f>
        <v>#N/A</v>
      </c>
    </row>
    <row r="243" spans="2:34">
      <c r="B243" s="9" t="e">
        <f ca="1">IF(B242&lt;'Visualization - Projection'!$C$18,OFFSET(Projection!A243,$A$2,0),NA())</f>
        <v>#N/A</v>
      </c>
      <c r="C243" s="10" t="e">
        <f ca="1">IF($B243&lt;='Visualization - Projection'!$C$18,OFFSET(Projection!B243,$A$2,0),NA())</f>
        <v>#N/A</v>
      </c>
      <c r="D243" s="11" t="e">
        <f ca="1">IF($B243&lt;='Visualization - Projection'!$C$18,OFFSET(Projection!C243,$A$2,0),NA())</f>
        <v>#N/A</v>
      </c>
      <c r="E243" s="12" t="e">
        <f ca="1">IF($B243&lt;='Visualization - Projection'!$C$18,OFFSET(Projection!D243,$A$2,0),NA())</f>
        <v>#N/A</v>
      </c>
      <c r="F243" s="12" t="e">
        <f ca="1">IF($B243&lt;='Visualization - Projection'!$C$18,OFFSET(Projection!#REF!,$A$2,0),NA())</f>
        <v>#N/A</v>
      </c>
      <c r="G243" s="10" t="e">
        <f ca="1">IF($B243&lt;='Visualization - Projection'!$C$18,OFFSET(Projection!E243,$A$2,0),NA())</f>
        <v>#N/A</v>
      </c>
      <c r="H243" s="12" t="e">
        <f ca="1">IF($B243&lt;='Visualization - Projection'!$C$18,OFFSET(Projection!F243,$A$2,0),NA())</f>
        <v>#N/A</v>
      </c>
      <c r="I243" s="12" t="e">
        <f ca="1">IF($B243&lt;='Visualization - Projection'!$C$18,OFFSET(Projection!#REF!,$A$2,0),NA())</f>
        <v>#N/A</v>
      </c>
      <c r="J243" s="10" t="e">
        <f ca="1">IF($B243&lt;='Visualization - Projection'!$C$18,OFFSET(Projection!O243,$A$2,0),NA())</f>
        <v>#N/A</v>
      </c>
      <c r="K243" s="10" t="e">
        <f ca="1">IF($B243&lt;='Visualization - Projection'!$C$18,OFFSET(Projection!P243,$A$2,0),NA())</f>
        <v>#N/A</v>
      </c>
      <c r="L243" s="12" t="e">
        <f ca="1">IF($B243&lt;='Visualization - Projection'!$C$18,OFFSET(Projection!Q243,$A$2,0),NA())</f>
        <v>#N/A</v>
      </c>
      <c r="M243" s="12" t="e">
        <f ca="1">IF($B243&lt;='Visualization - Projection'!$C$18,OFFSET(Projection!#REF!,$A$2,0),NA())</f>
        <v>#N/A</v>
      </c>
      <c r="N243" s="10" t="e">
        <f ca="1">IF($B243&lt;='Visualization - Projection'!$C$18,OFFSET(Projection!T243,$A$2,0),NA())</f>
        <v>#N/A</v>
      </c>
      <c r="O243" s="11" t="e">
        <f ca="1">IF($B243&lt;='Visualization - Projection'!$C$18,OFFSET(Projection!U243,$A$2,0),NA())</f>
        <v>#N/A</v>
      </c>
      <c r="P243" s="12" t="e">
        <f ca="1">IF($B243&lt;='Visualization - Projection'!$C$18,OFFSET(Projection!V243,$A$2,0),NA())</f>
        <v>#N/A</v>
      </c>
      <c r="Q243" s="10" t="e">
        <f ca="1">IF($B243&lt;='Visualization - Projection'!$C$18,OFFSET(Projection!W243,$A$2,0),NA())</f>
        <v>#N/A</v>
      </c>
      <c r="R243" s="11" t="e">
        <f ca="1">IF($B243&lt;='Visualization - Projection'!$C$18,OFFSET(Projection!X243,$A$2,0),NA())</f>
        <v>#N/A</v>
      </c>
      <c r="S243" s="12" t="e">
        <f ca="1">IF($B243&lt;='Visualization - Projection'!$C$18,OFFSET(Projection!Y243,$A$2,0),NA())</f>
        <v>#N/A</v>
      </c>
      <c r="T243" s="10" t="e">
        <f ca="1">IF($B243&lt;='Visualization - Projection'!$C$18,OFFSET(Projection!Z243,$A$2,0),NA())</f>
        <v>#N/A</v>
      </c>
      <c r="U243" s="10" t="e">
        <f ca="1">IF($B243&lt;='Visualization - Projection'!$C$18,OFFSET(Projection!AA243,$A$2,0),NA())</f>
        <v>#N/A</v>
      </c>
      <c r="V243" s="12" t="e">
        <f ca="1">IF($B243&lt;='Visualization - Projection'!$C$18,OFFSET(Projection!AB243,$A$2,0),NA())</f>
        <v>#N/A</v>
      </c>
      <c r="W243" s="10" t="e">
        <f ca="1">IF($B243&lt;='Visualization - Projection'!$C$18,OFFSET(Projection!AC243,$A$2,0),NA())</f>
        <v>#N/A</v>
      </c>
      <c r="X243" s="12" t="e">
        <f ca="1">IF($B243&lt;='Visualization - Projection'!$C$18,OFFSET(Projection!AD243,$A$2,0),NA())</f>
        <v>#N/A</v>
      </c>
      <c r="Y243" s="11" t="e">
        <f ca="1">IF($B243&lt;='Visualization - Projection'!$C$18,OFFSET(Projection!AE243,$A$2,0),NA())</f>
        <v>#N/A</v>
      </c>
      <c r="Z243" s="10" t="e">
        <f ca="1">IF($B243&lt;='Visualization - Projection'!$C$18,OFFSET(Projection!AI243,$A$2,0),NA())</f>
        <v>#N/A</v>
      </c>
      <c r="AA243" s="11" t="e">
        <f ca="1">IF($B243&lt;='Visualization - Projection'!$C$18,OFFSET(Projection!AJ243,$A$2,0),NA())</f>
        <v>#N/A</v>
      </c>
      <c r="AB243" s="11" t="e">
        <f ca="1">IF($B243&lt;='Visualization - Projection'!$C$18,OFFSET(Projection!#REF!,$A$2,0),NA())</f>
        <v>#N/A</v>
      </c>
      <c r="AC243" s="11" t="e">
        <f ca="1">IF($B243&lt;='Visualization - Projection'!$C$18,OFFSET(Projection!AK243,$A$2,0),NA())</f>
        <v>#N/A</v>
      </c>
      <c r="AD243" s="10" t="e">
        <f ca="1">IF($B243&lt;='Visualization - Projection'!$C$18,OFFSET(Projection!AL243,$A$2,0),NA())</f>
        <v>#N/A</v>
      </c>
      <c r="AE243" s="10" t="e">
        <f ca="1">IF($B243&lt;='Visualization - Projection'!$C$18,OFFSET(Projection!AM243,$A$2,0),NA())</f>
        <v>#N/A</v>
      </c>
      <c r="AF243" s="3" t="e">
        <f ca="1">IF($B243&lt;='Visualization - Projection'!$C$18,OFFSET(Projection!K243,$A$2,0),NA())</f>
        <v>#N/A</v>
      </c>
      <c r="AG243" s="3" t="e">
        <f ca="1">IF($B243&lt;='Visualization - Projection'!$C$18,OFFSET(Projection!M243,$A$2,0),NA())</f>
        <v>#N/A</v>
      </c>
      <c r="AH243" s="3" t="e">
        <f ca="1">IF($B243&lt;='Visualization - Projection'!$C$18,OFFSET(Projection!N243,$A$2,0),NA())</f>
        <v>#N/A</v>
      </c>
    </row>
    <row r="244" spans="2:34">
      <c r="B244" s="9" t="e">
        <f ca="1">IF(B243&lt;'Visualization - Projection'!$C$18,OFFSET(Projection!A244,$A$2,0),NA())</f>
        <v>#N/A</v>
      </c>
      <c r="C244" s="10" t="e">
        <f ca="1">IF($B244&lt;='Visualization - Projection'!$C$18,OFFSET(Projection!B244,$A$2,0),NA())</f>
        <v>#N/A</v>
      </c>
      <c r="D244" s="11" t="e">
        <f ca="1">IF($B244&lt;='Visualization - Projection'!$C$18,OFFSET(Projection!C244,$A$2,0),NA())</f>
        <v>#N/A</v>
      </c>
      <c r="E244" s="12" t="e">
        <f ca="1">IF($B244&lt;='Visualization - Projection'!$C$18,OFFSET(Projection!D244,$A$2,0),NA())</f>
        <v>#N/A</v>
      </c>
      <c r="F244" s="12" t="e">
        <f ca="1">IF($B244&lt;='Visualization - Projection'!$C$18,OFFSET(Projection!#REF!,$A$2,0),NA())</f>
        <v>#N/A</v>
      </c>
      <c r="G244" s="10" t="e">
        <f ca="1">IF($B244&lt;='Visualization - Projection'!$C$18,OFFSET(Projection!E244,$A$2,0),NA())</f>
        <v>#N/A</v>
      </c>
      <c r="H244" s="12" t="e">
        <f ca="1">IF($B244&lt;='Visualization - Projection'!$C$18,OFFSET(Projection!F244,$A$2,0),NA())</f>
        <v>#N/A</v>
      </c>
      <c r="I244" s="12" t="e">
        <f ca="1">IF($B244&lt;='Visualization - Projection'!$C$18,OFFSET(Projection!#REF!,$A$2,0),NA())</f>
        <v>#N/A</v>
      </c>
      <c r="J244" s="10" t="e">
        <f ca="1">IF($B244&lt;='Visualization - Projection'!$C$18,OFFSET(Projection!O244,$A$2,0),NA())</f>
        <v>#N/A</v>
      </c>
      <c r="K244" s="10" t="e">
        <f ca="1">IF($B244&lt;='Visualization - Projection'!$C$18,OFFSET(Projection!P244,$A$2,0),NA())</f>
        <v>#N/A</v>
      </c>
      <c r="L244" s="12" t="e">
        <f ca="1">IF($B244&lt;='Visualization - Projection'!$C$18,OFFSET(Projection!Q244,$A$2,0),NA())</f>
        <v>#N/A</v>
      </c>
      <c r="M244" s="12" t="e">
        <f ca="1">IF($B244&lt;='Visualization - Projection'!$C$18,OFFSET(Projection!#REF!,$A$2,0),NA())</f>
        <v>#N/A</v>
      </c>
      <c r="N244" s="10" t="e">
        <f ca="1">IF($B244&lt;='Visualization - Projection'!$C$18,OFFSET(Projection!T244,$A$2,0),NA())</f>
        <v>#N/A</v>
      </c>
      <c r="O244" s="11" t="e">
        <f ca="1">IF($B244&lt;='Visualization - Projection'!$C$18,OFFSET(Projection!U244,$A$2,0),NA())</f>
        <v>#N/A</v>
      </c>
      <c r="P244" s="12" t="e">
        <f ca="1">IF($B244&lt;='Visualization - Projection'!$C$18,OFFSET(Projection!V244,$A$2,0),NA())</f>
        <v>#N/A</v>
      </c>
      <c r="Q244" s="10" t="e">
        <f ca="1">IF($B244&lt;='Visualization - Projection'!$C$18,OFFSET(Projection!W244,$A$2,0),NA())</f>
        <v>#N/A</v>
      </c>
      <c r="R244" s="11" t="e">
        <f ca="1">IF($B244&lt;='Visualization - Projection'!$C$18,OFFSET(Projection!X244,$A$2,0),NA())</f>
        <v>#N/A</v>
      </c>
      <c r="S244" s="12" t="e">
        <f ca="1">IF($B244&lt;='Visualization - Projection'!$C$18,OFFSET(Projection!Y244,$A$2,0),NA())</f>
        <v>#N/A</v>
      </c>
      <c r="T244" s="10" t="e">
        <f ca="1">IF($B244&lt;='Visualization - Projection'!$C$18,OFFSET(Projection!Z244,$A$2,0),NA())</f>
        <v>#N/A</v>
      </c>
      <c r="U244" s="10" t="e">
        <f ca="1">IF($B244&lt;='Visualization - Projection'!$C$18,OFFSET(Projection!AA244,$A$2,0),NA())</f>
        <v>#N/A</v>
      </c>
      <c r="V244" s="12" t="e">
        <f ca="1">IF($B244&lt;='Visualization - Projection'!$C$18,OFFSET(Projection!AB244,$A$2,0),NA())</f>
        <v>#N/A</v>
      </c>
      <c r="W244" s="10" t="e">
        <f ca="1">IF($B244&lt;='Visualization - Projection'!$C$18,OFFSET(Projection!AC244,$A$2,0),NA())</f>
        <v>#N/A</v>
      </c>
      <c r="X244" s="12" t="e">
        <f ca="1">IF($B244&lt;='Visualization - Projection'!$C$18,OFFSET(Projection!AD244,$A$2,0),NA())</f>
        <v>#N/A</v>
      </c>
      <c r="Y244" s="11" t="e">
        <f ca="1">IF($B244&lt;='Visualization - Projection'!$C$18,OFFSET(Projection!AE244,$A$2,0),NA())</f>
        <v>#N/A</v>
      </c>
      <c r="Z244" s="10" t="e">
        <f ca="1">IF($B244&lt;='Visualization - Projection'!$C$18,OFFSET(Projection!AI244,$A$2,0),NA())</f>
        <v>#N/A</v>
      </c>
      <c r="AA244" s="11" t="e">
        <f ca="1">IF($B244&lt;='Visualization - Projection'!$C$18,OFFSET(Projection!AJ244,$A$2,0),NA())</f>
        <v>#N/A</v>
      </c>
      <c r="AB244" s="11" t="e">
        <f ca="1">IF($B244&lt;='Visualization - Projection'!$C$18,OFFSET(Projection!#REF!,$A$2,0),NA())</f>
        <v>#N/A</v>
      </c>
      <c r="AC244" s="11" t="e">
        <f ca="1">IF($B244&lt;='Visualization - Projection'!$C$18,OFFSET(Projection!AK244,$A$2,0),NA())</f>
        <v>#N/A</v>
      </c>
      <c r="AD244" s="10" t="e">
        <f ca="1">IF($B244&lt;='Visualization - Projection'!$C$18,OFFSET(Projection!AL244,$A$2,0),NA())</f>
        <v>#N/A</v>
      </c>
      <c r="AE244" s="10" t="e">
        <f ca="1">IF($B244&lt;='Visualization - Projection'!$C$18,OFFSET(Projection!AM244,$A$2,0),NA())</f>
        <v>#N/A</v>
      </c>
      <c r="AF244" s="3" t="e">
        <f ca="1">IF($B244&lt;='Visualization - Projection'!$C$18,OFFSET(Projection!K244,$A$2,0),NA())</f>
        <v>#N/A</v>
      </c>
      <c r="AG244" s="3" t="e">
        <f ca="1">IF($B244&lt;='Visualization - Projection'!$C$18,OFFSET(Projection!M244,$A$2,0),NA())</f>
        <v>#N/A</v>
      </c>
      <c r="AH244" s="3" t="e">
        <f ca="1">IF($B244&lt;='Visualization - Projection'!$C$18,OFFSET(Projection!N244,$A$2,0),NA())</f>
        <v>#N/A</v>
      </c>
    </row>
    <row r="245" spans="2:34">
      <c r="B245" s="9" t="e">
        <f ca="1">IF(B244&lt;'Visualization - Projection'!$C$18,OFFSET(Projection!A245,$A$2,0),NA())</f>
        <v>#N/A</v>
      </c>
      <c r="C245" s="10" t="e">
        <f ca="1">IF($B245&lt;='Visualization - Projection'!$C$18,OFFSET(Projection!B245,$A$2,0),NA())</f>
        <v>#N/A</v>
      </c>
      <c r="D245" s="11" t="e">
        <f ca="1">IF($B245&lt;='Visualization - Projection'!$C$18,OFFSET(Projection!C245,$A$2,0),NA())</f>
        <v>#N/A</v>
      </c>
      <c r="E245" s="12" t="e">
        <f ca="1">IF($B245&lt;='Visualization - Projection'!$C$18,OFFSET(Projection!D245,$A$2,0),NA())</f>
        <v>#N/A</v>
      </c>
      <c r="F245" s="12" t="e">
        <f ca="1">IF($B245&lt;='Visualization - Projection'!$C$18,OFFSET(Projection!#REF!,$A$2,0),NA())</f>
        <v>#N/A</v>
      </c>
      <c r="G245" s="10" t="e">
        <f ca="1">IF($B245&lt;='Visualization - Projection'!$C$18,OFFSET(Projection!E245,$A$2,0),NA())</f>
        <v>#N/A</v>
      </c>
      <c r="H245" s="12" t="e">
        <f ca="1">IF($B245&lt;='Visualization - Projection'!$C$18,OFFSET(Projection!F245,$A$2,0),NA())</f>
        <v>#N/A</v>
      </c>
      <c r="I245" s="12" t="e">
        <f ca="1">IF($B245&lt;='Visualization - Projection'!$C$18,OFFSET(Projection!#REF!,$A$2,0),NA())</f>
        <v>#N/A</v>
      </c>
      <c r="J245" s="10" t="e">
        <f ca="1">IF($B245&lt;='Visualization - Projection'!$C$18,OFFSET(Projection!O245,$A$2,0),NA())</f>
        <v>#N/A</v>
      </c>
      <c r="K245" s="10" t="e">
        <f ca="1">IF($B245&lt;='Visualization - Projection'!$C$18,OFFSET(Projection!P245,$A$2,0),NA())</f>
        <v>#N/A</v>
      </c>
      <c r="L245" s="12" t="e">
        <f ca="1">IF($B245&lt;='Visualization - Projection'!$C$18,OFFSET(Projection!Q245,$A$2,0),NA())</f>
        <v>#N/A</v>
      </c>
      <c r="M245" s="12" t="e">
        <f ca="1">IF($B245&lt;='Visualization - Projection'!$C$18,OFFSET(Projection!#REF!,$A$2,0),NA())</f>
        <v>#N/A</v>
      </c>
      <c r="N245" s="10" t="e">
        <f ca="1">IF($B245&lt;='Visualization - Projection'!$C$18,OFFSET(Projection!T245,$A$2,0),NA())</f>
        <v>#N/A</v>
      </c>
      <c r="O245" s="11" t="e">
        <f ca="1">IF($B245&lt;='Visualization - Projection'!$C$18,OFFSET(Projection!U245,$A$2,0),NA())</f>
        <v>#N/A</v>
      </c>
      <c r="P245" s="12" t="e">
        <f ca="1">IF($B245&lt;='Visualization - Projection'!$C$18,OFFSET(Projection!V245,$A$2,0),NA())</f>
        <v>#N/A</v>
      </c>
      <c r="Q245" s="10" t="e">
        <f ca="1">IF($B245&lt;='Visualization - Projection'!$C$18,OFFSET(Projection!W245,$A$2,0),NA())</f>
        <v>#N/A</v>
      </c>
      <c r="R245" s="11" t="e">
        <f ca="1">IF($B245&lt;='Visualization - Projection'!$C$18,OFFSET(Projection!X245,$A$2,0),NA())</f>
        <v>#N/A</v>
      </c>
      <c r="S245" s="12" t="e">
        <f ca="1">IF($B245&lt;='Visualization - Projection'!$C$18,OFFSET(Projection!Y245,$A$2,0),NA())</f>
        <v>#N/A</v>
      </c>
      <c r="T245" s="10" t="e">
        <f ca="1">IF($B245&lt;='Visualization - Projection'!$C$18,OFFSET(Projection!Z245,$A$2,0),NA())</f>
        <v>#N/A</v>
      </c>
      <c r="U245" s="10" t="e">
        <f ca="1">IF($B245&lt;='Visualization - Projection'!$C$18,OFFSET(Projection!AA245,$A$2,0),NA())</f>
        <v>#N/A</v>
      </c>
      <c r="V245" s="12" t="e">
        <f ca="1">IF($B245&lt;='Visualization - Projection'!$C$18,OFFSET(Projection!AB245,$A$2,0),NA())</f>
        <v>#N/A</v>
      </c>
      <c r="W245" s="10" t="e">
        <f ca="1">IF($B245&lt;='Visualization - Projection'!$C$18,OFFSET(Projection!AC245,$A$2,0),NA())</f>
        <v>#N/A</v>
      </c>
      <c r="X245" s="12" t="e">
        <f ca="1">IF($B245&lt;='Visualization - Projection'!$C$18,OFFSET(Projection!AD245,$A$2,0),NA())</f>
        <v>#N/A</v>
      </c>
      <c r="Y245" s="11" t="e">
        <f ca="1">IF($B245&lt;='Visualization - Projection'!$C$18,OFFSET(Projection!AE245,$A$2,0),NA())</f>
        <v>#N/A</v>
      </c>
      <c r="Z245" s="10" t="e">
        <f ca="1">IF($B245&lt;='Visualization - Projection'!$C$18,OFFSET(Projection!AI245,$A$2,0),NA())</f>
        <v>#N/A</v>
      </c>
      <c r="AA245" s="11" t="e">
        <f ca="1">IF($B245&lt;='Visualization - Projection'!$C$18,OFFSET(Projection!AJ245,$A$2,0),NA())</f>
        <v>#N/A</v>
      </c>
      <c r="AB245" s="11" t="e">
        <f ca="1">IF($B245&lt;='Visualization - Projection'!$C$18,OFFSET(Projection!#REF!,$A$2,0),NA())</f>
        <v>#N/A</v>
      </c>
      <c r="AC245" s="11" t="e">
        <f ca="1">IF($B245&lt;='Visualization - Projection'!$C$18,OFFSET(Projection!AK245,$A$2,0),NA())</f>
        <v>#N/A</v>
      </c>
      <c r="AD245" s="10" t="e">
        <f ca="1">IF($B245&lt;='Visualization - Projection'!$C$18,OFFSET(Projection!AL245,$A$2,0),NA())</f>
        <v>#N/A</v>
      </c>
      <c r="AE245" s="10" t="e">
        <f ca="1">IF($B245&lt;='Visualization - Projection'!$C$18,OFFSET(Projection!AM245,$A$2,0),NA())</f>
        <v>#N/A</v>
      </c>
      <c r="AF245" s="3" t="e">
        <f ca="1">IF($B245&lt;='Visualization - Projection'!$C$18,OFFSET(Projection!K245,$A$2,0),NA())</f>
        <v>#N/A</v>
      </c>
      <c r="AG245" s="3" t="e">
        <f ca="1">IF($B245&lt;='Visualization - Projection'!$C$18,OFFSET(Projection!M245,$A$2,0),NA())</f>
        <v>#N/A</v>
      </c>
      <c r="AH245" s="3" t="e">
        <f ca="1">IF($B245&lt;='Visualization - Projection'!$C$18,OFFSET(Projection!N245,$A$2,0),NA())</f>
        <v>#N/A</v>
      </c>
    </row>
    <row r="246" spans="2:34">
      <c r="B246" s="9" t="e">
        <f ca="1">IF(B245&lt;'Visualization - Projection'!$C$18,OFFSET(Projection!A246,$A$2,0),NA())</f>
        <v>#N/A</v>
      </c>
      <c r="C246" s="10" t="e">
        <f ca="1">IF($B246&lt;='Visualization - Projection'!$C$18,OFFSET(Projection!B246,$A$2,0),NA())</f>
        <v>#N/A</v>
      </c>
      <c r="D246" s="11" t="e">
        <f ca="1">IF($B246&lt;='Visualization - Projection'!$C$18,OFFSET(Projection!C246,$A$2,0),NA())</f>
        <v>#N/A</v>
      </c>
      <c r="E246" s="12" t="e">
        <f ca="1">IF($B246&lt;='Visualization - Projection'!$C$18,OFFSET(Projection!D246,$A$2,0),NA())</f>
        <v>#N/A</v>
      </c>
      <c r="F246" s="12" t="e">
        <f ca="1">IF($B246&lt;='Visualization - Projection'!$C$18,OFFSET(Projection!#REF!,$A$2,0),NA())</f>
        <v>#N/A</v>
      </c>
      <c r="G246" s="10" t="e">
        <f ca="1">IF($B246&lt;='Visualization - Projection'!$C$18,OFFSET(Projection!E246,$A$2,0),NA())</f>
        <v>#N/A</v>
      </c>
      <c r="H246" s="12" t="e">
        <f ca="1">IF($B246&lt;='Visualization - Projection'!$C$18,OFFSET(Projection!F246,$A$2,0),NA())</f>
        <v>#N/A</v>
      </c>
      <c r="I246" s="12" t="e">
        <f ca="1">IF($B246&lt;='Visualization - Projection'!$C$18,OFFSET(Projection!#REF!,$A$2,0),NA())</f>
        <v>#N/A</v>
      </c>
      <c r="J246" s="10" t="e">
        <f ca="1">IF($B246&lt;='Visualization - Projection'!$C$18,OFFSET(Projection!O246,$A$2,0),NA())</f>
        <v>#N/A</v>
      </c>
      <c r="K246" s="10" t="e">
        <f ca="1">IF($B246&lt;='Visualization - Projection'!$C$18,OFFSET(Projection!P246,$A$2,0),NA())</f>
        <v>#N/A</v>
      </c>
      <c r="L246" s="12" t="e">
        <f ca="1">IF($B246&lt;='Visualization - Projection'!$C$18,OFFSET(Projection!Q246,$A$2,0),NA())</f>
        <v>#N/A</v>
      </c>
      <c r="M246" s="12" t="e">
        <f ca="1">IF($B246&lt;='Visualization - Projection'!$C$18,OFFSET(Projection!#REF!,$A$2,0),NA())</f>
        <v>#N/A</v>
      </c>
      <c r="N246" s="10" t="e">
        <f ca="1">IF($B246&lt;='Visualization - Projection'!$C$18,OFFSET(Projection!T246,$A$2,0),NA())</f>
        <v>#N/A</v>
      </c>
      <c r="O246" s="11" t="e">
        <f ca="1">IF($B246&lt;='Visualization - Projection'!$C$18,OFFSET(Projection!U246,$A$2,0),NA())</f>
        <v>#N/A</v>
      </c>
      <c r="P246" s="12" t="e">
        <f ca="1">IF($B246&lt;='Visualization - Projection'!$C$18,OFFSET(Projection!V246,$A$2,0),NA())</f>
        <v>#N/A</v>
      </c>
      <c r="Q246" s="10" t="e">
        <f ca="1">IF($B246&lt;='Visualization - Projection'!$C$18,OFFSET(Projection!W246,$A$2,0),NA())</f>
        <v>#N/A</v>
      </c>
      <c r="R246" s="11" t="e">
        <f ca="1">IF($B246&lt;='Visualization - Projection'!$C$18,OFFSET(Projection!X246,$A$2,0),NA())</f>
        <v>#N/A</v>
      </c>
      <c r="S246" s="12" t="e">
        <f ca="1">IF($B246&lt;='Visualization - Projection'!$C$18,OFFSET(Projection!Y246,$A$2,0),NA())</f>
        <v>#N/A</v>
      </c>
      <c r="T246" s="10" t="e">
        <f ca="1">IF($B246&lt;='Visualization - Projection'!$C$18,OFFSET(Projection!Z246,$A$2,0),NA())</f>
        <v>#N/A</v>
      </c>
      <c r="U246" s="10" t="e">
        <f ca="1">IF($B246&lt;='Visualization - Projection'!$C$18,OFFSET(Projection!AA246,$A$2,0),NA())</f>
        <v>#N/A</v>
      </c>
      <c r="V246" s="12" t="e">
        <f ca="1">IF($B246&lt;='Visualization - Projection'!$C$18,OFFSET(Projection!AB246,$A$2,0),NA())</f>
        <v>#N/A</v>
      </c>
      <c r="W246" s="10" t="e">
        <f ca="1">IF($B246&lt;='Visualization - Projection'!$C$18,OFFSET(Projection!AC246,$A$2,0),NA())</f>
        <v>#N/A</v>
      </c>
      <c r="X246" s="12" t="e">
        <f ca="1">IF($B246&lt;='Visualization - Projection'!$C$18,OFFSET(Projection!AD246,$A$2,0),NA())</f>
        <v>#N/A</v>
      </c>
      <c r="Y246" s="11" t="e">
        <f ca="1">IF($B246&lt;='Visualization - Projection'!$C$18,OFFSET(Projection!AE246,$A$2,0),NA())</f>
        <v>#N/A</v>
      </c>
      <c r="Z246" s="10" t="e">
        <f ca="1">IF($B246&lt;='Visualization - Projection'!$C$18,OFFSET(Projection!AI246,$A$2,0),NA())</f>
        <v>#N/A</v>
      </c>
      <c r="AA246" s="11" t="e">
        <f ca="1">IF($B246&lt;='Visualization - Projection'!$C$18,OFFSET(Projection!AJ246,$A$2,0),NA())</f>
        <v>#N/A</v>
      </c>
      <c r="AB246" s="11" t="e">
        <f ca="1">IF($B246&lt;='Visualization - Projection'!$C$18,OFFSET(Projection!#REF!,$A$2,0),NA())</f>
        <v>#N/A</v>
      </c>
      <c r="AC246" s="11" t="e">
        <f ca="1">IF($B246&lt;='Visualization - Projection'!$C$18,OFFSET(Projection!AK246,$A$2,0),NA())</f>
        <v>#N/A</v>
      </c>
      <c r="AD246" s="10" t="e">
        <f ca="1">IF($B246&lt;='Visualization - Projection'!$C$18,OFFSET(Projection!AL246,$A$2,0),NA())</f>
        <v>#N/A</v>
      </c>
      <c r="AE246" s="10" t="e">
        <f ca="1">IF($B246&lt;='Visualization - Projection'!$C$18,OFFSET(Projection!AM246,$A$2,0),NA())</f>
        <v>#N/A</v>
      </c>
      <c r="AF246" s="3" t="e">
        <f ca="1">IF($B246&lt;='Visualization - Projection'!$C$18,OFFSET(Projection!K246,$A$2,0),NA())</f>
        <v>#N/A</v>
      </c>
      <c r="AG246" s="3" t="e">
        <f ca="1">IF($B246&lt;='Visualization - Projection'!$C$18,OFFSET(Projection!M246,$A$2,0),NA())</f>
        <v>#N/A</v>
      </c>
      <c r="AH246" s="3" t="e">
        <f ca="1">IF($B246&lt;='Visualization - Projection'!$C$18,OFFSET(Projection!N246,$A$2,0),NA())</f>
        <v>#N/A</v>
      </c>
    </row>
    <row r="247" spans="2:34">
      <c r="B247" s="9" t="e">
        <f ca="1">IF(B246&lt;'Visualization - Projection'!$C$18,OFFSET(Projection!A247,$A$2,0),NA())</f>
        <v>#N/A</v>
      </c>
      <c r="C247" s="10" t="e">
        <f ca="1">IF($B247&lt;='Visualization - Projection'!$C$18,OFFSET(Projection!B247,$A$2,0),NA())</f>
        <v>#N/A</v>
      </c>
      <c r="D247" s="11" t="e">
        <f ca="1">IF($B247&lt;='Visualization - Projection'!$C$18,OFFSET(Projection!C247,$A$2,0),NA())</f>
        <v>#N/A</v>
      </c>
      <c r="E247" s="12" t="e">
        <f ca="1">IF($B247&lt;='Visualization - Projection'!$C$18,OFFSET(Projection!D247,$A$2,0),NA())</f>
        <v>#N/A</v>
      </c>
      <c r="F247" s="12" t="e">
        <f ca="1">IF($B247&lt;='Visualization - Projection'!$C$18,OFFSET(Projection!#REF!,$A$2,0),NA())</f>
        <v>#N/A</v>
      </c>
      <c r="G247" s="10" t="e">
        <f ca="1">IF($B247&lt;='Visualization - Projection'!$C$18,OFFSET(Projection!E247,$A$2,0),NA())</f>
        <v>#N/A</v>
      </c>
      <c r="H247" s="12" t="e">
        <f ca="1">IF($B247&lt;='Visualization - Projection'!$C$18,OFFSET(Projection!F247,$A$2,0),NA())</f>
        <v>#N/A</v>
      </c>
      <c r="I247" s="12" t="e">
        <f ca="1">IF($B247&lt;='Visualization - Projection'!$C$18,OFFSET(Projection!#REF!,$A$2,0),NA())</f>
        <v>#N/A</v>
      </c>
      <c r="J247" s="10" t="e">
        <f ca="1">IF($B247&lt;='Visualization - Projection'!$C$18,OFFSET(Projection!O247,$A$2,0),NA())</f>
        <v>#N/A</v>
      </c>
      <c r="K247" s="10" t="e">
        <f ca="1">IF($B247&lt;='Visualization - Projection'!$C$18,OFFSET(Projection!P247,$A$2,0),NA())</f>
        <v>#N/A</v>
      </c>
      <c r="L247" s="12" t="e">
        <f ca="1">IF($B247&lt;='Visualization - Projection'!$C$18,OFFSET(Projection!Q247,$A$2,0),NA())</f>
        <v>#N/A</v>
      </c>
      <c r="M247" s="12" t="e">
        <f ca="1">IF($B247&lt;='Visualization - Projection'!$C$18,OFFSET(Projection!#REF!,$A$2,0),NA())</f>
        <v>#N/A</v>
      </c>
      <c r="N247" s="10" t="e">
        <f ca="1">IF($B247&lt;='Visualization - Projection'!$C$18,OFFSET(Projection!T247,$A$2,0),NA())</f>
        <v>#N/A</v>
      </c>
      <c r="O247" s="11" t="e">
        <f ca="1">IF($B247&lt;='Visualization - Projection'!$C$18,OFFSET(Projection!U247,$A$2,0),NA())</f>
        <v>#N/A</v>
      </c>
      <c r="P247" s="12" t="e">
        <f ca="1">IF($B247&lt;='Visualization - Projection'!$C$18,OFFSET(Projection!V247,$A$2,0),NA())</f>
        <v>#N/A</v>
      </c>
      <c r="Q247" s="10" t="e">
        <f ca="1">IF($B247&lt;='Visualization - Projection'!$C$18,OFFSET(Projection!W247,$A$2,0),NA())</f>
        <v>#N/A</v>
      </c>
      <c r="R247" s="11" t="e">
        <f ca="1">IF($B247&lt;='Visualization - Projection'!$C$18,OFFSET(Projection!X247,$A$2,0),NA())</f>
        <v>#N/A</v>
      </c>
      <c r="S247" s="12" t="e">
        <f ca="1">IF($B247&lt;='Visualization - Projection'!$C$18,OFFSET(Projection!Y247,$A$2,0),NA())</f>
        <v>#N/A</v>
      </c>
      <c r="T247" s="10" t="e">
        <f ca="1">IF($B247&lt;='Visualization - Projection'!$C$18,OFFSET(Projection!Z247,$A$2,0),NA())</f>
        <v>#N/A</v>
      </c>
      <c r="U247" s="10" t="e">
        <f ca="1">IF($B247&lt;='Visualization - Projection'!$C$18,OFFSET(Projection!AA247,$A$2,0),NA())</f>
        <v>#N/A</v>
      </c>
      <c r="V247" s="12" t="e">
        <f ca="1">IF($B247&lt;='Visualization - Projection'!$C$18,OFFSET(Projection!AB247,$A$2,0),NA())</f>
        <v>#N/A</v>
      </c>
      <c r="W247" s="10" t="e">
        <f ca="1">IF($B247&lt;='Visualization - Projection'!$C$18,OFFSET(Projection!AC247,$A$2,0),NA())</f>
        <v>#N/A</v>
      </c>
      <c r="X247" s="12" t="e">
        <f ca="1">IF($B247&lt;='Visualization - Projection'!$C$18,OFFSET(Projection!AD247,$A$2,0),NA())</f>
        <v>#N/A</v>
      </c>
      <c r="Y247" s="11" t="e">
        <f ca="1">IF($B247&lt;='Visualization - Projection'!$C$18,OFFSET(Projection!AE247,$A$2,0),NA())</f>
        <v>#N/A</v>
      </c>
      <c r="Z247" s="10" t="e">
        <f ca="1">IF($B247&lt;='Visualization - Projection'!$C$18,OFFSET(Projection!AI247,$A$2,0),NA())</f>
        <v>#N/A</v>
      </c>
      <c r="AA247" s="11" t="e">
        <f ca="1">IF($B247&lt;='Visualization - Projection'!$C$18,OFFSET(Projection!AJ247,$A$2,0),NA())</f>
        <v>#N/A</v>
      </c>
      <c r="AB247" s="11" t="e">
        <f ca="1">IF($B247&lt;='Visualization - Projection'!$C$18,OFFSET(Projection!#REF!,$A$2,0),NA())</f>
        <v>#N/A</v>
      </c>
      <c r="AC247" s="11" t="e">
        <f ca="1">IF($B247&lt;='Visualization - Projection'!$C$18,OFFSET(Projection!AK247,$A$2,0),NA())</f>
        <v>#N/A</v>
      </c>
      <c r="AD247" s="10" t="e">
        <f ca="1">IF($B247&lt;='Visualization - Projection'!$C$18,OFFSET(Projection!AL247,$A$2,0),NA())</f>
        <v>#N/A</v>
      </c>
      <c r="AE247" s="10" t="e">
        <f ca="1">IF($B247&lt;='Visualization - Projection'!$C$18,OFFSET(Projection!AM247,$A$2,0),NA())</f>
        <v>#N/A</v>
      </c>
      <c r="AF247" s="3" t="e">
        <f ca="1">IF($B247&lt;='Visualization - Projection'!$C$18,OFFSET(Projection!K247,$A$2,0),NA())</f>
        <v>#N/A</v>
      </c>
      <c r="AG247" s="3" t="e">
        <f ca="1">IF($B247&lt;='Visualization - Projection'!$C$18,OFFSET(Projection!M247,$A$2,0),NA())</f>
        <v>#N/A</v>
      </c>
      <c r="AH247" s="3" t="e">
        <f ca="1">IF($B247&lt;='Visualization - Projection'!$C$18,OFFSET(Projection!N247,$A$2,0),NA())</f>
        <v>#N/A</v>
      </c>
    </row>
    <row r="248" spans="2:34">
      <c r="B248" s="9" t="e">
        <f ca="1">IF(B247&lt;'Visualization - Projection'!$C$18,OFFSET(Projection!A248,$A$2,0),NA())</f>
        <v>#N/A</v>
      </c>
      <c r="C248" s="10" t="e">
        <f ca="1">IF($B248&lt;='Visualization - Projection'!$C$18,OFFSET(Projection!B248,$A$2,0),NA())</f>
        <v>#N/A</v>
      </c>
      <c r="D248" s="11" t="e">
        <f ca="1">IF($B248&lt;='Visualization - Projection'!$C$18,OFFSET(Projection!C248,$A$2,0),NA())</f>
        <v>#N/A</v>
      </c>
      <c r="E248" s="12" t="e">
        <f ca="1">IF($B248&lt;='Visualization - Projection'!$C$18,OFFSET(Projection!D248,$A$2,0),NA())</f>
        <v>#N/A</v>
      </c>
      <c r="F248" s="12" t="e">
        <f ca="1">IF($B248&lt;='Visualization - Projection'!$C$18,OFFSET(Projection!#REF!,$A$2,0),NA())</f>
        <v>#N/A</v>
      </c>
      <c r="G248" s="10" t="e">
        <f ca="1">IF($B248&lt;='Visualization - Projection'!$C$18,OFFSET(Projection!E248,$A$2,0),NA())</f>
        <v>#N/A</v>
      </c>
      <c r="H248" s="12" t="e">
        <f ca="1">IF($B248&lt;='Visualization - Projection'!$C$18,OFFSET(Projection!F248,$A$2,0),NA())</f>
        <v>#N/A</v>
      </c>
      <c r="I248" s="12" t="e">
        <f ca="1">IF($B248&lt;='Visualization - Projection'!$C$18,OFFSET(Projection!#REF!,$A$2,0),NA())</f>
        <v>#N/A</v>
      </c>
      <c r="J248" s="10" t="e">
        <f ca="1">IF($B248&lt;='Visualization - Projection'!$C$18,OFFSET(Projection!O248,$A$2,0),NA())</f>
        <v>#N/A</v>
      </c>
      <c r="K248" s="10" t="e">
        <f ca="1">IF($B248&lt;='Visualization - Projection'!$C$18,OFFSET(Projection!P248,$A$2,0),NA())</f>
        <v>#N/A</v>
      </c>
      <c r="L248" s="12" t="e">
        <f ca="1">IF($B248&lt;='Visualization - Projection'!$C$18,OFFSET(Projection!Q248,$A$2,0),NA())</f>
        <v>#N/A</v>
      </c>
      <c r="M248" s="12" t="e">
        <f ca="1">IF($B248&lt;='Visualization - Projection'!$C$18,OFFSET(Projection!#REF!,$A$2,0),NA())</f>
        <v>#N/A</v>
      </c>
      <c r="N248" s="10" t="e">
        <f ca="1">IF($B248&lt;='Visualization - Projection'!$C$18,OFFSET(Projection!T248,$A$2,0),NA())</f>
        <v>#N/A</v>
      </c>
      <c r="O248" s="11" t="e">
        <f ca="1">IF($B248&lt;='Visualization - Projection'!$C$18,OFFSET(Projection!U248,$A$2,0),NA())</f>
        <v>#N/A</v>
      </c>
      <c r="P248" s="12" t="e">
        <f ca="1">IF($B248&lt;='Visualization - Projection'!$C$18,OFFSET(Projection!V248,$A$2,0),NA())</f>
        <v>#N/A</v>
      </c>
      <c r="Q248" s="10" t="e">
        <f ca="1">IF($B248&lt;='Visualization - Projection'!$C$18,OFFSET(Projection!W248,$A$2,0),NA())</f>
        <v>#N/A</v>
      </c>
      <c r="R248" s="11" t="e">
        <f ca="1">IF($B248&lt;='Visualization - Projection'!$C$18,OFFSET(Projection!X248,$A$2,0),NA())</f>
        <v>#N/A</v>
      </c>
      <c r="S248" s="12" t="e">
        <f ca="1">IF($B248&lt;='Visualization - Projection'!$C$18,OFFSET(Projection!Y248,$A$2,0),NA())</f>
        <v>#N/A</v>
      </c>
      <c r="T248" s="10" t="e">
        <f ca="1">IF($B248&lt;='Visualization - Projection'!$C$18,OFFSET(Projection!Z248,$A$2,0),NA())</f>
        <v>#N/A</v>
      </c>
      <c r="U248" s="10" t="e">
        <f ca="1">IF($B248&lt;='Visualization - Projection'!$C$18,OFFSET(Projection!AA248,$A$2,0),NA())</f>
        <v>#N/A</v>
      </c>
      <c r="V248" s="12" t="e">
        <f ca="1">IF($B248&lt;='Visualization - Projection'!$C$18,OFFSET(Projection!AB248,$A$2,0),NA())</f>
        <v>#N/A</v>
      </c>
      <c r="W248" s="10" t="e">
        <f ca="1">IF($B248&lt;='Visualization - Projection'!$C$18,OFFSET(Projection!AC248,$A$2,0),NA())</f>
        <v>#N/A</v>
      </c>
      <c r="X248" s="12" t="e">
        <f ca="1">IF($B248&lt;='Visualization - Projection'!$C$18,OFFSET(Projection!AD248,$A$2,0),NA())</f>
        <v>#N/A</v>
      </c>
      <c r="Y248" s="11" t="e">
        <f ca="1">IF($B248&lt;='Visualization - Projection'!$C$18,OFFSET(Projection!AE248,$A$2,0),NA())</f>
        <v>#N/A</v>
      </c>
      <c r="Z248" s="10" t="e">
        <f ca="1">IF($B248&lt;='Visualization - Projection'!$C$18,OFFSET(Projection!AI248,$A$2,0),NA())</f>
        <v>#N/A</v>
      </c>
      <c r="AA248" s="11" t="e">
        <f ca="1">IF($B248&lt;='Visualization - Projection'!$C$18,OFFSET(Projection!AJ248,$A$2,0),NA())</f>
        <v>#N/A</v>
      </c>
      <c r="AB248" s="11" t="e">
        <f ca="1">IF($B248&lt;='Visualization - Projection'!$C$18,OFFSET(Projection!#REF!,$A$2,0),NA())</f>
        <v>#N/A</v>
      </c>
      <c r="AC248" s="11" t="e">
        <f ca="1">IF($B248&lt;='Visualization - Projection'!$C$18,OFFSET(Projection!AK248,$A$2,0),NA())</f>
        <v>#N/A</v>
      </c>
      <c r="AD248" s="10" t="e">
        <f ca="1">IF($B248&lt;='Visualization - Projection'!$C$18,OFFSET(Projection!AL248,$A$2,0),NA())</f>
        <v>#N/A</v>
      </c>
      <c r="AE248" s="10" t="e">
        <f ca="1">IF($B248&lt;='Visualization - Projection'!$C$18,OFFSET(Projection!AM248,$A$2,0),NA())</f>
        <v>#N/A</v>
      </c>
      <c r="AF248" s="3" t="e">
        <f ca="1">IF($B248&lt;='Visualization - Projection'!$C$18,OFFSET(Projection!K248,$A$2,0),NA())</f>
        <v>#N/A</v>
      </c>
      <c r="AG248" s="3" t="e">
        <f ca="1">IF($B248&lt;='Visualization - Projection'!$C$18,OFFSET(Projection!M248,$A$2,0),NA())</f>
        <v>#N/A</v>
      </c>
      <c r="AH248" s="3" t="e">
        <f ca="1">IF($B248&lt;='Visualization - Projection'!$C$18,OFFSET(Projection!N248,$A$2,0),NA())</f>
        <v>#N/A</v>
      </c>
    </row>
    <row r="249" spans="2:34">
      <c r="B249" s="9" t="e">
        <f ca="1">IF(B248&lt;'Visualization - Projection'!$C$18,OFFSET(Projection!A249,$A$2,0),NA())</f>
        <v>#N/A</v>
      </c>
      <c r="C249" s="10" t="e">
        <f ca="1">IF($B249&lt;='Visualization - Projection'!$C$18,OFFSET(Projection!B249,$A$2,0),NA())</f>
        <v>#N/A</v>
      </c>
      <c r="D249" s="11" t="e">
        <f ca="1">IF($B249&lt;='Visualization - Projection'!$C$18,OFFSET(Projection!C249,$A$2,0),NA())</f>
        <v>#N/A</v>
      </c>
      <c r="E249" s="12" t="e">
        <f ca="1">IF($B249&lt;='Visualization - Projection'!$C$18,OFFSET(Projection!D249,$A$2,0),NA())</f>
        <v>#N/A</v>
      </c>
      <c r="F249" s="12" t="e">
        <f ca="1">IF($B249&lt;='Visualization - Projection'!$C$18,OFFSET(Projection!#REF!,$A$2,0),NA())</f>
        <v>#N/A</v>
      </c>
      <c r="G249" s="10" t="e">
        <f ca="1">IF($B249&lt;='Visualization - Projection'!$C$18,OFFSET(Projection!E249,$A$2,0),NA())</f>
        <v>#N/A</v>
      </c>
      <c r="H249" s="12" t="e">
        <f ca="1">IF($B249&lt;='Visualization - Projection'!$C$18,OFFSET(Projection!F249,$A$2,0),NA())</f>
        <v>#N/A</v>
      </c>
      <c r="I249" s="12" t="e">
        <f ca="1">IF($B249&lt;='Visualization - Projection'!$C$18,OFFSET(Projection!#REF!,$A$2,0),NA())</f>
        <v>#N/A</v>
      </c>
      <c r="J249" s="10" t="e">
        <f ca="1">IF($B249&lt;='Visualization - Projection'!$C$18,OFFSET(Projection!O249,$A$2,0),NA())</f>
        <v>#N/A</v>
      </c>
      <c r="K249" s="10" t="e">
        <f ca="1">IF($B249&lt;='Visualization - Projection'!$C$18,OFFSET(Projection!P249,$A$2,0),NA())</f>
        <v>#N/A</v>
      </c>
      <c r="L249" s="12" t="e">
        <f ca="1">IF($B249&lt;='Visualization - Projection'!$C$18,OFFSET(Projection!Q249,$A$2,0),NA())</f>
        <v>#N/A</v>
      </c>
      <c r="M249" s="12" t="e">
        <f ca="1">IF($B249&lt;='Visualization - Projection'!$C$18,OFFSET(Projection!#REF!,$A$2,0),NA())</f>
        <v>#N/A</v>
      </c>
      <c r="N249" s="10" t="e">
        <f ca="1">IF($B249&lt;='Visualization - Projection'!$C$18,OFFSET(Projection!T249,$A$2,0),NA())</f>
        <v>#N/A</v>
      </c>
      <c r="O249" s="11" t="e">
        <f ca="1">IF($B249&lt;='Visualization - Projection'!$C$18,OFFSET(Projection!U249,$A$2,0),NA())</f>
        <v>#N/A</v>
      </c>
      <c r="P249" s="12" t="e">
        <f ca="1">IF($B249&lt;='Visualization - Projection'!$C$18,OFFSET(Projection!V249,$A$2,0),NA())</f>
        <v>#N/A</v>
      </c>
      <c r="Q249" s="10" t="e">
        <f ca="1">IF($B249&lt;='Visualization - Projection'!$C$18,OFFSET(Projection!W249,$A$2,0),NA())</f>
        <v>#N/A</v>
      </c>
      <c r="R249" s="11" t="e">
        <f ca="1">IF($B249&lt;='Visualization - Projection'!$C$18,OFFSET(Projection!X249,$A$2,0),NA())</f>
        <v>#N/A</v>
      </c>
      <c r="S249" s="12" t="e">
        <f ca="1">IF($B249&lt;='Visualization - Projection'!$C$18,OFFSET(Projection!Y249,$A$2,0),NA())</f>
        <v>#N/A</v>
      </c>
      <c r="T249" s="10" t="e">
        <f ca="1">IF($B249&lt;='Visualization - Projection'!$C$18,OFFSET(Projection!Z249,$A$2,0),NA())</f>
        <v>#N/A</v>
      </c>
      <c r="U249" s="10" t="e">
        <f ca="1">IF($B249&lt;='Visualization - Projection'!$C$18,OFFSET(Projection!AA249,$A$2,0),NA())</f>
        <v>#N/A</v>
      </c>
      <c r="V249" s="12" t="e">
        <f ca="1">IF($B249&lt;='Visualization - Projection'!$C$18,OFFSET(Projection!AB249,$A$2,0),NA())</f>
        <v>#N/A</v>
      </c>
      <c r="W249" s="10" t="e">
        <f ca="1">IF($B249&lt;='Visualization - Projection'!$C$18,OFFSET(Projection!AC249,$A$2,0),NA())</f>
        <v>#N/A</v>
      </c>
      <c r="X249" s="12" t="e">
        <f ca="1">IF($B249&lt;='Visualization - Projection'!$C$18,OFFSET(Projection!AD249,$A$2,0),NA())</f>
        <v>#N/A</v>
      </c>
      <c r="Y249" s="11" t="e">
        <f ca="1">IF($B249&lt;='Visualization - Projection'!$C$18,OFFSET(Projection!AE249,$A$2,0),NA())</f>
        <v>#N/A</v>
      </c>
      <c r="Z249" s="10" t="e">
        <f ca="1">IF($B249&lt;='Visualization - Projection'!$C$18,OFFSET(Projection!AI249,$A$2,0),NA())</f>
        <v>#N/A</v>
      </c>
      <c r="AA249" s="11" t="e">
        <f ca="1">IF($B249&lt;='Visualization - Projection'!$C$18,OFFSET(Projection!AJ249,$A$2,0),NA())</f>
        <v>#N/A</v>
      </c>
      <c r="AB249" s="11" t="e">
        <f ca="1">IF($B249&lt;='Visualization - Projection'!$C$18,OFFSET(Projection!#REF!,$A$2,0),NA())</f>
        <v>#N/A</v>
      </c>
      <c r="AC249" s="11" t="e">
        <f ca="1">IF($B249&lt;='Visualization - Projection'!$C$18,OFFSET(Projection!AK249,$A$2,0),NA())</f>
        <v>#N/A</v>
      </c>
      <c r="AD249" s="10" t="e">
        <f ca="1">IF($B249&lt;='Visualization - Projection'!$C$18,OFFSET(Projection!AL249,$A$2,0),NA())</f>
        <v>#N/A</v>
      </c>
      <c r="AE249" s="10" t="e">
        <f ca="1">IF($B249&lt;='Visualization - Projection'!$C$18,OFFSET(Projection!AM249,$A$2,0),NA())</f>
        <v>#N/A</v>
      </c>
      <c r="AF249" s="3" t="e">
        <f ca="1">IF($B249&lt;='Visualization - Projection'!$C$18,OFFSET(Projection!K249,$A$2,0),NA())</f>
        <v>#N/A</v>
      </c>
      <c r="AG249" s="3" t="e">
        <f ca="1">IF($B249&lt;='Visualization - Projection'!$C$18,OFFSET(Projection!M249,$A$2,0),NA())</f>
        <v>#N/A</v>
      </c>
      <c r="AH249" s="3" t="e">
        <f ca="1">IF($B249&lt;='Visualization - Projection'!$C$18,OFFSET(Projection!N249,$A$2,0),NA())</f>
        <v>#N/A</v>
      </c>
    </row>
    <row r="250" spans="2:34">
      <c r="B250" s="9" t="e">
        <f ca="1">IF(B249&lt;'Visualization - Projection'!$C$18,OFFSET(Projection!A250,$A$2,0),NA())</f>
        <v>#N/A</v>
      </c>
      <c r="C250" s="10" t="e">
        <f ca="1">IF($B250&lt;='Visualization - Projection'!$C$18,OFFSET(Projection!B250,$A$2,0),NA())</f>
        <v>#N/A</v>
      </c>
      <c r="D250" s="11" t="e">
        <f ca="1">IF($B250&lt;='Visualization - Projection'!$C$18,OFFSET(Projection!C250,$A$2,0),NA())</f>
        <v>#N/A</v>
      </c>
      <c r="E250" s="12" t="e">
        <f ca="1">IF($B250&lt;='Visualization - Projection'!$C$18,OFFSET(Projection!D250,$A$2,0),NA())</f>
        <v>#N/A</v>
      </c>
      <c r="F250" s="12" t="e">
        <f ca="1">IF($B250&lt;='Visualization - Projection'!$C$18,OFFSET(Projection!#REF!,$A$2,0),NA())</f>
        <v>#N/A</v>
      </c>
      <c r="G250" s="10" t="e">
        <f ca="1">IF($B250&lt;='Visualization - Projection'!$C$18,OFFSET(Projection!E250,$A$2,0),NA())</f>
        <v>#N/A</v>
      </c>
      <c r="H250" s="12" t="e">
        <f ca="1">IF($B250&lt;='Visualization - Projection'!$C$18,OFFSET(Projection!F250,$A$2,0),NA())</f>
        <v>#N/A</v>
      </c>
      <c r="I250" s="12" t="e">
        <f ca="1">IF($B250&lt;='Visualization - Projection'!$C$18,OFFSET(Projection!#REF!,$A$2,0),NA())</f>
        <v>#N/A</v>
      </c>
      <c r="J250" s="10" t="e">
        <f ca="1">IF($B250&lt;='Visualization - Projection'!$C$18,OFFSET(Projection!O250,$A$2,0),NA())</f>
        <v>#N/A</v>
      </c>
      <c r="K250" s="10" t="e">
        <f ca="1">IF($B250&lt;='Visualization - Projection'!$C$18,OFFSET(Projection!P250,$A$2,0),NA())</f>
        <v>#N/A</v>
      </c>
      <c r="L250" s="12" t="e">
        <f ca="1">IF($B250&lt;='Visualization - Projection'!$C$18,OFFSET(Projection!Q250,$A$2,0),NA())</f>
        <v>#N/A</v>
      </c>
      <c r="M250" s="12" t="e">
        <f ca="1">IF($B250&lt;='Visualization - Projection'!$C$18,OFFSET(Projection!#REF!,$A$2,0),NA())</f>
        <v>#N/A</v>
      </c>
      <c r="N250" s="10" t="e">
        <f ca="1">IF($B250&lt;='Visualization - Projection'!$C$18,OFFSET(Projection!T250,$A$2,0),NA())</f>
        <v>#N/A</v>
      </c>
      <c r="O250" s="11" t="e">
        <f ca="1">IF($B250&lt;='Visualization - Projection'!$C$18,OFFSET(Projection!U250,$A$2,0),NA())</f>
        <v>#N/A</v>
      </c>
      <c r="P250" s="12" t="e">
        <f ca="1">IF($B250&lt;='Visualization - Projection'!$C$18,OFFSET(Projection!V250,$A$2,0),NA())</f>
        <v>#N/A</v>
      </c>
      <c r="Q250" s="10" t="e">
        <f ca="1">IF($B250&lt;='Visualization - Projection'!$C$18,OFFSET(Projection!W250,$A$2,0),NA())</f>
        <v>#N/A</v>
      </c>
      <c r="R250" s="11" t="e">
        <f ca="1">IF($B250&lt;='Visualization - Projection'!$C$18,OFFSET(Projection!X250,$A$2,0),NA())</f>
        <v>#N/A</v>
      </c>
      <c r="S250" s="12" t="e">
        <f ca="1">IF($B250&lt;='Visualization - Projection'!$C$18,OFFSET(Projection!Y250,$A$2,0),NA())</f>
        <v>#N/A</v>
      </c>
      <c r="T250" s="10" t="e">
        <f ca="1">IF($B250&lt;='Visualization - Projection'!$C$18,OFFSET(Projection!Z250,$A$2,0),NA())</f>
        <v>#N/A</v>
      </c>
      <c r="U250" s="10" t="e">
        <f ca="1">IF($B250&lt;='Visualization - Projection'!$C$18,OFFSET(Projection!AA250,$A$2,0),NA())</f>
        <v>#N/A</v>
      </c>
      <c r="V250" s="12" t="e">
        <f ca="1">IF($B250&lt;='Visualization - Projection'!$C$18,OFFSET(Projection!AB250,$A$2,0),NA())</f>
        <v>#N/A</v>
      </c>
      <c r="W250" s="10" t="e">
        <f ca="1">IF($B250&lt;='Visualization - Projection'!$C$18,OFFSET(Projection!AC250,$A$2,0),NA())</f>
        <v>#N/A</v>
      </c>
      <c r="X250" s="12" t="e">
        <f ca="1">IF($B250&lt;='Visualization - Projection'!$C$18,OFFSET(Projection!AD250,$A$2,0),NA())</f>
        <v>#N/A</v>
      </c>
      <c r="Y250" s="11" t="e">
        <f ca="1">IF($B250&lt;='Visualization - Projection'!$C$18,OFFSET(Projection!AE250,$A$2,0),NA())</f>
        <v>#N/A</v>
      </c>
      <c r="Z250" s="10" t="e">
        <f ca="1">IF($B250&lt;='Visualization - Projection'!$C$18,OFFSET(Projection!AI250,$A$2,0),NA())</f>
        <v>#N/A</v>
      </c>
      <c r="AA250" s="11" t="e">
        <f ca="1">IF($B250&lt;='Visualization - Projection'!$C$18,OFFSET(Projection!AJ250,$A$2,0),NA())</f>
        <v>#N/A</v>
      </c>
      <c r="AB250" s="11" t="e">
        <f ca="1">IF($B250&lt;='Visualization - Projection'!$C$18,OFFSET(Projection!#REF!,$A$2,0),NA())</f>
        <v>#N/A</v>
      </c>
      <c r="AC250" s="11" t="e">
        <f ca="1">IF($B250&lt;='Visualization - Projection'!$C$18,OFFSET(Projection!AK250,$A$2,0),NA())</f>
        <v>#N/A</v>
      </c>
      <c r="AD250" s="10" t="e">
        <f ca="1">IF($B250&lt;='Visualization - Projection'!$C$18,OFFSET(Projection!AL250,$A$2,0),NA())</f>
        <v>#N/A</v>
      </c>
      <c r="AE250" s="10" t="e">
        <f ca="1">IF($B250&lt;='Visualization - Projection'!$C$18,OFFSET(Projection!AM250,$A$2,0),NA())</f>
        <v>#N/A</v>
      </c>
      <c r="AF250" s="3" t="e">
        <f ca="1">IF($B250&lt;='Visualization - Projection'!$C$18,OFFSET(Projection!K250,$A$2,0),NA())</f>
        <v>#N/A</v>
      </c>
      <c r="AG250" s="3" t="e">
        <f ca="1">IF($B250&lt;='Visualization - Projection'!$C$18,OFFSET(Projection!M250,$A$2,0),NA())</f>
        <v>#N/A</v>
      </c>
      <c r="AH250" s="3" t="e">
        <f ca="1">IF($B250&lt;='Visualization - Projection'!$C$18,OFFSET(Projection!N250,$A$2,0),NA())</f>
        <v>#N/A</v>
      </c>
    </row>
    <row r="251" spans="2:34">
      <c r="B251" s="9" t="e">
        <f ca="1">IF(B250&lt;'Visualization - Projection'!$C$18,OFFSET(Projection!A251,$A$2,0),NA())</f>
        <v>#N/A</v>
      </c>
      <c r="C251" s="10" t="e">
        <f ca="1">IF($B251&lt;='Visualization - Projection'!$C$18,OFFSET(Projection!B251,$A$2,0),NA())</f>
        <v>#N/A</v>
      </c>
      <c r="D251" s="11" t="e">
        <f ca="1">IF($B251&lt;='Visualization - Projection'!$C$18,OFFSET(Projection!C251,$A$2,0),NA())</f>
        <v>#N/A</v>
      </c>
      <c r="E251" s="12" t="e">
        <f ca="1">IF($B251&lt;='Visualization - Projection'!$C$18,OFFSET(Projection!D251,$A$2,0),NA())</f>
        <v>#N/A</v>
      </c>
      <c r="F251" s="12" t="e">
        <f ca="1">IF($B251&lt;='Visualization - Projection'!$C$18,OFFSET(Projection!#REF!,$A$2,0),NA())</f>
        <v>#N/A</v>
      </c>
      <c r="G251" s="10" t="e">
        <f ca="1">IF($B251&lt;='Visualization - Projection'!$C$18,OFFSET(Projection!E251,$A$2,0),NA())</f>
        <v>#N/A</v>
      </c>
      <c r="H251" s="12" t="e">
        <f ca="1">IF($B251&lt;='Visualization - Projection'!$C$18,OFFSET(Projection!F251,$A$2,0),NA())</f>
        <v>#N/A</v>
      </c>
      <c r="I251" s="12" t="e">
        <f ca="1">IF($B251&lt;='Visualization - Projection'!$C$18,OFFSET(Projection!#REF!,$A$2,0),NA())</f>
        <v>#N/A</v>
      </c>
      <c r="J251" s="10" t="e">
        <f ca="1">IF($B251&lt;='Visualization - Projection'!$C$18,OFFSET(Projection!O251,$A$2,0),NA())</f>
        <v>#N/A</v>
      </c>
      <c r="K251" s="10" t="e">
        <f ca="1">IF($B251&lt;='Visualization - Projection'!$C$18,OFFSET(Projection!P251,$A$2,0),NA())</f>
        <v>#N/A</v>
      </c>
      <c r="L251" s="12" t="e">
        <f ca="1">IF($B251&lt;='Visualization - Projection'!$C$18,OFFSET(Projection!Q251,$A$2,0),NA())</f>
        <v>#N/A</v>
      </c>
      <c r="M251" s="12" t="e">
        <f ca="1">IF($B251&lt;='Visualization - Projection'!$C$18,OFFSET(Projection!#REF!,$A$2,0),NA())</f>
        <v>#N/A</v>
      </c>
      <c r="N251" s="10" t="e">
        <f ca="1">IF($B251&lt;='Visualization - Projection'!$C$18,OFFSET(Projection!T251,$A$2,0),NA())</f>
        <v>#N/A</v>
      </c>
      <c r="O251" s="11" t="e">
        <f ca="1">IF($B251&lt;='Visualization - Projection'!$C$18,OFFSET(Projection!U251,$A$2,0),NA())</f>
        <v>#N/A</v>
      </c>
      <c r="P251" s="12" t="e">
        <f ca="1">IF($B251&lt;='Visualization - Projection'!$C$18,OFFSET(Projection!V251,$A$2,0),NA())</f>
        <v>#N/A</v>
      </c>
      <c r="Q251" s="10" t="e">
        <f ca="1">IF($B251&lt;='Visualization - Projection'!$C$18,OFFSET(Projection!W251,$A$2,0),NA())</f>
        <v>#N/A</v>
      </c>
      <c r="R251" s="11" t="e">
        <f ca="1">IF($B251&lt;='Visualization - Projection'!$C$18,OFFSET(Projection!X251,$A$2,0),NA())</f>
        <v>#N/A</v>
      </c>
      <c r="S251" s="12" t="e">
        <f ca="1">IF($B251&lt;='Visualization - Projection'!$C$18,OFFSET(Projection!Y251,$A$2,0),NA())</f>
        <v>#N/A</v>
      </c>
      <c r="T251" s="10" t="e">
        <f ca="1">IF($B251&lt;='Visualization - Projection'!$C$18,OFFSET(Projection!Z251,$A$2,0),NA())</f>
        <v>#N/A</v>
      </c>
      <c r="U251" s="10" t="e">
        <f ca="1">IF($B251&lt;='Visualization - Projection'!$C$18,OFFSET(Projection!AA251,$A$2,0),NA())</f>
        <v>#N/A</v>
      </c>
      <c r="V251" s="12" t="e">
        <f ca="1">IF($B251&lt;='Visualization - Projection'!$C$18,OFFSET(Projection!AB251,$A$2,0),NA())</f>
        <v>#N/A</v>
      </c>
      <c r="W251" s="10" t="e">
        <f ca="1">IF($B251&lt;='Visualization - Projection'!$C$18,OFFSET(Projection!AC251,$A$2,0),NA())</f>
        <v>#N/A</v>
      </c>
      <c r="X251" s="12" t="e">
        <f ca="1">IF($B251&lt;='Visualization - Projection'!$C$18,OFFSET(Projection!AD251,$A$2,0),NA())</f>
        <v>#N/A</v>
      </c>
      <c r="Y251" s="11" t="e">
        <f ca="1">IF($B251&lt;='Visualization - Projection'!$C$18,OFFSET(Projection!AE251,$A$2,0),NA())</f>
        <v>#N/A</v>
      </c>
      <c r="Z251" s="10" t="e">
        <f ca="1">IF($B251&lt;='Visualization - Projection'!$C$18,OFFSET(Projection!AI251,$A$2,0),NA())</f>
        <v>#N/A</v>
      </c>
      <c r="AA251" s="11" t="e">
        <f ca="1">IF($B251&lt;='Visualization - Projection'!$C$18,OFFSET(Projection!AJ251,$A$2,0),NA())</f>
        <v>#N/A</v>
      </c>
      <c r="AB251" s="11" t="e">
        <f ca="1">IF($B251&lt;='Visualization - Projection'!$C$18,OFFSET(Projection!#REF!,$A$2,0),NA())</f>
        <v>#N/A</v>
      </c>
      <c r="AC251" s="11" t="e">
        <f ca="1">IF($B251&lt;='Visualization - Projection'!$C$18,OFFSET(Projection!AK251,$A$2,0),NA())</f>
        <v>#N/A</v>
      </c>
      <c r="AD251" s="10" t="e">
        <f ca="1">IF($B251&lt;='Visualization - Projection'!$C$18,OFFSET(Projection!AL251,$A$2,0),NA())</f>
        <v>#N/A</v>
      </c>
      <c r="AE251" s="10" t="e">
        <f ca="1">IF($B251&lt;='Visualization - Projection'!$C$18,OFFSET(Projection!AM251,$A$2,0),NA())</f>
        <v>#N/A</v>
      </c>
      <c r="AF251" s="3" t="e">
        <f ca="1">IF($B251&lt;='Visualization - Projection'!$C$18,OFFSET(Projection!K251,$A$2,0),NA())</f>
        <v>#N/A</v>
      </c>
      <c r="AG251" s="3" t="e">
        <f ca="1">IF($B251&lt;='Visualization - Projection'!$C$18,OFFSET(Projection!M251,$A$2,0),NA())</f>
        <v>#N/A</v>
      </c>
      <c r="AH251" s="3" t="e">
        <f ca="1">IF($B251&lt;='Visualization - Projection'!$C$18,OFFSET(Projection!N251,$A$2,0),NA())</f>
        <v>#N/A</v>
      </c>
    </row>
    <row r="252" spans="2:34">
      <c r="B252" s="9" t="e">
        <f ca="1">IF(B251&lt;'Visualization - Projection'!$C$18,OFFSET(Projection!A252,$A$2,0),NA())</f>
        <v>#N/A</v>
      </c>
      <c r="C252" s="10" t="e">
        <f ca="1">IF($B252&lt;='Visualization - Projection'!$C$18,OFFSET(Projection!B252,$A$2,0),NA())</f>
        <v>#N/A</v>
      </c>
      <c r="D252" s="11" t="e">
        <f ca="1">IF($B252&lt;='Visualization - Projection'!$C$18,OFFSET(Projection!C252,$A$2,0),NA())</f>
        <v>#N/A</v>
      </c>
      <c r="E252" s="12" t="e">
        <f ca="1">IF($B252&lt;='Visualization - Projection'!$C$18,OFFSET(Projection!D252,$A$2,0),NA())</f>
        <v>#N/A</v>
      </c>
      <c r="F252" s="12" t="e">
        <f ca="1">IF($B252&lt;='Visualization - Projection'!$C$18,OFFSET(Projection!#REF!,$A$2,0),NA())</f>
        <v>#N/A</v>
      </c>
      <c r="G252" s="10" t="e">
        <f ca="1">IF($B252&lt;='Visualization - Projection'!$C$18,OFFSET(Projection!E252,$A$2,0),NA())</f>
        <v>#N/A</v>
      </c>
      <c r="H252" s="12" t="e">
        <f ca="1">IF($B252&lt;='Visualization - Projection'!$C$18,OFFSET(Projection!F252,$A$2,0),NA())</f>
        <v>#N/A</v>
      </c>
      <c r="I252" s="12" t="e">
        <f ca="1">IF($B252&lt;='Visualization - Projection'!$C$18,OFFSET(Projection!#REF!,$A$2,0),NA())</f>
        <v>#N/A</v>
      </c>
      <c r="J252" s="10" t="e">
        <f ca="1">IF($B252&lt;='Visualization - Projection'!$C$18,OFFSET(Projection!O252,$A$2,0),NA())</f>
        <v>#N/A</v>
      </c>
      <c r="K252" s="10" t="e">
        <f ca="1">IF($B252&lt;='Visualization - Projection'!$C$18,OFFSET(Projection!P252,$A$2,0),NA())</f>
        <v>#N/A</v>
      </c>
      <c r="L252" s="12" t="e">
        <f ca="1">IF($B252&lt;='Visualization - Projection'!$C$18,OFFSET(Projection!Q252,$A$2,0),NA())</f>
        <v>#N/A</v>
      </c>
      <c r="M252" s="12" t="e">
        <f ca="1">IF($B252&lt;='Visualization - Projection'!$C$18,OFFSET(Projection!#REF!,$A$2,0),NA())</f>
        <v>#N/A</v>
      </c>
      <c r="N252" s="10" t="e">
        <f ca="1">IF($B252&lt;='Visualization - Projection'!$C$18,OFFSET(Projection!T252,$A$2,0),NA())</f>
        <v>#N/A</v>
      </c>
      <c r="O252" s="11" t="e">
        <f ca="1">IF($B252&lt;='Visualization - Projection'!$C$18,OFFSET(Projection!U252,$A$2,0),NA())</f>
        <v>#N/A</v>
      </c>
      <c r="P252" s="12" t="e">
        <f ca="1">IF($B252&lt;='Visualization - Projection'!$C$18,OFFSET(Projection!V252,$A$2,0),NA())</f>
        <v>#N/A</v>
      </c>
      <c r="Q252" s="10" t="e">
        <f ca="1">IF($B252&lt;='Visualization - Projection'!$C$18,OFFSET(Projection!W252,$A$2,0),NA())</f>
        <v>#N/A</v>
      </c>
      <c r="R252" s="11" t="e">
        <f ca="1">IF($B252&lt;='Visualization - Projection'!$C$18,OFFSET(Projection!X252,$A$2,0),NA())</f>
        <v>#N/A</v>
      </c>
      <c r="S252" s="12" t="e">
        <f ca="1">IF($B252&lt;='Visualization - Projection'!$C$18,OFFSET(Projection!Y252,$A$2,0),NA())</f>
        <v>#N/A</v>
      </c>
      <c r="T252" s="10" t="e">
        <f ca="1">IF($B252&lt;='Visualization - Projection'!$C$18,OFFSET(Projection!Z252,$A$2,0),NA())</f>
        <v>#N/A</v>
      </c>
      <c r="U252" s="10" t="e">
        <f ca="1">IF($B252&lt;='Visualization - Projection'!$C$18,OFFSET(Projection!AA252,$A$2,0),NA())</f>
        <v>#N/A</v>
      </c>
      <c r="V252" s="12" t="e">
        <f ca="1">IF($B252&lt;='Visualization - Projection'!$C$18,OFFSET(Projection!AB252,$A$2,0),NA())</f>
        <v>#N/A</v>
      </c>
      <c r="W252" s="10" t="e">
        <f ca="1">IF($B252&lt;='Visualization - Projection'!$C$18,OFFSET(Projection!AC252,$A$2,0),NA())</f>
        <v>#N/A</v>
      </c>
      <c r="X252" s="12" t="e">
        <f ca="1">IF($B252&lt;='Visualization - Projection'!$C$18,OFFSET(Projection!AD252,$A$2,0),NA())</f>
        <v>#N/A</v>
      </c>
      <c r="Y252" s="11" t="e">
        <f ca="1">IF($B252&lt;='Visualization - Projection'!$C$18,OFFSET(Projection!AE252,$A$2,0),NA())</f>
        <v>#N/A</v>
      </c>
      <c r="Z252" s="10" t="e">
        <f ca="1">IF($B252&lt;='Visualization - Projection'!$C$18,OFFSET(Projection!AI252,$A$2,0),NA())</f>
        <v>#N/A</v>
      </c>
      <c r="AA252" s="11" t="e">
        <f ca="1">IF($B252&lt;='Visualization - Projection'!$C$18,OFFSET(Projection!AJ252,$A$2,0),NA())</f>
        <v>#N/A</v>
      </c>
      <c r="AB252" s="11" t="e">
        <f ca="1">IF($B252&lt;='Visualization - Projection'!$C$18,OFFSET(Projection!#REF!,$A$2,0),NA())</f>
        <v>#N/A</v>
      </c>
      <c r="AC252" s="11" t="e">
        <f ca="1">IF($B252&lt;='Visualization - Projection'!$C$18,OFFSET(Projection!AK252,$A$2,0),NA())</f>
        <v>#N/A</v>
      </c>
      <c r="AD252" s="10" t="e">
        <f ca="1">IF($B252&lt;='Visualization - Projection'!$C$18,OFFSET(Projection!AL252,$A$2,0),NA())</f>
        <v>#N/A</v>
      </c>
      <c r="AE252" s="10" t="e">
        <f ca="1">IF($B252&lt;='Visualization - Projection'!$C$18,OFFSET(Projection!AM252,$A$2,0),NA())</f>
        <v>#N/A</v>
      </c>
      <c r="AF252" s="3" t="e">
        <f ca="1">IF($B252&lt;='Visualization - Projection'!$C$18,OFFSET(Projection!K252,$A$2,0),NA())</f>
        <v>#N/A</v>
      </c>
      <c r="AG252" s="3" t="e">
        <f ca="1">IF($B252&lt;='Visualization - Projection'!$C$18,OFFSET(Projection!M252,$A$2,0),NA())</f>
        <v>#N/A</v>
      </c>
      <c r="AH252" s="3" t="e">
        <f ca="1">IF($B252&lt;='Visualization - Projection'!$C$18,OFFSET(Projection!N252,$A$2,0),NA())</f>
        <v>#N/A</v>
      </c>
    </row>
    <row r="253" spans="2:34">
      <c r="B253" s="9" t="e">
        <f ca="1">IF(B252&lt;'Visualization - Projection'!$C$18,OFFSET(Projection!A253,$A$2,0),NA())</f>
        <v>#N/A</v>
      </c>
      <c r="C253" s="10" t="e">
        <f ca="1">IF($B253&lt;='Visualization - Projection'!$C$18,OFFSET(Projection!B253,$A$2,0),NA())</f>
        <v>#N/A</v>
      </c>
      <c r="D253" s="11" t="e">
        <f ca="1">IF($B253&lt;='Visualization - Projection'!$C$18,OFFSET(Projection!C253,$A$2,0),NA())</f>
        <v>#N/A</v>
      </c>
      <c r="E253" s="12" t="e">
        <f ca="1">IF($B253&lt;='Visualization - Projection'!$C$18,OFFSET(Projection!D253,$A$2,0),NA())</f>
        <v>#N/A</v>
      </c>
      <c r="F253" s="12" t="e">
        <f ca="1">IF($B253&lt;='Visualization - Projection'!$C$18,OFFSET(Projection!#REF!,$A$2,0),NA())</f>
        <v>#N/A</v>
      </c>
      <c r="G253" s="10" t="e">
        <f ca="1">IF($B253&lt;='Visualization - Projection'!$C$18,OFFSET(Projection!E253,$A$2,0),NA())</f>
        <v>#N/A</v>
      </c>
      <c r="H253" s="12" t="e">
        <f ca="1">IF($B253&lt;='Visualization - Projection'!$C$18,OFFSET(Projection!F253,$A$2,0),NA())</f>
        <v>#N/A</v>
      </c>
      <c r="I253" s="12" t="e">
        <f ca="1">IF($B253&lt;='Visualization - Projection'!$C$18,OFFSET(Projection!#REF!,$A$2,0),NA())</f>
        <v>#N/A</v>
      </c>
      <c r="J253" s="10" t="e">
        <f ca="1">IF($B253&lt;='Visualization - Projection'!$C$18,OFFSET(Projection!O253,$A$2,0),NA())</f>
        <v>#N/A</v>
      </c>
      <c r="K253" s="10" t="e">
        <f ca="1">IF($B253&lt;='Visualization - Projection'!$C$18,OFFSET(Projection!P253,$A$2,0),NA())</f>
        <v>#N/A</v>
      </c>
      <c r="L253" s="12" t="e">
        <f ca="1">IF($B253&lt;='Visualization - Projection'!$C$18,OFFSET(Projection!Q253,$A$2,0),NA())</f>
        <v>#N/A</v>
      </c>
      <c r="M253" s="12" t="e">
        <f ca="1">IF($B253&lt;='Visualization - Projection'!$C$18,OFFSET(Projection!#REF!,$A$2,0),NA())</f>
        <v>#N/A</v>
      </c>
      <c r="N253" s="10" t="e">
        <f ca="1">IF($B253&lt;='Visualization - Projection'!$C$18,OFFSET(Projection!T253,$A$2,0),NA())</f>
        <v>#N/A</v>
      </c>
      <c r="O253" s="11" t="e">
        <f ca="1">IF($B253&lt;='Visualization - Projection'!$C$18,OFFSET(Projection!U253,$A$2,0),NA())</f>
        <v>#N/A</v>
      </c>
      <c r="P253" s="12" t="e">
        <f ca="1">IF($B253&lt;='Visualization - Projection'!$C$18,OFFSET(Projection!V253,$A$2,0),NA())</f>
        <v>#N/A</v>
      </c>
      <c r="Q253" s="10" t="e">
        <f ca="1">IF($B253&lt;='Visualization - Projection'!$C$18,OFFSET(Projection!W253,$A$2,0),NA())</f>
        <v>#N/A</v>
      </c>
      <c r="R253" s="11" t="e">
        <f ca="1">IF($B253&lt;='Visualization - Projection'!$C$18,OFFSET(Projection!X253,$A$2,0),NA())</f>
        <v>#N/A</v>
      </c>
      <c r="S253" s="12" t="e">
        <f ca="1">IF($B253&lt;='Visualization - Projection'!$C$18,OFFSET(Projection!Y253,$A$2,0),NA())</f>
        <v>#N/A</v>
      </c>
      <c r="T253" s="10" t="e">
        <f ca="1">IF($B253&lt;='Visualization - Projection'!$C$18,OFFSET(Projection!Z253,$A$2,0),NA())</f>
        <v>#N/A</v>
      </c>
      <c r="U253" s="10" t="e">
        <f ca="1">IF($B253&lt;='Visualization - Projection'!$C$18,OFFSET(Projection!AA253,$A$2,0),NA())</f>
        <v>#N/A</v>
      </c>
      <c r="V253" s="12" t="e">
        <f ca="1">IF($B253&lt;='Visualization - Projection'!$C$18,OFFSET(Projection!AB253,$A$2,0),NA())</f>
        <v>#N/A</v>
      </c>
      <c r="W253" s="10" t="e">
        <f ca="1">IF($B253&lt;='Visualization - Projection'!$C$18,OFFSET(Projection!AC253,$A$2,0),NA())</f>
        <v>#N/A</v>
      </c>
      <c r="X253" s="12" t="e">
        <f ca="1">IF($B253&lt;='Visualization - Projection'!$C$18,OFFSET(Projection!AD253,$A$2,0),NA())</f>
        <v>#N/A</v>
      </c>
      <c r="Y253" s="11" t="e">
        <f ca="1">IF($B253&lt;='Visualization - Projection'!$C$18,OFFSET(Projection!AE253,$A$2,0),NA())</f>
        <v>#N/A</v>
      </c>
      <c r="Z253" s="10" t="e">
        <f ca="1">IF($B253&lt;='Visualization - Projection'!$C$18,OFFSET(Projection!AI253,$A$2,0),NA())</f>
        <v>#N/A</v>
      </c>
      <c r="AA253" s="11" t="e">
        <f ca="1">IF($B253&lt;='Visualization - Projection'!$C$18,OFFSET(Projection!AJ253,$A$2,0),NA())</f>
        <v>#N/A</v>
      </c>
      <c r="AB253" s="11" t="e">
        <f ca="1">IF($B253&lt;='Visualization - Projection'!$C$18,OFFSET(Projection!#REF!,$A$2,0),NA())</f>
        <v>#N/A</v>
      </c>
      <c r="AC253" s="11" t="e">
        <f ca="1">IF($B253&lt;='Visualization - Projection'!$C$18,OFFSET(Projection!AK253,$A$2,0),NA())</f>
        <v>#N/A</v>
      </c>
      <c r="AD253" s="10" t="e">
        <f ca="1">IF($B253&lt;='Visualization - Projection'!$C$18,OFFSET(Projection!AL253,$A$2,0),NA())</f>
        <v>#N/A</v>
      </c>
      <c r="AE253" s="10" t="e">
        <f ca="1">IF($B253&lt;='Visualization - Projection'!$C$18,OFFSET(Projection!AM253,$A$2,0),NA())</f>
        <v>#N/A</v>
      </c>
      <c r="AF253" s="3" t="e">
        <f ca="1">IF($B253&lt;='Visualization - Projection'!$C$18,OFFSET(Projection!K253,$A$2,0),NA())</f>
        <v>#N/A</v>
      </c>
      <c r="AG253" s="3" t="e">
        <f ca="1">IF($B253&lt;='Visualization - Projection'!$C$18,OFFSET(Projection!M253,$A$2,0),NA())</f>
        <v>#N/A</v>
      </c>
      <c r="AH253" s="3" t="e">
        <f ca="1">IF($B253&lt;='Visualization - Projection'!$C$18,OFFSET(Projection!N253,$A$2,0),NA())</f>
        <v>#N/A</v>
      </c>
    </row>
    <row r="254" spans="2:34">
      <c r="B254" s="9" t="e">
        <f ca="1">IF(B253&lt;'Visualization - Projection'!$C$18,OFFSET(Projection!A254,$A$2,0),NA())</f>
        <v>#N/A</v>
      </c>
      <c r="C254" s="10" t="e">
        <f ca="1">IF($B254&lt;='Visualization - Projection'!$C$18,OFFSET(Projection!B254,$A$2,0),NA())</f>
        <v>#N/A</v>
      </c>
      <c r="D254" s="11" t="e">
        <f ca="1">IF($B254&lt;='Visualization - Projection'!$C$18,OFFSET(Projection!C254,$A$2,0),NA())</f>
        <v>#N/A</v>
      </c>
      <c r="E254" s="12" t="e">
        <f ca="1">IF($B254&lt;='Visualization - Projection'!$C$18,OFFSET(Projection!D254,$A$2,0),NA())</f>
        <v>#N/A</v>
      </c>
      <c r="F254" s="12" t="e">
        <f ca="1">IF($B254&lt;='Visualization - Projection'!$C$18,OFFSET(Projection!#REF!,$A$2,0),NA())</f>
        <v>#N/A</v>
      </c>
      <c r="G254" s="10" t="e">
        <f ca="1">IF($B254&lt;='Visualization - Projection'!$C$18,OFFSET(Projection!E254,$A$2,0),NA())</f>
        <v>#N/A</v>
      </c>
      <c r="H254" s="12" t="e">
        <f ca="1">IF($B254&lt;='Visualization - Projection'!$C$18,OFFSET(Projection!F254,$A$2,0),NA())</f>
        <v>#N/A</v>
      </c>
      <c r="I254" s="12" t="e">
        <f ca="1">IF($B254&lt;='Visualization - Projection'!$C$18,OFFSET(Projection!#REF!,$A$2,0),NA())</f>
        <v>#N/A</v>
      </c>
      <c r="J254" s="10" t="e">
        <f ca="1">IF($B254&lt;='Visualization - Projection'!$C$18,OFFSET(Projection!O254,$A$2,0),NA())</f>
        <v>#N/A</v>
      </c>
      <c r="K254" s="10" t="e">
        <f ca="1">IF($B254&lt;='Visualization - Projection'!$C$18,OFFSET(Projection!P254,$A$2,0),NA())</f>
        <v>#N/A</v>
      </c>
      <c r="L254" s="12" t="e">
        <f ca="1">IF($B254&lt;='Visualization - Projection'!$C$18,OFFSET(Projection!Q254,$A$2,0),NA())</f>
        <v>#N/A</v>
      </c>
      <c r="M254" s="12" t="e">
        <f ca="1">IF($B254&lt;='Visualization - Projection'!$C$18,OFFSET(Projection!#REF!,$A$2,0),NA())</f>
        <v>#N/A</v>
      </c>
      <c r="N254" s="10" t="e">
        <f ca="1">IF($B254&lt;='Visualization - Projection'!$C$18,OFFSET(Projection!T254,$A$2,0),NA())</f>
        <v>#N/A</v>
      </c>
      <c r="O254" s="11" t="e">
        <f ca="1">IF($B254&lt;='Visualization - Projection'!$C$18,OFFSET(Projection!U254,$A$2,0),NA())</f>
        <v>#N/A</v>
      </c>
      <c r="P254" s="12" t="e">
        <f ca="1">IF($B254&lt;='Visualization - Projection'!$C$18,OFFSET(Projection!V254,$A$2,0),NA())</f>
        <v>#N/A</v>
      </c>
      <c r="Q254" s="10" t="e">
        <f ca="1">IF($B254&lt;='Visualization - Projection'!$C$18,OFFSET(Projection!W254,$A$2,0),NA())</f>
        <v>#N/A</v>
      </c>
      <c r="R254" s="11" t="e">
        <f ca="1">IF($B254&lt;='Visualization - Projection'!$C$18,OFFSET(Projection!X254,$A$2,0),NA())</f>
        <v>#N/A</v>
      </c>
      <c r="S254" s="12" t="e">
        <f ca="1">IF($B254&lt;='Visualization - Projection'!$C$18,OFFSET(Projection!Y254,$A$2,0),NA())</f>
        <v>#N/A</v>
      </c>
      <c r="T254" s="10" t="e">
        <f ca="1">IF($B254&lt;='Visualization - Projection'!$C$18,OFFSET(Projection!Z254,$A$2,0),NA())</f>
        <v>#N/A</v>
      </c>
      <c r="U254" s="10" t="e">
        <f ca="1">IF($B254&lt;='Visualization - Projection'!$C$18,OFFSET(Projection!AA254,$A$2,0),NA())</f>
        <v>#N/A</v>
      </c>
      <c r="V254" s="12" t="e">
        <f ca="1">IF($B254&lt;='Visualization - Projection'!$C$18,OFFSET(Projection!AB254,$A$2,0),NA())</f>
        <v>#N/A</v>
      </c>
      <c r="W254" s="10" t="e">
        <f ca="1">IF($B254&lt;='Visualization - Projection'!$C$18,OFFSET(Projection!AC254,$A$2,0),NA())</f>
        <v>#N/A</v>
      </c>
      <c r="X254" s="12" t="e">
        <f ca="1">IF($B254&lt;='Visualization - Projection'!$C$18,OFFSET(Projection!AD254,$A$2,0),NA())</f>
        <v>#N/A</v>
      </c>
      <c r="Y254" s="11" t="e">
        <f ca="1">IF($B254&lt;='Visualization - Projection'!$C$18,OFFSET(Projection!AE254,$A$2,0),NA())</f>
        <v>#N/A</v>
      </c>
      <c r="Z254" s="10" t="e">
        <f ca="1">IF($B254&lt;='Visualization - Projection'!$C$18,OFFSET(Projection!AI254,$A$2,0),NA())</f>
        <v>#N/A</v>
      </c>
      <c r="AA254" s="11" t="e">
        <f ca="1">IF($B254&lt;='Visualization - Projection'!$C$18,OFFSET(Projection!AJ254,$A$2,0),NA())</f>
        <v>#N/A</v>
      </c>
      <c r="AB254" s="11" t="e">
        <f ca="1">IF($B254&lt;='Visualization - Projection'!$C$18,OFFSET(Projection!#REF!,$A$2,0),NA())</f>
        <v>#N/A</v>
      </c>
      <c r="AC254" s="11" t="e">
        <f ca="1">IF($B254&lt;='Visualization - Projection'!$C$18,OFFSET(Projection!AK254,$A$2,0),NA())</f>
        <v>#N/A</v>
      </c>
      <c r="AD254" s="10" t="e">
        <f ca="1">IF($B254&lt;='Visualization - Projection'!$C$18,OFFSET(Projection!AL254,$A$2,0),NA())</f>
        <v>#N/A</v>
      </c>
      <c r="AE254" s="10" t="e">
        <f ca="1">IF($B254&lt;='Visualization - Projection'!$C$18,OFFSET(Projection!AM254,$A$2,0),NA())</f>
        <v>#N/A</v>
      </c>
      <c r="AF254" s="3" t="e">
        <f ca="1">IF($B254&lt;='Visualization - Projection'!$C$18,OFFSET(Projection!K254,$A$2,0),NA())</f>
        <v>#N/A</v>
      </c>
      <c r="AG254" s="3" t="e">
        <f ca="1">IF($B254&lt;='Visualization - Projection'!$C$18,OFFSET(Projection!M254,$A$2,0),NA())</f>
        <v>#N/A</v>
      </c>
      <c r="AH254" s="3" t="e">
        <f ca="1">IF($B254&lt;='Visualization - Projection'!$C$18,OFFSET(Projection!N254,$A$2,0),NA())</f>
        <v>#N/A</v>
      </c>
    </row>
    <row r="255" spans="2:34">
      <c r="B255" s="9" t="e">
        <f ca="1">IF(B254&lt;'Visualization - Projection'!$C$18,OFFSET(Projection!A255,$A$2,0),NA())</f>
        <v>#N/A</v>
      </c>
      <c r="C255" s="10" t="e">
        <f ca="1">IF($B255&lt;='Visualization - Projection'!$C$18,OFFSET(Projection!B255,$A$2,0),NA())</f>
        <v>#N/A</v>
      </c>
      <c r="D255" s="11" t="e">
        <f ca="1">IF($B255&lt;='Visualization - Projection'!$C$18,OFFSET(Projection!C255,$A$2,0),NA())</f>
        <v>#N/A</v>
      </c>
      <c r="E255" s="12" t="e">
        <f ca="1">IF($B255&lt;='Visualization - Projection'!$C$18,OFFSET(Projection!D255,$A$2,0),NA())</f>
        <v>#N/A</v>
      </c>
      <c r="F255" s="12" t="e">
        <f ca="1">IF($B255&lt;='Visualization - Projection'!$C$18,OFFSET(Projection!#REF!,$A$2,0),NA())</f>
        <v>#N/A</v>
      </c>
      <c r="G255" s="10" t="e">
        <f ca="1">IF($B255&lt;='Visualization - Projection'!$C$18,OFFSET(Projection!E255,$A$2,0),NA())</f>
        <v>#N/A</v>
      </c>
      <c r="H255" s="12" t="e">
        <f ca="1">IF($B255&lt;='Visualization - Projection'!$C$18,OFFSET(Projection!F255,$A$2,0),NA())</f>
        <v>#N/A</v>
      </c>
      <c r="I255" s="12" t="e">
        <f ca="1">IF($B255&lt;='Visualization - Projection'!$C$18,OFFSET(Projection!#REF!,$A$2,0),NA())</f>
        <v>#N/A</v>
      </c>
      <c r="J255" s="10" t="e">
        <f ca="1">IF($B255&lt;='Visualization - Projection'!$C$18,OFFSET(Projection!O255,$A$2,0),NA())</f>
        <v>#N/A</v>
      </c>
      <c r="K255" s="10" t="e">
        <f ca="1">IF($B255&lt;='Visualization - Projection'!$C$18,OFFSET(Projection!P255,$A$2,0),NA())</f>
        <v>#N/A</v>
      </c>
      <c r="L255" s="12" t="e">
        <f ca="1">IF($B255&lt;='Visualization - Projection'!$C$18,OFFSET(Projection!Q255,$A$2,0),NA())</f>
        <v>#N/A</v>
      </c>
      <c r="M255" s="12" t="e">
        <f ca="1">IF($B255&lt;='Visualization - Projection'!$C$18,OFFSET(Projection!#REF!,$A$2,0),NA())</f>
        <v>#N/A</v>
      </c>
      <c r="N255" s="10" t="e">
        <f ca="1">IF($B255&lt;='Visualization - Projection'!$C$18,OFFSET(Projection!T255,$A$2,0),NA())</f>
        <v>#N/A</v>
      </c>
      <c r="O255" s="11" t="e">
        <f ca="1">IF($B255&lt;='Visualization - Projection'!$C$18,OFFSET(Projection!U255,$A$2,0),NA())</f>
        <v>#N/A</v>
      </c>
      <c r="P255" s="12" t="e">
        <f ca="1">IF($B255&lt;='Visualization - Projection'!$C$18,OFFSET(Projection!V255,$A$2,0),NA())</f>
        <v>#N/A</v>
      </c>
      <c r="Q255" s="10" t="e">
        <f ca="1">IF($B255&lt;='Visualization - Projection'!$C$18,OFFSET(Projection!W255,$A$2,0),NA())</f>
        <v>#N/A</v>
      </c>
      <c r="R255" s="11" t="e">
        <f ca="1">IF($B255&lt;='Visualization - Projection'!$C$18,OFFSET(Projection!X255,$A$2,0),NA())</f>
        <v>#N/A</v>
      </c>
      <c r="S255" s="12" t="e">
        <f ca="1">IF($B255&lt;='Visualization - Projection'!$C$18,OFFSET(Projection!Y255,$A$2,0),NA())</f>
        <v>#N/A</v>
      </c>
      <c r="T255" s="10" t="e">
        <f ca="1">IF($B255&lt;='Visualization - Projection'!$C$18,OFFSET(Projection!Z255,$A$2,0),NA())</f>
        <v>#N/A</v>
      </c>
      <c r="U255" s="10" t="e">
        <f ca="1">IF($B255&lt;='Visualization - Projection'!$C$18,OFFSET(Projection!AA255,$A$2,0),NA())</f>
        <v>#N/A</v>
      </c>
      <c r="V255" s="12" t="e">
        <f ca="1">IF($B255&lt;='Visualization - Projection'!$C$18,OFFSET(Projection!AB255,$A$2,0),NA())</f>
        <v>#N/A</v>
      </c>
      <c r="W255" s="10" t="e">
        <f ca="1">IF($B255&lt;='Visualization - Projection'!$C$18,OFFSET(Projection!AC255,$A$2,0),NA())</f>
        <v>#N/A</v>
      </c>
      <c r="X255" s="12" t="e">
        <f ca="1">IF($B255&lt;='Visualization - Projection'!$C$18,OFFSET(Projection!AD255,$A$2,0),NA())</f>
        <v>#N/A</v>
      </c>
      <c r="Y255" s="11" t="e">
        <f ca="1">IF($B255&lt;='Visualization - Projection'!$C$18,OFFSET(Projection!AE255,$A$2,0),NA())</f>
        <v>#N/A</v>
      </c>
      <c r="Z255" s="10" t="e">
        <f ca="1">IF($B255&lt;='Visualization - Projection'!$C$18,OFFSET(Projection!AI255,$A$2,0),NA())</f>
        <v>#N/A</v>
      </c>
      <c r="AA255" s="11" t="e">
        <f ca="1">IF($B255&lt;='Visualization - Projection'!$C$18,OFFSET(Projection!AJ255,$A$2,0),NA())</f>
        <v>#N/A</v>
      </c>
      <c r="AB255" s="11" t="e">
        <f ca="1">IF($B255&lt;='Visualization - Projection'!$C$18,OFFSET(Projection!#REF!,$A$2,0),NA())</f>
        <v>#N/A</v>
      </c>
      <c r="AC255" s="11" t="e">
        <f ca="1">IF($B255&lt;='Visualization - Projection'!$C$18,OFFSET(Projection!AK255,$A$2,0),NA())</f>
        <v>#N/A</v>
      </c>
      <c r="AD255" s="10" t="e">
        <f ca="1">IF($B255&lt;='Visualization - Projection'!$C$18,OFFSET(Projection!AL255,$A$2,0),NA())</f>
        <v>#N/A</v>
      </c>
      <c r="AE255" s="10" t="e">
        <f ca="1">IF($B255&lt;='Visualization - Projection'!$C$18,OFFSET(Projection!AM255,$A$2,0),NA())</f>
        <v>#N/A</v>
      </c>
      <c r="AF255" s="3" t="e">
        <f ca="1">IF($B255&lt;='Visualization - Projection'!$C$18,OFFSET(Projection!K255,$A$2,0),NA())</f>
        <v>#N/A</v>
      </c>
      <c r="AG255" s="3" t="e">
        <f ca="1">IF($B255&lt;='Visualization - Projection'!$C$18,OFFSET(Projection!M255,$A$2,0),NA())</f>
        <v>#N/A</v>
      </c>
      <c r="AH255" s="3" t="e">
        <f ca="1">IF($B255&lt;='Visualization - Projection'!$C$18,OFFSET(Projection!N255,$A$2,0),NA())</f>
        <v>#N/A</v>
      </c>
    </row>
    <row r="256" spans="2:34">
      <c r="B256" s="9" t="e">
        <f ca="1">IF(B255&lt;'Visualization - Projection'!$C$18,OFFSET(Projection!A256,$A$2,0),NA())</f>
        <v>#N/A</v>
      </c>
      <c r="C256" s="10" t="e">
        <f ca="1">IF($B256&lt;='Visualization - Projection'!$C$18,OFFSET(Projection!B256,$A$2,0),NA())</f>
        <v>#N/A</v>
      </c>
      <c r="D256" s="11" t="e">
        <f ca="1">IF($B256&lt;='Visualization - Projection'!$C$18,OFFSET(Projection!C256,$A$2,0),NA())</f>
        <v>#N/A</v>
      </c>
      <c r="E256" s="12" t="e">
        <f ca="1">IF($B256&lt;='Visualization - Projection'!$C$18,OFFSET(Projection!D256,$A$2,0),NA())</f>
        <v>#N/A</v>
      </c>
      <c r="F256" s="12" t="e">
        <f ca="1">IF($B256&lt;='Visualization - Projection'!$C$18,OFFSET(Projection!#REF!,$A$2,0),NA())</f>
        <v>#N/A</v>
      </c>
      <c r="G256" s="10" t="e">
        <f ca="1">IF($B256&lt;='Visualization - Projection'!$C$18,OFFSET(Projection!E256,$A$2,0),NA())</f>
        <v>#N/A</v>
      </c>
      <c r="H256" s="12" t="e">
        <f ca="1">IF($B256&lt;='Visualization - Projection'!$C$18,OFFSET(Projection!F256,$A$2,0),NA())</f>
        <v>#N/A</v>
      </c>
      <c r="I256" s="12" t="e">
        <f ca="1">IF($B256&lt;='Visualization - Projection'!$C$18,OFFSET(Projection!#REF!,$A$2,0),NA())</f>
        <v>#N/A</v>
      </c>
      <c r="J256" s="10" t="e">
        <f ca="1">IF($B256&lt;='Visualization - Projection'!$C$18,OFFSET(Projection!O256,$A$2,0),NA())</f>
        <v>#N/A</v>
      </c>
      <c r="K256" s="10" t="e">
        <f ca="1">IF($B256&lt;='Visualization - Projection'!$C$18,OFFSET(Projection!P256,$A$2,0),NA())</f>
        <v>#N/A</v>
      </c>
      <c r="L256" s="12" t="e">
        <f ca="1">IF($B256&lt;='Visualization - Projection'!$C$18,OFFSET(Projection!Q256,$A$2,0),NA())</f>
        <v>#N/A</v>
      </c>
      <c r="M256" s="12" t="e">
        <f ca="1">IF($B256&lt;='Visualization - Projection'!$C$18,OFFSET(Projection!#REF!,$A$2,0),NA())</f>
        <v>#N/A</v>
      </c>
      <c r="N256" s="10" t="e">
        <f ca="1">IF($B256&lt;='Visualization - Projection'!$C$18,OFFSET(Projection!T256,$A$2,0),NA())</f>
        <v>#N/A</v>
      </c>
      <c r="O256" s="11" t="e">
        <f ca="1">IF($B256&lt;='Visualization - Projection'!$C$18,OFFSET(Projection!U256,$A$2,0),NA())</f>
        <v>#N/A</v>
      </c>
      <c r="P256" s="12" t="e">
        <f ca="1">IF($B256&lt;='Visualization - Projection'!$C$18,OFFSET(Projection!V256,$A$2,0),NA())</f>
        <v>#N/A</v>
      </c>
      <c r="Q256" s="10" t="e">
        <f ca="1">IF($B256&lt;='Visualization - Projection'!$C$18,OFFSET(Projection!W256,$A$2,0),NA())</f>
        <v>#N/A</v>
      </c>
      <c r="R256" s="11" t="e">
        <f ca="1">IF($B256&lt;='Visualization - Projection'!$C$18,OFFSET(Projection!X256,$A$2,0),NA())</f>
        <v>#N/A</v>
      </c>
      <c r="S256" s="12" t="e">
        <f ca="1">IF($B256&lt;='Visualization - Projection'!$C$18,OFFSET(Projection!Y256,$A$2,0),NA())</f>
        <v>#N/A</v>
      </c>
      <c r="T256" s="10" t="e">
        <f ca="1">IF($B256&lt;='Visualization - Projection'!$C$18,OFFSET(Projection!Z256,$A$2,0),NA())</f>
        <v>#N/A</v>
      </c>
      <c r="U256" s="10" t="e">
        <f ca="1">IF($B256&lt;='Visualization - Projection'!$C$18,OFFSET(Projection!AA256,$A$2,0),NA())</f>
        <v>#N/A</v>
      </c>
      <c r="V256" s="12" t="e">
        <f ca="1">IF($B256&lt;='Visualization - Projection'!$C$18,OFFSET(Projection!AB256,$A$2,0),NA())</f>
        <v>#N/A</v>
      </c>
      <c r="W256" s="10" t="e">
        <f ca="1">IF($B256&lt;='Visualization - Projection'!$C$18,OFFSET(Projection!AC256,$A$2,0),NA())</f>
        <v>#N/A</v>
      </c>
      <c r="X256" s="12" t="e">
        <f ca="1">IF($B256&lt;='Visualization - Projection'!$C$18,OFFSET(Projection!AD256,$A$2,0),NA())</f>
        <v>#N/A</v>
      </c>
      <c r="Y256" s="11" t="e">
        <f ca="1">IF($B256&lt;='Visualization - Projection'!$C$18,OFFSET(Projection!AE256,$A$2,0),NA())</f>
        <v>#N/A</v>
      </c>
      <c r="Z256" s="10" t="e">
        <f ca="1">IF($B256&lt;='Visualization - Projection'!$C$18,OFFSET(Projection!AI256,$A$2,0),NA())</f>
        <v>#N/A</v>
      </c>
      <c r="AA256" s="11" t="e">
        <f ca="1">IF($B256&lt;='Visualization - Projection'!$C$18,OFFSET(Projection!AJ256,$A$2,0),NA())</f>
        <v>#N/A</v>
      </c>
      <c r="AB256" s="11" t="e">
        <f ca="1">IF($B256&lt;='Visualization - Projection'!$C$18,OFFSET(Projection!#REF!,$A$2,0),NA())</f>
        <v>#N/A</v>
      </c>
      <c r="AC256" s="11" t="e">
        <f ca="1">IF($B256&lt;='Visualization - Projection'!$C$18,OFFSET(Projection!AK256,$A$2,0),NA())</f>
        <v>#N/A</v>
      </c>
      <c r="AD256" s="10" t="e">
        <f ca="1">IF($B256&lt;='Visualization - Projection'!$C$18,OFFSET(Projection!AL256,$A$2,0),NA())</f>
        <v>#N/A</v>
      </c>
      <c r="AE256" s="10" t="e">
        <f ca="1">IF($B256&lt;='Visualization - Projection'!$C$18,OFFSET(Projection!AM256,$A$2,0),NA())</f>
        <v>#N/A</v>
      </c>
      <c r="AF256" s="3" t="e">
        <f ca="1">IF($B256&lt;='Visualization - Projection'!$C$18,OFFSET(Projection!K256,$A$2,0),NA())</f>
        <v>#N/A</v>
      </c>
      <c r="AG256" s="3" t="e">
        <f ca="1">IF($B256&lt;='Visualization - Projection'!$C$18,OFFSET(Projection!M256,$A$2,0),NA())</f>
        <v>#N/A</v>
      </c>
      <c r="AH256" s="3" t="e">
        <f ca="1">IF($B256&lt;='Visualization - Projection'!$C$18,OFFSET(Projection!N256,$A$2,0),NA())</f>
        <v>#N/A</v>
      </c>
    </row>
    <row r="257" spans="2:34">
      <c r="B257" s="9" t="e">
        <f ca="1">IF(B256&lt;'Visualization - Projection'!$C$18,OFFSET(Projection!A257,$A$2,0),NA())</f>
        <v>#N/A</v>
      </c>
      <c r="C257" s="10" t="e">
        <f ca="1">IF($B257&lt;='Visualization - Projection'!$C$18,OFFSET(Projection!B257,$A$2,0),NA())</f>
        <v>#N/A</v>
      </c>
      <c r="D257" s="11" t="e">
        <f ca="1">IF($B257&lt;='Visualization - Projection'!$C$18,OFFSET(Projection!C257,$A$2,0),NA())</f>
        <v>#N/A</v>
      </c>
      <c r="E257" s="12" t="e">
        <f ca="1">IF($B257&lt;='Visualization - Projection'!$C$18,OFFSET(Projection!D257,$A$2,0),NA())</f>
        <v>#N/A</v>
      </c>
      <c r="F257" s="12" t="e">
        <f ca="1">IF($B257&lt;='Visualization - Projection'!$C$18,OFFSET(Projection!#REF!,$A$2,0),NA())</f>
        <v>#N/A</v>
      </c>
      <c r="G257" s="10" t="e">
        <f ca="1">IF($B257&lt;='Visualization - Projection'!$C$18,OFFSET(Projection!E257,$A$2,0),NA())</f>
        <v>#N/A</v>
      </c>
      <c r="H257" s="12" t="e">
        <f ca="1">IF($B257&lt;='Visualization - Projection'!$C$18,OFFSET(Projection!F257,$A$2,0),NA())</f>
        <v>#N/A</v>
      </c>
      <c r="I257" s="12" t="e">
        <f ca="1">IF($B257&lt;='Visualization - Projection'!$C$18,OFFSET(Projection!#REF!,$A$2,0),NA())</f>
        <v>#N/A</v>
      </c>
      <c r="J257" s="10" t="e">
        <f ca="1">IF($B257&lt;='Visualization - Projection'!$C$18,OFFSET(Projection!O257,$A$2,0),NA())</f>
        <v>#N/A</v>
      </c>
      <c r="K257" s="10" t="e">
        <f ca="1">IF($B257&lt;='Visualization - Projection'!$C$18,OFFSET(Projection!P257,$A$2,0),NA())</f>
        <v>#N/A</v>
      </c>
      <c r="L257" s="12" t="e">
        <f ca="1">IF($B257&lt;='Visualization - Projection'!$C$18,OFFSET(Projection!Q257,$A$2,0),NA())</f>
        <v>#N/A</v>
      </c>
      <c r="M257" s="12" t="e">
        <f ca="1">IF($B257&lt;='Visualization - Projection'!$C$18,OFFSET(Projection!#REF!,$A$2,0),NA())</f>
        <v>#N/A</v>
      </c>
      <c r="N257" s="10" t="e">
        <f ca="1">IF($B257&lt;='Visualization - Projection'!$C$18,OFFSET(Projection!T257,$A$2,0),NA())</f>
        <v>#N/A</v>
      </c>
      <c r="O257" s="11" t="e">
        <f ca="1">IF($B257&lt;='Visualization - Projection'!$C$18,OFFSET(Projection!U257,$A$2,0),NA())</f>
        <v>#N/A</v>
      </c>
      <c r="P257" s="12" t="e">
        <f ca="1">IF($B257&lt;='Visualization - Projection'!$C$18,OFFSET(Projection!V257,$A$2,0),NA())</f>
        <v>#N/A</v>
      </c>
      <c r="Q257" s="10" t="e">
        <f ca="1">IF($B257&lt;='Visualization - Projection'!$C$18,OFFSET(Projection!W257,$A$2,0),NA())</f>
        <v>#N/A</v>
      </c>
      <c r="R257" s="11" t="e">
        <f ca="1">IF($B257&lt;='Visualization - Projection'!$C$18,OFFSET(Projection!X257,$A$2,0),NA())</f>
        <v>#N/A</v>
      </c>
      <c r="S257" s="12" t="e">
        <f ca="1">IF($B257&lt;='Visualization - Projection'!$C$18,OFFSET(Projection!Y257,$A$2,0),NA())</f>
        <v>#N/A</v>
      </c>
      <c r="T257" s="10" t="e">
        <f ca="1">IF($B257&lt;='Visualization - Projection'!$C$18,OFFSET(Projection!Z257,$A$2,0),NA())</f>
        <v>#N/A</v>
      </c>
      <c r="U257" s="10" t="e">
        <f ca="1">IF($B257&lt;='Visualization - Projection'!$C$18,OFFSET(Projection!AA257,$A$2,0),NA())</f>
        <v>#N/A</v>
      </c>
      <c r="V257" s="12" t="e">
        <f ca="1">IF($B257&lt;='Visualization - Projection'!$C$18,OFFSET(Projection!AB257,$A$2,0),NA())</f>
        <v>#N/A</v>
      </c>
      <c r="W257" s="10" t="e">
        <f ca="1">IF($B257&lt;='Visualization - Projection'!$C$18,OFFSET(Projection!AC257,$A$2,0),NA())</f>
        <v>#N/A</v>
      </c>
      <c r="X257" s="12" t="e">
        <f ca="1">IF($B257&lt;='Visualization - Projection'!$C$18,OFFSET(Projection!AD257,$A$2,0),NA())</f>
        <v>#N/A</v>
      </c>
      <c r="Y257" s="11" t="e">
        <f ca="1">IF($B257&lt;='Visualization - Projection'!$C$18,OFFSET(Projection!AE257,$A$2,0),NA())</f>
        <v>#N/A</v>
      </c>
      <c r="Z257" s="10" t="e">
        <f ca="1">IF($B257&lt;='Visualization - Projection'!$C$18,OFFSET(Projection!AI257,$A$2,0),NA())</f>
        <v>#N/A</v>
      </c>
      <c r="AA257" s="11" t="e">
        <f ca="1">IF($B257&lt;='Visualization - Projection'!$C$18,OFFSET(Projection!AJ257,$A$2,0),NA())</f>
        <v>#N/A</v>
      </c>
      <c r="AB257" s="11" t="e">
        <f ca="1">IF($B257&lt;='Visualization - Projection'!$C$18,OFFSET(Projection!#REF!,$A$2,0),NA())</f>
        <v>#N/A</v>
      </c>
      <c r="AC257" s="11" t="e">
        <f ca="1">IF($B257&lt;='Visualization - Projection'!$C$18,OFFSET(Projection!AK257,$A$2,0),NA())</f>
        <v>#N/A</v>
      </c>
      <c r="AD257" s="10" t="e">
        <f ca="1">IF($B257&lt;='Visualization - Projection'!$C$18,OFFSET(Projection!AL257,$A$2,0),NA())</f>
        <v>#N/A</v>
      </c>
      <c r="AE257" s="10" t="e">
        <f ca="1">IF($B257&lt;='Visualization - Projection'!$C$18,OFFSET(Projection!AM257,$A$2,0),NA())</f>
        <v>#N/A</v>
      </c>
      <c r="AF257" s="3" t="e">
        <f ca="1">IF($B257&lt;='Visualization - Projection'!$C$18,OFFSET(Projection!K257,$A$2,0),NA())</f>
        <v>#N/A</v>
      </c>
      <c r="AG257" s="3" t="e">
        <f ca="1">IF($B257&lt;='Visualization - Projection'!$C$18,OFFSET(Projection!M257,$A$2,0),NA())</f>
        <v>#N/A</v>
      </c>
      <c r="AH257" s="3" t="e">
        <f ca="1">IF($B257&lt;='Visualization - Projection'!$C$18,OFFSET(Projection!N257,$A$2,0),NA())</f>
        <v>#N/A</v>
      </c>
    </row>
    <row r="258" spans="2:34">
      <c r="B258" s="9" t="e">
        <f ca="1">IF(B257&lt;'Visualization - Projection'!$C$18,OFFSET(Projection!A258,$A$2,0),NA())</f>
        <v>#N/A</v>
      </c>
      <c r="C258" s="10" t="e">
        <f ca="1">IF($B258&lt;='Visualization - Projection'!$C$18,OFFSET(Projection!B258,$A$2,0),NA())</f>
        <v>#N/A</v>
      </c>
      <c r="D258" s="11" t="e">
        <f ca="1">IF($B258&lt;='Visualization - Projection'!$C$18,OFFSET(Projection!C258,$A$2,0),NA())</f>
        <v>#N/A</v>
      </c>
      <c r="E258" s="12" t="e">
        <f ca="1">IF($B258&lt;='Visualization - Projection'!$C$18,OFFSET(Projection!D258,$A$2,0),NA())</f>
        <v>#N/A</v>
      </c>
      <c r="F258" s="12" t="e">
        <f ca="1">IF($B258&lt;='Visualization - Projection'!$C$18,OFFSET(Projection!#REF!,$A$2,0),NA())</f>
        <v>#N/A</v>
      </c>
      <c r="G258" s="10" t="e">
        <f ca="1">IF($B258&lt;='Visualization - Projection'!$C$18,OFFSET(Projection!E258,$A$2,0),NA())</f>
        <v>#N/A</v>
      </c>
      <c r="H258" s="12" t="e">
        <f ca="1">IF($B258&lt;='Visualization - Projection'!$C$18,OFFSET(Projection!F258,$A$2,0),NA())</f>
        <v>#N/A</v>
      </c>
      <c r="I258" s="12" t="e">
        <f ca="1">IF($B258&lt;='Visualization - Projection'!$C$18,OFFSET(Projection!#REF!,$A$2,0),NA())</f>
        <v>#N/A</v>
      </c>
      <c r="J258" s="10" t="e">
        <f ca="1">IF($B258&lt;='Visualization - Projection'!$C$18,OFFSET(Projection!O258,$A$2,0),NA())</f>
        <v>#N/A</v>
      </c>
      <c r="K258" s="10" t="e">
        <f ca="1">IF($B258&lt;='Visualization - Projection'!$C$18,OFFSET(Projection!P258,$A$2,0),NA())</f>
        <v>#N/A</v>
      </c>
      <c r="L258" s="12" t="e">
        <f ca="1">IF($B258&lt;='Visualization - Projection'!$C$18,OFFSET(Projection!Q258,$A$2,0),NA())</f>
        <v>#N/A</v>
      </c>
      <c r="M258" s="12" t="e">
        <f ca="1">IF($B258&lt;='Visualization - Projection'!$C$18,OFFSET(Projection!#REF!,$A$2,0),NA())</f>
        <v>#N/A</v>
      </c>
      <c r="N258" s="10" t="e">
        <f ca="1">IF($B258&lt;='Visualization - Projection'!$C$18,OFFSET(Projection!T258,$A$2,0),NA())</f>
        <v>#N/A</v>
      </c>
      <c r="O258" s="11" t="e">
        <f ca="1">IF($B258&lt;='Visualization - Projection'!$C$18,OFFSET(Projection!U258,$A$2,0),NA())</f>
        <v>#N/A</v>
      </c>
      <c r="P258" s="12" t="e">
        <f ca="1">IF($B258&lt;='Visualization - Projection'!$C$18,OFFSET(Projection!V258,$A$2,0),NA())</f>
        <v>#N/A</v>
      </c>
      <c r="Q258" s="10" t="e">
        <f ca="1">IF($B258&lt;='Visualization - Projection'!$C$18,OFFSET(Projection!W258,$A$2,0),NA())</f>
        <v>#N/A</v>
      </c>
      <c r="R258" s="11" t="e">
        <f ca="1">IF($B258&lt;='Visualization - Projection'!$C$18,OFFSET(Projection!X258,$A$2,0),NA())</f>
        <v>#N/A</v>
      </c>
      <c r="S258" s="12" t="e">
        <f ca="1">IF($B258&lt;='Visualization - Projection'!$C$18,OFFSET(Projection!Y258,$A$2,0),NA())</f>
        <v>#N/A</v>
      </c>
      <c r="T258" s="10" t="e">
        <f ca="1">IF($B258&lt;='Visualization - Projection'!$C$18,OFFSET(Projection!Z258,$A$2,0),NA())</f>
        <v>#N/A</v>
      </c>
      <c r="U258" s="10" t="e">
        <f ca="1">IF($B258&lt;='Visualization - Projection'!$C$18,OFFSET(Projection!AA258,$A$2,0),NA())</f>
        <v>#N/A</v>
      </c>
      <c r="V258" s="12" t="e">
        <f ca="1">IF($B258&lt;='Visualization - Projection'!$C$18,OFFSET(Projection!AB258,$A$2,0),NA())</f>
        <v>#N/A</v>
      </c>
      <c r="W258" s="10" t="e">
        <f ca="1">IF($B258&lt;='Visualization - Projection'!$C$18,OFFSET(Projection!AC258,$A$2,0),NA())</f>
        <v>#N/A</v>
      </c>
      <c r="X258" s="12" t="e">
        <f ca="1">IF($B258&lt;='Visualization - Projection'!$C$18,OFFSET(Projection!AD258,$A$2,0),NA())</f>
        <v>#N/A</v>
      </c>
      <c r="Y258" s="11" t="e">
        <f ca="1">IF($B258&lt;='Visualization - Projection'!$C$18,OFFSET(Projection!AE258,$A$2,0),NA())</f>
        <v>#N/A</v>
      </c>
      <c r="Z258" s="10" t="e">
        <f ca="1">IF($B258&lt;='Visualization - Projection'!$C$18,OFFSET(Projection!AI258,$A$2,0),NA())</f>
        <v>#N/A</v>
      </c>
      <c r="AA258" s="11" t="e">
        <f ca="1">IF($B258&lt;='Visualization - Projection'!$C$18,OFFSET(Projection!AJ258,$A$2,0),NA())</f>
        <v>#N/A</v>
      </c>
      <c r="AB258" s="11" t="e">
        <f ca="1">IF($B258&lt;='Visualization - Projection'!$C$18,OFFSET(Projection!#REF!,$A$2,0),NA())</f>
        <v>#N/A</v>
      </c>
      <c r="AC258" s="11" t="e">
        <f ca="1">IF($B258&lt;='Visualization - Projection'!$C$18,OFFSET(Projection!AK258,$A$2,0),NA())</f>
        <v>#N/A</v>
      </c>
      <c r="AD258" s="10" t="e">
        <f ca="1">IF($B258&lt;='Visualization - Projection'!$C$18,OFFSET(Projection!AL258,$A$2,0),NA())</f>
        <v>#N/A</v>
      </c>
      <c r="AE258" s="10" t="e">
        <f ca="1">IF($B258&lt;='Visualization - Projection'!$C$18,OFFSET(Projection!AM258,$A$2,0),NA())</f>
        <v>#N/A</v>
      </c>
      <c r="AF258" s="3" t="e">
        <f ca="1">IF($B258&lt;='Visualization - Projection'!$C$18,OFFSET(Projection!K258,$A$2,0),NA())</f>
        <v>#N/A</v>
      </c>
      <c r="AG258" s="3" t="e">
        <f ca="1">IF($B258&lt;='Visualization - Projection'!$C$18,OFFSET(Projection!M258,$A$2,0),NA())</f>
        <v>#N/A</v>
      </c>
      <c r="AH258" s="3" t="e">
        <f ca="1">IF($B258&lt;='Visualization - Projection'!$C$18,OFFSET(Projection!N258,$A$2,0),NA())</f>
        <v>#N/A</v>
      </c>
    </row>
    <row r="259" spans="2:34">
      <c r="B259" s="9" t="e">
        <f ca="1">IF(B258&lt;'Visualization - Projection'!$C$18,OFFSET(Projection!A259,$A$2,0),NA())</f>
        <v>#N/A</v>
      </c>
      <c r="C259" s="10" t="e">
        <f ca="1">IF($B259&lt;='Visualization - Projection'!$C$18,OFFSET(Projection!B259,$A$2,0),NA())</f>
        <v>#N/A</v>
      </c>
      <c r="D259" s="11" t="e">
        <f ca="1">IF($B259&lt;='Visualization - Projection'!$C$18,OFFSET(Projection!C259,$A$2,0),NA())</f>
        <v>#N/A</v>
      </c>
      <c r="E259" s="12" t="e">
        <f ca="1">IF($B259&lt;='Visualization - Projection'!$C$18,OFFSET(Projection!D259,$A$2,0),NA())</f>
        <v>#N/A</v>
      </c>
      <c r="F259" s="12" t="e">
        <f ca="1">IF($B259&lt;='Visualization - Projection'!$C$18,OFFSET(Projection!#REF!,$A$2,0),NA())</f>
        <v>#N/A</v>
      </c>
      <c r="G259" s="10" t="e">
        <f ca="1">IF($B259&lt;='Visualization - Projection'!$C$18,OFFSET(Projection!E259,$A$2,0),NA())</f>
        <v>#N/A</v>
      </c>
      <c r="H259" s="12" t="e">
        <f ca="1">IF($B259&lt;='Visualization - Projection'!$C$18,OFFSET(Projection!F259,$A$2,0),NA())</f>
        <v>#N/A</v>
      </c>
      <c r="I259" s="12" t="e">
        <f ca="1">IF($B259&lt;='Visualization - Projection'!$C$18,OFFSET(Projection!#REF!,$A$2,0),NA())</f>
        <v>#N/A</v>
      </c>
      <c r="J259" s="10" t="e">
        <f ca="1">IF($B259&lt;='Visualization - Projection'!$C$18,OFFSET(Projection!O259,$A$2,0),NA())</f>
        <v>#N/A</v>
      </c>
      <c r="K259" s="10" t="e">
        <f ca="1">IF($B259&lt;='Visualization - Projection'!$C$18,OFFSET(Projection!P259,$A$2,0),NA())</f>
        <v>#N/A</v>
      </c>
      <c r="L259" s="12" t="e">
        <f ca="1">IF($B259&lt;='Visualization - Projection'!$C$18,OFFSET(Projection!Q259,$A$2,0),NA())</f>
        <v>#N/A</v>
      </c>
      <c r="M259" s="12" t="e">
        <f ca="1">IF($B259&lt;='Visualization - Projection'!$C$18,OFFSET(Projection!#REF!,$A$2,0),NA())</f>
        <v>#N/A</v>
      </c>
      <c r="N259" s="10" t="e">
        <f ca="1">IF($B259&lt;='Visualization - Projection'!$C$18,OFFSET(Projection!T259,$A$2,0),NA())</f>
        <v>#N/A</v>
      </c>
      <c r="O259" s="11" t="e">
        <f ca="1">IF($B259&lt;='Visualization - Projection'!$C$18,OFFSET(Projection!U259,$A$2,0),NA())</f>
        <v>#N/A</v>
      </c>
      <c r="P259" s="12" t="e">
        <f ca="1">IF($B259&lt;='Visualization - Projection'!$C$18,OFFSET(Projection!V259,$A$2,0),NA())</f>
        <v>#N/A</v>
      </c>
      <c r="Q259" s="10" t="e">
        <f ca="1">IF($B259&lt;='Visualization - Projection'!$C$18,OFFSET(Projection!W259,$A$2,0),NA())</f>
        <v>#N/A</v>
      </c>
      <c r="R259" s="11" t="e">
        <f ca="1">IF($B259&lt;='Visualization - Projection'!$C$18,OFFSET(Projection!X259,$A$2,0),NA())</f>
        <v>#N/A</v>
      </c>
      <c r="S259" s="12" t="e">
        <f ca="1">IF($B259&lt;='Visualization - Projection'!$C$18,OFFSET(Projection!Y259,$A$2,0),NA())</f>
        <v>#N/A</v>
      </c>
      <c r="T259" s="10" t="e">
        <f ca="1">IF($B259&lt;='Visualization - Projection'!$C$18,OFFSET(Projection!Z259,$A$2,0),NA())</f>
        <v>#N/A</v>
      </c>
      <c r="U259" s="10" t="e">
        <f ca="1">IF($B259&lt;='Visualization - Projection'!$C$18,OFFSET(Projection!AA259,$A$2,0),NA())</f>
        <v>#N/A</v>
      </c>
      <c r="V259" s="12" t="e">
        <f ca="1">IF($B259&lt;='Visualization - Projection'!$C$18,OFFSET(Projection!AB259,$A$2,0),NA())</f>
        <v>#N/A</v>
      </c>
      <c r="W259" s="10" t="e">
        <f ca="1">IF($B259&lt;='Visualization - Projection'!$C$18,OFFSET(Projection!AC259,$A$2,0),NA())</f>
        <v>#N/A</v>
      </c>
      <c r="X259" s="12" t="e">
        <f ca="1">IF($B259&lt;='Visualization - Projection'!$C$18,OFFSET(Projection!AD259,$A$2,0),NA())</f>
        <v>#N/A</v>
      </c>
      <c r="Y259" s="11" t="e">
        <f ca="1">IF($B259&lt;='Visualization - Projection'!$C$18,OFFSET(Projection!AE259,$A$2,0),NA())</f>
        <v>#N/A</v>
      </c>
      <c r="Z259" s="10" t="e">
        <f ca="1">IF($B259&lt;='Visualization - Projection'!$C$18,OFFSET(Projection!AI259,$A$2,0),NA())</f>
        <v>#N/A</v>
      </c>
      <c r="AA259" s="11" t="e">
        <f ca="1">IF($B259&lt;='Visualization - Projection'!$C$18,OFFSET(Projection!AJ259,$A$2,0),NA())</f>
        <v>#N/A</v>
      </c>
      <c r="AB259" s="11" t="e">
        <f ca="1">IF($B259&lt;='Visualization - Projection'!$C$18,OFFSET(Projection!#REF!,$A$2,0),NA())</f>
        <v>#N/A</v>
      </c>
      <c r="AC259" s="11" t="e">
        <f ca="1">IF($B259&lt;='Visualization - Projection'!$C$18,OFFSET(Projection!AK259,$A$2,0),NA())</f>
        <v>#N/A</v>
      </c>
      <c r="AD259" s="10" t="e">
        <f ca="1">IF($B259&lt;='Visualization - Projection'!$C$18,OFFSET(Projection!AL259,$A$2,0),NA())</f>
        <v>#N/A</v>
      </c>
      <c r="AE259" s="10" t="e">
        <f ca="1">IF($B259&lt;='Visualization - Projection'!$C$18,OFFSET(Projection!AM259,$A$2,0),NA())</f>
        <v>#N/A</v>
      </c>
      <c r="AF259" s="3" t="e">
        <f ca="1">IF($B259&lt;='Visualization - Projection'!$C$18,OFFSET(Projection!K259,$A$2,0),NA())</f>
        <v>#N/A</v>
      </c>
      <c r="AG259" s="3" t="e">
        <f ca="1">IF($B259&lt;='Visualization - Projection'!$C$18,OFFSET(Projection!M259,$A$2,0),NA())</f>
        <v>#N/A</v>
      </c>
      <c r="AH259" s="3" t="e">
        <f ca="1">IF($B259&lt;='Visualization - Projection'!$C$18,OFFSET(Projection!N259,$A$2,0),NA())</f>
        <v>#N/A</v>
      </c>
    </row>
    <row r="260" spans="2:34">
      <c r="B260" s="9" t="e">
        <f ca="1">IF(B259&lt;'Visualization - Projection'!$C$18,OFFSET(Projection!A260,$A$2,0),NA())</f>
        <v>#N/A</v>
      </c>
      <c r="C260" s="10" t="e">
        <f ca="1">IF($B260&lt;='Visualization - Projection'!$C$18,OFFSET(Projection!B260,$A$2,0),NA())</f>
        <v>#N/A</v>
      </c>
      <c r="D260" s="11" t="e">
        <f ca="1">IF($B260&lt;='Visualization - Projection'!$C$18,OFFSET(Projection!C260,$A$2,0),NA())</f>
        <v>#N/A</v>
      </c>
      <c r="E260" s="12" t="e">
        <f ca="1">IF($B260&lt;='Visualization - Projection'!$C$18,OFFSET(Projection!D260,$A$2,0),NA())</f>
        <v>#N/A</v>
      </c>
      <c r="F260" s="12" t="e">
        <f ca="1">IF($B260&lt;='Visualization - Projection'!$C$18,OFFSET(Projection!#REF!,$A$2,0),NA())</f>
        <v>#N/A</v>
      </c>
      <c r="G260" s="10" t="e">
        <f ca="1">IF($B260&lt;='Visualization - Projection'!$C$18,OFFSET(Projection!E260,$A$2,0),NA())</f>
        <v>#N/A</v>
      </c>
      <c r="H260" s="12" t="e">
        <f ca="1">IF($B260&lt;='Visualization - Projection'!$C$18,OFFSET(Projection!F260,$A$2,0),NA())</f>
        <v>#N/A</v>
      </c>
      <c r="I260" s="12" t="e">
        <f ca="1">IF($B260&lt;='Visualization - Projection'!$C$18,OFFSET(Projection!#REF!,$A$2,0),NA())</f>
        <v>#N/A</v>
      </c>
      <c r="J260" s="10" t="e">
        <f ca="1">IF($B260&lt;='Visualization - Projection'!$C$18,OFFSET(Projection!O260,$A$2,0),NA())</f>
        <v>#N/A</v>
      </c>
      <c r="K260" s="10" t="e">
        <f ca="1">IF($B260&lt;='Visualization - Projection'!$C$18,OFFSET(Projection!P260,$A$2,0),NA())</f>
        <v>#N/A</v>
      </c>
      <c r="L260" s="12" t="e">
        <f ca="1">IF($B260&lt;='Visualization - Projection'!$C$18,OFFSET(Projection!Q260,$A$2,0),NA())</f>
        <v>#N/A</v>
      </c>
      <c r="M260" s="12" t="e">
        <f ca="1">IF($B260&lt;='Visualization - Projection'!$C$18,OFFSET(Projection!#REF!,$A$2,0),NA())</f>
        <v>#N/A</v>
      </c>
      <c r="N260" s="10" t="e">
        <f ca="1">IF($B260&lt;='Visualization - Projection'!$C$18,OFFSET(Projection!T260,$A$2,0),NA())</f>
        <v>#N/A</v>
      </c>
      <c r="O260" s="11" t="e">
        <f ca="1">IF($B260&lt;='Visualization - Projection'!$C$18,OFFSET(Projection!U260,$A$2,0),NA())</f>
        <v>#N/A</v>
      </c>
      <c r="P260" s="12" t="e">
        <f ca="1">IF($B260&lt;='Visualization - Projection'!$C$18,OFFSET(Projection!V260,$A$2,0),NA())</f>
        <v>#N/A</v>
      </c>
      <c r="Q260" s="10" t="e">
        <f ca="1">IF($B260&lt;='Visualization - Projection'!$C$18,OFFSET(Projection!W260,$A$2,0),NA())</f>
        <v>#N/A</v>
      </c>
      <c r="R260" s="11" t="e">
        <f ca="1">IF($B260&lt;='Visualization - Projection'!$C$18,OFFSET(Projection!X260,$A$2,0),NA())</f>
        <v>#N/A</v>
      </c>
      <c r="S260" s="12" t="e">
        <f ca="1">IF($B260&lt;='Visualization - Projection'!$C$18,OFFSET(Projection!Y260,$A$2,0),NA())</f>
        <v>#N/A</v>
      </c>
      <c r="T260" s="10" t="e">
        <f ca="1">IF($B260&lt;='Visualization - Projection'!$C$18,OFFSET(Projection!Z260,$A$2,0),NA())</f>
        <v>#N/A</v>
      </c>
      <c r="U260" s="10" t="e">
        <f ca="1">IF($B260&lt;='Visualization - Projection'!$C$18,OFFSET(Projection!AA260,$A$2,0),NA())</f>
        <v>#N/A</v>
      </c>
      <c r="V260" s="12" t="e">
        <f ca="1">IF($B260&lt;='Visualization - Projection'!$C$18,OFFSET(Projection!AB260,$A$2,0),NA())</f>
        <v>#N/A</v>
      </c>
      <c r="W260" s="10" t="e">
        <f ca="1">IF($B260&lt;='Visualization - Projection'!$C$18,OFFSET(Projection!AC260,$A$2,0),NA())</f>
        <v>#N/A</v>
      </c>
      <c r="X260" s="12" t="e">
        <f ca="1">IF($B260&lt;='Visualization - Projection'!$C$18,OFFSET(Projection!AD260,$A$2,0),NA())</f>
        <v>#N/A</v>
      </c>
      <c r="Y260" s="11" t="e">
        <f ca="1">IF($B260&lt;='Visualization - Projection'!$C$18,OFFSET(Projection!AE260,$A$2,0),NA())</f>
        <v>#N/A</v>
      </c>
      <c r="Z260" s="10" t="e">
        <f ca="1">IF($B260&lt;='Visualization - Projection'!$C$18,OFFSET(Projection!AI260,$A$2,0),NA())</f>
        <v>#N/A</v>
      </c>
      <c r="AA260" s="11" t="e">
        <f ca="1">IF($B260&lt;='Visualization - Projection'!$C$18,OFFSET(Projection!AJ260,$A$2,0),NA())</f>
        <v>#N/A</v>
      </c>
      <c r="AB260" s="11" t="e">
        <f ca="1">IF($B260&lt;='Visualization - Projection'!$C$18,OFFSET(Projection!#REF!,$A$2,0),NA())</f>
        <v>#N/A</v>
      </c>
      <c r="AC260" s="11" t="e">
        <f ca="1">IF($B260&lt;='Visualization - Projection'!$C$18,OFFSET(Projection!AK260,$A$2,0),NA())</f>
        <v>#N/A</v>
      </c>
      <c r="AD260" s="10" t="e">
        <f ca="1">IF($B260&lt;='Visualization - Projection'!$C$18,OFFSET(Projection!AL260,$A$2,0),NA())</f>
        <v>#N/A</v>
      </c>
      <c r="AE260" s="10" t="e">
        <f ca="1">IF($B260&lt;='Visualization - Projection'!$C$18,OFFSET(Projection!AM260,$A$2,0),NA())</f>
        <v>#N/A</v>
      </c>
      <c r="AF260" s="3" t="e">
        <f ca="1">IF($B260&lt;='Visualization - Projection'!$C$18,OFFSET(Projection!K260,$A$2,0),NA())</f>
        <v>#N/A</v>
      </c>
      <c r="AG260" s="3" t="e">
        <f ca="1">IF($B260&lt;='Visualization - Projection'!$C$18,OFFSET(Projection!M260,$A$2,0),NA())</f>
        <v>#N/A</v>
      </c>
      <c r="AH260" s="3" t="e">
        <f ca="1">IF($B260&lt;='Visualization - Projection'!$C$18,OFFSET(Projection!N260,$A$2,0),NA())</f>
        <v>#N/A</v>
      </c>
    </row>
    <row r="261" spans="2:34">
      <c r="B261" s="9" t="e">
        <f ca="1">IF(B260&lt;'Visualization - Projection'!$C$18,OFFSET(Projection!A261,$A$2,0),NA())</f>
        <v>#N/A</v>
      </c>
      <c r="C261" s="10" t="e">
        <f ca="1">IF($B261&lt;='Visualization - Projection'!$C$18,OFFSET(Projection!B261,$A$2,0),NA())</f>
        <v>#N/A</v>
      </c>
      <c r="D261" s="11" t="e">
        <f ca="1">IF($B261&lt;='Visualization - Projection'!$C$18,OFFSET(Projection!C261,$A$2,0),NA())</f>
        <v>#N/A</v>
      </c>
      <c r="E261" s="12" t="e">
        <f ca="1">IF($B261&lt;='Visualization - Projection'!$C$18,OFFSET(Projection!D261,$A$2,0),NA())</f>
        <v>#N/A</v>
      </c>
      <c r="F261" s="12" t="e">
        <f ca="1">IF($B261&lt;='Visualization - Projection'!$C$18,OFFSET(Projection!#REF!,$A$2,0),NA())</f>
        <v>#N/A</v>
      </c>
      <c r="G261" s="10" t="e">
        <f ca="1">IF($B261&lt;='Visualization - Projection'!$C$18,OFFSET(Projection!E261,$A$2,0),NA())</f>
        <v>#N/A</v>
      </c>
      <c r="H261" s="12" t="e">
        <f ca="1">IF($B261&lt;='Visualization - Projection'!$C$18,OFFSET(Projection!F261,$A$2,0),NA())</f>
        <v>#N/A</v>
      </c>
      <c r="I261" s="12" t="e">
        <f ca="1">IF($B261&lt;='Visualization - Projection'!$C$18,OFFSET(Projection!#REF!,$A$2,0),NA())</f>
        <v>#N/A</v>
      </c>
      <c r="J261" s="10" t="e">
        <f ca="1">IF($B261&lt;='Visualization - Projection'!$C$18,OFFSET(Projection!O261,$A$2,0),NA())</f>
        <v>#N/A</v>
      </c>
      <c r="K261" s="10" t="e">
        <f ca="1">IF($B261&lt;='Visualization - Projection'!$C$18,OFFSET(Projection!P261,$A$2,0),NA())</f>
        <v>#N/A</v>
      </c>
      <c r="L261" s="12" t="e">
        <f ca="1">IF($B261&lt;='Visualization - Projection'!$C$18,OFFSET(Projection!Q261,$A$2,0),NA())</f>
        <v>#N/A</v>
      </c>
      <c r="M261" s="12" t="e">
        <f ca="1">IF($B261&lt;='Visualization - Projection'!$C$18,OFFSET(Projection!#REF!,$A$2,0),NA())</f>
        <v>#N/A</v>
      </c>
      <c r="N261" s="10" t="e">
        <f ca="1">IF($B261&lt;='Visualization - Projection'!$C$18,OFFSET(Projection!T261,$A$2,0),NA())</f>
        <v>#N/A</v>
      </c>
      <c r="O261" s="11" t="e">
        <f ca="1">IF($B261&lt;='Visualization - Projection'!$C$18,OFFSET(Projection!U261,$A$2,0),NA())</f>
        <v>#N/A</v>
      </c>
      <c r="P261" s="12" t="e">
        <f ca="1">IF($B261&lt;='Visualization - Projection'!$C$18,OFFSET(Projection!V261,$A$2,0),NA())</f>
        <v>#N/A</v>
      </c>
      <c r="Q261" s="10" t="e">
        <f ca="1">IF($B261&lt;='Visualization - Projection'!$C$18,OFFSET(Projection!W261,$A$2,0),NA())</f>
        <v>#N/A</v>
      </c>
      <c r="R261" s="11" t="e">
        <f ca="1">IF($B261&lt;='Visualization - Projection'!$C$18,OFFSET(Projection!X261,$A$2,0),NA())</f>
        <v>#N/A</v>
      </c>
      <c r="S261" s="12" t="e">
        <f ca="1">IF($B261&lt;='Visualization - Projection'!$C$18,OFFSET(Projection!Y261,$A$2,0),NA())</f>
        <v>#N/A</v>
      </c>
      <c r="T261" s="10" t="e">
        <f ca="1">IF($B261&lt;='Visualization - Projection'!$C$18,OFFSET(Projection!Z261,$A$2,0),NA())</f>
        <v>#N/A</v>
      </c>
      <c r="U261" s="10" t="e">
        <f ca="1">IF($B261&lt;='Visualization - Projection'!$C$18,OFFSET(Projection!AA261,$A$2,0),NA())</f>
        <v>#N/A</v>
      </c>
      <c r="V261" s="12" t="e">
        <f ca="1">IF($B261&lt;='Visualization - Projection'!$C$18,OFFSET(Projection!AB261,$A$2,0),NA())</f>
        <v>#N/A</v>
      </c>
      <c r="W261" s="10" t="e">
        <f ca="1">IF($B261&lt;='Visualization - Projection'!$C$18,OFFSET(Projection!AC261,$A$2,0),NA())</f>
        <v>#N/A</v>
      </c>
      <c r="X261" s="12" t="e">
        <f ca="1">IF($B261&lt;='Visualization - Projection'!$C$18,OFFSET(Projection!AD261,$A$2,0),NA())</f>
        <v>#N/A</v>
      </c>
      <c r="Y261" s="11" t="e">
        <f ca="1">IF($B261&lt;='Visualization - Projection'!$C$18,OFFSET(Projection!AE261,$A$2,0),NA())</f>
        <v>#N/A</v>
      </c>
      <c r="Z261" s="10" t="e">
        <f ca="1">IF($B261&lt;='Visualization - Projection'!$C$18,OFFSET(Projection!AI261,$A$2,0),NA())</f>
        <v>#N/A</v>
      </c>
      <c r="AA261" s="11" t="e">
        <f ca="1">IF($B261&lt;='Visualization - Projection'!$C$18,OFFSET(Projection!AJ261,$A$2,0),NA())</f>
        <v>#N/A</v>
      </c>
      <c r="AB261" s="11" t="e">
        <f ca="1">IF($B261&lt;='Visualization - Projection'!$C$18,OFFSET(Projection!#REF!,$A$2,0),NA())</f>
        <v>#N/A</v>
      </c>
      <c r="AC261" s="11" t="e">
        <f ca="1">IF($B261&lt;='Visualization - Projection'!$C$18,OFFSET(Projection!AK261,$A$2,0),NA())</f>
        <v>#N/A</v>
      </c>
      <c r="AD261" s="10" t="e">
        <f ca="1">IF($B261&lt;='Visualization - Projection'!$C$18,OFFSET(Projection!AL261,$A$2,0),NA())</f>
        <v>#N/A</v>
      </c>
      <c r="AE261" s="10" t="e">
        <f ca="1">IF($B261&lt;='Visualization - Projection'!$C$18,OFFSET(Projection!AM261,$A$2,0),NA())</f>
        <v>#N/A</v>
      </c>
      <c r="AF261" s="3" t="e">
        <f ca="1">IF($B261&lt;='Visualization - Projection'!$C$18,OFFSET(Projection!K261,$A$2,0),NA())</f>
        <v>#N/A</v>
      </c>
      <c r="AG261" s="3" t="e">
        <f ca="1">IF($B261&lt;='Visualization - Projection'!$C$18,OFFSET(Projection!M261,$A$2,0),NA())</f>
        <v>#N/A</v>
      </c>
      <c r="AH261" s="3" t="e">
        <f ca="1">IF($B261&lt;='Visualization - Projection'!$C$18,OFFSET(Projection!N261,$A$2,0),NA())</f>
        <v>#N/A</v>
      </c>
    </row>
    <row r="262" spans="2:34">
      <c r="B262" s="9" t="e">
        <f ca="1">IF(B261&lt;'Visualization - Projection'!$C$18,OFFSET(Projection!A262,$A$2,0),NA())</f>
        <v>#N/A</v>
      </c>
      <c r="C262" s="10" t="e">
        <f ca="1">IF($B262&lt;='Visualization - Projection'!$C$18,OFFSET(Projection!B262,$A$2,0),NA())</f>
        <v>#N/A</v>
      </c>
      <c r="D262" s="11" t="e">
        <f ca="1">IF($B262&lt;='Visualization - Projection'!$C$18,OFFSET(Projection!C262,$A$2,0),NA())</f>
        <v>#N/A</v>
      </c>
      <c r="E262" s="12" t="e">
        <f ca="1">IF($B262&lt;='Visualization - Projection'!$C$18,OFFSET(Projection!D262,$A$2,0),NA())</f>
        <v>#N/A</v>
      </c>
      <c r="F262" s="12" t="e">
        <f ca="1">IF($B262&lt;='Visualization - Projection'!$C$18,OFFSET(Projection!#REF!,$A$2,0),NA())</f>
        <v>#N/A</v>
      </c>
      <c r="G262" s="10" t="e">
        <f ca="1">IF($B262&lt;='Visualization - Projection'!$C$18,OFFSET(Projection!E262,$A$2,0),NA())</f>
        <v>#N/A</v>
      </c>
      <c r="H262" s="12" t="e">
        <f ca="1">IF($B262&lt;='Visualization - Projection'!$C$18,OFFSET(Projection!F262,$A$2,0),NA())</f>
        <v>#N/A</v>
      </c>
      <c r="I262" s="12" t="e">
        <f ca="1">IF($B262&lt;='Visualization - Projection'!$C$18,OFFSET(Projection!#REF!,$A$2,0),NA())</f>
        <v>#N/A</v>
      </c>
      <c r="J262" s="10" t="e">
        <f ca="1">IF($B262&lt;='Visualization - Projection'!$C$18,OFFSET(Projection!O262,$A$2,0),NA())</f>
        <v>#N/A</v>
      </c>
      <c r="K262" s="10" t="e">
        <f ca="1">IF($B262&lt;='Visualization - Projection'!$C$18,OFFSET(Projection!P262,$A$2,0),NA())</f>
        <v>#N/A</v>
      </c>
      <c r="L262" s="12" t="e">
        <f ca="1">IF($B262&lt;='Visualization - Projection'!$C$18,OFFSET(Projection!Q262,$A$2,0),NA())</f>
        <v>#N/A</v>
      </c>
      <c r="M262" s="12" t="e">
        <f ca="1">IF($B262&lt;='Visualization - Projection'!$C$18,OFFSET(Projection!#REF!,$A$2,0),NA())</f>
        <v>#N/A</v>
      </c>
      <c r="N262" s="10" t="e">
        <f ca="1">IF($B262&lt;='Visualization - Projection'!$C$18,OFFSET(Projection!T262,$A$2,0),NA())</f>
        <v>#N/A</v>
      </c>
      <c r="O262" s="11" t="e">
        <f ca="1">IF($B262&lt;='Visualization - Projection'!$C$18,OFFSET(Projection!U262,$A$2,0),NA())</f>
        <v>#N/A</v>
      </c>
      <c r="P262" s="12" t="e">
        <f ca="1">IF($B262&lt;='Visualization - Projection'!$C$18,OFFSET(Projection!V262,$A$2,0),NA())</f>
        <v>#N/A</v>
      </c>
      <c r="Q262" s="10" t="e">
        <f ca="1">IF($B262&lt;='Visualization - Projection'!$C$18,OFFSET(Projection!W262,$A$2,0),NA())</f>
        <v>#N/A</v>
      </c>
      <c r="R262" s="11" t="e">
        <f ca="1">IF($B262&lt;='Visualization - Projection'!$C$18,OFFSET(Projection!X262,$A$2,0),NA())</f>
        <v>#N/A</v>
      </c>
      <c r="S262" s="12" t="e">
        <f ca="1">IF($B262&lt;='Visualization - Projection'!$C$18,OFFSET(Projection!Y262,$A$2,0),NA())</f>
        <v>#N/A</v>
      </c>
      <c r="T262" s="10" t="e">
        <f ca="1">IF($B262&lt;='Visualization - Projection'!$C$18,OFFSET(Projection!Z262,$A$2,0),NA())</f>
        <v>#N/A</v>
      </c>
      <c r="U262" s="10" t="e">
        <f ca="1">IF($B262&lt;='Visualization - Projection'!$C$18,OFFSET(Projection!AA262,$A$2,0),NA())</f>
        <v>#N/A</v>
      </c>
      <c r="V262" s="12" t="e">
        <f ca="1">IF($B262&lt;='Visualization - Projection'!$C$18,OFFSET(Projection!AB262,$A$2,0),NA())</f>
        <v>#N/A</v>
      </c>
      <c r="W262" s="10" t="e">
        <f ca="1">IF($B262&lt;='Visualization - Projection'!$C$18,OFFSET(Projection!AC262,$A$2,0),NA())</f>
        <v>#N/A</v>
      </c>
      <c r="X262" s="12" t="e">
        <f ca="1">IF($B262&lt;='Visualization - Projection'!$C$18,OFFSET(Projection!AD262,$A$2,0),NA())</f>
        <v>#N/A</v>
      </c>
      <c r="Y262" s="11" t="e">
        <f ca="1">IF($B262&lt;='Visualization - Projection'!$C$18,OFFSET(Projection!AE262,$A$2,0),NA())</f>
        <v>#N/A</v>
      </c>
      <c r="Z262" s="10" t="e">
        <f ca="1">IF($B262&lt;='Visualization - Projection'!$C$18,OFFSET(Projection!AI262,$A$2,0),NA())</f>
        <v>#N/A</v>
      </c>
      <c r="AA262" s="11" t="e">
        <f ca="1">IF($B262&lt;='Visualization - Projection'!$C$18,OFFSET(Projection!AJ262,$A$2,0),NA())</f>
        <v>#N/A</v>
      </c>
      <c r="AB262" s="11" t="e">
        <f ca="1">IF($B262&lt;='Visualization - Projection'!$C$18,OFFSET(Projection!#REF!,$A$2,0),NA())</f>
        <v>#N/A</v>
      </c>
      <c r="AC262" s="11" t="e">
        <f ca="1">IF($B262&lt;='Visualization - Projection'!$C$18,OFFSET(Projection!AK262,$A$2,0),NA())</f>
        <v>#N/A</v>
      </c>
      <c r="AD262" s="10" t="e">
        <f ca="1">IF($B262&lt;='Visualization - Projection'!$C$18,OFFSET(Projection!AL262,$A$2,0),NA())</f>
        <v>#N/A</v>
      </c>
      <c r="AE262" s="10" t="e">
        <f ca="1">IF($B262&lt;='Visualization - Projection'!$C$18,OFFSET(Projection!AM262,$A$2,0),NA())</f>
        <v>#N/A</v>
      </c>
      <c r="AF262" s="3" t="e">
        <f ca="1">IF($B262&lt;='Visualization - Projection'!$C$18,OFFSET(Projection!K262,$A$2,0),NA())</f>
        <v>#N/A</v>
      </c>
      <c r="AG262" s="3" t="e">
        <f ca="1">IF($B262&lt;='Visualization - Projection'!$C$18,OFFSET(Projection!M262,$A$2,0),NA())</f>
        <v>#N/A</v>
      </c>
      <c r="AH262" s="3" t="e">
        <f ca="1">IF($B262&lt;='Visualization - Projection'!$C$18,OFFSET(Projection!N262,$A$2,0),NA())</f>
        <v>#N/A</v>
      </c>
    </row>
    <row r="263" spans="2:34">
      <c r="B263" s="9" t="e">
        <f ca="1">IF(B262&lt;'Visualization - Projection'!$C$18,OFFSET(Projection!A263,$A$2,0),NA())</f>
        <v>#N/A</v>
      </c>
      <c r="C263" s="10" t="e">
        <f ca="1">IF($B263&lt;='Visualization - Projection'!$C$18,OFFSET(Projection!B263,$A$2,0),NA())</f>
        <v>#N/A</v>
      </c>
      <c r="D263" s="11" t="e">
        <f ca="1">IF($B263&lt;='Visualization - Projection'!$C$18,OFFSET(Projection!C263,$A$2,0),NA())</f>
        <v>#N/A</v>
      </c>
      <c r="E263" s="12" t="e">
        <f ca="1">IF($B263&lt;='Visualization - Projection'!$C$18,OFFSET(Projection!D263,$A$2,0),NA())</f>
        <v>#N/A</v>
      </c>
      <c r="F263" s="12" t="e">
        <f ca="1">IF($B263&lt;='Visualization - Projection'!$C$18,OFFSET(Projection!#REF!,$A$2,0),NA())</f>
        <v>#N/A</v>
      </c>
      <c r="G263" s="10" t="e">
        <f ca="1">IF($B263&lt;='Visualization - Projection'!$C$18,OFFSET(Projection!E263,$A$2,0),NA())</f>
        <v>#N/A</v>
      </c>
      <c r="H263" s="12" t="e">
        <f ca="1">IF($B263&lt;='Visualization - Projection'!$C$18,OFFSET(Projection!F263,$A$2,0),NA())</f>
        <v>#N/A</v>
      </c>
      <c r="I263" s="12" t="e">
        <f ca="1">IF($B263&lt;='Visualization - Projection'!$C$18,OFFSET(Projection!#REF!,$A$2,0),NA())</f>
        <v>#N/A</v>
      </c>
      <c r="J263" s="10" t="e">
        <f ca="1">IF($B263&lt;='Visualization - Projection'!$C$18,OFFSET(Projection!O263,$A$2,0),NA())</f>
        <v>#N/A</v>
      </c>
      <c r="K263" s="10" t="e">
        <f ca="1">IF($B263&lt;='Visualization - Projection'!$C$18,OFFSET(Projection!P263,$A$2,0),NA())</f>
        <v>#N/A</v>
      </c>
      <c r="L263" s="12" t="e">
        <f ca="1">IF($B263&lt;='Visualization - Projection'!$C$18,OFFSET(Projection!Q263,$A$2,0),NA())</f>
        <v>#N/A</v>
      </c>
      <c r="M263" s="12" t="e">
        <f ca="1">IF($B263&lt;='Visualization - Projection'!$C$18,OFFSET(Projection!#REF!,$A$2,0),NA())</f>
        <v>#N/A</v>
      </c>
      <c r="N263" s="10" t="e">
        <f ca="1">IF($B263&lt;='Visualization - Projection'!$C$18,OFFSET(Projection!T263,$A$2,0),NA())</f>
        <v>#N/A</v>
      </c>
      <c r="O263" s="11" t="e">
        <f ca="1">IF($B263&lt;='Visualization - Projection'!$C$18,OFFSET(Projection!U263,$A$2,0),NA())</f>
        <v>#N/A</v>
      </c>
      <c r="P263" s="12" t="e">
        <f ca="1">IF($B263&lt;='Visualization - Projection'!$C$18,OFFSET(Projection!V263,$A$2,0),NA())</f>
        <v>#N/A</v>
      </c>
      <c r="Q263" s="10" t="e">
        <f ca="1">IF($B263&lt;='Visualization - Projection'!$C$18,OFFSET(Projection!W263,$A$2,0),NA())</f>
        <v>#N/A</v>
      </c>
      <c r="R263" s="11" t="e">
        <f ca="1">IF($B263&lt;='Visualization - Projection'!$C$18,OFFSET(Projection!X263,$A$2,0),NA())</f>
        <v>#N/A</v>
      </c>
      <c r="S263" s="12" t="e">
        <f ca="1">IF($B263&lt;='Visualization - Projection'!$C$18,OFFSET(Projection!Y263,$A$2,0),NA())</f>
        <v>#N/A</v>
      </c>
      <c r="T263" s="10" t="e">
        <f ca="1">IF($B263&lt;='Visualization - Projection'!$C$18,OFFSET(Projection!Z263,$A$2,0),NA())</f>
        <v>#N/A</v>
      </c>
      <c r="U263" s="10" t="e">
        <f ca="1">IF($B263&lt;='Visualization - Projection'!$C$18,OFFSET(Projection!AA263,$A$2,0),NA())</f>
        <v>#N/A</v>
      </c>
      <c r="V263" s="12" t="e">
        <f ca="1">IF($B263&lt;='Visualization - Projection'!$C$18,OFFSET(Projection!AB263,$A$2,0),NA())</f>
        <v>#N/A</v>
      </c>
      <c r="W263" s="10" t="e">
        <f ca="1">IF($B263&lt;='Visualization - Projection'!$C$18,OFFSET(Projection!AC263,$A$2,0),NA())</f>
        <v>#N/A</v>
      </c>
      <c r="X263" s="12" t="e">
        <f ca="1">IF($B263&lt;='Visualization - Projection'!$C$18,OFFSET(Projection!AD263,$A$2,0),NA())</f>
        <v>#N/A</v>
      </c>
      <c r="Y263" s="11" t="e">
        <f ca="1">IF($B263&lt;='Visualization - Projection'!$C$18,OFFSET(Projection!AE263,$A$2,0),NA())</f>
        <v>#N/A</v>
      </c>
      <c r="Z263" s="10" t="e">
        <f ca="1">IF($B263&lt;='Visualization - Projection'!$C$18,OFFSET(Projection!AI263,$A$2,0),NA())</f>
        <v>#N/A</v>
      </c>
      <c r="AA263" s="11" t="e">
        <f ca="1">IF($B263&lt;='Visualization - Projection'!$C$18,OFFSET(Projection!AJ263,$A$2,0),NA())</f>
        <v>#N/A</v>
      </c>
      <c r="AB263" s="11" t="e">
        <f ca="1">IF($B263&lt;='Visualization - Projection'!$C$18,OFFSET(Projection!#REF!,$A$2,0),NA())</f>
        <v>#N/A</v>
      </c>
      <c r="AC263" s="11" t="e">
        <f ca="1">IF($B263&lt;='Visualization - Projection'!$C$18,OFFSET(Projection!AK263,$A$2,0),NA())</f>
        <v>#N/A</v>
      </c>
      <c r="AD263" s="10" t="e">
        <f ca="1">IF($B263&lt;='Visualization - Projection'!$C$18,OFFSET(Projection!AL263,$A$2,0),NA())</f>
        <v>#N/A</v>
      </c>
      <c r="AE263" s="10" t="e">
        <f ca="1">IF($B263&lt;='Visualization - Projection'!$C$18,OFFSET(Projection!AM263,$A$2,0),NA())</f>
        <v>#N/A</v>
      </c>
      <c r="AF263" s="3" t="e">
        <f ca="1">IF($B263&lt;='Visualization - Projection'!$C$18,OFFSET(Projection!K263,$A$2,0),NA())</f>
        <v>#N/A</v>
      </c>
      <c r="AG263" s="3" t="e">
        <f ca="1">IF($B263&lt;='Visualization - Projection'!$C$18,OFFSET(Projection!M263,$A$2,0),NA())</f>
        <v>#N/A</v>
      </c>
      <c r="AH263" s="3" t="e">
        <f ca="1">IF($B263&lt;='Visualization - Projection'!$C$18,OFFSET(Projection!N263,$A$2,0),NA())</f>
        <v>#N/A</v>
      </c>
    </row>
    <row r="264" spans="2:34">
      <c r="B264" s="9" t="e">
        <f ca="1">IF(B263&lt;'Visualization - Projection'!$C$18,OFFSET(Projection!A264,$A$2,0),NA())</f>
        <v>#N/A</v>
      </c>
      <c r="C264" s="10" t="e">
        <f ca="1">IF($B264&lt;='Visualization - Projection'!$C$18,OFFSET(Projection!B264,$A$2,0),NA())</f>
        <v>#N/A</v>
      </c>
      <c r="D264" s="11" t="e">
        <f ca="1">IF($B264&lt;='Visualization - Projection'!$C$18,OFFSET(Projection!C264,$A$2,0),NA())</f>
        <v>#N/A</v>
      </c>
      <c r="E264" s="12" t="e">
        <f ca="1">IF($B264&lt;='Visualization - Projection'!$C$18,OFFSET(Projection!D264,$A$2,0),NA())</f>
        <v>#N/A</v>
      </c>
      <c r="F264" s="12" t="e">
        <f ca="1">IF($B264&lt;='Visualization - Projection'!$C$18,OFFSET(Projection!#REF!,$A$2,0),NA())</f>
        <v>#N/A</v>
      </c>
      <c r="G264" s="10" t="e">
        <f ca="1">IF($B264&lt;='Visualization - Projection'!$C$18,OFFSET(Projection!E264,$A$2,0),NA())</f>
        <v>#N/A</v>
      </c>
      <c r="H264" s="12" t="e">
        <f ca="1">IF($B264&lt;='Visualization - Projection'!$C$18,OFFSET(Projection!F264,$A$2,0),NA())</f>
        <v>#N/A</v>
      </c>
      <c r="I264" s="12" t="e">
        <f ca="1">IF($B264&lt;='Visualization - Projection'!$C$18,OFFSET(Projection!#REF!,$A$2,0),NA())</f>
        <v>#N/A</v>
      </c>
      <c r="J264" s="10" t="e">
        <f ca="1">IF($B264&lt;='Visualization - Projection'!$C$18,OFFSET(Projection!O264,$A$2,0),NA())</f>
        <v>#N/A</v>
      </c>
      <c r="K264" s="10" t="e">
        <f ca="1">IF($B264&lt;='Visualization - Projection'!$C$18,OFFSET(Projection!P264,$A$2,0),NA())</f>
        <v>#N/A</v>
      </c>
      <c r="L264" s="12" t="e">
        <f ca="1">IF($B264&lt;='Visualization - Projection'!$C$18,OFFSET(Projection!Q264,$A$2,0),NA())</f>
        <v>#N/A</v>
      </c>
      <c r="M264" s="12" t="e">
        <f ca="1">IF($B264&lt;='Visualization - Projection'!$C$18,OFFSET(Projection!#REF!,$A$2,0),NA())</f>
        <v>#N/A</v>
      </c>
      <c r="N264" s="10" t="e">
        <f ca="1">IF($B264&lt;='Visualization - Projection'!$C$18,OFFSET(Projection!T264,$A$2,0),NA())</f>
        <v>#N/A</v>
      </c>
      <c r="O264" s="11" t="e">
        <f ca="1">IF($B264&lt;='Visualization - Projection'!$C$18,OFFSET(Projection!U264,$A$2,0),NA())</f>
        <v>#N/A</v>
      </c>
      <c r="P264" s="12" t="e">
        <f ca="1">IF($B264&lt;='Visualization - Projection'!$C$18,OFFSET(Projection!V264,$A$2,0),NA())</f>
        <v>#N/A</v>
      </c>
      <c r="Q264" s="10" t="e">
        <f ca="1">IF($B264&lt;='Visualization - Projection'!$C$18,OFFSET(Projection!W264,$A$2,0),NA())</f>
        <v>#N/A</v>
      </c>
      <c r="R264" s="11" t="e">
        <f ca="1">IF($B264&lt;='Visualization - Projection'!$C$18,OFFSET(Projection!X264,$A$2,0),NA())</f>
        <v>#N/A</v>
      </c>
      <c r="S264" s="12" t="e">
        <f ca="1">IF($B264&lt;='Visualization - Projection'!$C$18,OFFSET(Projection!Y264,$A$2,0),NA())</f>
        <v>#N/A</v>
      </c>
      <c r="T264" s="10" t="e">
        <f ca="1">IF($B264&lt;='Visualization - Projection'!$C$18,OFFSET(Projection!Z264,$A$2,0),NA())</f>
        <v>#N/A</v>
      </c>
      <c r="U264" s="10" t="e">
        <f ca="1">IF($B264&lt;='Visualization - Projection'!$C$18,OFFSET(Projection!AA264,$A$2,0),NA())</f>
        <v>#N/A</v>
      </c>
      <c r="V264" s="12" t="e">
        <f ca="1">IF($B264&lt;='Visualization - Projection'!$C$18,OFFSET(Projection!AB264,$A$2,0),NA())</f>
        <v>#N/A</v>
      </c>
      <c r="W264" s="10" t="e">
        <f ca="1">IF($B264&lt;='Visualization - Projection'!$C$18,OFFSET(Projection!AC264,$A$2,0),NA())</f>
        <v>#N/A</v>
      </c>
      <c r="X264" s="12" t="e">
        <f ca="1">IF($B264&lt;='Visualization - Projection'!$C$18,OFFSET(Projection!AD264,$A$2,0),NA())</f>
        <v>#N/A</v>
      </c>
      <c r="Y264" s="11" t="e">
        <f ca="1">IF($B264&lt;='Visualization - Projection'!$C$18,OFFSET(Projection!AE264,$A$2,0),NA())</f>
        <v>#N/A</v>
      </c>
      <c r="Z264" s="10" t="e">
        <f ca="1">IF($B264&lt;='Visualization - Projection'!$C$18,OFFSET(Projection!AI264,$A$2,0),NA())</f>
        <v>#N/A</v>
      </c>
      <c r="AA264" s="11" t="e">
        <f ca="1">IF($B264&lt;='Visualization - Projection'!$C$18,OFFSET(Projection!AJ264,$A$2,0),NA())</f>
        <v>#N/A</v>
      </c>
      <c r="AB264" s="11" t="e">
        <f ca="1">IF($B264&lt;='Visualization - Projection'!$C$18,OFFSET(Projection!#REF!,$A$2,0),NA())</f>
        <v>#N/A</v>
      </c>
      <c r="AC264" s="11" t="e">
        <f ca="1">IF($B264&lt;='Visualization - Projection'!$C$18,OFFSET(Projection!AK264,$A$2,0),NA())</f>
        <v>#N/A</v>
      </c>
      <c r="AD264" s="10" t="e">
        <f ca="1">IF($B264&lt;='Visualization - Projection'!$C$18,OFFSET(Projection!AL264,$A$2,0),NA())</f>
        <v>#N/A</v>
      </c>
      <c r="AE264" s="10" t="e">
        <f ca="1">IF($B264&lt;='Visualization - Projection'!$C$18,OFFSET(Projection!AM264,$A$2,0),NA())</f>
        <v>#N/A</v>
      </c>
      <c r="AF264" s="3" t="e">
        <f ca="1">IF($B264&lt;='Visualization - Projection'!$C$18,OFFSET(Projection!K264,$A$2,0),NA())</f>
        <v>#N/A</v>
      </c>
      <c r="AG264" s="3" t="e">
        <f ca="1">IF($B264&lt;='Visualization - Projection'!$C$18,OFFSET(Projection!M264,$A$2,0),NA())</f>
        <v>#N/A</v>
      </c>
      <c r="AH264" s="3" t="e">
        <f ca="1">IF($B264&lt;='Visualization - Projection'!$C$18,OFFSET(Projection!N264,$A$2,0),NA())</f>
        <v>#N/A</v>
      </c>
    </row>
    <row r="265" spans="2:34">
      <c r="B265" s="9" t="e">
        <f ca="1">IF(B264&lt;'Visualization - Projection'!$C$18,OFFSET(Projection!A265,$A$2,0),NA())</f>
        <v>#N/A</v>
      </c>
      <c r="C265" s="10" t="e">
        <f ca="1">IF($B265&lt;='Visualization - Projection'!$C$18,OFFSET(Projection!B265,$A$2,0),NA())</f>
        <v>#N/A</v>
      </c>
      <c r="D265" s="11" t="e">
        <f ca="1">IF($B265&lt;='Visualization - Projection'!$C$18,OFFSET(Projection!C265,$A$2,0),NA())</f>
        <v>#N/A</v>
      </c>
      <c r="E265" s="12" t="e">
        <f ca="1">IF($B265&lt;='Visualization - Projection'!$C$18,OFFSET(Projection!D265,$A$2,0),NA())</f>
        <v>#N/A</v>
      </c>
      <c r="F265" s="12" t="e">
        <f ca="1">IF($B265&lt;='Visualization - Projection'!$C$18,OFFSET(Projection!#REF!,$A$2,0),NA())</f>
        <v>#N/A</v>
      </c>
      <c r="G265" s="10" t="e">
        <f ca="1">IF($B265&lt;='Visualization - Projection'!$C$18,OFFSET(Projection!E265,$A$2,0),NA())</f>
        <v>#N/A</v>
      </c>
      <c r="H265" s="12" t="e">
        <f ca="1">IF($B265&lt;='Visualization - Projection'!$C$18,OFFSET(Projection!F265,$A$2,0),NA())</f>
        <v>#N/A</v>
      </c>
      <c r="I265" s="12" t="e">
        <f ca="1">IF($B265&lt;='Visualization - Projection'!$C$18,OFFSET(Projection!#REF!,$A$2,0),NA())</f>
        <v>#N/A</v>
      </c>
      <c r="J265" s="10" t="e">
        <f ca="1">IF($B265&lt;='Visualization - Projection'!$C$18,OFFSET(Projection!O265,$A$2,0),NA())</f>
        <v>#N/A</v>
      </c>
      <c r="K265" s="10" t="e">
        <f ca="1">IF($B265&lt;='Visualization - Projection'!$C$18,OFFSET(Projection!P265,$A$2,0),NA())</f>
        <v>#N/A</v>
      </c>
      <c r="L265" s="12" t="e">
        <f ca="1">IF($B265&lt;='Visualization - Projection'!$C$18,OFFSET(Projection!Q265,$A$2,0),NA())</f>
        <v>#N/A</v>
      </c>
      <c r="M265" s="12" t="e">
        <f ca="1">IF($B265&lt;='Visualization - Projection'!$C$18,OFFSET(Projection!#REF!,$A$2,0),NA())</f>
        <v>#N/A</v>
      </c>
      <c r="N265" s="10" t="e">
        <f ca="1">IF($B265&lt;='Visualization - Projection'!$C$18,OFFSET(Projection!T265,$A$2,0),NA())</f>
        <v>#N/A</v>
      </c>
      <c r="O265" s="11" t="e">
        <f ca="1">IF($B265&lt;='Visualization - Projection'!$C$18,OFFSET(Projection!U265,$A$2,0),NA())</f>
        <v>#N/A</v>
      </c>
      <c r="P265" s="12" t="e">
        <f ca="1">IF($B265&lt;='Visualization - Projection'!$C$18,OFFSET(Projection!V265,$A$2,0),NA())</f>
        <v>#N/A</v>
      </c>
      <c r="Q265" s="10" t="e">
        <f ca="1">IF($B265&lt;='Visualization - Projection'!$C$18,OFFSET(Projection!W265,$A$2,0),NA())</f>
        <v>#N/A</v>
      </c>
      <c r="R265" s="11" t="e">
        <f ca="1">IF($B265&lt;='Visualization - Projection'!$C$18,OFFSET(Projection!X265,$A$2,0),NA())</f>
        <v>#N/A</v>
      </c>
      <c r="S265" s="12" t="e">
        <f ca="1">IF($B265&lt;='Visualization - Projection'!$C$18,OFFSET(Projection!Y265,$A$2,0),NA())</f>
        <v>#N/A</v>
      </c>
      <c r="T265" s="10" t="e">
        <f ca="1">IF($B265&lt;='Visualization - Projection'!$C$18,OFFSET(Projection!Z265,$A$2,0),NA())</f>
        <v>#N/A</v>
      </c>
      <c r="U265" s="10" t="e">
        <f ca="1">IF($B265&lt;='Visualization - Projection'!$C$18,OFFSET(Projection!AA265,$A$2,0),NA())</f>
        <v>#N/A</v>
      </c>
      <c r="V265" s="12" t="e">
        <f ca="1">IF($B265&lt;='Visualization - Projection'!$C$18,OFFSET(Projection!AB265,$A$2,0),NA())</f>
        <v>#N/A</v>
      </c>
      <c r="W265" s="10" t="e">
        <f ca="1">IF($B265&lt;='Visualization - Projection'!$C$18,OFFSET(Projection!AC265,$A$2,0),NA())</f>
        <v>#N/A</v>
      </c>
      <c r="X265" s="12" t="e">
        <f ca="1">IF($B265&lt;='Visualization - Projection'!$C$18,OFFSET(Projection!AD265,$A$2,0),NA())</f>
        <v>#N/A</v>
      </c>
      <c r="Y265" s="11" t="e">
        <f ca="1">IF($B265&lt;='Visualization - Projection'!$C$18,OFFSET(Projection!AE265,$A$2,0),NA())</f>
        <v>#N/A</v>
      </c>
      <c r="Z265" s="10" t="e">
        <f ca="1">IF($B265&lt;='Visualization - Projection'!$C$18,OFFSET(Projection!AI265,$A$2,0),NA())</f>
        <v>#N/A</v>
      </c>
      <c r="AA265" s="11" t="e">
        <f ca="1">IF($B265&lt;='Visualization - Projection'!$C$18,OFFSET(Projection!AJ265,$A$2,0),NA())</f>
        <v>#N/A</v>
      </c>
      <c r="AB265" s="11" t="e">
        <f ca="1">IF($B265&lt;='Visualization - Projection'!$C$18,OFFSET(Projection!#REF!,$A$2,0),NA())</f>
        <v>#N/A</v>
      </c>
      <c r="AC265" s="11" t="e">
        <f ca="1">IF($B265&lt;='Visualization - Projection'!$C$18,OFFSET(Projection!AK265,$A$2,0),NA())</f>
        <v>#N/A</v>
      </c>
      <c r="AD265" s="10" t="e">
        <f ca="1">IF($B265&lt;='Visualization - Projection'!$C$18,OFFSET(Projection!AL265,$A$2,0),NA())</f>
        <v>#N/A</v>
      </c>
      <c r="AE265" s="10" t="e">
        <f ca="1">IF($B265&lt;='Visualization - Projection'!$C$18,OFFSET(Projection!AM265,$A$2,0),NA())</f>
        <v>#N/A</v>
      </c>
      <c r="AF265" s="3" t="e">
        <f ca="1">IF($B265&lt;='Visualization - Projection'!$C$18,OFFSET(Projection!K265,$A$2,0),NA())</f>
        <v>#N/A</v>
      </c>
      <c r="AG265" s="3" t="e">
        <f ca="1">IF($B265&lt;='Visualization - Projection'!$C$18,OFFSET(Projection!M265,$A$2,0),NA())</f>
        <v>#N/A</v>
      </c>
      <c r="AH265" s="3" t="e">
        <f ca="1">IF($B265&lt;='Visualization - Projection'!$C$18,OFFSET(Projection!N265,$A$2,0),NA())</f>
        <v>#N/A</v>
      </c>
    </row>
    <row r="266" spans="2:34">
      <c r="B266" s="9" t="e">
        <f ca="1">IF(B265&lt;'Visualization - Projection'!$C$18,OFFSET(Projection!A266,$A$2,0),NA())</f>
        <v>#N/A</v>
      </c>
      <c r="C266" s="10" t="e">
        <f ca="1">IF($B266&lt;='Visualization - Projection'!$C$18,OFFSET(Projection!B266,$A$2,0),NA())</f>
        <v>#N/A</v>
      </c>
      <c r="D266" s="11" t="e">
        <f ca="1">IF($B266&lt;='Visualization - Projection'!$C$18,OFFSET(Projection!C266,$A$2,0),NA())</f>
        <v>#N/A</v>
      </c>
      <c r="E266" s="12" t="e">
        <f ca="1">IF($B266&lt;='Visualization - Projection'!$C$18,OFFSET(Projection!D266,$A$2,0),NA())</f>
        <v>#N/A</v>
      </c>
      <c r="F266" s="12" t="e">
        <f ca="1">IF($B266&lt;='Visualization - Projection'!$C$18,OFFSET(Projection!#REF!,$A$2,0),NA())</f>
        <v>#N/A</v>
      </c>
      <c r="G266" s="10" t="e">
        <f ca="1">IF($B266&lt;='Visualization - Projection'!$C$18,OFFSET(Projection!E266,$A$2,0),NA())</f>
        <v>#N/A</v>
      </c>
      <c r="H266" s="12" t="e">
        <f ca="1">IF($B266&lt;='Visualization - Projection'!$C$18,OFFSET(Projection!F266,$A$2,0),NA())</f>
        <v>#N/A</v>
      </c>
      <c r="I266" s="12" t="e">
        <f ca="1">IF($B266&lt;='Visualization - Projection'!$C$18,OFFSET(Projection!#REF!,$A$2,0),NA())</f>
        <v>#N/A</v>
      </c>
      <c r="J266" s="10" t="e">
        <f ca="1">IF($B266&lt;='Visualization - Projection'!$C$18,OFFSET(Projection!O266,$A$2,0),NA())</f>
        <v>#N/A</v>
      </c>
      <c r="K266" s="10" t="e">
        <f ca="1">IF($B266&lt;='Visualization - Projection'!$C$18,OFFSET(Projection!P266,$A$2,0),NA())</f>
        <v>#N/A</v>
      </c>
      <c r="L266" s="12" t="e">
        <f ca="1">IF($B266&lt;='Visualization - Projection'!$C$18,OFFSET(Projection!Q266,$A$2,0),NA())</f>
        <v>#N/A</v>
      </c>
      <c r="M266" s="12" t="e">
        <f ca="1">IF($B266&lt;='Visualization - Projection'!$C$18,OFFSET(Projection!#REF!,$A$2,0),NA())</f>
        <v>#N/A</v>
      </c>
      <c r="N266" s="10" t="e">
        <f ca="1">IF($B266&lt;='Visualization - Projection'!$C$18,OFFSET(Projection!T266,$A$2,0),NA())</f>
        <v>#N/A</v>
      </c>
      <c r="O266" s="11" t="e">
        <f ca="1">IF($B266&lt;='Visualization - Projection'!$C$18,OFFSET(Projection!U266,$A$2,0),NA())</f>
        <v>#N/A</v>
      </c>
      <c r="P266" s="12" t="e">
        <f ca="1">IF($B266&lt;='Visualization - Projection'!$C$18,OFFSET(Projection!V266,$A$2,0),NA())</f>
        <v>#N/A</v>
      </c>
      <c r="Q266" s="10" t="e">
        <f ca="1">IF($B266&lt;='Visualization - Projection'!$C$18,OFFSET(Projection!W266,$A$2,0),NA())</f>
        <v>#N/A</v>
      </c>
      <c r="R266" s="11" t="e">
        <f ca="1">IF($B266&lt;='Visualization - Projection'!$C$18,OFFSET(Projection!X266,$A$2,0),NA())</f>
        <v>#N/A</v>
      </c>
      <c r="S266" s="12" t="e">
        <f ca="1">IF($B266&lt;='Visualization - Projection'!$C$18,OFFSET(Projection!Y266,$A$2,0),NA())</f>
        <v>#N/A</v>
      </c>
      <c r="T266" s="10" t="e">
        <f ca="1">IF($B266&lt;='Visualization - Projection'!$C$18,OFFSET(Projection!Z266,$A$2,0),NA())</f>
        <v>#N/A</v>
      </c>
      <c r="U266" s="10" t="e">
        <f ca="1">IF($B266&lt;='Visualization - Projection'!$C$18,OFFSET(Projection!AA266,$A$2,0),NA())</f>
        <v>#N/A</v>
      </c>
      <c r="V266" s="12" t="e">
        <f ca="1">IF($B266&lt;='Visualization - Projection'!$C$18,OFFSET(Projection!AB266,$A$2,0),NA())</f>
        <v>#N/A</v>
      </c>
      <c r="W266" s="10" t="e">
        <f ca="1">IF($B266&lt;='Visualization - Projection'!$C$18,OFFSET(Projection!AC266,$A$2,0),NA())</f>
        <v>#N/A</v>
      </c>
      <c r="X266" s="12" t="e">
        <f ca="1">IF($B266&lt;='Visualization - Projection'!$C$18,OFFSET(Projection!AD266,$A$2,0),NA())</f>
        <v>#N/A</v>
      </c>
      <c r="Y266" s="11" t="e">
        <f ca="1">IF($B266&lt;='Visualization - Projection'!$C$18,OFFSET(Projection!AE266,$A$2,0),NA())</f>
        <v>#N/A</v>
      </c>
      <c r="Z266" s="10" t="e">
        <f ca="1">IF($B266&lt;='Visualization - Projection'!$C$18,OFFSET(Projection!AI266,$A$2,0),NA())</f>
        <v>#N/A</v>
      </c>
      <c r="AA266" s="11" t="e">
        <f ca="1">IF($B266&lt;='Visualization - Projection'!$C$18,OFFSET(Projection!AJ266,$A$2,0),NA())</f>
        <v>#N/A</v>
      </c>
      <c r="AB266" s="11" t="e">
        <f ca="1">IF($B266&lt;='Visualization - Projection'!$C$18,OFFSET(Projection!#REF!,$A$2,0),NA())</f>
        <v>#N/A</v>
      </c>
      <c r="AC266" s="11" t="e">
        <f ca="1">IF($B266&lt;='Visualization - Projection'!$C$18,OFFSET(Projection!AK266,$A$2,0),NA())</f>
        <v>#N/A</v>
      </c>
      <c r="AD266" s="10" t="e">
        <f ca="1">IF($B266&lt;='Visualization - Projection'!$C$18,OFFSET(Projection!AL266,$A$2,0),NA())</f>
        <v>#N/A</v>
      </c>
      <c r="AE266" s="10" t="e">
        <f ca="1">IF($B266&lt;='Visualization - Projection'!$C$18,OFFSET(Projection!AM266,$A$2,0),NA())</f>
        <v>#N/A</v>
      </c>
      <c r="AF266" s="3" t="e">
        <f ca="1">IF($B266&lt;='Visualization - Projection'!$C$18,OFFSET(Projection!K266,$A$2,0),NA())</f>
        <v>#N/A</v>
      </c>
      <c r="AG266" s="3" t="e">
        <f ca="1">IF($B266&lt;='Visualization - Projection'!$C$18,OFFSET(Projection!M266,$A$2,0),NA())</f>
        <v>#N/A</v>
      </c>
      <c r="AH266" s="3" t="e">
        <f ca="1">IF($B266&lt;='Visualization - Projection'!$C$18,OFFSET(Projection!N266,$A$2,0),NA())</f>
        <v>#N/A</v>
      </c>
    </row>
    <row r="267" spans="2:34">
      <c r="B267" s="9" t="e">
        <f ca="1">IF(B266&lt;'Visualization - Projection'!$C$18,OFFSET(Projection!A267,$A$2,0),NA())</f>
        <v>#N/A</v>
      </c>
      <c r="C267" s="10" t="e">
        <f ca="1">IF($B267&lt;='Visualization - Projection'!$C$18,OFFSET(Projection!B267,$A$2,0),NA())</f>
        <v>#N/A</v>
      </c>
      <c r="D267" s="11" t="e">
        <f ca="1">IF($B267&lt;='Visualization - Projection'!$C$18,OFFSET(Projection!C267,$A$2,0),NA())</f>
        <v>#N/A</v>
      </c>
      <c r="E267" s="12" t="e">
        <f ca="1">IF($B267&lt;='Visualization - Projection'!$C$18,OFFSET(Projection!D267,$A$2,0),NA())</f>
        <v>#N/A</v>
      </c>
      <c r="F267" s="12" t="e">
        <f ca="1">IF($B267&lt;='Visualization - Projection'!$C$18,OFFSET(Projection!#REF!,$A$2,0),NA())</f>
        <v>#N/A</v>
      </c>
      <c r="G267" s="10" t="e">
        <f ca="1">IF($B267&lt;='Visualization - Projection'!$C$18,OFFSET(Projection!E267,$A$2,0),NA())</f>
        <v>#N/A</v>
      </c>
      <c r="H267" s="12" t="e">
        <f ca="1">IF($B267&lt;='Visualization - Projection'!$C$18,OFFSET(Projection!F267,$A$2,0),NA())</f>
        <v>#N/A</v>
      </c>
      <c r="I267" s="12" t="e">
        <f ca="1">IF($B267&lt;='Visualization - Projection'!$C$18,OFFSET(Projection!#REF!,$A$2,0),NA())</f>
        <v>#N/A</v>
      </c>
      <c r="J267" s="10" t="e">
        <f ca="1">IF($B267&lt;='Visualization - Projection'!$C$18,OFFSET(Projection!O267,$A$2,0),NA())</f>
        <v>#N/A</v>
      </c>
      <c r="K267" s="10" t="e">
        <f ca="1">IF($B267&lt;='Visualization - Projection'!$C$18,OFFSET(Projection!P267,$A$2,0),NA())</f>
        <v>#N/A</v>
      </c>
      <c r="L267" s="12" t="e">
        <f ca="1">IF($B267&lt;='Visualization - Projection'!$C$18,OFFSET(Projection!Q267,$A$2,0),NA())</f>
        <v>#N/A</v>
      </c>
      <c r="M267" s="12" t="e">
        <f ca="1">IF($B267&lt;='Visualization - Projection'!$C$18,OFFSET(Projection!#REF!,$A$2,0),NA())</f>
        <v>#N/A</v>
      </c>
      <c r="N267" s="10" t="e">
        <f ca="1">IF($B267&lt;='Visualization - Projection'!$C$18,OFFSET(Projection!T267,$A$2,0),NA())</f>
        <v>#N/A</v>
      </c>
      <c r="O267" s="11" t="e">
        <f ca="1">IF($B267&lt;='Visualization - Projection'!$C$18,OFFSET(Projection!U267,$A$2,0),NA())</f>
        <v>#N/A</v>
      </c>
      <c r="P267" s="12" t="e">
        <f ca="1">IF($B267&lt;='Visualization - Projection'!$C$18,OFFSET(Projection!V267,$A$2,0),NA())</f>
        <v>#N/A</v>
      </c>
      <c r="Q267" s="10" t="e">
        <f ca="1">IF($B267&lt;='Visualization - Projection'!$C$18,OFFSET(Projection!W267,$A$2,0),NA())</f>
        <v>#N/A</v>
      </c>
      <c r="R267" s="11" t="e">
        <f ca="1">IF($B267&lt;='Visualization - Projection'!$C$18,OFFSET(Projection!X267,$A$2,0),NA())</f>
        <v>#N/A</v>
      </c>
      <c r="S267" s="12" t="e">
        <f ca="1">IF($B267&lt;='Visualization - Projection'!$C$18,OFFSET(Projection!Y267,$A$2,0),NA())</f>
        <v>#N/A</v>
      </c>
      <c r="T267" s="10" t="e">
        <f ca="1">IF($B267&lt;='Visualization - Projection'!$C$18,OFFSET(Projection!Z267,$A$2,0),NA())</f>
        <v>#N/A</v>
      </c>
      <c r="U267" s="10" t="e">
        <f ca="1">IF($B267&lt;='Visualization - Projection'!$C$18,OFFSET(Projection!AA267,$A$2,0),NA())</f>
        <v>#N/A</v>
      </c>
      <c r="V267" s="12" t="e">
        <f ca="1">IF($B267&lt;='Visualization - Projection'!$C$18,OFFSET(Projection!AB267,$A$2,0),NA())</f>
        <v>#N/A</v>
      </c>
      <c r="W267" s="10" t="e">
        <f ca="1">IF($B267&lt;='Visualization - Projection'!$C$18,OFFSET(Projection!AC267,$A$2,0),NA())</f>
        <v>#N/A</v>
      </c>
      <c r="X267" s="12" t="e">
        <f ca="1">IF($B267&lt;='Visualization - Projection'!$C$18,OFFSET(Projection!AD267,$A$2,0),NA())</f>
        <v>#N/A</v>
      </c>
      <c r="Y267" s="11" t="e">
        <f ca="1">IF($B267&lt;='Visualization - Projection'!$C$18,OFFSET(Projection!AE267,$A$2,0),NA())</f>
        <v>#N/A</v>
      </c>
      <c r="Z267" s="10" t="e">
        <f ca="1">IF($B267&lt;='Visualization - Projection'!$C$18,OFFSET(Projection!AI267,$A$2,0),NA())</f>
        <v>#N/A</v>
      </c>
      <c r="AA267" s="11" t="e">
        <f ca="1">IF($B267&lt;='Visualization - Projection'!$C$18,OFFSET(Projection!AJ267,$A$2,0),NA())</f>
        <v>#N/A</v>
      </c>
      <c r="AB267" s="11" t="e">
        <f ca="1">IF($B267&lt;='Visualization - Projection'!$C$18,OFFSET(Projection!#REF!,$A$2,0),NA())</f>
        <v>#N/A</v>
      </c>
      <c r="AC267" s="11" t="e">
        <f ca="1">IF($B267&lt;='Visualization - Projection'!$C$18,OFFSET(Projection!AK267,$A$2,0),NA())</f>
        <v>#N/A</v>
      </c>
      <c r="AD267" s="10" t="e">
        <f ca="1">IF($B267&lt;='Visualization - Projection'!$C$18,OFFSET(Projection!AL267,$A$2,0),NA())</f>
        <v>#N/A</v>
      </c>
      <c r="AE267" s="10" t="e">
        <f ca="1">IF($B267&lt;='Visualization - Projection'!$C$18,OFFSET(Projection!AM267,$A$2,0),NA())</f>
        <v>#N/A</v>
      </c>
      <c r="AF267" s="3" t="e">
        <f ca="1">IF($B267&lt;='Visualization - Projection'!$C$18,OFFSET(Projection!K267,$A$2,0),NA())</f>
        <v>#N/A</v>
      </c>
      <c r="AG267" s="3" t="e">
        <f ca="1">IF($B267&lt;='Visualization - Projection'!$C$18,OFFSET(Projection!M267,$A$2,0),NA())</f>
        <v>#N/A</v>
      </c>
      <c r="AH267" s="3" t="e">
        <f ca="1">IF($B267&lt;='Visualization - Projection'!$C$18,OFFSET(Projection!N267,$A$2,0),NA())</f>
        <v>#N/A</v>
      </c>
    </row>
    <row r="268" spans="2:34">
      <c r="B268" s="9" t="e">
        <f ca="1">IF(B267&lt;'Visualization - Projection'!$C$18,OFFSET(Projection!A268,$A$2,0),NA())</f>
        <v>#N/A</v>
      </c>
      <c r="C268" s="10" t="e">
        <f ca="1">IF($B268&lt;='Visualization - Projection'!$C$18,OFFSET(Projection!B268,$A$2,0),NA())</f>
        <v>#N/A</v>
      </c>
      <c r="D268" s="11" t="e">
        <f ca="1">IF($B268&lt;='Visualization - Projection'!$C$18,OFFSET(Projection!C268,$A$2,0),NA())</f>
        <v>#N/A</v>
      </c>
      <c r="E268" s="12" t="e">
        <f ca="1">IF($B268&lt;='Visualization - Projection'!$C$18,OFFSET(Projection!D268,$A$2,0),NA())</f>
        <v>#N/A</v>
      </c>
      <c r="F268" s="12" t="e">
        <f ca="1">IF($B268&lt;='Visualization - Projection'!$C$18,OFFSET(Projection!#REF!,$A$2,0),NA())</f>
        <v>#N/A</v>
      </c>
      <c r="G268" s="10" t="e">
        <f ca="1">IF($B268&lt;='Visualization - Projection'!$C$18,OFFSET(Projection!E268,$A$2,0),NA())</f>
        <v>#N/A</v>
      </c>
      <c r="H268" s="12" t="e">
        <f ca="1">IF($B268&lt;='Visualization - Projection'!$C$18,OFFSET(Projection!F268,$A$2,0),NA())</f>
        <v>#N/A</v>
      </c>
      <c r="I268" s="12" t="e">
        <f ca="1">IF($B268&lt;='Visualization - Projection'!$C$18,OFFSET(Projection!#REF!,$A$2,0),NA())</f>
        <v>#N/A</v>
      </c>
      <c r="J268" s="10" t="e">
        <f ca="1">IF($B268&lt;='Visualization - Projection'!$C$18,OFFSET(Projection!O268,$A$2,0),NA())</f>
        <v>#N/A</v>
      </c>
      <c r="K268" s="10" t="e">
        <f ca="1">IF($B268&lt;='Visualization - Projection'!$C$18,OFFSET(Projection!P268,$A$2,0),NA())</f>
        <v>#N/A</v>
      </c>
      <c r="L268" s="12" t="e">
        <f ca="1">IF($B268&lt;='Visualization - Projection'!$C$18,OFFSET(Projection!Q268,$A$2,0),NA())</f>
        <v>#N/A</v>
      </c>
      <c r="M268" s="12" t="e">
        <f ca="1">IF($B268&lt;='Visualization - Projection'!$C$18,OFFSET(Projection!#REF!,$A$2,0),NA())</f>
        <v>#N/A</v>
      </c>
      <c r="N268" s="10" t="e">
        <f ca="1">IF($B268&lt;='Visualization - Projection'!$C$18,OFFSET(Projection!T268,$A$2,0),NA())</f>
        <v>#N/A</v>
      </c>
      <c r="O268" s="11" t="e">
        <f ca="1">IF($B268&lt;='Visualization - Projection'!$C$18,OFFSET(Projection!U268,$A$2,0),NA())</f>
        <v>#N/A</v>
      </c>
      <c r="P268" s="12" t="e">
        <f ca="1">IF($B268&lt;='Visualization - Projection'!$C$18,OFFSET(Projection!V268,$A$2,0),NA())</f>
        <v>#N/A</v>
      </c>
      <c r="Q268" s="10" t="e">
        <f ca="1">IF($B268&lt;='Visualization - Projection'!$C$18,OFFSET(Projection!W268,$A$2,0),NA())</f>
        <v>#N/A</v>
      </c>
      <c r="R268" s="11" t="e">
        <f ca="1">IF($B268&lt;='Visualization - Projection'!$C$18,OFFSET(Projection!X268,$A$2,0),NA())</f>
        <v>#N/A</v>
      </c>
      <c r="S268" s="12" t="e">
        <f ca="1">IF($B268&lt;='Visualization - Projection'!$C$18,OFFSET(Projection!Y268,$A$2,0),NA())</f>
        <v>#N/A</v>
      </c>
      <c r="T268" s="10" t="e">
        <f ca="1">IF($B268&lt;='Visualization - Projection'!$C$18,OFFSET(Projection!Z268,$A$2,0),NA())</f>
        <v>#N/A</v>
      </c>
      <c r="U268" s="10" t="e">
        <f ca="1">IF($B268&lt;='Visualization - Projection'!$C$18,OFFSET(Projection!AA268,$A$2,0),NA())</f>
        <v>#N/A</v>
      </c>
      <c r="V268" s="12" t="e">
        <f ca="1">IF($B268&lt;='Visualization - Projection'!$C$18,OFFSET(Projection!AB268,$A$2,0),NA())</f>
        <v>#N/A</v>
      </c>
      <c r="W268" s="10" t="e">
        <f ca="1">IF($B268&lt;='Visualization - Projection'!$C$18,OFFSET(Projection!AC268,$A$2,0),NA())</f>
        <v>#N/A</v>
      </c>
      <c r="X268" s="12" t="e">
        <f ca="1">IF($B268&lt;='Visualization - Projection'!$C$18,OFFSET(Projection!AD268,$A$2,0),NA())</f>
        <v>#N/A</v>
      </c>
      <c r="Y268" s="11" t="e">
        <f ca="1">IF($B268&lt;='Visualization - Projection'!$C$18,OFFSET(Projection!AE268,$A$2,0),NA())</f>
        <v>#N/A</v>
      </c>
      <c r="Z268" s="10" t="e">
        <f ca="1">IF($B268&lt;='Visualization - Projection'!$C$18,OFFSET(Projection!AI268,$A$2,0),NA())</f>
        <v>#N/A</v>
      </c>
      <c r="AA268" s="11" t="e">
        <f ca="1">IF($B268&lt;='Visualization - Projection'!$C$18,OFFSET(Projection!AJ268,$A$2,0),NA())</f>
        <v>#N/A</v>
      </c>
      <c r="AB268" s="11" t="e">
        <f ca="1">IF($B268&lt;='Visualization - Projection'!$C$18,OFFSET(Projection!#REF!,$A$2,0),NA())</f>
        <v>#N/A</v>
      </c>
      <c r="AC268" s="11" t="e">
        <f ca="1">IF($B268&lt;='Visualization - Projection'!$C$18,OFFSET(Projection!AK268,$A$2,0),NA())</f>
        <v>#N/A</v>
      </c>
      <c r="AD268" s="10" t="e">
        <f ca="1">IF($B268&lt;='Visualization - Projection'!$C$18,OFFSET(Projection!AL268,$A$2,0),NA())</f>
        <v>#N/A</v>
      </c>
      <c r="AE268" s="10" t="e">
        <f ca="1">IF($B268&lt;='Visualization - Projection'!$C$18,OFFSET(Projection!AM268,$A$2,0),NA())</f>
        <v>#N/A</v>
      </c>
      <c r="AF268" s="3" t="e">
        <f ca="1">IF($B268&lt;='Visualization - Projection'!$C$18,OFFSET(Projection!K268,$A$2,0),NA())</f>
        <v>#N/A</v>
      </c>
      <c r="AG268" s="3" t="e">
        <f ca="1">IF($B268&lt;='Visualization - Projection'!$C$18,OFFSET(Projection!M268,$A$2,0),NA())</f>
        <v>#N/A</v>
      </c>
      <c r="AH268" s="3" t="e">
        <f ca="1">IF($B268&lt;='Visualization - Projection'!$C$18,OFFSET(Projection!N268,$A$2,0),NA())</f>
        <v>#N/A</v>
      </c>
    </row>
    <row r="269" spans="2:34">
      <c r="B269" s="9" t="e">
        <f ca="1">IF(B268&lt;'Visualization - Projection'!$C$18,OFFSET(Projection!A269,$A$2,0),NA())</f>
        <v>#N/A</v>
      </c>
      <c r="C269" s="10" t="e">
        <f ca="1">IF($B269&lt;='Visualization - Projection'!$C$18,OFFSET(Projection!B269,$A$2,0),NA())</f>
        <v>#N/A</v>
      </c>
      <c r="D269" s="11" t="e">
        <f ca="1">IF($B269&lt;='Visualization - Projection'!$C$18,OFFSET(Projection!C269,$A$2,0),NA())</f>
        <v>#N/A</v>
      </c>
      <c r="E269" s="12" t="e">
        <f ca="1">IF($B269&lt;='Visualization - Projection'!$C$18,OFFSET(Projection!D269,$A$2,0),NA())</f>
        <v>#N/A</v>
      </c>
      <c r="F269" s="12" t="e">
        <f ca="1">IF($B269&lt;='Visualization - Projection'!$C$18,OFFSET(Projection!#REF!,$A$2,0),NA())</f>
        <v>#N/A</v>
      </c>
      <c r="G269" s="10" t="e">
        <f ca="1">IF($B269&lt;='Visualization - Projection'!$C$18,OFFSET(Projection!E269,$A$2,0),NA())</f>
        <v>#N/A</v>
      </c>
      <c r="H269" s="12" t="e">
        <f ca="1">IF($B269&lt;='Visualization - Projection'!$C$18,OFFSET(Projection!F269,$A$2,0),NA())</f>
        <v>#N/A</v>
      </c>
      <c r="I269" s="12" t="e">
        <f ca="1">IF($B269&lt;='Visualization - Projection'!$C$18,OFFSET(Projection!#REF!,$A$2,0),NA())</f>
        <v>#N/A</v>
      </c>
      <c r="J269" s="10" t="e">
        <f ca="1">IF($B269&lt;='Visualization - Projection'!$C$18,OFFSET(Projection!O269,$A$2,0),NA())</f>
        <v>#N/A</v>
      </c>
      <c r="K269" s="10" t="e">
        <f ca="1">IF($B269&lt;='Visualization - Projection'!$C$18,OFFSET(Projection!P269,$A$2,0),NA())</f>
        <v>#N/A</v>
      </c>
      <c r="L269" s="12" t="e">
        <f ca="1">IF($B269&lt;='Visualization - Projection'!$C$18,OFFSET(Projection!Q269,$A$2,0),NA())</f>
        <v>#N/A</v>
      </c>
      <c r="M269" s="12" t="e">
        <f ca="1">IF($B269&lt;='Visualization - Projection'!$C$18,OFFSET(Projection!#REF!,$A$2,0),NA())</f>
        <v>#N/A</v>
      </c>
      <c r="N269" s="10" t="e">
        <f ca="1">IF($B269&lt;='Visualization - Projection'!$C$18,OFFSET(Projection!T269,$A$2,0),NA())</f>
        <v>#N/A</v>
      </c>
      <c r="O269" s="11" t="e">
        <f ca="1">IF($B269&lt;='Visualization - Projection'!$C$18,OFFSET(Projection!U269,$A$2,0),NA())</f>
        <v>#N/A</v>
      </c>
      <c r="P269" s="12" t="e">
        <f ca="1">IF($B269&lt;='Visualization - Projection'!$C$18,OFFSET(Projection!V269,$A$2,0),NA())</f>
        <v>#N/A</v>
      </c>
      <c r="Q269" s="10" t="e">
        <f ca="1">IF($B269&lt;='Visualization - Projection'!$C$18,OFFSET(Projection!W269,$A$2,0),NA())</f>
        <v>#N/A</v>
      </c>
      <c r="R269" s="11" t="e">
        <f ca="1">IF($B269&lt;='Visualization - Projection'!$C$18,OFFSET(Projection!X269,$A$2,0),NA())</f>
        <v>#N/A</v>
      </c>
      <c r="S269" s="12" t="e">
        <f ca="1">IF($B269&lt;='Visualization - Projection'!$C$18,OFFSET(Projection!Y269,$A$2,0),NA())</f>
        <v>#N/A</v>
      </c>
      <c r="T269" s="10" t="e">
        <f ca="1">IF($B269&lt;='Visualization - Projection'!$C$18,OFFSET(Projection!Z269,$A$2,0),NA())</f>
        <v>#N/A</v>
      </c>
      <c r="U269" s="10" t="e">
        <f ca="1">IF($B269&lt;='Visualization - Projection'!$C$18,OFFSET(Projection!AA269,$A$2,0),NA())</f>
        <v>#N/A</v>
      </c>
      <c r="V269" s="12" t="e">
        <f ca="1">IF($B269&lt;='Visualization - Projection'!$C$18,OFFSET(Projection!AB269,$A$2,0),NA())</f>
        <v>#N/A</v>
      </c>
      <c r="W269" s="10" t="e">
        <f ca="1">IF($B269&lt;='Visualization - Projection'!$C$18,OFFSET(Projection!AC269,$A$2,0),NA())</f>
        <v>#N/A</v>
      </c>
      <c r="X269" s="12" t="e">
        <f ca="1">IF($B269&lt;='Visualization - Projection'!$C$18,OFFSET(Projection!AD269,$A$2,0),NA())</f>
        <v>#N/A</v>
      </c>
      <c r="Y269" s="11" t="e">
        <f ca="1">IF($B269&lt;='Visualization - Projection'!$C$18,OFFSET(Projection!AE269,$A$2,0),NA())</f>
        <v>#N/A</v>
      </c>
      <c r="Z269" s="10" t="e">
        <f ca="1">IF($B269&lt;='Visualization - Projection'!$C$18,OFFSET(Projection!AI269,$A$2,0),NA())</f>
        <v>#N/A</v>
      </c>
      <c r="AA269" s="11" t="e">
        <f ca="1">IF($B269&lt;='Visualization - Projection'!$C$18,OFFSET(Projection!AJ269,$A$2,0),NA())</f>
        <v>#N/A</v>
      </c>
      <c r="AB269" s="11" t="e">
        <f ca="1">IF($B269&lt;='Visualization - Projection'!$C$18,OFFSET(Projection!#REF!,$A$2,0),NA())</f>
        <v>#N/A</v>
      </c>
      <c r="AC269" s="11" t="e">
        <f ca="1">IF($B269&lt;='Visualization - Projection'!$C$18,OFFSET(Projection!AK269,$A$2,0),NA())</f>
        <v>#N/A</v>
      </c>
      <c r="AD269" s="10" t="e">
        <f ca="1">IF($B269&lt;='Visualization - Projection'!$C$18,OFFSET(Projection!AL269,$A$2,0),NA())</f>
        <v>#N/A</v>
      </c>
      <c r="AE269" s="10" t="e">
        <f ca="1">IF($B269&lt;='Visualization - Projection'!$C$18,OFFSET(Projection!AM269,$A$2,0),NA())</f>
        <v>#N/A</v>
      </c>
      <c r="AF269" s="3" t="e">
        <f ca="1">IF($B269&lt;='Visualization - Projection'!$C$18,OFFSET(Projection!K269,$A$2,0),NA())</f>
        <v>#N/A</v>
      </c>
      <c r="AG269" s="3" t="e">
        <f ca="1">IF($B269&lt;='Visualization - Projection'!$C$18,OFFSET(Projection!M269,$A$2,0),NA())</f>
        <v>#N/A</v>
      </c>
      <c r="AH269" s="3" t="e">
        <f ca="1">IF($B269&lt;='Visualization - Projection'!$C$18,OFFSET(Projection!N269,$A$2,0),NA())</f>
        <v>#N/A</v>
      </c>
    </row>
    <row r="270" spans="2:34">
      <c r="B270" s="9" t="e">
        <f ca="1">IF(B269&lt;'Visualization - Projection'!$C$18,OFFSET(Projection!A270,$A$2,0),NA())</f>
        <v>#N/A</v>
      </c>
      <c r="C270" s="10" t="e">
        <f ca="1">IF($B270&lt;='Visualization - Projection'!$C$18,OFFSET(Projection!B270,$A$2,0),NA())</f>
        <v>#N/A</v>
      </c>
      <c r="D270" s="11" t="e">
        <f ca="1">IF($B270&lt;='Visualization - Projection'!$C$18,OFFSET(Projection!C270,$A$2,0),NA())</f>
        <v>#N/A</v>
      </c>
      <c r="E270" s="12" t="e">
        <f ca="1">IF($B270&lt;='Visualization - Projection'!$C$18,OFFSET(Projection!D270,$A$2,0),NA())</f>
        <v>#N/A</v>
      </c>
      <c r="F270" s="12" t="e">
        <f ca="1">IF($B270&lt;='Visualization - Projection'!$C$18,OFFSET(Projection!#REF!,$A$2,0),NA())</f>
        <v>#N/A</v>
      </c>
      <c r="G270" s="10" t="e">
        <f ca="1">IF($B270&lt;='Visualization - Projection'!$C$18,OFFSET(Projection!E270,$A$2,0),NA())</f>
        <v>#N/A</v>
      </c>
      <c r="H270" s="12" t="e">
        <f ca="1">IF($B270&lt;='Visualization - Projection'!$C$18,OFFSET(Projection!F270,$A$2,0),NA())</f>
        <v>#N/A</v>
      </c>
      <c r="I270" s="12" t="e">
        <f ca="1">IF($B270&lt;='Visualization - Projection'!$C$18,OFFSET(Projection!#REF!,$A$2,0),NA())</f>
        <v>#N/A</v>
      </c>
      <c r="J270" s="10" t="e">
        <f ca="1">IF($B270&lt;='Visualization - Projection'!$C$18,OFFSET(Projection!O270,$A$2,0),NA())</f>
        <v>#N/A</v>
      </c>
      <c r="K270" s="10" t="e">
        <f ca="1">IF($B270&lt;='Visualization - Projection'!$C$18,OFFSET(Projection!P270,$A$2,0),NA())</f>
        <v>#N/A</v>
      </c>
      <c r="L270" s="12" t="e">
        <f ca="1">IF($B270&lt;='Visualization - Projection'!$C$18,OFFSET(Projection!Q270,$A$2,0),NA())</f>
        <v>#N/A</v>
      </c>
      <c r="M270" s="12" t="e">
        <f ca="1">IF($B270&lt;='Visualization - Projection'!$C$18,OFFSET(Projection!#REF!,$A$2,0),NA())</f>
        <v>#N/A</v>
      </c>
      <c r="N270" s="10" t="e">
        <f ca="1">IF($B270&lt;='Visualization - Projection'!$C$18,OFFSET(Projection!T270,$A$2,0),NA())</f>
        <v>#N/A</v>
      </c>
      <c r="O270" s="11" t="e">
        <f ca="1">IF($B270&lt;='Visualization - Projection'!$C$18,OFFSET(Projection!U270,$A$2,0),NA())</f>
        <v>#N/A</v>
      </c>
      <c r="P270" s="12" t="e">
        <f ca="1">IF($B270&lt;='Visualization - Projection'!$C$18,OFFSET(Projection!V270,$A$2,0),NA())</f>
        <v>#N/A</v>
      </c>
      <c r="Q270" s="10" t="e">
        <f ca="1">IF($B270&lt;='Visualization - Projection'!$C$18,OFFSET(Projection!W270,$A$2,0),NA())</f>
        <v>#N/A</v>
      </c>
      <c r="R270" s="11" t="e">
        <f ca="1">IF($B270&lt;='Visualization - Projection'!$C$18,OFFSET(Projection!X270,$A$2,0),NA())</f>
        <v>#N/A</v>
      </c>
      <c r="S270" s="12" t="e">
        <f ca="1">IF($B270&lt;='Visualization - Projection'!$C$18,OFFSET(Projection!Y270,$A$2,0),NA())</f>
        <v>#N/A</v>
      </c>
      <c r="T270" s="10" t="e">
        <f ca="1">IF($B270&lt;='Visualization - Projection'!$C$18,OFFSET(Projection!Z270,$A$2,0),NA())</f>
        <v>#N/A</v>
      </c>
      <c r="U270" s="10" t="e">
        <f ca="1">IF($B270&lt;='Visualization - Projection'!$C$18,OFFSET(Projection!AA270,$A$2,0),NA())</f>
        <v>#N/A</v>
      </c>
      <c r="V270" s="12" t="e">
        <f ca="1">IF($B270&lt;='Visualization - Projection'!$C$18,OFFSET(Projection!AB270,$A$2,0),NA())</f>
        <v>#N/A</v>
      </c>
      <c r="W270" s="10" t="e">
        <f ca="1">IF($B270&lt;='Visualization - Projection'!$C$18,OFFSET(Projection!AC270,$A$2,0),NA())</f>
        <v>#N/A</v>
      </c>
      <c r="X270" s="12" t="e">
        <f ca="1">IF($B270&lt;='Visualization - Projection'!$C$18,OFFSET(Projection!AD270,$A$2,0),NA())</f>
        <v>#N/A</v>
      </c>
      <c r="Y270" s="11" t="e">
        <f ca="1">IF($B270&lt;='Visualization - Projection'!$C$18,OFFSET(Projection!AE270,$A$2,0),NA())</f>
        <v>#N/A</v>
      </c>
      <c r="Z270" s="10" t="e">
        <f ca="1">IF($B270&lt;='Visualization - Projection'!$C$18,OFFSET(Projection!AI270,$A$2,0),NA())</f>
        <v>#N/A</v>
      </c>
      <c r="AA270" s="11" t="e">
        <f ca="1">IF($B270&lt;='Visualization - Projection'!$C$18,OFFSET(Projection!AJ270,$A$2,0),NA())</f>
        <v>#N/A</v>
      </c>
      <c r="AB270" s="11" t="e">
        <f ca="1">IF($B270&lt;='Visualization - Projection'!$C$18,OFFSET(Projection!#REF!,$A$2,0),NA())</f>
        <v>#N/A</v>
      </c>
      <c r="AC270" s="11" t="e">
        <f ca="1">IF($B270&lt;='Visualization - Projection'!$C$18,OFFSET(Projection!AK270,$A$2,0),NA())</f>
        <v>#N/A</v>
      </c>
      <c r="AD270" s="10" t="e">
        <f ca="1">IF($B270&lt;='Visualization - Projection'!$C$18,OFFSET(Projection!AL270,$A$2,0),NA())</f>
        <v>#N/A</v>
      </c>
      <c r="AE270" s="10" t="e">
        <f ca="1">IF($B270&lt;='Visualization - Projection'!$C$18,OFFSET(Projection!AM270,$A$2,0),NA())</f>
        <v>#N/A</v>
      </c>
      <c r="AF270" s="3" t="e">
        <f ca="1">IF($B270&lt;='Visualization - Projection'!$C$18,OFFSET(Projection!K270,$A$2,0),NA())</f>
        <v>#N/A</v>
      </c>
      <c r="AG270" s="3" t="e">
        <f ca="1">IF($B270&lt;='Visualization - Projection'!$C$18,OFFSET(Projection!M270,$A$2,0),NA())</f>
        <v>#N/A</v>
      </c>
      <c r="AH270" s="3" t="e">
        <f ca="1">IF($B270&lt;='Visualization - Projection'!$C$18,OFFSET(Projection!N270,$A$2,0),NA())</f>
        <v>#N/A</v>
      </c>
    </row>
    <row r="271" spans="2:34">
      <c r="B271" s="9" t="e">
        <f ca="1">IF(B270&lt;'Visualization - Projection'!$C$18,OFFSET(Projection!A271,$A$2,0),NA())</f>
        <v>#N/A</v>
      </c>
      <c r="C271" s="10" t="e">
        <f ca="1">IF($B271&lt;='Visualization - Projection'!$C$18,OFFSET(Projection!B271,$A$2,0),NA())</f>
        <v>#N/A</v>
      </c>
      <c r="D271" s="11" t="e">
        <f ca="1">IF($B271&lt;='Visualization - Projection'!$C$18,OFFSET(Projection!C271,$A$2,0),NA())</f>
        <v>#N/A</v>
      </c>
      <c r="E271" s="12" t="e">
        <f ca="1">IF($B271&lt;='Visualization - Projection'!$C$18,OFFSET(Projection!D271,$A$2,0),NA())</f>
        <v>#N/A</v>
      </c>
      <c r="F271" s="12" t="e">
        <f ca="1">IF($B271&lt;='Visualization - Projection'!$C$18,OFFSET(Projection!#REF!,$A$2,0),NA())</f>
        <v>#N/A</v>
      </c>
      <c r="G271" s="10" t="e">
        <f ca="1">IF($B271&lt;='Visualization - Projection'!$C$18,OFFSET(Projection!E271,$A$2,0),NA())</f>
        <v>#N/A</v>
      </c>
      <c r="H271" s="12" t="e">
        <f ca="1">IF($B271&lt;='Visualization - Projection'!$C$18,OFFSET(Projection!F271,$A$2,0),NA())</f>
        <v>#N/A</v>
      </c>
      <c r="I271" s="12" t="e">
        <f ca="1">IF($B271&lt;='Visualization - Projection'!$C$18,OFFSET(Projection!#REF!,$A$2,0),NA())</f>
        <v>#N/A</v>
      </c>
      <c r="J271" s="10" t="e">
        <f ca="1">IF($B271&lt;='Visualization - Projection'!$C$18,OFFSET(Projection!O271,$A$2,0),NA())</f>
        <v>#N/A</v>
      </c>
      <c r="K271" s="10" t="e">
        <f ca="1">IF($B271&lt;='Visualization - Projection'!$C$18,OFFSET(Projection!P271,$A$2,0),NA())</f>
        <v>#N/A</v>
      </c>
      <c r="L271" s="12" t="e">
        <f ca="1">IF($B271&lt;='Visualization - Projection'!$C$18,OFFSET(Projection!Q271,$A$2,0),NA())</f>
        <v>#N/A</v>
      </c>
      <c r="M271" s="12" t="e">
        <f ca="1">IF($B271&lt;='Visualization - Projection'!$C$18,OFFSET(Projection!#REF!,$A$2,0),NA())</f>
        <v>#N/A</v>
      </c>
      <c r="N271" s="10" t="e">
        <f ca="1">IF($B271&lt;='Visualization - Projection'!$C$18,OFFSET(Projection!T271,$A$2,0),NA())</f>
        <v>#N/A</v>
      </c>
      <c r="O271" s="11" t="e">
        <f ca="1">IF($B271&lt;='Visualization - Projection'!$C$18,OFFSET(Projection!U271,$A$2,0),NA())</f>
        <v>#N/A</v>
      </c>
      <c r="P271" s="12" t="e">
        <f ca="1">IF($B271&lt;='Visualization - Projection'!$C$18,OFFSET(Projection!V271,$A$2,0),NA())</f>
        <v>#N/A</v>
      </c>
      <c r="Q271" s="10" t="e">
        <f ca="1">IF($B271&lt;='Visualization - Projection'!$C$18,OFFSET(Projection!W271,$A$2,0),NA())</f>
        <v>#N/A</v>
      </c>
      <c r="R271" s="11" t="e">
        <f ca="1">IF($B271&lt;='Visualization - Projection'!$C$18,OFFSET(Projection!X271,$A$2,0),NA())</f>
        <v>#N/A</v>
      </c>
      <c r="S271" s="12" t="e">
        <f ca="1">IF($B271&lt;='Visualization - Projection'!$C$18,OFFSET(Projection!Y271,$A$2,0),NA())</f>
        <v>#N/A</v>
      </c>
      <c r="T271" s="10" t="e">
        <f ca="1">IF($B271&lt;='Visualization - Projection'!$C$18,OFFSET(Projection!Z271,$A$2,0),NA())</f>
        <v>#N/A</v>
      </c>
      <c r="U271" s="10" t="e">
        <f ca="1">IF($B271&lt;='Visualization - Projection'!$C$18,OFFSET(Projection!AA271,$A$2,0),NA())</f>
        <v>#N/A</v>
      </c>
      <c r="V271" s="12" t="e">
        <f ca="1">IF($B271&lt;='Visualization - Projection'!$C$18,OFFSET(Projection!AB271,$A$2,0),NA())</f>
        <v>#N/A</v>
      </c>
      <c r="W271" s="10" t="e">
        <f ca="1">IF($B271&lt;='Visualization - Projection'!$C$18,OFFSET(Projection!AC271,$A$2,0),NA())</f>
        <v>#N/A</v>
      </c>
      <c r="X271" s="12" t="e">
        <f ca="1">IF($B271&lt;='Visualization - Projection'!$C$18,OFFSET(Projection!AD271,$A$2,0),NA())</f>
        <v>#N/A</v>
      </c>
      <c r="Y271" s="11" t="e">
        <f ca="1">IF($B271&lt;='Visualization - Projection'!$C$18,OFFSET(Projection!AE271,$A$2,0),NA())</f>
        <v>#N/A</v>
      </c>
      <c r="Z271" s="10" t="e">
        <f ca="1">IF($B271&lt;='Visualization - Projection'!$C$18,OFFSET(Projection!AI271,$A$2,0),NA())</f>
        <v>#N/A</v>
      </c>
      <c r="AA271" s="11" t="e">
        <f ca="1">IF($B271&lt;='Visualization - Projection'!$C$18,OFFSET(Projection!AJ271,$A$2,0),NA())</f>
        <v>#N/A</v>
      </c>
      <c r="AB271" s="11" t="e">
        <f ca="1">IF($B271&lt;='Visualization - Projection'!$C$18,OFFSET(Projection!#REF!,$A$2,0),NA())</f>
        <v>#N/A</v>
      </c>
      <c r="AC271" s="11" t="e">
        <f ca="1">IF($B271&lt;='Visualization - Projection'!$C$18,OFFSET(Projection!AK271,$A$2,0),NA())</f>
        <v>#N/A</v>
      </c>
      <c r="AD271" s="10" t="e">
        <f ca="1">IF($B271&lt;='Visualization - Projection'!$C$18,OFFSET(Projection!AL271,$A$2,0),NA())</f>
        <v>#N/A</v>
      </c>
      <c r="AE271" s="10" t="e">
        <f ca="1">IF($B271&lt;='Visualization - Projection'!$C$18,OFFSET(Projection!AM271,$A$2,0),NA())</f>
        <v>#N/A</v>
      </c>
      <c r="AF271" s="3" t="e">
        <f ca="1">IF($B271&lt;='Visualization - Projection'!$C$18,OFFSET(Projection!K271,$A$2,0),NA())</f>
        <v>#N/A</v>
      </c>
      <c r="AG271" s="3" t="e">
        <f ca="1">IF($B271&lt;='Visualization - Projection'!$C$18,OFFSET(Projection!M271,$A$2,0),NA())</f>
        <v>#N/A</v>
      </c>
      <c r="AH271" s="3" t="e">
        <f ca="1">IF($B271&lt;='Visualization - Projection'!$C$18,OFFSET(Projection!N271,$A$2,0),NA())</f>
        <v>#N/A</v>
      </c>
    </row>
    <row r="272" spans="2:34">
      <c r="B272" s="9" t="e">
        <f ca="1">IF(B271&lt;'Visualization - Projection'!$C$18,OFFSET(Projection!A272,$A$2,0),NA())</f>
        <v>#N/A</v>
      </c>
      <c r="C272" s="10" t="e">
        <f ca="1">IF($B272&lt;='Visualization - Projection'!$C$18,OFFSET(Projection!B272,$A$2,0),NA())</f>
        <v>#N/A</v>
      </c>
      <c r="D272" s="11" t="e">
        <f ca="1">IF($B272&lt;='Visualization - Projection'!$C$18,OFFSET(Projection!C272,$A$2,0),NA())</f>
        <v>#N/A</v>
      </c>
      <c r="E272" s="12" t="e">
        <f ca="1">IF($B272&lt;='Visualization - Projection'!$C$18,OFFSET(Projection!D272,$A$2,0),NA())</f>
        <v>#N/A</v>
      </c>
      <c r="F272" s="12" t="e">
        <f ca="1">IF($B272&lt;='Visualization - Projection'!$C$18,OFFSET(Projection!#REF!,$A$2,0),NA())</f>
        <v>#N/A</v>
      </c>
      <c r="G272" s="10" t="e">
        <f ca="1">IF($B272&lt;='Visualization - Projection'!$C$18,OFFSET(Projection!E272,$A$2,0),NA())</f>
        <v>#N/A</v>
      </c>
      <c r="H272" s="12" t="e">
        <f ca="1">IF($B272&lt;='Visualization - Projection'!$C$18,OFFSET(Projection!F272,$A$2,0),NA())</f>
        <v>#N/A</v>
      </c>
      <c r="I272" s="12" t="e">
        <f ca="1">IF($B272&lt;='Visualization - Projection'!$C$18,OFFSET(Projection!#REF!,$A$2,0),NA())</f>
        <v>#N/A</v>
      </c>
      <c r="J272" s="10" t="e">
        <f ca="1">IF($B272&lt;='Visualization - Projection'!$C$18,OFFSET(Projection!O272,$A$2,0),NA())</f>
        <v>#N/A</v>
      </c>
      <c r="K272" s="10" t="e">
        <f ca="1">IF($B272&lt;='Visualization - Projection'!$C$18,OFFSET(Projection!P272,$A$2,0),NA())</f>
        <v>#N/A</v>
      </c>
      <c r="L272" s="12" t="e">
        <f ca="1">IF($B272&lt;='Visualization - Projection'!$C$18,OFFSET(Projection!Q272,$A$2,0),NA())</f>
        <v>#N/A</v>
      </c>
      <c r="M272" s="12" t="e">
        <f ca="1">IF($B272&lt;='Visualization - Projection'!$C$18,OFFSET(Projection!#REF!,$A$2,0),NA())</f>
        <v>#N/A</v>
      </c>
      <c r="N272" s="10" t="e">
        <f ca="1">IF($B272&lt;='Visualization - Projection'!$C$18,OFFSET(Projection!T272,$A$2,0),NA())</f>
        <v>#N/A</v>
      </c>
      <c r="O272" s="11" t="e">
        <f ca="1">IF($B272&lt;='Visualization - Projection'!$C$18,OFFSET(Projection!U272,$A$2,0),NA())</f>
        <v>#N/A</v>
      </c>
      <c r="P272" s="12" t="e">
        <f ca="1">IF($B272&lt;='Visualization - Projection'!$C$18,OFFSET(Projection!V272,$A$2,0),NA())</f>
        <v>#N/A</v>
      </c>
      <c r="Q272" s="10" t="e">
        <f ca="1">IF($B272&lt;='Visualization - Projection'!$C$18,OFFSET(Projection!W272,$A$2,0),NA())</f>
        <v>#N/A</v>
      </c>
      <c r="R272" s="11" t="e">
        <f ca="1">IF($B272&lt;='Visualization - Projection'!$C$18,OFFSET(Projection!X272,$A$2,0),NA())</f>
        <v>#N/A</v>
      </c>
      <c r="S272" s="12" t="e">
        <f ca="1">IF($B272&lt;='Visualization - Projection'!$C$18,OFFSET(Projection!Y272,$A$2,0),NA())</f>
        <v>#N/A</v>
      </c>
      <c r="T272" s="10" t="e">
        <f ca="1">IF($B272&lt;='Visualization - Projection'!$C$18,OFFSET(Projection!Z272,$A$2,0),NA())</f>
        <v>#N/A</v>
      </c>
      <c r="U272" s="10" t="e">
        <f ca="1">IF($B272&lt;='Visualization - Projection'!$C$18,OFFSET(Projection!AA272,$A$2,0),NA())</f>
        <v>#N/A</v>
      </c>
      <c r="V272" s="12" t="e">
        <f ca="1">IF($B272&lt;='Visualization - Projection'!$C$18,OFFSET(Projection!AB272,$A$2,0),NA())</f>
        <v>#N/A</v>
      </c>
      <c r="W272" s="10" t="e">
        <f ca="1">IF($B272&lt;='Visualization - Projection'!$C$18,OFFSET(Projection!AC272,$A$2,0),NA())</f>
        <v>#N/A</v>
      </c>
      <c r="X272" s="12" t="e">
        <f ca="1">IF($B272&lt;='Visualization - Projection'!$C$18,OFFSET(Projection!AD272,$A$2,0),NA())</f>
        <v>#N/A</v>
      </c>
      <c r="Y272" s="11" t="e">
        <f ca="1">IF($B272&lt;='Visualization - Projection'!$C$18,OFFSET(Projection!AE272,$A$2,0),NA())</f>
        <v>#N/A</v>
      </c>
      <c r="Z272" s="10" t="e">
        <f ca="1">IF($B272&lt;='Visualization - Projection'!$C$18,OFFSET(Projection!AI272,$A$2,0),NA())</f>
        <v>#N/A</v>
      </c>
      <c r="AA272" s="11" t="e">
        <f ca="1">IF($B272&lt;='Visualization - Projection'!$C$18,OFFSET(Projection!AJ272,$A$2,0),NA())</f>
        <v>#N/A</v>
      </c>
      <c r="AB272" s="11" t="e">
        <f ca="1">IF($B272&lt;='Visualization - Projection'!$C$18,OFFSET(Projection!#REF!,$A$2,0),NA())</f>
        <v>#N/A</v>
      </c>
      <c r="AC272" s="11" t="e">
        <f ca="1">IF($B272&lt;='Visualization - Projection'!$C$18,OFFSET(Projection!AK272,$A$2,0),NA())</f>
        <v>#N/A</v>
      </c>
      <c r="AD272" s="10" t="e">
        <f ca="1">IF($B272&lt;='Visualization - Projection'!$C$18,OFFSET(Projection!AL272,$A$2,0),NA())</f>
        <v>#N/A</v>
      </c>
      <c r="AE272" s="10" t="e">
        <f ca="1">IF($B272&lt;='Visualization - Projection'!$C$18,OFFSET(Projection!AM272,$A$2,0),NA())</f>
        <v>#N/A</v>
      </c>
      <c r="AF272" s="3" t="e">
        <f ca="1">IF($B272&lt;='Visualization - Projection'!$C$18,OFFSET(Projection!K272,$A$2,0),NA())</f>
        <v>#N/A</v>
      </c>
      <c r="AG272" s="3" t="e">
        <f ca="1">IF($B272&lt;='Visualization - Projection'!$C$18,OFFSET(Projection!M272,$A$2,0),NA())</f>
        <v>#N/A</v>
      </c>
      <c r="AH272" s="3" t="e">
        <f ca="1">IF($B272&lt;='Visualization - Projection'!$C$18,OFFSET(Projection!N272,$A$2,0),NA())</f>
        <v>#N/A</v>
      </c>
    </row>
    <row r="273" spans="2:34">
      <c r="B273" s="9" t="e">
        <f ca="1">IF(B272&lt;'Visualization - Projection'!$C$18,OFFSET(Projection!A273,$A$2,0),NA())</f>
        <v>#N/A</v>
      </c>
      <c r="C273" s="10" t="e">
        <f ca="1">IF($B273&lt;='Visualization - Projection'!$C$18,OFFSET(Projection!B273,$A$2,0),NA())</f>
        <v>#N/A</v>
      </c>
      <c r="D273" s="11" t="e">
        <f ca="1">IF($B273&lt;='Visualization - Projection'!$C$18,OFFSET(Projection!C273,$A$2,0),NA())</f>
        <v>#N/A</v>
      </c>
      <c r="E273" s="12" t="e">
        <f ca="1">IF($B273&lt;='Visualization - Projection'!$C$18,OFFSET(Projection!D273,$A$2,0),NA())</f>
        <v>#N/A</v>
      </c>
      <c r="F273" s="12" t="e">
        <f ca="1">IF($B273&lt;='Visualization - Projection'!$C$18,OFFSET(Projection!#REF!,$A$2,0),NA())</f>
        <v>#N/A</v>
      </c>
      <c r="G273" s="10" t="e">
        <f ca="1">IF($B273&lt;='Visualization - Projection'!$C$18,OFFSET(Projection!E273,$A$2,0),NA())</f>
        <v>#N/A</v>
      </c>
      <c r="H273" s="12" t="e">
        <f ca="1">IF($B273&lt;='Visualization - Projection'!$C$18,OFFSET(Projection!F273,$A$2,0),NA())</f>
        <v>#N/A</v>
      </c>
      <c r="I273" s="12" t="e">
        <f ca="1">IF($B273&lt;='Visualization - Projection'!$C$18,OFFSET(Projection!#REF!,$A$2,0),NA())</f>
        <v>#N/A</v>
      </c>
      <c r="J273" s="10" t="e">
        <f ca="1">IF($B273&lt;='Visualization - Projection'!$C$18,OFFSET(Projection!O273,$A$2,0),NA())</f>
        <v>#N/A</v>
      </c>
      <c r="K273" s="10" t="e">
        <f ca="1">IF($B273&lt;='Visualization - Projection'!$C$18,OFFSET(Projection!P273,$A$2,0),NA())</f>
        <v>#N/A</v>
      </c>
      <c r="L273" s="12" t="e">
        <f ca="1">IF($B273&lt;='Visualization - Projection'!$C$18,OFFSET(Projection!Q273,$A$2,0),NA())</f>
        <v>#N/A</v>
      </c>
      <c r="M273" s="12" t="e">
        <f ca="1">IF($B273&lt;='Visualization - Projection'!$C$18,OFFSET(Projection!#REF!,$A$2,0),NA())</f>
        <v>#N/A</v>
      </c>
      <c r="N273" s="10" t="e">
        <f ca="1">IF($B273&lt;='Visualization - Projection'!$C$18,OFFSET(Projection!T273,$A$2,0),NA())</f>
        <v>#N/A</v>
      </c>
      <c r="O273" s="11" t="e">
        <f ca="1">IF($B273&lt;='Visualization - Projection'!$C$18,OFFSET(Projection!U273,$A$2,0),NA())</f>
        <v>#N/A</v>
      </c>
      <c r="P273" s="12" t="e">
        <f ca="1">IF($B273&lt;='Visualization - Projection'!$C$18,OFFSET(Projection!V273,$A$2,0),NA())</f>
        <v>#N/A</v>
      </c>
      <c r="Q273" s="10" t="e">
        <f ca="1">IF($B273&lt;='Visualization - Projection'!$C$18,OFFSET(Projection!W273,$A$2,0),NA())</f>
        <v>#N/A</v>
      </c>
      <c r="R273" s="11" t="e">
        <f ca="1">IF($B273&lt;='Visualization - Projection'!$C$18,OFFSET(Projection!X273,$A$2,0),NA())</f>
        <v>#N/A</v>
      </c>
      <c r="S273" s="12" t="e">
        <f ca="1">IF($B273&lt;='Visualization - Projection'!$C$18,OFFSET(Projection!Y273,$A$2,0),NA())</f>
        <v>#N/A</v>
      </c>
      <c r="T273" s="10" t="e">
        <f ca="1">IF($B273&lt;='Visualization - Projection'!$C$18,OFFSET(Projection!Z273,$A$2,0),NA())</f>
        <v>#N/A</v>
      </c>
      <c r="U273" s="10" t="e">
        <f ca="1">IF($B273&lt;='Visualization - Projection'!$C$18,OFFSET(Projection!AA273,$A$2,0),NA())</f>
        <v>#N/A</v>
      </c>
      <c r="V273" s="12" t="e">
        <f ca="1">IF($B273&lt;='Visualization - Projection'!$C$18,OFFSET(Projection!AB273,$A$2,0),NA())</f>
        <v>#N/A</v>
      </c>
      <c r="W273" s="10" t="e">
        <f ca="1">IF($B273&lt;='Visualization - Projection'!$C$18,OFFSET(Projection!AC273,$A$2,0),NA())</f>
        <v>#N/A</v>
      </c>
      <c r="X273" s="12" t="e">
        <f ca="1">IF($B273&lt;='Visualization - Projection'!$C$18,OFFSET(Projection!AD273,$A$2,0),NA())</f>
        <v>#N/A</v>
      </c>
      <c r="Y273" s="11" t="e">
        <f ca="1">IF($B273&lt;='Visualization - Projection'!$C$18,OFFSET(Projection!AE273,$A$2,0),NA())</f>
        <v>#N/A</v>
      </c>
      <c r="Z273" s="10" t="e">
        <f ca="1">IF($B273&lt;='Visualization - Projection'!$C$18,OFFSET(Projection!AI273,$A$2,0),NA())</f>
        <v>#N/A</v>
      </c>
      <c r="AA273" s="11" t="e">
        <f ca="1">IF($B273&lt;='Visualization - Projection'!$C$18,OFFSET(Projection!AJ273,$A$2,0),NA())</f>
        <v>#N/A</v>
      </c>
      <c r="AB273" s="11" t="e">
        <f ca="1">IF($B273&lt;='Visualization - Projection'!$C$18,OFFSET(Projection!#REF!,$A$2,0),NA())</f>
        <v>#N/A</v>
      </c>
      <c r="AC273" s="11" t="e">
        <f ca="1">IF($B273&lt;='Visualization - Projection'!$C$18,OFFSET(Projection!AK273,$A$2,0),NA())</f>
        <v>#N/A</v>
      </c>
      <c r="AD273" s="10" t="e">
        <f ca="1">IF($B273&lt;='Visualization - Projection'!$C$18,OFFSET(Projection!AL273,$A$2,0),NA())</f>
        <v>#N/A</v>
      </c>
      <c r="AE273" s="10" t="e">
        <f ca="1">IF($B273&lt;='Visualization - Projection'!$C$18,OFFSET(Projection!AM273,$A$2,0),NA())</f>
        <v>#N/A</v>
      </c>
      <c r="AF273" s="3" t="e">
        <f ca="1">IF($B273&lt;='Visualization - Projection'!$C$18,OFFSET(Projection!K273,$A$2,0),NA())</f>
        <v>#N/A</v>
      </c>
      <c r="AG273" s="3" t="e">
        <f ca="1">IF($B273&lt;='Visualization - Projection'!$C$18,OFFSET(Projection!M273,$A$2,0),NA())</f>
        <v>#N/A</v>
      </c>
      <c r="AH273" s="3" t="e">
        <f ca="1">IF($B273&lt;='Visualization - Projection'!$C$18,OFFSET(Projection!N273,$A$2,0),NA())</f>
        <v>#N/A</v>
      </c>
    </row>
    <row r="274" spans="2:34">
      <c r="B274" s="9" t="e">
        <f ca="1">IF(B273&lt;'Visualization - Projection'!$C$18,OFFSET(Projection!A274,$A$2,0),NA())</f>
        <v>#N/A</v>
      </c>
      <c r="C274" s="10" t="e">
        <f ca="1">IF($B274&lt;='Visualization - Projection'!$C$18,OFFSET(Projection!B274,$A$2,0),NA())</f>
        <v>#N/A</v>
      </c>
      <c r="D274" s="11" t="e">
        <f ca="1">IF($B274&lt;='Visualization - Projection'!$C$18,OFFSET(Projection!C274,$A$2,0),NA())</f>
        <v>#N/A</v>
      </c>
      <c r="E274" s="12" t="e">
        <f ca="1">IF($B274&lt;='Visualization - Projection'!$C$18,OFFSET(Projection!D274,$A$2,0),NA())</f>
        <v>#N/A</v>
      </c>
      <c r="F274" s="12" t="e">
        <f ca="1">IF($B274&lt;='Visualization - Projection'!$C$18,OFFSET(Projection!#REF!,$A$2,0),NA())</f>
        <v>#N/A</v>
      </c>
      <c r="G274" s="10" t="e">
        <f ca="1">IF($B274&lt;='Visualization - Projection'!$C$18,OFFSET(Projection!E274,$A$2,0),NA())</f>
        <v>#N/A</v>
      </c>
      <c r="H274" s="12" t="e">
        <f ca="1">IF($B274&lt;='Visualization - Projection'!$C$18,OFFSET(Projection!F274,$A$2,0),NA())</f>
        <v>#N/A</v>
      </c>
      <c r="I274" s="12" t="e">
        <f ca="1">IF($B274&lt;='Visualization - Projection'!$C$18,OFFSET(Projection!#REF!,$A$2,0),NA())</f>
        <v>#N/A</v>
      </c>
      <c r="J274" s="10" t="e">
        <f ca="1">IF($B274&lt;='Visualization - Projection'!$C$18,OFFSET(Projection!O274,$A$2,0),NA())</f>
        <v>#N/A</v>
      </c>
      <c r="K274" s="10" t="e">
        <f ca="1">IF($B274&lt;='Visualization - Projection'!$C$18,OFFSET(Projection!P274,$A$2,0),NA())</f>
        <v>#N/A</v>
      </c>
      <c r="L274" s="12" t="e">
        <f ca="1">IF($B274&lt;='Visualization - Projection'!$C$18,OFFSET(Projection!Q274,$A$2,0),NA())</f>
        <v>#N/A</v>
      </c>
      <c r="M274" s="12" t="e">
        <f ca="1">IF($B274&lt;='Visualization - Projection'!$C$18,OFFSET(Projection!#REF!,$A$2,0),NA())</f>
        <v>#N/A</v>
      </c>
      <c r="N274" s="10" t="e">
        <f ca="1">IF($B274&lt;='Visualization - Projection'!$C$18,OFFSET(Projection!T274,$A$2,0),NA())</f>
        <v>#N/A</v>
      </c>
      <c r="O274" s="11" t="e">
        <f ca="1">IF($B274&lt;='Visualization - Projection'!$C$18,OFFSET(Projection!U274,$A$2,0),NA())</f>
        <v>#N/A</v>
      </c>
      <c r="P274" s="12" t="e">
        <f ca="1">IF($B274&lt;='Visualization - Projection'!$C$18,OFFSET(Projection!V274,$A$2,0),NA())</f>
        <v>#N/A</v>
      </c>
      <c r="Q274" s="10" t="e">
        <f ca="1">IF($B274&lt;='Visualization - Projection'!$C$18,OFFSET(Projection!W274,$A$2,0),NA())</f>
        <v>#N/A</v>
      </c>
      <c r="R274" s="11" t="e">
        <f ca="1">IF($B274&lt;='Visualization - Projection'!$C$18,OFFSET(Projection!X274,$A$2,0),NA())</f>
        <v>#N/A</v>
      </c>
      <c r="S274" s="12" t="e">
        <f ca="1">IF($B274&lt;='Visualization - Projection'!$C$18,OFFSET(Projection!Y274,$A$2,0),NA())</f>
        <v>#N/A</v>
      </c>
      <c r="T274" s="10" t="e">
        <f ca="1">IF($B274&lt;='Visualization - Projection'!$C$18,OFFSET(Projection!Z274,$A$2,0),NA())</f>
        <v>#N/A</v>
      </c>
      <c r="U274" s="10" t="e">
        <f ca="1">IF($B274&lt;='Visualization - Projection'!$C$18,OFFSET(Projection!AA274,$A$2,0),NA())</f>
        <v>#N/A</v>
      </c>
      <c r="V274" s="12" t="e">
        <f ca="1">IF($B274&lt;='Visualization - Projection'!$C$18,OFFSET(Projection!AB274,$A$2,0),NA())</f>
        <v>#N/A</v>
      </c>
      <c r="W274" s="10" t="e">
        <f ca="1">IF($B274&lt;='Visualization - Projection'!$C$18,OFFSET(Projection!AC274,$A$2,0),NA())</f>
        <v>#N/A</v>
      </c>
      <c r="X274" s="12" t="e">
        <f ca="1">IF($B274&lt;='Visualization - Projection'!$C$18,OFFSET(Projection!AD274,$A$2,0),NA())</f>
        <v>#N/A</v>
      </c>
      <c r="Y274" s="11" t="e">
        <f ca="1">IF($B274&lt;='Visualization - Projection'!$C$18,OFFSET(Projection!AE274,$A$2,0),NA())</f>
        <v>#N/A</v>
      </c>
      <c r="Z274" s="10" t="e">
        <f ca="1">IF($B274&lt;='Visualization - Projection'!$C$18,OFFSET(Projection!AI274,$A$2,0),NA())</f>
        <v>#N/A</v>
      </c>
      <c r="AA274" s="11" t="e">
        <f ca="1">IF($B274&lt;='Visualization - Projection'!$C$18,OFFSET(Projection!AJ274,$A$2,0),NA())</f>
        <v>#N/A</v>
      </c>
      <c r="AB274" s="11" t="e">
        <f ca="1">IF($B274&lt;='Visualization - Projection'!$C$18,OFFSET(Projection!#REF!,$A$2,0),NA())</f>
        <v>#N/A</v>
      </c>
      <c r="AC274" s="11" t="e">
        <f ca="1">IF($B274&lt;='Visualization - Projection'!$C$18,OFFSET(Projection!AK274,$A$2,0),NA())</f>
        <v>#N/A</v>
      </c>
      <c r="AD274" s="10" t="e">
        <f ca="1">IF($B274&lt;='Visualization - Projection'!$C$18,OFFSET(Projection!AL274,$A$2,0),NA())</f>
        <v>#N/A</v>
      </c>
      <c r="AE274" s="10" t="e">
        <f ca="1">IF($B274&lt;='Visualization - Projection'!$C$18,OFFSET(Projection!AM274,$A$2,0),NA())</f>
        <v>#N/A</v>
      </c>
      <c r="AF274" s="3" t="e">
        <f ca="1">IF($B274&lt;='Visualization - Projection'!$C$18,OFFSET(Projection!K274,$A$2,0),NA())</f>
        <v>#N/A</v>
      </c>
      <c r="AG274" s="3" t="e">
        <f ca="1">IF($B274&lt;='Visualization - Projection'!$C$18,OFFSET(Projection!M274,$A$2,0),NA())</f>
        <v>#N/A</v>
      </c>
      <c r="AH274" s="3" t="e">
        <f ca="1">IF($B274&lt;='Visualization - Projection'!$C$18,OFFSET(Projection!N274,$A$2,0),NA())</f>
        <v>#N/A</v>
      </c>
    </row>
    <row r="275" spans="2:34">
      <c r="B275" s="9" t="e">
        <f ca="1">IF(B274&lt;'Visualization - Projection'!$C$18,OFFSET(Projection!A275,$A$2,0),NA())</f>
        <v>#N/A</v>
      </c>
      <c r="C275" s="10" t="e">
        <f ca="1">IF($B275&lt;='Visualization - Projection'!$C$18,OFFSET(Projection!B275,$A$2,0),NA())</f>
        <v>#N/A</v>
      </c>
      <c r="D275" s="11" t="e">
        <f ca="1">IF($B275&lt;='Visualization - Projection'!$C$18,OFFSET(Projection!C275,$A$2,0),NA())</f>
        <v>#N/A</v>
      </c>
      <c r="E275" s="12" t="e">
        <f ca="1">IF($B275&lt;='Visualization - Projection'!$C$18,OFFSET(Projection!D275,$A$2,0),NA())</f>
        <v>#N/A</v>
      </c>
      <c r="F275" s="12" t="e">
        <f ca="1">IF($B275&lt;='Visualization - Projection'!$C$18,OFFSET(Projection!#REF!,$A$2,0),NA())</f>
        <v>#N/A</v>
      </c>
      <c r="G275" s="10" t="e">
        <f ca="1">IF($B275&lt;='Visualization - Projection'!$C$18,OFFSET(Projection!E275,$A$2,0),NA())</f>
        <v>#N/A</v>
      </c>
      <c r="H275" s="12" t="e">
        <f ca="1">IF($B275&lt;='Visualization - Projection'!$C$18,OFFSET(Projection!F275,$A$2,0),NA())</f>
        <v>#N/A</v>
      </c>
      <c r="I275" s="12" t="e">
        <f ca="1">IF($B275&lt;='Visualization - Projection'!$C$18,OFFSET(Projection!#REF!,$A$2,0),NA())</f>
        <v>#N/A</v>
      </c>
      <c r="J275" s="10" t="e">
        <f ca="1">IF($B275&lt;='Visualization - Projection'!$C$18,OFFSET(Projection!O275,$A$2,0),NA())</f>
        <v>#N/A</v>
      </c>
      <c r="K275" s="10" t="e">
        <f ca="1">IF($B275&lt;='Visualization - Projection'!$C$18,OFFSET(Projection!P275,$A$2,0),NA())</f>
        <v>#N/A</v>
      </c>
      <c r="L275" s="12" t="e">
        <f ca="1">IF($B275&lt;='Visualization - Projection'!$C$18,OFFSET(Projection!Q275,$A$2,0),NA())</f>
        <v>#N/A</v>
      </c>
      <c r="M275" s="12" t="e">
        <f ca="1">IF($B275&lt;='Visualization - Projection'!$C$18,OFFSET(Projection!#REF!,$A$2,0),NA())</f>
        <v>#N/A</v>
      </c>
      <c r="N275" s="10" t="e">
        <f ca="1">IF($B275&lt;='Visualization - Projection'!$C$18,OFFSET(Projection!T275,$A$2,0),NA())</f>
        <v>#N/A</v>
      </c>
      <c r="O275" s="11" t="e">
        <f ca="1">IF($B275&lt;='Visualization - Projection'!$C$18,OFFSET(Projection!U275,$A$2,0),NA())</f>
        <v>#N/A</v>
      </c>
      <c r="P275" s="12" t="e">
        <f ca="1">IF($B275&lt;='Visualization - Projection'!$C$18,OFFSET(Projection!V275,$A$2,0),NA())</f>
        <v>#N/A</v>
      </c>
      <c r="Q275" s="10" t="e">
        <f ca="1">IF($B275&lt;='Visualization - Projection'!$C$18,OFFSET(Projection!W275,$A$2,0),NA())</f>
        <v>#N/A</v>
      </c>
      <c r="R275" s="11" t="e">
        <f ca="1">IF($B275&lt;='Visualization - Projection'!$C$18,OFFSET(Projection!X275,$A$2,0),NA())</f>
        <v>#N/A</v>
      </c>
      <c r="S275" s="12" t="e">
        <f ca="1">IF($B275&lt;='Visualization - Projection'!$C$18,OFFSET(Projection!Y275,$A$2,0),NA())</f>
        <v>#N/A</v>
      </c>
      <c r="T275" s="10" t="e">
        <f ca="1">IF($B275&lt;='Visualization - Projection'!$C$18,OFFSET(Projection!Z275,$A$2,0),NA())</f>
        <v>#N/A</v>
      </c>
      <c r="U275" s="10" t="e">
        <f ca="1">IF($B275&lt;='Visualization - Projection'!$C$18,OFFSET(Projection!AA275,$A$2,0),NA())</f>
        <v>#N/A</v>
      </c>
      <c r="V275" s="12" t="e">
        <f ca="1">IF($B275&lt;='Visualization - Projection'!$C$18,OFFSET(Projection!AB275,$A$2,0),NA())</f>
        <v>#N/A</v>
      </c>
      <c r="W275" s="10" t="e">
        <f ca="1">IF($B275&lt;='Visualization - Projection'!$C$18,OFFSET(Projection!AC275,$A$2,0),NA())</f>
        <v>#N/A</v>
      </c>
      <c r="X275" s="12" t="e">
        <f ca="1">IF($B275&lt;='Visualization - Projection'!$C$18,OFFSET(Projection!AD275,$A$2,0),NA())</f>
        <v>#N/A</v>
      </c>
      <c r="Y275" s="11" t="e">
        <f ca="1">IF($B275&lt;='Visualization - Projection'!$C$18,OFFSET(Projection!AE275,$A$2,0),NA())</f>
        <v>#N/A</v>
      </c>
      <c r="Z275" s="10" t="e">
        <f ca="1">IF($B275&lt;='Visualization - Projection'!$C$18,OFFSET(Projection!AI275,$A$2,0),NA())</f>
        <v>#N/A</v>
      </c>
      <c r="AA275" s="11" t="e">
        <f ca="1">IF($B275&lt;='Visualization - Projection'!$C$18,OFFSET(Projection!AJ275,$A$2,0),NA())</f>
        <v>#N/A</v>
      </c>
      <c r="AB275" s="11" t="e">
        <f ca="1">IF($B275&lt;='Visualization - Projection'!$C$18,OFFSET(Projection!#REF!,$A$2,0),NA())</f>
        <v>#N/A</v>
      </c>
      <c r="AC275" s="11" t="e">
        <f ca="1">IF($B275&lt;='Visualization - Projection'!$C$18,OFFSET(Projection!AK275,$A$2,0),NA())</f>
        <v>#N/A</v>
      </c>
      <c r="AD275" s="10" t="e">
        <f ca="1">IF($B275&lt;='Visualization - Projection'!$C$18,OFFSET(Projection!AL275,$A$2,0),NA())</f>
        <v>#N/A</v>
      </c>
      <c r="AE275" s="10" t="e">
        <f ca="1">IF($B275&lt;='Visualization - Projection'!$C$18,OFFSET(Projection!AM275,$A$2,0),NA())</f>
        <v>#N/A</v>
      </c>
      <c r="AF275" s="3" t="e">
        <f ca="1">IF($B275&lt;='Visualization - Projection'!$C$18,OFFSET(Projection!K275,$A$2,0),NA())</f>
        <v>#N/A</v>
      </c>
      <c r="AG275" s="3" t="e">
        <f ca="1">IF($B275&lt;='Visualization - Projection'!$C$18,OFFSET(Projection!M275,$A$2,0),NA())</f>
        <v>#N/A</v>
      </c>
      <c r="AH275" s="3" t="e">
        <f ca="1">IF($B275&lt;='Visualization - Projection'!$C$18,OFFSET(Projection!N275,$A$2,0),NA())</f>
        <v>#N/A</v>
      </c>
    </row>
    <row r="276" spans="2:34">
      <c r="B276" s="9" t="e">
        <f ca="1">IF(B275&lt;'Visualization - Projection'!$C$18,OFFSET(Projection!A276,$A$2,0),NA())</f>
        <v>#N/A</v>
      </c>
      <c r="C276" s="10" t="e">
        <f ca="1">IF($B276&lt;='Visualization - Projection'!$C$18,OFFSET(Projection!B276,$A$2,0),NA())</f>
        <v>#N/A</v>
      </c>
      <c r="D276" s="11" t="e">
        <f ca="1">IF($B276&lt;='Visualization - Projection'!$C$18,OFFSET(Projection!C276,$A$2,0),NA())</f>
        <v>#N/A</v>
      </c>
      <c r="E276" s="12" t="e">
        <f ca="1">IF($B276&lt;='Visualization - Projection'!$C$18,OFFSET(Projection!D276,$A$2,0),NA())</f>
        <v>#N/A</v>
      </c>
      <c r="F276" s="12" t="e">
        <f ca="1">IF($B276&lt;='Visualization - Projection'!$C$18,OFFSET(Projection!#REF!,$A$2,0),NA())</f>
        <v>#N/A</v>
      </c>
      <c r="G276" s="10" t="e">
        <f ca="1">IF($B276&lt;='Visualization - Projection'!$C$18,OFFSET(Projection!E276,$A$2,0),NA())</f>
        <v>#N/A</v>
      </c>
      <c r="H276" s="12" t="e">
        <f ca="1">IF($B276&lt;='Visualization - Projection'!$C$18,OFFSET(Projection!F276,$A$2,0),NA())</f>
        <v>#N/A</v>
      </c>
      <c r="I276" s="12" t="e">
        <f ca="1">IF($B276&lt;='Visualization - Projection'!$C$18,OFFSET(Projection!#REF!,$A$2,0),NA())</f>
        <v>#N/A</v>
      </c>
      <c r="J276" s="10" t="e">
        <f ca="1">IF($B276&lt;='Visualization - Projection'!$C$18,OFFSET(Projection!O276,$A$2,0),NA())</f>
        <v>#N/A</v>
      </c>
      <c r="K276" s="10" t="e">
        <f ca="1">IF($B276&lt;='Visualization - Projection'!$C$18,OFFSET(Projection!P276,$A$2,0),NA())</f>
        <v>#N/A</v>
      </c>
      <c r="L276" s="12" t="e">
        <f ca="1">IF($B276&lt;='Visualization - Projection'!$C$18,OFFSET(Projection!Q276,$A$2,0),NA())</f>
        <v>#N/A</v>
      </c>
      <c r="M276" s="12" t="e">
        <f ca="1">IF($B276&lt;='Visualization - Projection'!$C$18,OFFSET(Projection!#REF!,$A$2,0),NA())</f>
        <v>#N/A</v>
      </c>
      <c r="N276" s="10" t="e">
        <f ca="1">IF($B276&lt;='Visualization - Projection'!$C$18,OFFSET(Projection!T276,$A$2,0),NA())</f>
        <v>#N/A</v>
      </c>
      <c r="O276" s="11" t="e">
        <f ca="1">IF($B276&lt;='Visualization - Projection'!$C$18,OFFSET(Projection!U276,$A$2,0),NA())</f>
        <v>#N/A</v>
      </c>
      <c r="P276" s="12" t="e">
        <f ca="1">IF($B276&lt;='Visualization - Projection'!$C$18,OFFSET(Projection!V276,$A$2,0),NA())</f>
        <v>#N/A</v>
      </c>
      <c r="Q276" s="10" t="e">
        <f ca="1">IF($B276&lt;='Visualization - Projection'!$C$18,OFFSET(Projection!W276,$A$2,0),NA())</f>
        <v>#N/A</v>
      </c>
      <c r="R276" s="11" t="e">
        <f ca="1">IF($B276&lt;='Visualization - Projection'!$C$18,OFFSET(Projection!X276,$A$2,0),NA())</f>
        <v>#N/A</v>
      </c>
      <c r="S276" s="12" t="e">
        <f ca="1">IF($B276&lt;='Visualization - Projection'!$C$18,OFFSET(Projection!Y276,$A$2,0),NA())</f>
        <v>#N/A</v>
      </c>
      <c r="T276" s="10" t="e">
        <f ca="1">IF($B276&lt;='Visualization - Projection'!$C$18,OFFSET(Projection!Z276,$A$2,0),NA())</f>
        <v>#N/A</v>
      </c>
      <c r="U276" s="10" t="e">
        <f ca="1">IF($B276&lt;='Visualization - Projection'!$C$18,OFFSET(Projection!AA276,$A$2,0),NA())</f>
        <v>#N/A</v>
      </c>
      <c r="V276" s="12" t="e">
        <f ca="1">IF($B276&lt;='Visualization - Projection'!$C$18,OFFSET(Projection!AB276,$A$2,0),NA())</f>
        <v>#N/A</v>
      </c>
      <c r="W276" s="10" t="e">
        <f ca="1">IF($B276&lt;='Visualization - Projection'!$C$18,OFFSET(Projection!AC276,$A$2,0),NA())</f>
        <v>#N/A</v>
      </c>
      <c r="X276" s="12" t="e">
        <f ca="1">IF($B276&lt;='Visualization - Projection'!$C$18,OFFSET(Projection!AD276,$A$2,0),NA())</f>
        <v>#N/A</v>
      </c>
      <c r="Y276" s="11" t="e">
        <f ca="1">IF($B276&lt;='Visualization - Projection'!$C$18,OFFSET(Projection!AE276,$A$2,0),NA())</f>
        <v>#N/A</v>
      </c>
      <c r="Z276" s="10" t="e">
        <f ca="1">IF($B276&lt;='Visualization - Projection'!$C$18,OFFSET(Projection!AI276,$A$2,0),NA())</f>
        <v>#N/A</v>
      </c>
      <c r="AA276" s="11" t="e">
        <f ca="1">IF($B276&lt;='Visualization - Projection'!$C$18,OFFSET(Projection!AJ276,$A$2,0),NA())</f>
        <v>#N/A</v>
      </c>
      <c r="AB276" s="11" t="e">
        <f ca="1">IF($B276&lt;='Visualization - Projection'!$C$18,OFFSET(Projection!#REF!,$A$2,0),NA())</f>
        <v>#N/A</v>
      </c>
      <c r="AC276" s="11" t="e">
        <f ca="1">IF($B276&lt;='Visualization - Projection'!$C$18,OFFSET(Projection!AK276,$A$2,0),NA())</f>
        <v>#N/A</v>
      </c>
      <c r="AD276" s="10" t="e">
        <f ca="1">IF($B276&lt;='Visualization - Projection'!$C$18,OFFSET(Projection!AL276,$A$2,0),NA())</f>
        <v>#N/A</v>
      </c>
      <c r="AE276" s="10" t="e">
        <f ca="1">IF($B276&lt;='Visualization - Projection'!$C$18,OFFSET(Projection!AM276,$A$2,0),NA())</f>
        <v>#N/A</v>
      </c>
      <c r="AF276" s="3" t="e">
        <f ca="1">IF($B276&lt;='Visualization - Projection'!$C$18,OFFSET(Projection!K276,$A$2,0),NA())</f>
        <v>#N/A</v>
      </c>
      <c r="AG276" s="3" t="e">
        <f ca="1">IF($B276&lt;='Visualization - Projection'!$C$18,OFFSET(Projection!M276,$A$2,0),NA())</f>
        <v>#N/A</v>
      </c>
      <c r="AH276" s="3" t="e">
        <f ca="1">IF($B276&lt;='Visualization - Projection'!$C$18,OFFSET(Projection!N276,$A$2,0),NA())</f>
        <v>#N/A</v>
      </c>
    </row>
    <row r="277" spans="2:34">
      <c r="B277" s="9" t="e">
        <f ca="1">IF(B276&lt;'Visualization - Projection'!$C$18,OFFSET(Projection!A277,$A$2,0),NA())</f>
        <v>#N/A</v>
      </c>
      <c r="C277" s="10" t="e">
        <f ca="1">IF($B277&lt;='Visualization - Projection'!$C$18,OFFSET(Projection!B277,$A$2,0),NA())</f>
        <v>#N/A</v>
      </c>
      <c r="D277" s="11" t="e">
        <f ca="1">IF($B277&lt;='Visualization - Projection'!$C$18,OFFSET(Projection!C277,$A$2,0),NA())</f>
        <v>#N/A</v>
      </c>
      <c r="E277" s="12" t="e">
        <f ca="1">IF($B277&lt;='Visualization - Projection'!$C$18,OFFSET(Projection!D277,$A$2,0),NA())</f>
        <v>#N/A</v>
      </c>
      <c r="F277" s="12" t="e">
        <f ca="1">IF($B277&lt;='Visualization - Projection'!$C$18,OFFSET(Projection!#REF!,$A$2,0),NA())</f>
        <v>#N/A</v>
      </c>
      <c r="G277" s="10" t="e">
        <f ca="1">IF($B277&lt;='Visualization - Projection'!$C$18,OFFSET(Projection!E277,$A$2,0),NA())</f>
        <v>#N/A</v>
      </c>
      <c r="H277" s="12" t="e">
        <f ca="1">IF($B277&lt;='Visualization - Projection'!$C$18,OFFSET(Projection!F277,$A$2,0),NA())</f>
        <v>#N/A</v>
      </c>
      <c r="I277" s="12" t="e">
        <f ca="1">IF($B277&lt;='Visualization - Projection'!$C$18,OFFSET(Projection!#REF!,$A$2,0),NA())</f>
        <v>#N/A</v>
      </c>
      <c r="J277" s="10" t="e">
        <f ca="1">IF($B277&lt;='Visualization - Projection'!$C$18,OFFSET(Projection!O277,$A$2,0),NA())</f>
        <v>#N/A</v>
      </c>
      <c r="K277" s="10" t="e">
        <f ca="1">IF($B277&lt;='Visualization - Projection'!$C$18,OFFSET(Projection!P277,$A$2,0),NA())</f>
        <v>#N/A</v>
      </c>
      <c r="L277" s="12" t="e">
        <f ca="1">IF($B277&lt;='Visualization - Projection'!$C$18,OFFSET(Projection!Q277,$A$2,0),NA())</f>
        <v>#N/A</v>
      </c>
      <c r="M277" s="12" t="e">
        <f ca="1">IF($B277&lt;='Visualization - Projection'!$C$18,OFFSET(Projection!#REF!,$A$2,0),NA())</f>
        <v>#N/A</v>
      </c>
      <c r="N277" s="10" t="e">
        <f ca="1">IF($B277&lt;='Visualization - Projection'!$C$18,OFFSET(Projection!T277,$A$2,0),NA())</f>
        <v>#N/A</v>
      </c>
      <c r="O277" s="11" t="e">
        <f ca="1">IF($B277&lt;='Visualization - Projection'!$C$18,OFFSET(Projection!U277,$A$2,0),NA())</f>
        <v>#N/A</v>
      </c>
      <c r="P277" s="12" t="e">
        <f ca="1">IF($B277&lt;='Visualization - Projection'!$C$18,OFFSET(Projection!V277,$A$2,0),NA())</f>
        <v>#N/A</v>
      </c>
      <c r="Q277" s="10" t="e">
        <f ca="1">IF($B277&lt;='Visualization - Projection'!$C$18,OFFSET(Projection!W277,$A$2,0),NA())</f>
        <v>#N/A</v>
      </c>
      <c r="R277" s="11" t="e">
        <f ca="1">IF($B277&lt;='Visualization - Projection'!$C$18,OFFSET(Projection!X277,$A$2,0),NA())</f>
        <v>#N/A</v>
      </c>
      <c r="S277" s="12" t="e">
        <f ca="1">IF($B277&lt;='Visualization - Projection'!$C$18,OFFSET(Projection!Y277,$A$2,0),NA())</f>
        <v>#N/A</v>
      </c>
      <c r="T277" s="10" t="e">
        <f ca="1">IF($B277&lt;='Visualization - Projection'!$C$18,OFFSET(Projection!Z277,$A$2,0),NA())</f>
        <v>#N/A</v>
      </c>
      <c r="U277" s="10" t="e">
        <f ca="1">IF($B277&lt;='Visualization - Projection'!$C$18,OFFSET(Projection!AA277,$A$2,0),NA())</f>
        <v>#N/A</v>
      </c>
      <c r="V277" s="12" t="e">
        <f ca="1">IF($B277&lt;='Visualization - Projection'!$C$18,OFFSET(Projection!AB277,$A$2,0),NA())</f>
        <v>#N/A</v>
      </c>
      <c r="W277" s="10" t="e">
        <f ca="1">IF($B277&lt;='Visualization - Projection'!$C$18,OFFSET(Projection!AC277,$A$2,0),NA())</f>
        <v>#N/A</v>
      </c>
      <c r="X277" s="12" t="e">
        <f ca="1">IF($B277&lt;='Visualization - Projection'!$C$18,OFFSET(Projection!AD277,$A$2,0),NA())</f>
        <v>#N/A</v>
      </c>
      <c r="Y277" s="11" t="e">
        <f ca="1">IF($B277&lt;='Visualization - Projection'!$C$18,OFFSET(Projection!AE277,$A$2,0),NA())</f>
        <v>#N/A</v>
      </c>
      <c r="Z277" s="10" t="e">
        <f ca="1">IF($B277&lt;='Visualization - Projection'!$C$18,OFFSET(Projection!AI277,$A$2,0),NA())</f>
        <v>#N/A</v>
      </c>
      <c r="AA277" s="11" t="e">
        <f ca="1">IF($B277&lt;='Visualization - Projection'!$C$18,OFFSET(Projection!AJ277,$A$2,0),NA())</f>
        <v>#N/A</v>
      </c>
      <c r="AB277" s="11" t="e">
        <f ca="1">IF($B277&lt;='Visualization - Projection'!$C$18,OFFSET(Projection!#REF!,$A$2,0),NA())</f>
        <v>#N/A</v>
      </c>
      <c r="AC277" s="11" t="e">
        <f ca="1">IF($B277&lt;='Visualization - Projection'!$C$18,OFFSET(Projection!AK277,$A$2,0),NA())</f>
        <v>#N/A</v>
      </c>
      <c r="AD277" s="10" t="e">
        <f ca="1">IF($B277&lt;='Visualization - Projection'!$C$18,OFFSET(Projection!AL277,$A$2,0),NA())</f>
        <v>#N/A</v>
      </c>
      <c r="AE277" s="10" t="e">
        <f ca="1">IF($B277&lt;='Visualization - Projection'!$C$18,OFFSET(Projection!AM277,$A$2,0),NA())</f>
        <v>#N/A</v>
      </c>
      <c r="AF277" s="3" t="e">
        <f ca="1">IF($B277&lt;='Visualization - Projection'!$C$18,OFFSET(Projection!K277,$A$2,0),NA())</f>
        <v>#N/A</v>
      </c>
      <c r="AG277" s="3" t="e">
        <f ca="1">IF($B277&lt;='Visualization - Projection'!$C$18,OFFSET(Projection!M277,$A$2,0),NA())</f>
        <v>#N/A</v>
      </c>
      <c r="AH277" s="3" t="e">
        <f ca="1">IF($B277&lt;='Visualization - Projection'!$C$18,OFFSET(Projection!N277,$A$2,0),NA())</f>
        <v>#N/A</v>
      </c>
    </row>
    <row r="278" spans="2:34">
      <c r="B278" s="9" t="e">
        <f ca="1">IF(B277&lt;'Visualization - Projection'!$C$18,OFFSET(Projection!A278,$A$2,0),NA())</f>
        <v>#N/A</v>
      </c>
      <c r="C278" s="10" t="e">
        <f ca="1">IF($B278&lt;='Visualization - Projection'!$C$18,OFFSET(Projection!B278,$A$2,0),NA())</f>
        <v>#N/A</v>
      </c>
      <c r="D278" s="11" t="e">
        <f ca="1">IF($B278&lt;='Visualization - Projection'!$C$18,OFFSET(Projection!C278,$A$2,0),NA())</f>
        <v>#N/A</v>
      </c>
      <c r="E278" s="12" t="e">
        <f ca="1">IF($B278&lt;='Visualization - Projection'!$C$18,OFFSET(Projection!D278,$A$2,0),NA())</f>
        <v>#N/A</v>
      </c>
      <c r="F278" s="12" t="e">
        <f ca="1">IF($B278&lt;='Visualization - Projection'!$C$18,OFFSET(Projection!#REF!,$A$2,0),NA())</f>
        <v>#N/A</v>
      </c>
      <c r="G278" s="10" t="e">
        <f ca="1">IF($B278&lt;='Visualization - Projection'!$C$18,OFFSET(Projection!E278,$A$2,0),NA())</f>
        <v>#N/A</v>
      </c>
      <c r="H278" s="12" t="e">
        <f ca="1">IF($B278&lt;='Visualization - Projection'!$C$18,OFFSET(Projection!F278,$A$2,0),NA())</f>
        <v>#N/A</v>
      </c>
      <c r="I278" s="12" t="e">
        <f ca="1">IF($B278&lt;='Visualization - Projection'!$C$18,OFFSET(Projection!#REF!,$A$2,0),NA())</f>
        <v>#N/A</v>
      </c>
      <c r="J278" s="10" t="e">
        <f ca="1">IF($B278&lt;='Visualization - Projection'!$C$18,OFFSET(Projection!O278,$A$2,0),NA())</f>
        <v>#N/A</v>
      </c>
      <c r="K278" s="10" t="e">
        <f ca="1">IF($B278&lt;='Visualization - Projection'!$C$18,OFFSET(Projection!P278,$A$2,0),NA())</f>
        <v>#N/A</v>
      </c>
      <c r="L278" s="12" t="e">
        <f ca="1">IF($B278&lt;='Visualization - Projection'!$C$18,OFFSET(Projection!Q278,$A$2,0),NA())</f>
        <v>#N/A</v>
      </c>
      <c r="M278" s="12" t="e">
        <f ca="1">IF($B278&lt;='Visualization - Projection'!$C$18,OFFSET(Projection!#REF!,$A$2,0),NA())</f>
        <v>#N/A</v>
      </c>
      <c r="N278" s="10" t="e">
        <f ca="1">IF($B278&lt;='Visualization - Projection'!$C$18,OFFSET(Projection!T278,$A$2,0),NA())</f>
        <v>#N/A</v>
      </c>
      <c r="O278" s="11" t="e">
        <f ca="1">IF($B278&lt;='Visualization - Projection'!$C$18,OFFSET(Projection!U278,$A$2,0),NA())</f>
        <v>#N/A</v>
      </c>
      <c r="P278" s="12" t="e">
        <f ca="1">IF($B278&lt;='Visualization - Projection'!$C$18,OFFSET(Projection!V278,$A$2,0),NA())</f>
        <v>#N/A</v>
      </c>
      <c r="Q278" s="10" t="e">
        <f ca="1">IF($B278&lt;='Visualization - Projection'!$C$18,OFFSET(Projection!W278,$A$2,0),NA())</f>
        <v>#N/A</v>
      </c>
      <c r="R278" s="11" t="e">
        <f ca="1">IF($B278&lt;='Visualization - Projection'!$C$18,OFFSET(Projection!X278,$A$2,0),NA())</f>
        <v>#N/A</v>
      </c>
      <c r="S278" s="12" t="e">
        <f ca="1">IF($B278&lt;='Visualization - Projection'!$C$18,OFFSET(Projection!Y278,$A$2,0),NA())</f>
        <v>#N/A</v>
      </c>
      <c r="T278" s="10" t="e">
        <f ca="1">IF($B278&lt;='Visualization - Projection'!$C$18,OFFSET(Projection!Z278,$A$2,0),NA())</f>
        <v>#N/A</v>
      </c>
      <c r="U278" s="10" t="e">
        <f ca="1">IF($B278&lt;='Visualization - Projection'!$C$18,OFFSET(Projection!AA278,$A$2,0),NA())</f>
        <v>#N/A</v>
      </c>
      <c r="V278" s="12" t="e">
        <f ca="1">IF($B278&lt;='Visualization - Projection'!$C$18,OFFSET(Projection!AB278,$A$2,0),NA())</f>
        <v>#N/A</v>
      </c>
      <c r="W278" s="10" t="e">
        <f ca="1">IF($B278&lt;='Visualization - Projection'!$C$18,OFFSET(Projection!AC278,$A$2,0),NA())</f>
        <v>#N/A</v>
      </c>
      <c r="X278" s="12" t="e">
        <f ca="1">IF($B278&lt;='Visualization - Projection'!$C$18,OFFSET(Projection!AD278,$A$2,0),NA())</f>
        <v>#N/A</v>
      </c>
      <c r="Y278" s="11" t="e">
        <f ca="1">IF($B278&lt;='Visualization - Projection'!$C$18,OFFSET(Projection!AE278,$A$2,0),NA())</f>
        <v>#N/A</v>
      </c>
      <c r="Z278" s="10" t="e">
        <f ca="1">IF($B278&lt;='Visualization - Projection'!$C$18,OFFSET(Projection!AI278,$A$2,0),NA())</f>
        <v>#N/A</v>
      </c>
      <c r="AA278" s="11" t="e">
        <f ca="1">IF($B278&lt;='Visualization - Projection'!$C$18,OFFSET(Projection!AJ278,$A$2,0),NA())</f>
        <v>#N/A</v>
      </c>
      <c r="AB278" s="11" t="e">
        <f ca="1">IF($B278&lt;='Visualization - Projection'!$C$18,OFFSET(Projection!#REF!,$A$2,0),NA())</f>
        <v>#N/A</v>
      </c>
      <c r="AC278" s="11" t="e">
        <f ca="1">IF($B278&lt;='Visualization - Projection'!$C$18,OFFSET(Projection!AK278,$A$2,0),NA())</f>
        <v>#N/A</v>
      </c>
      <c r="AD278" s="10" t="e">
        <f ca="1">IF($B278&lt;='Visualization - Projection'!$C$18,OFFSET(Projection!AL278,$A$2,0),NA())</f>
        <v>#N/A</v>
      </c>
      <c r="AE278" s="10" t="e">
        <f ca="1">IF($B278&lt;='Visualization - Projection'!$C$18,OFFSET(Projection!AM278,$A$2,0),NA())</f>
        <v>#N/A</v>
      </c>
      <c r="AF278" s="3" t="e">
        <f ca="1">IF($B278&lt;='Visualization - Projection'!$C$18,OFFSET(Projection!K278,$A$2,0),NA())</f>
        <v>#N/A</v>
      </c>
      <c r="AG278" s="3" t="e">
        <f ca="1">IF($B278&lt;='Visualization - Projection'!$C$18,OFFSET(Projection!M278,$A$2,0),NA())</f>
        <v>#N/A</v>
      </c>
      <c r="AH278" s="3" t="e">
        <f ca="1">IF($B278&lt;='Visualization - Projection'!$C$18,OFFSET(Projection!N278,$A$2,0),NA())</f>
        <v>#N/A</v>
      </c>
    </row>
    <row r="279" spans="2:34">
      <c r="B279" s="9" t="e">
        <f ca="1">IF(B278&lt;'Visualization - Projection'!$C$18,OFFSET(Projection!A279,$A$2,0),NA())</f>
        <v>#N/A</v>
      </c>
      <c r="C279" s="10" t="e">
        <f ca="1">IF($B279&lt;='Visualization - Projection'!$C$18,OFFSET(Projection!B279,$A$2,0),NA())</f>
        <v>#N/A</v>
      </c>
      <c r="D279" s="11" t="e">
        <f ca="1">IF($B279&lt;='Visualization - Projection'!$C$18,OFFSET(Projection!C279,$A$2,0),NA())</f>
        <v>#N/A</v>
      </c>
      <c r="E279" s="12" t="e">
        <f ca="1">IF($B279&lt;='Visualization - Projection'!$C$18,OFFSET(Projection!D279,$A$2,0),NA())</f>
        <v>#N/A</v>
      </c>
      <c r="F279" s="12" t="e">
        <f ca="1">IF($B279&lt;='Visualization - Projection'!$C$18,OFFSET(Projection!#REF!,$A$2,0),NA())</f>
        <v>#N/A</v>
      </c>
      <c r="G279" s="10" t="e">
        <f ca="1">IF($B279&lt;='Visualization - Projection'!$C$18,OFFSET(Projection!E279,$A$2,0),NA())</f>
        <v>#N/A</v>
      </c>
      <c r="H279" s="12" t="e">
        <f ca="1">IF($B279&lt;='Visualization - Projection'!$C$18,OFFSET(Projection!F279,$A$2,0),NA())</f>
        <v>#N/A</v>
      </c>
      <c r="I279" s="12" t="e">
        <f ca="1">IF($B279&lt;='Visualization - Projection'!$C$18,OFFSET(Projection!#REF!,$A$2,0),NA())</f>
        <v>#N/A</v>
      </c>
      <c r="J279" s="10" t="e">
        <f ca="1">IF($B279&lt;='Visualization - Projection'!$C$18,OFFSET(Projection!O279,$A$2,0),NA())</f>
        <v>#N/A</v>
      </c>
      <c r="K279" s="10" t="e">
        <f ca="1">IF($B279&lt;='Visualization - Projection'!$C$18,OFFSET(Projection!P279,$A$2,0),NA())</f>
        <v>#N/A</v>
      </c>
      <c r="L279" s="12" t="e">
        <f ca="1">IF($B279&lt;='Visualization - Projection'!$C$18,OFFSET(Projection!Q279,$A$2,0),NA())</f>
        <v>#N/A</v>
      </c>
      <c r="M279" s="12" t="e">
        <f ca="1">IF($B279&lt;='Visualization - Projection'!$C$18,OFFSET(Projection!#REF!,$A$2,0),NA())</f>
        <v>#N/A</v>
      </c>
      <c r="N279" s="10" t="e">
        <f ca="1">IF($B279&lt;='Visualization - Projection'!$C$18,OFFSET(Projection!T279,$A$2,0),NA())</f>
        <v>#N/A</v>
      </c>
      <c r="O279" s="11" t="e">
        <f ca="1">IF($B279&lt;='Visualization - Projection'!$C$18,OFFSET(Projection!U279,$A$2,0),NA())</f>
        <v>#N/A</v>
      </c>
      <c r="P279" s="12" t="e">
        <f ca="1">IF($B279&lt;='Visualization - Projection'!$C$18,OFFSET(Projection!V279,$A$2,0),NA())</f>
        <v>#N/A</v>
      </c>
      <c r="Q279" s="10" t="e">
        <f ca="1">IF($B279&lt;='Visualization - Projection'!$C$18,OFFSET(Projection!W279,$A$2,0),NA())</f>
        <v>#N/A</v>
      </c>
      <c r="R279" s="11" t="e">
        <f ca="1">IF($B279&lt;='Visualization - Projection'!$C$18,OFFSET(Projection!X279,$A$2,0),NA())</f>
        <v>#N/A</v>
      </c>
      <c r="S279" s="12" t="e">
        <f ca="1">IF($B279&lt;='Visualization - Projection'!$C$18,OFFSET(Projection!Y279,$A$2,0),NA())</f>
        <v>#N/A</v>
      </c>
      <c r="T279" s="10" t="e">
        <f ca="1">IF($B279&lt;='Visualization - Projection'!$C$18,OFFSET(Projection!Z279,$A$2,0),NA())</f>
        <v>#N/A</v>
      </c>
      <c r="U279" s="10" t="e">
        <f ca="1">IF($B279&lt;='Visualization - Projection'!$C$18,OFFSET(Projection!AA279,$A$2,0),NA())</f>
        <v>#N/A</v>
      </c>
      <c r="V279" s="12" t="e">
        <f ca="1">IF($B279&lt;='Visualization - Projection'!$C$18,OFFSET(Projection!AB279,$A$2,0),NA())</f>
        <v>#N/A</v>
      </c>
      <c r="W279" s="10" t="e">
        <f ca="1">IF($B279&lt;='Visualization - Projection'!$C$18,OFFSET(Projection!AC279,$A$2,0),NA())</f>
        <v>#N/A</v>
      </c>
      <c r="X279" s="12" t="e">
        <f ca="1">IF($B279&lt;='Visualization - Projection'!$C$18,OFFSET(Projection!AD279,$A$2,0),NA())</f>
        <v>#N/A</v>
      </c>
      <c r="Y279" s="11" t="e">
        <f ca="1">IF($B279&lt;='Visualization - Projection'!$C$18,OFFSET(Projection!AE279,$A$2,0),NA())</f>
        <v>#N/A</v>
      </c>
      <c r="Z279" s="10" t="e">
        <f ca="1">IF($B279&lt;='Visualization - Projection'!$C$18,OFFSET(Projection!AI279,$A$2,0),NA())</f>
        <v>#N/A</v>
      </c>
      <c r="AA279" s="11" t="e">
        <f ca="1">IF($B279&lt;='Visualization - Projection'!$C$18,OFFSET(Projection!AJ279,$A$2,0),NA())</f>
        <v>#N/A</v>
      </c>
      <c r="AB279" s="11" t="e">
        <f ca="1">IF($B279&lt;='Visualization - Projection'!$C$18,OFFSET(Projection!#REF!,$A$2,0),NA())</f>
        <v>#N/A</v>
      </c>
      <c r="AC279" s="11" t="e">
        <f ca="1">IF($B279&lt;='Visualization - Projection'!$C$18,OFFSET(Projection!AK279,$A$2,0),NA())</f>
        <v>#N/A</v>
      </c>
      <c r="AD279" s="10" t="e">
        <f ca="1">IF($B279&lt;='Visualization - Projection'!$C$18,OFFSET(Projection!AL279,$A$2,0),NA())</f>
        <v>#N/A</v>
      </c>
      <c r="AE279" s="10" t="e">
        <f ca="1">IF($B279&lt;='Visualization - Projection'!$C$18,OFFSET(Projection!AM279,$A$2,0),NA())</f>
        <v>#N/A</v>
      </c>
      <c r="AF279" s="3" t="e">
        <f ca="1">IF($B279&lt;='Visualization - Projection'!$C$18,OFFSET(Projection!K279,$A$2,0),NA())</f>
        <v>#N/A</v>
      </c>
      <c r="AG279" s="3" t="e">
        <f ca="1">IF($B279&lt;='Visualization - Projection'!$C$18,OFFSET(Projection!M279,$A$2,0),NA())</f>
        <v>#N/A</v>
      </c>
      <c r="AH279" s="3" t="e">
        <f ca="1">IF($B279&lt;='Visualization - Projection'!$C$18,OFFSET(Projection!N279,$A$2,0),NA())</f>
        <v>#N/A</v>
      </c>
    </row>
    <row r="280" spans="2:34">
      <c r="B280" s="9" t="e">
        <f ca="1">IF(B279&lt;'Visualization - Projection'!$C$18,OFFSET(Projection!A280,$A$2,0),NA())</f>
        <v>#N/A</v>
      </c>
      <c r="C280" s="10" t="e">
        <f ca="1">IF($B280&lt;='Visualization - Projection'!$C$18,OFFSET(Projection!B280,$A$2,0),NA())</f>
        <v>#N/A</v>
      </c>
      <c r="D280" s="11" t="e">
        <f ca="1">IF($B280&lt;='Visualization - Projection'!$C$18,OFFSET(Projection!C280,$A$2,0),NA())</f>
        <v>#N/A</v>
      </c>
      <c r="E280" s="12" t="e">
        <f ca="1">IF($B280&lt;='Visualization - Projection'!$C$18,OFFSET(Projection!D280,$A$2,0),NA())</f>
        <v>#N/A</v>
      </c>
      <c r="F280" s="12" t="e">
        <f ca="1">IF($B280&lt;='Visualization - Projection'!$C$18,OFFSET(Projection!#REF!,$A$2,0),NA())</f>
        <v>#N/A</v>
      </c>
      <c r="G280" s="10" t="e">
        <f ca="1">IF($B280&lt;='Visualization - Projection'!$C$18,OFFSET(Projection!E280,$A$2,0),NA())</f>
        <v>#N/A</v>
      </c>
      <c r="H280" s="12" t="e">
        <f ca="1">IF($B280&lt;='Visualization - Projection'!$C$18,OFFSET(Projection!F280,$A$2,0),NA())</f>
        <v>#N/A</v>
      </c>
      <c r="I280" s="12" t="e">
        <f ca="1">IF($B280&lt;='Visualization - Projection'!$C$18,OFFSET(Projection!#REF!,$A$2,0),NA())</f>
        <v>#N/A</v>
      </c>
      <c r="J280" s="10" t="e">
        <f ca="1">IF($B280&lt;='Visualization - Projection'!$C$18,OFFSET(Projection!O280,$A$2,0),NA())</f>
        <v>#N/A</v>
      </c>
      <c r="K280" s="10" t="e">
        <f ca="1">IF($B280&lt;='Visualization - Projection'!$C$18,OFFSET(Projection!P280,$A$2,0),NA())</f>
        <v>#N/A</v>
      </c>
      <c r="L280" s="12" t="e">
        <f ca="1">IF($B280&lt;='Visualization - Projection'!$C$18,OFFSET(Projection!Q280,$A$2,0),NA())</f>
        <v>#N/A</v>
      </c>
      <c r="M280" s="12" t="e">
        <f ca="1">IF($B280&lt;='Visualization - Projection'!$C$18,OFFSET(Projection!#REF!,$A$2,0),NA())</f>
        <v>#N/A</v>
      </c>
      <c r="N280" s="10" t="e">
        <f ca="1">IF($B280&lt;='Visualization - Projection'!$C$18,OFFSET(Projection!T280,$A$2,0),NA())</f>
        <v>#N/A</v>
      </c>
      <c r="O280" s="11" t="e">
        <f ca="1">IF($B280&lt;='Visualization - Projection'!$C$18,OFFSET(Projection!U280,$A$2,0),NA())</f>
        <v>#N/A</v>
      </c>
      <c r="P280" s="12" t="e">
        <f ca="1">IF($B280&lt;='Visualization - Projection'!$C$18,OFFSET(Projection!V280,$A$2,0),NA())</f>
        <v>#N/A</v>
      </c>
      <c r="Q280" s="10" t="e">
        <f ca="1">IF($B280&lt;='Visualization - Projection'!$C$18,OFFSET(Projection!W280,$A$2,0),NA())</f>
        <v>#N/A</v>
      </c>
      <c r="R280" s="11" t="e">
        <f ca="1">IF($B280&lt;='Visualization - Projection'!$C$18,OFFSET(Projection!X280,$A$2,0),NA())</f>
        <v>#N/A</v>
      </c>
      <c r="S280" s="12" t="e">
        <f ca="1">IF($B280&lt;='Visualization - Projection'!$C$18,OFFSET(Projection!Y280,$A$2,0),NA())</f>
        <v>#N/A</v>
      </c>
      <c r="T280" s="10" t="e">
        <f ca="1">IF($B280&lt;='Visualization - Projection'!$C$18,OFFSET(Projection!Z280,$A$2,0),NA())</f>
        <v>#N/A</v>
      </c>
      <c r="U280" s="10" t="e">
        <f ca="1">IF($B280&lt;='Visualization - Projection'!$C$18,OFFSET(Projection!AA280,$A$2,0),NA())</f>
        <v>#N/A</v>
      </c>
      <c r="V280" s="12" t="e">
        <f ca="1">IF($B280&lt;='Visualization - Projection'!$C$18,OFFSET(Projection!AB280,$A$2,0),NA())</f>
        <v>#N/A</v>
      </c>
      <c r="W280" s="10" t="e">
        <f ca="1">IF($B280&lt;='Visualization - Projection'!$C$18,OFFSET(Projection!AC280,$A$2,0),NA())</f>
        <v>#N/A</v>
      </c>
      <c r="X280" s="12" t="e">
        <f ca="1">IF($B280&lt;='Visualization - Projection'!$C$18,OFFSET(Projection!AD280,$A$2,0),NA())</f>
        <v>#N/A</v>
      </c>
      <c r="Y280" s="11" t="e">
        <f ca="1">IF($B280&lt;='Visualization - Projection'!$C$18,OFFSET(Projection!AE280,$A$2,0),NA())</f>
        <v>#N/A</v>
      </c>
      <c r="Z280" s="10" t="e">
        <f ca="1">IF($B280&lt;='Visualization - Projection'!$C$18,OFFSET(Projection!AI280,$A$2,0),NA())</f>
        <v>#N/A</v>
      </c>
      <c r="AA280" s="11" t="e">
        <f ca="1">IF($B280&lt;='Visualization - Projection'!$C$18,OFFSET(Projection!AJ280,$A$2,0),NA())</f>
        <v>#N/A</v>
      </c>
      <c r="AB280" s="11" t="e">
        <f ca="1">IF($B280&lt;='Visualization - Projection'!$C$18,OFFSET(Projection!#REF!,$A$2,0),NA())</f>
        <v>#N/A</v>
      </c>
      <c r="AC280" s="11" t="e">
        <f ca="1">IF($B280&lt;='Visualization - Projection'!$C$18,OFFSET(Projection!AK280,$A$2,0),NA())</f>
        <v>#N/A</v>
      </c>
      <c r="AD280" s="10" t="e">
        <f ca="1">IF($B280&lt;='Visualization - Projection'!$C$18,OFFSET(Projection!AL280,$A$2,0),NA())</f>
        <v>#N/A</v>
      </c>
      <c r="AE280" s="10" t="e">
        <f ca="1">IF($B280&lt;='Visualization - Projection'!$C$18,OFFSET(Projection!AM280,$A$2,0),NA())</f>
        <v>#N/A</v>
      </c>
      <c r="AF280" s="3" t="e">
        <f ca="1">IF($B280&lt;='Visualization - Projection'!$C$18,OFFSET(Projection!K280,$A$2,0),NA())</f>
        <v>#N/A</v>
      </c>
      <c r="AG280" s="3" t="e">
        <f ca="1">IF($B280&lt;='Visualization - Projection'!$C$18,OFFSET(Projection!M280,$A$2,0),NA())</f>
        <v>#N/A</v>
      </c>
      <c r="AH280" s="3" t="e">
        <f ca="1">IF($B280&lt;='Visualization - Projection'!$C$18,OFFSET(Projection!N280,$A$2,0),NA())</f>
        <v>#N/A</v>
      </c>
    </row>
    <row r="281" spans="2:34">
      <c r="B281" s="9" t="e">
        <f ca="1">IF(B280&lt;'Visualization - Projection'!$C$18,OFFSET(Projection!A281,$A$2,0),NA())</f>
        <v>#N/A</v>
      </c>
      <c r="C281" s="10" t="e">
        <f ca="1">IF($B281&lt;='Visualization - Projection'!$C$18,OFFSET(Projection!B281,$A$2,0),NA())</f>
        <v>#N/A</v>
      </c>
      <c r="D281" s="11" t="e">
        <f ca="1">IF($B281&lt;='Visualization - Projection'!$C$18,OFFSET(Projection!C281,$A$2,0),NA())</f>
        <v>#N/A</v>
      </c>
      <c r="E281" s="12" t="e">
        <f ca="1">IF($B281&lt;='Visualization - Projection'!$C$18,OFFSET(Projection!D281,$A$2,0),NA())</f>
        <v>#N/A</v>
      </c>
      <c r="F281" s="12" t="e">
        <f ca="1">IF($B281&lt;='Visualization - Projection'!$C$18,OFFSET(Projection!#REF!,$A$2,0),NA())</f>
        <v>#N/A</v>
      </c>
      <c r="G281" s="10" t="e">
        <f ca="1">IF($B281&lt;='Visualization - Projection'!$C$18,OFFSET(Projection!E281,$A$2,0),NA())</f>
        <v>#N/A</v>
      </c>
      <c r="H281" s="12" t="e">
        <f ca="1">IF($B281&lt;='Visualization - Projection'!$C$18,OFFSET(Projection!F281,$A$2,0),NA())</f>
        <v>#N/A</v>
      </c>
      <c r="I281" s="12" t="e">
        <f ca="1">IF($B281&lt;='Visualization - Projection'!$C$18,OFFSET(Projection!#REF!,$A$2,0),NA())</f>
        <v>#N/A</v>
      </c>
      <c r="J281" s="10" t="e">
        <f ca="1">IF($B281&lt;='Visualization - Projection'!$C$18,OFFSET(Projection!O281,$A$2,0),NA())</f>
        <v>#N/A</v>
      </c>
      <c r="K281" s="10" t="e">
        <f ca="1">IF($B281&lt;='Visualization - Projection'!$C$18,OFFSET(Projection!P281,$A$2,0),NA())</f>
        <v>#N/A</v>
      </c>
      <c r="L281" s="12" t="e">
        <f ca="1">IF($B281&lt;='Visualization - Projection'!$C$18,OFFSET(Projection!Q281,$A$2,0),NA())</f>
        <v>#N/A</v>
      </c>
      <c r="M281" s="12" t="e">
        <f ca="1">IF($B281&lt;='Visualization - Projection'!$C$18,OFFSET(Projection!#REF!,$A$2,0),NA())</f>
        <v>#N/A</v>
      </c>
      <c r="N281" s="10" t="e">
        <f ca="1">IF($B281&lt;='Visualization - Projection'!$C$18,OFFSET(Projection!T281,$A$2,0),NA())</f>
        <v>#N/A</v>
      </c>
      <c r="O281" s="11" t="e">
        <f ca="1">IF($B281&lt;='Visualization - Projection'!$C$18,OFFSET(Projection!U281,$A$2,0),NA())</f>
        <v>#N/A</v>
      </c>
      <c r="P281" s="12" t="e">
        <f ca="1">IF($B281&lt;='Visualization - Projection'!$C$18,OFFSET(Projection!V281,$A$2,0),NA())</f>
        <v>#N/A</v>
      </c>
      <c r="Q281" s="10" t="e">
        <f ca="1">IF($B281&lt;='Visualization - Projection'!$C$18,OFFSET(Projection!W281,$A$2,0),NA())</f>
        <v>#N/A</v>
      </c>
      <c r="R281" s="11" t="e">
        <f ca="1">IF($B281&lt;='Visualization - Projection'!$C$18,OFFSET(Projection!X281,$A$2,0),NA())</f>
        <v>#N/A</v>
      </c>
      <c r="S281" s="12" t="e">
        <f ca="1">IF($B281&lt;='Visualization - Projection'!$C$18,OFFSET(Projection!Y281,$A$2,0),NA())</f>
        <v>#N/A</v>
      </c>
      <c r="T281" s="10" t="e">
        <f ca="1">IF($B281&lt;='Visualization - Projection'!$C$18,OFFSET(Projection!Z281,$A$2,0),NA())</f>
        <v>#N/A</v>
      </c>
      <c r="U281" s="10" t="e">
        <f ca="1">IF($B281&lt;='Visualization - Projection'!$C$18,OFFSET(Projection!AA281,$A$2,0),NA())</f>
        <v>#N/A</v>
      </c>
      <c r="V281" s="12" t="e">
        <f ca="1">IF($B281&lt;='Visualization - Projection'!$C$18,OFFSET(Projection!AB281,$A$2,0),NA())</f>
        <v>#N/A</v>
      </c>
      <c r="W281" s="10" t="e">
        <f ca="1">IF($B281&lt;='Visualization - Projection'!$C$18,OFFSET(Projection!AC281,$A$2,0),NA())</f>
        <v>#N/A</v>
      </c>
      <c r="X281" s="12" t="e">
        <f ca="1">IF($B281&lt;='Visualization - Projection'!$C$18,OFFSET(Projection!AD281,$A$2,0),NA())</f>
        <v>#N/A</v>
      </c>
      <c r="Y281" s="11" t="e">
        <f ca="1">IF($B281&lt;='Visualization - Projection'!$C$18,OFFSET(Projection!AE281,$A$2,0),NA())</f>
        <v>#N/A</v>
      </c>
      <c r="Z281" s="10" t="e">
        <f ca="1">IF($B281&lt;='Visualization - Projection'!$C$18,OFFSET(Projection!AI281,$A$2,0),NA())</f>
        <v>#N/A</v>
      </c>
      <c r="AA281" s="11" t="e">
        <f ca="1">IF($B281&lt;='Visualization - Projection'!$C$18,OFFSET(Projection!AJ281,$A$2,0),NA())</f>
        <v>#N/A</v>
      </c>
      <c r="AB281" s="11" t="e">
        <f ca="1">IF($B281&lt;='Visualization - Projection'!$C$18,OFFSET(Projection!#REF!,$A$2,0),NA())</f>
        <v>#N/A</v>
      </c>
      <c r="AC281" s="11" t="e">
        <f ca="1">IF($B281&lt;='Visualization - Projection'!$C$18,OFFSET(Projection!AK281,$A$2,0),NA())</f>
        <v>#N/A</v>
      </c>
      <c r="AD281" s="10" t="e">
        <f ca="1">IF($B281&lt;='Visualization - Projection'!$C$18,OFFSET(Projection!AL281,$A$2,0),NA())</f>
        <v>#N/A</v>
      </c>
      <c r="AE281" s="10" t="e">
        <f ca="1">IF($B281&lt;='Visualization - Projection'!$C$18,OFFSET(Projection!AM281,$A$2,0),NA())</f>
        <v>#N/A</v>
      </c>
      <c r="AF281" s="3" t="e">
        <f ca="1">IF($B281&lt;='Visualization - Projection'!$C$18,OFFSET(Projection!K281,$A$2,0),NA())</f>
        <v>#N/A</v>
      </c>
      <c r="AG281" s="3" t="e">
        <f ca="1">IF($B281&lt;='Visualization - Projection'!$C$18,OFFSET(Projection!M281,$A$2,0),NA())</f>
        <v>#N/A</v>
      </c>
      <c r="AH281" s="3" t="e">
        <f ca="1">IF($B281&lt;='Visualization - Projection'!$C$18,OFFSET(Projection!N281,$A$2,0),NA())</f>
        <v>#N/A</v>
      </c>
    </row>
    <row r="282" spans="2:34">
      <c r="B282" s="9" t="e">
        <f ca="1">IF(B281&lt;'Visualization - Projection'!$C$18,OFFSET(Projection!A282,$A$2,0),NA())</f>
        <v>#N/A</v>
      </c>
      <c r="C282" s="10" t="e">
        <f ca="1">IF($B282&lt;='Visualization - Projection'!$C$18,OFFSET(Projection!B282,$A$2,0),NA())</f>
        <v>#N/A</v>
      </c>
      <c r="D282" s="11" t="e">
        <f ca="1">IF($B282&lt;='Visualization - Projection'!$C$18,OFFSET(Projection!C282,$A$2,0),NA())</f>
        <v>#N/A</v>
      </c>
      <c r="E282" s="12" t="e">
        <f ca="1">IF($B282&lt;='Visualization - Projection'!$C$18,OFFSET(Projection!D282,$A$2,0),NA())</f>
        <v>#N/A</v>
      </c>
      <c r="F282" s="12" t="e">
        <f ca="1">IF($B282&lt;='Visualization - Projection'!$C$18,OFFSET(Projection!#REF!,$A$2,0),NA())</f>
        <v>#N/A</v>
      </c>
      <c r="G282" s="10" t="e">
        <f ca="1">IF($B282&lt;='Visualization - Projection'!$C$18,OFFSET(Projection!E282,$A$2,0),NA())</f>
        <v>#N/A</v>
      </c>
      <c r="H282" s="12" t="e">
        <f ca="1">IF($B282&lt;='Visualization - Projection'!$C$18,OFFSET(Projection!F282,$A$2,0),NA())</f>
        <v>#N/A</v>
      </c>
      <c r="I282" s="12" t="e">
        <f ca="1">IF($B282&lt;='Visualization - Projection'!$C$18,OFFSET(Projection!#REF!,$A$2,0),NA())</f>
        <v>#N/A</v>
      </c>
      <c r="J282" s="10" t="e">
        <f ca="1">IF($B282&lt;='Visualization - Projection'!$C$18,OFFSET(Projection!O282,$A$2,0),NA())</f>
        <v>#N/A</v>
      </c>
      <c r="K282" s="10" t="e">
        <f ca="1">IF($B282&lt;='Visualization - Projection'!$C$18,OFFSET(Projection!P282,$A$2,0),NA())</f>
        <v>#N/A</v>
      </c>
      <c r="L282" s="12" t="e">
        <f ca="1">IF($B282&lt;='Visualization - Projection'!$C$18,OFFSET(Projection!Q282,$A$2,0),NA())</f>
        <v>#N/A</v>
      </c>
      <c r="M282" s="12" t="e">
        <f ca="1">IF($B282&lt;='Visualization - Projection'!$C$18,OFFSET(Projection!#REF!,$A$2,0),NA())</f>
        <v>#N/A</v>
      </c>
      <c r="N282" s="10" t="e">
        <f ca="1">IF($B282&lt;='Visualization - Projection'!$C$18,OFFSET(Projection!T282,$A$2,0),NA())</f>
        <v>#N/A</v>
      </c>
      <c r="O282" s="11" t="e">
        <f ca="1">IF($B282&lt;='Visualization - Projection'!$C$18,OFFSET(Projection!U282,$A$2,0),NA())</f>
        <v>#N/A</v>
      </c>
      <c r="P282" s="12" t="e">
        <f ca="1">IF($B282&lt;='Visualization - Projection'!$C$18,OFFSET(Projection!V282,$A$2,0),NA())</f>
        <v>#N/A</v>
      </c>
      <c r="Q282" s="10" t="e">
        <f ca="1">IF($B282&lt;='Visualization - Projection'!$C$18,OFFSET(Projection!W282,$A$2,0),NA())</f>
        <v>#N/A</v>
      </c>
      <c r="R282" s="11" t="e">
        <f ca="1">IF($B282&lt;='Visualization - Projection'!$C$18,OFFSET(Projection!X282,$A$2,0),NA())</f>
        <v>#N/A</v>
      </c>
      <c r="S282" s="12" t="e">
        <f ca="1">IF($B282&lt;='Visualization - Projection'!$C$18,OFFSET(Projection!Y282,$A$2,0),NA())</f>
        <v>#N/A</v>
      </c>
      <c r="T282" s="10" t="e">
        <f ca="1">IF($B282&lt;='Visualization - Projection'!$C$18,OFFSET(Projection!Z282,$A$2,0),NA())</f>
        <v>#N/A</v>
      </c>
      <c r="U282" s="10" t="e">
        <f ca="1">IF($B282&lt;='Visualization - Projection'!$C$18,OFFSET(Projection!AA282,$A$2,0),NA())</f>
        <v>#N/A</v>
      </c>
      <c r="V282" s="12" t="e">
        <f ca="1">IF($B282&lt;='Visualization - Projection'!$C$18,OFFSET(Projection!AB282,$A$2,0),NA())</f>
        <v>#N/A</v>
      </c>
      <c r="W282" s="10" t="e">
        <f ca="1">IF($B282&lt;='Visualization - Projection'!$C$18,OFFSET(Projection!AC282,$A$2,0),NA())</f>
        <v>#N/A</v>
      </c>
      <c r="X282" s="12" t="e">
        <f ca="1">IF($B282&lt;='Visualization - Projection'!$C$18,OFFSET(Projection!AD282,$A$2,0),NA())</f>
        <v>#N/A</v>
      </c>
      <c r="Y282" s="11" t="e">
        <f ca="1">IF($B282&lt;='Visualization - Projection'!$C$18,OFFSET(Projection!AE282,$A$2,0),NA())</f>
        <v>#N/A</v>
      </c>
      <c r="Z282" s="10" t="e">
        <f ca="1">IF($B282&lt;='Visualization - Projection'!$C$18,OFFSET(Projection!AI282,$A$2,0),NA())</f>
        <v>#N/A</v>
      </c>
      <c r="AA282" s="11" t="e">
        <f ca="1">IF($B282&lt;='Visualization - Projection'!$C$18,OFFSET(Projection!AJ282,$A$2,0),NA())</f>
        <v>#N/A</v>
      </c>
      <c r="AB282" s="11" t="e">
        <f ca="1">IF($B282&lt;='Visualization - Projection'!$C$18,OFFSET(Projection!#REF!,$A$2,0),NA())</f>
        <v>#N/A</v>
      </c>
      <c r="AC282" s="11" t="e">
        <f ca="1">IF($B282&lt;='Visualization - Projection'!$C$18,OFFSET(Projection!AK282,$A$2,0),NA())</f>
        <v>#N/A</v>
      </c>
      <c r="AD282" s="10" t="e">
        <f ca="1">IF($B282&lt;='Visualization - Projection'!$C$18,OFFSET(Projection!AL282,$A$2,0),NA())</f>
        <v>#N/A</v>
      </c>
      <c r="AE282" s="10" t="e">
        <f ca="1">IF($B282&lt;='Visualization - Projection'!$C$18,OFFSET(Projection!AM282,$A$2,0),NA())</f>
        <v>#N/A</v>
      </c>
      <c r="AF282" s="3" t="e">
        <f ca="1">IF($B282&lt;='Visualization - Projection'!$C$18,OFFSET(Projection!K282,$A$2,0),NA())</f>
        <v>#N/A</v>
      </c>
      <c r="AG282" s="3" t="e">
        <f ca="1">IF($B282&lt;='Visualization - Projection'!$C$18,OFFSET(Projection!M282,$A$2,0),NA())</f>
        <v>#N/A</v>
      </c>
      <c r="AH282" s="3" t="e">
        <f ca="1">IF($B282&lt;='Visualization - Projection'!$C$18,OFFSET(Projection!N282,$A$2,0),NA())</f>
        <v>#N/A</v>
      </c>
    </row>
    <row r="283" spans="2:34">
      <c r="B283" s="9" t="e">
        <f ca="1">IF(B282&lt;'Visualization - Projection'!$C$18,OFFSET(Projection!A283,$A$2,0),NA())</f>
        <v>#N/A</v>
      </c>
      <c r="C283" s="10" t="e">
        <f ca="1">IF($B283&lt;='Visualization - Projection'!$C$18,OFFSET(Projection!B283,$A$2,0),NA())</f>
        <v>#N/A</v>
      </c>
      <c r="D283" s="11" t="e">
        <f ca="1">IF($B283&lt;='Visualization - Projection'!$C$18,OFFSET(Projection!C283,$A$2,0),NA())</f>
        <v>#N/A</v>
      </c>
      <c r="E283" s="12" t="e">
        <f ca="1">IF($B283&lt;='Visualization - Projection'!$C$18,OFFSET(Projection!D283,$A$2,0),NA())</f>
        <v>#N/A</v>
      </c>
      <c r="F283" s="12" t="e">
        <f ca="1">IF($B283&lt;='Visualization - Projection'!$C$18,OFFSET(Projection!#REF!,$A$2,0),NA())</f>
        <v>#N/A</v>
      </c>
      <c r="G283" s="10" t="e">
        <f ca="1">IF($B283&lt;='Visualization - Projection'!$C$18,OFFSET(Projection!E283,$A$2,0),NA())</f>
        <v>#N/A</v>
      </c>
      <c r="H283" s="12" t="e">
        <f ca="1">IF($B283&lt;='Visualization - Projection'!$C$18,OFFSET(Projection!F283,$A$2,0),NA())</f>
        <v>#N/A</v>
      </c>
      <c r="I283" s="12" t="e">
        <f ca="1">IF($B283&lt;='Visualization - Projection'!$C$18,OFFSET(Projection!#REF!,$A$2,0),NA())</f>
        <v>#N/A</v>
      </c>
      <c r="J283" s="10" t="e">
        <f ca="1">IF($B283&lt;='Visualization - Projection'!$C$18,OFFSET(Projection!O283,$A$2,0),NA())</f>
        <v>#N/A</v>
      </c>
      <c r="K283" s="10" t="e">
        <f ca="1">IF($B283&lt;='Visualization - Projection'!$C$18,OFFSET(Projection!P283,$A$2,0),NA())</f>
        <v>#N/A</v>
      </c>
      <c r="L283" s="12" t="e">
        <f ca="1">IF($B283&lt;='Visualization - Projection'!$C$18,OFFSET(Projection!Q283,$A$2,0),NA())</f>
        <v>#N/A</v>
      </c>
      <c r="M283" s="12" t="e">
        <f ca="1">IF($B283&lt;='Visualization - Projection'!$C$18,OFFSET(Projection!#REF!,$A$2,0),NA())</f>
        <v>#N/A</v>
      </c>
      <c r="N283" s="10" t="e">
        <f ca="1">IF($B283&lt;='Visualization - Projection'!$C$18,OFFSET(Projection!T283,$A$2,0),NA())</f>
        <v>#N/A</v>
      </c>
      <c r="O283" s="11" t="e">
        <f ca="1">IF($B283&lt;='Visualization - Projection'!$C$18,OFFSET(Projection!U283,$A$2,0),NA())</f>
        <v>#N/A</v>
      </c>
      <c r="P283" s="12" t="e">
        <f ca="1">IF($B283&lt;='Visualization - Projection'!$C$18,OFFSET(Projection!V283,$A$2,0),NA())</f>
        <v>#N/A</v>
      </c>
      <c r="Q283" s="10" t="e">
        <f ca="1">IF($B283&lt;='Visualization - Projection'!$C$18,OFFSET(Projection!W283,$A$2,0),NA())</f>
        <v>#N/A</v>
      </c>
      <c r="R283" s="11" t="e">
        <f ca="1">IF($B283&lt;='Visualization - Projection'!$C$18,OFFSET(Projection!X283,$A$2,0),NA())</f>
        <v>#N/A</v>
      </c>
      <c r="S283" s="12" t="e">
        <f ca="1">IF($B283&lt;='Visualization - Projection'!$C$18,OFFSET(Projection!Y283,$A$2,0),NA())</f>
        <v>#N/A</v>
      </c>
      <c r="T283" s="10" t="e">
        <f ca="1">IF($B283&lt;='Visualization - Projection'!$C$18,OFFSET(Projection!Z283,$A$2,0),NA())</f>
        <v>#N/A</v>
      </c>
      <c r="U283" s="10" t="e">
        <f ca="1">IF($B283&lt;='Visualization - Projection'!$C$18,OFFSET(Projection!AA283,$A$2,0),NA())</f>
        <v>#N/A</v>
      </c>
      <c r="V283" s="12" t="e">
        <f ca="1">IF($B283&lt;='Visualization - Projection'!$C$18,OFFSET(Projection!AB283,$A$2,0),NA())</f>
        <v>#N/A</v>
      </c>
      <c r="W283" s="10" t="e">
        <f ca="1">IF($B283&lt;='Visualization - Projection'!$C$18,OFFSET(Projection!AC283,$A$2,0),NA())</f>
        <v>#N/A</v>
      </c>
      <c r="X283" s="12" t="e">
        <f ca="1">IF($B283&lt;='Visualization - Projection'!$C$18,OFFSET(Projection!AD283,$A$2,0),NA())</f>
        <v>#N/A</v>
      </c>
      <c r="Y283" s="11" t="e">
        <f ca="1">IF($B283&lt;='Visualization - Projection'!$C$18,OFFSET(Projection!AE283,$A$2,0),NA())</f>
        <v>#N/A</v>
      </c>
      <c r="Z283" s="10" t="e">
        <f ca="1">IF($B283&lt;='Visualization - Projection'!$C$18,OFFSET(Projection!AI283,$A$2,0),NA())</f>
        <v>#N/A</v>
      </c>
      <c r="AA283" s="11" t="e">
        <f ca="1">IF($B283&lt;='Visualization - Projection'!$C$18,OFFSET(Projection!AJ283,$A$2,0),NA())</f>
        <v>#N/A</v>
      </c>
      <c r="AB283" s="11" t="e">
        <f ca="1">IF($B283&lt;='Visualization - Projection'!$C$18,OFFSET(Projection!#REF!,$A$2,0),NA())</f>
        <v>#N/A</v>
      </c>
      <c r="AC283" s="11" t="e">
        <f ca="1">IF($B283&lt;='Visualization - Projection'!$C$18,OFFSET(Projection!AK283,$A$2,0),NA())</f>
        <v>#N/A</v>
      </c>
      <c r="AD283" s="10" t="e">
        <f ca="1">IF($B283&lt;='Visualization - Projection'!$C$18,OFFSET(Projection!AL283,$A$2,0),NA())</f>
        <v>#N/A</v>
      </c>
      <c r="AE283" s="10" t="e">
        <f ca="1">IF($B283&lt;='Visualization - Projection'!$C$18,OFFSET(Projection!AM283,$A$2,0),NA())</f>
        <v>#N/A</v>
      </c>
      <c r="AF283" s="3" t="e">
        <f ca="1">IF($B283&lt;='Visualization - Projection'!$C$18,OFFSET(Projection!K283,$A$2,0),NA())</f>
        <v>#N/A</v>
      </c>
      <c r="AG283" s="3" t="e">
        <f ca="1">IF($B283&lt;='Visualization - Projection'!$C$18,OFFSET(Projection!M283,$A$2,0),NA())</f>
        <v>#N/A</v>
      </c>
      <c r="AH283" s="3" t="e">
        <f ca="1">IF($B283&lt;='Visualization - Projection'!$C$18,OFFSET(Projection!N283,$A$2,0),NA())</f>
        <v>#N/A</v>
      </c>
    </row>
    <row r="284" spans="2:34">
      <c r="B284" s="9" t="e">
        <f ca="1">IF(B283&lt;'Visualization - Projection'!$C$18,OFFSET(Projection!A284,$A$2,0),NA())</f>
        <v>#N/A</v>
      </c>
      <c r="C284" s="10" t="e">
        <f ca="1">IF($B284&lt;='Visualization - Projection'!$C$18,OFFSET(Projection!B284,$A$2,0),NA())</f>
        <v>#N/A</v>
      </c>
      <c r="D284" s="11" t="e">
        <f ca="1">IF($B284&lt;='Visualization - Projection'!$C$18,OFFSET(Projection!C284,$A$2,0),NA())</f>
        <v>#N/A</v>
      </c>
      <c r="E284" s="12" t="e">
        <f ca="1">IF($B284&lt;='Visualization - Projection'!$C$18,OFFSET(Projection!D284,$A$2,0),NA())</f>
        <v>#N/A</v>
      </c>
      <c r="F284" s="12" t="e">
        <f ca="1">IF($B284&lt;='Visualization - Projection'!$C$18,OFFSET(Projection!#REF!,$A$2,0),NA())</f>
        <v>#N/A</v>
      </c>
      <c r="G284" s="10" t="e">
        <f ca="1">IF($B284&lt;='Visualization - Projection'!$C$18,OFFSET(Projection!E284,$A$2,0),NA())</f>
        <v>#N/A</v>
      </c>
      <c r="H284" s="12" t="e">
        <f ca="1">IF($B284&lt;='Visualization - Projection'!$C$18,OFFSET(Projection!F284,$A$2,0),NA())</f>
        <v>#N/A</v>
      </c>
      <c r="I284" s="12" t="e">
        <f ca="1">IF($B284&lt;='Visualization - Projection'!$C$18,OFFSET(Projection!#REF!,$A$2,0),NA())</f>
        <v>#N/A</v>
      </c>
      <c r="J284" s="10" t="e">
        <f ca="1">IF($B284&lt;='Visualization - Projection'!$C$18,OFFSET(Projection!O284,$A$2,0),NA())</f>
        <v>#N/A</v>
      </c>
      <c r="K284" s="10" t="e">
        <f ca="1">IF($B284&lt;='Visualization - Projection'!$C$18,OFFSET(Projection!P284,$A$2,0),NA())</f>
        <v>#N/A</v>
      </c>
      <c r="L284" s="12" t="e">
        <f ca="1">IF($B284&lt;='Visualization - Projection'!$C$18,OFFSET(Projection!Q284,$A$2,0),NA())</f>
        <v>#N/A</v>
      </c>
      <c r="M284" s="12" t="e">
        <f ca="1">IF($B284&lt;='Visualization - Projection'!$C$18,OFFSET(Projection!#REF!,$A$2,0),NA())</f>
        <v>#N/A</v>
      </c>
      <c r="N284" s="10" t="e">
        <f ca="1">IF($B284&lt;='Visualization - Projection'!$C$18,OFFSET(Projection!T284,$A$2,0),NA())</f>
        <v>#N/A</v>
      </c>
      <c r="O284" s="11" t="e">
        <f ca="1">IF($B284&lt;='Visualization - Projection'!$C$18,OFFSET(Projection!U284,$A$2,0),NA())</f>
        <v>#N/A</v>
      </c>
      <c r="P284" s="12" t="e">
        <f ca="1">IF($B284&lt;='Visualization - Projection'!$C$18,OFFSET(Projection!V284,$A$2,0),NA())</f>
        <v>#N/A</v>
      </c>
      <c r="Q284" s="10" t="e">
        <f ca="1">IF($B284&lt;='Visualization - Projection'!$C$18,OFFSET(Projection!W284,$A$2,0),NA())</f>
        <v>#N/A</v>
      </c>
      <c r="R284" s="11" t="e">
        <f ca="1">IF($B284&lt;='Visualization - Projection'!$C$18,OFFSET(Projection!X284,$A$2,0),NA())</f>
        <v>#N/A</v>
      </c>
      <c r="S284" s="12" t="e">
        <f ca="1">IF($B284&lt;='Visualization - Projection'!$C$18,OFFSET(Projection!Y284,$A$2,0),NA())</f>
        <v>#N/A</v>
      </c>
      <c r="T284" s="10" t="e">
        <f ca="1">IF($B284&lt;='Visualization - Projection'!$C$18,OFFSET(Projection!Z284,$A$2,0),NA())</f>
        <v>#N/A</v>
      </c>
      <c r="U284" s="10" t="e">
        <f ca="1">IF($B284&lt;='Visualization - Projection'!$C$18,OFFSET(Projection!AA284,$A$2,0),NA())</f>
        <v>#N/A</v>
      </c>
      <c r="V284" s="12" t="e">
        <f ca="1">IF($B284&lt;='Visualization - Projection'!$C$18,OFFSET(Projection!AB284,$A$2,0),NA())</f>
        <v>#N/A</v>
      </c>
      <c r="W284" s="10" t="e">
        <f ca="1">IF($B284&lt;='Visualization - Projection'!$C$18,OFFSET(Projection!AC284,$A$2,0),NA())</f>
        <v>#N/A</v>
      </c>
      <c r="X284" s="12" t="e">
        <f ca="1">IF($B284&lt;='Visualization - Projection'!$C$18,OFFSET(Projection!AD284,$A$2,0),NA())</f>
        <v>#N/A</v>
      </c>
      <c r="Y284" s="11" t="e">
        <f ca="1">IF($B284&lt;='Visualization - Projection'!$C$18,OFFSET(Projection!AE284,$A$2,0),NA())</f>
        <v>#N/A</v>
      </c>
      <c r="Z284" s="10" t="e">
        <f ca="1">IF($B284&lt;='Visualization - Projection'!$C$18,OFFSET(Projection!AI284,$A$2,0),NA())</f>
        <v>#N/A</v>
      </c>
      <c r="AA284" s="11" t="e">
        <f ca="1">IF($B284&lt;='Visualization - Projection'!$C$18,OFFSET(Projection!AJ284,$A$2,0),NA())</f>
        <v>#N/A</v>
      </c>
      <c r="AB284" s="11" t="e">
        <f ca="1">IF($B284&lt;='Visualization - Projection'!$C$18,OFFSET(Projection!#REF!,$A$2,0),NA())</f>
        <v>#N/A</v>
      </c>
      <c r="AC284" s="11" t="e">
        <f ca="1">IF($B284&lt;='Visualization - Projection'!$C$18,OFFSET(Projection!AK284,$A$2,0),NA())</f>
        <v>#N/A</v>
      </c>
      <c r="AD284" s="10" t="e">
        <f ca="1">IF($B284&lt;='Visualization - Projection'!$C$18,OFFSET(Projection!AL284,$A$2,0),NA())</f>
        <v>#N/A</v>
      </c>
      <c r="AE284" s="10" t="e">
        <f ca="1">IF($B284&lt;='Visualization - Projection'!$C$18,OFFSET(Projection!AM284,$A$2,0),NA())</f>
        <v>#N/A</v>
      </c>
      <c r="AF284" s="3" t="e">
        <f ca="1">IF($B284&lt;='Visualization - Projection'!$C$18,OFFSET(Projection!K284,$A$2,0),NA())</f>
        <v>#N/A</v>
      </c>
      <c r="AG284" s="3" t="e">
        <f ca="1">IF($B284&lt;='Visualization - Projection'!$C$18,OFFSET(Projection!M284,$A$2,0),NA())</f>
        <v>#N/A</v>
      </c>
      <c r="AH284" s="3" t="e">
        <f ca="1">IF($B284&lt;='Visualization - Projection'!$C$18,OFFSET(Projection!N284,$A$2,0),NA())</f>
        <v>#N/A</v>
      </c>
    </row>
    <row r="285" spans="2:34">
      <c r="B285" s="9" t="e">
        <f ca="1">IF(B284&lt;'Visualization - Projection'!$C$18,OFFSET(Projection!A285,$A$2,0),NA())</f>
        <v>#N/A</v>
      </c>
      <c r="C285" s="10" t="e">
        <f ca="1">IF($B285&lt;='Visualization - Projection'!$C$18,OFFSET(Projection!B285,$A$2,0),NA())</f>
        <v>#N/A</v>
      </c>
      <c r="D285" s="11" t="e">
        <f ca="1">IF($B285&lt;='Visualization - Projection'!$C$18,OFFSET(Projection!C285,$A$2,0),NA())</f>
        <v>#N/A</v>
      </c>
      <c r="E285" s="12" t="e">
        <f ca="1">IF($B285&lt;='Visualization - Projection'!$C$18,OFFSET(Projection!D285,$A$2,0),NA())</f>
        <v>#N/A</v>
      </c>
      <c r="F285" s="12" t="e">
        <f ca="1">IF($B285&lt;='Visualization - Projection'!$C$18,OFFSET(Projection!#REF!,$A$2,0),NA())</f>
        <v>#N/A</v>
      </c>
      <c r="G285" s="10" t="e">
        <f ca="1">IF($B285&lt;='Visualization - Projection'!$C$18,OFFSET(Projection!E285,$A$2,0),NA())</f>
        <v>#N/A</v>
      </c>
      <c r="H285" s="12" t="e">
        <f ca="1">IF($B285&lt;='Visualization - Projection'!$C$18,OFFSET(Projection!F285,$A$2,0),NA())</f>
        <v>#N/A</v>
      </c>
      <c r="I285" s="12" t="e">
        <f ca="1">IF($B285&lt;='Visualization - Projection'!$C$18,OFFSET(Projection!#REF!,$A$2,0),NA())</f>
        <v>#N/A</v>
      </c>
      <c r="J285" s="10" t="e">
        <f ca="1">IF($B285&lt;='Visualization - Projection'!$C$18,OFFSET(Projection!O285,$A$2,0),NA())</f>
        <v>#N/A</v>
      </c>
      <c r="K285" s="10" t="e">
        <f ca="1">IF($B285&lt;='Visualization - Projection'!$C$18,OFFSET(Projection!P285,$A$2,0),NA())</f>
        <v>#N/A</v>
      </c>
      <c r="L285" s="12" t="e">
        <f ca="1">IF($B285&lt;='Visualization - Projection'!$C$18,OFFSET(Projection!Q285,$A$2,0),NA())</f>
        <v>#N/A</v>
      </c>
      <c r="M285" s="12" t="e">
        <f ca="1">IF($B285&lt;='Visualization - Projection'!$C$18,OFFSET(Projection!#REF!,$A$2,0),NA())</f>
        <v>#N/A</v>
      </c>
      <c r="N285" s="10" t="e">
        <f ca="1">IF($B285&lt;='Visualization - Projection'!$C$18,OFFSET(Projection!T285,$A$2,0),NA())</f>
        <v>#N/A</v>
      </c>
      <c r="O285" s="11" t="e">
        <f ca="1">IF($B285&lt;='Visualization - Projection'!$C$18,OFFSET(Projection!U285,$A$2,0),NA())</f>
        <v>#N/A</v>
      </c>
      <c r="P285" s="12" t="e">
        <f ca="1">IF($B285&lt;='Visualization - Projection'!$C$18,OFFSET(Projection!V285,$A$2,0),NA())</f>
        <v>#N/A</v>
      </c>
      <c r="Q285" s="10" t="e">
        <f ca="1">IF($B285&lt;='Visualization - Projection'!$C$18,OFFSET(Projection!W285,$A$2,0),NA())</f>
        <v>#N/A</v>
      </c>
      <c r="R285" s="11" t="e">
        <f ca="1">IF($B285&lt;='Visualization - Projection'!$C$18,OFFSET(Projection!X285,$A$2,0),NA())</f>
        <v>#N/A</v>
      </c>
      <c r="S285" s="12" t="e">
        <f ca="1">IF($B285&lt;='Visualization - Projection'!$C$18,OFFSET(Projection!Y285,$A$2,0),NA())</f>
        <v>#N/A</v>
      </c>
      <c r="T285" s="10" t="e">
        <f ca="1">IF($B285&lt;='Visualization - Projection'!$C$18,OFFSET(Projection!Z285,$A$2,0),NA())</f>
        <v>#N/A</v>
      </c>
      <c r="U285" s="10" t="e">
        <f ca="1">IF($B285&lt;='Visualization - Projection'!$C$18,OFFSET(Projection!AA285,$A$2,0),NA())</f>
        <v>#N/A</v>
      </c>
      <c r="V285" s="12" t="e">
        <f ca="1">IF($B285&lt;='Visualization - Projection'!$C$18,OFFSET(Projection!AB285,$A$2,0),NA())</f>
        <v>#N/A</v>
      </c>
      <c r="W285" s="10" t="e">
        <f ca="1">IF($B285&lt;='Visualization - Projection'!$C$18,OFFSET(Projection!AC285,$A$2,0),NA())</f>
        <v>#N/A</v>
      </c>
      <c r="X285" s="12" t="e">
        <f ca="1">IF($B285&lt;='Visualization - Projection'!$C$18,OFFSET(Projection!AD285,$A$2,0),NA())</f>
        <v>#N/A</v>
      </c>
      <c r="Y285" s="11" t="e">
        <f ca="1">IF($B285&lt;='Visualization - Projection'!$C$18,OFFSET(Projection!AE285,$A$2,0),NA())</f>
        <v>#N/A</v>
      </c>
      <c r="Z285" s="10" t="e">
        <f ca="1">IF($B285&lt;='Visualization - Projection'!$C$18,OFFSET(Projection!AI285,$A$2,0),NA())</f>
        <v>#N/A</v>
      </c>
      <c r="AA285" s="11" t="e">
        <f ca="1">IF($B285&lt;='Visualization - Projection'!$C$18,OFFSET(Projection!AJ285,$A$2,0),NA())</f>
        <v>#N/A</v>
      </c>
      <c r="AB285" s="11" t="e">
        <f ca="1">IF($B285&lt;='Visualization - Projection'!$C$18,OFFSET(Projection!#REF!,$A$2,0),NA())</f>
        <v>#N/A</v>
      </c>
      <c r="AC285" s="11" t="e">
        <f ca="1">IF($B285&lt;='Visualization - Projection'!$C$18,OFFSET(Projection!AK285,$A$2,0),NA())</f>
        <v>#N/A</v>
      </c>
      <c r="AD285" s="10" t="e">
        <f ca="1">IF($B285&lt;='Visualization - Projection'!$C$18,OFFSET(Projection!AL285,$A$2,0),NA())</f>
        <v>#N/A</v>
      </c>
      <c r="AE285" s="10" t="e">
        <f ca="1">IF($B285&lt;='Visualization - Projection'!$C$18,OFFSET(Projection!AM285,$A$2,0),NA())</f>
        <v>#N/A</v>
      </c>
      <c r="AF285" s="3" t="e">
        <f ca="1">IF($B285&lt;='Visualization - Projection'!$C$18,OFFSET(Projection!K285,$A$2,0),NA())</f>
        <v>#N/A</v>
      </c>
      <c r="AG285" s="3" t="e">
        <f ca="1">IF($B285&lt;='Visualization - Projection'!$C$18,OFFSET(Projection!M285,$A$2,0),NA())</f>
        <v>#N/A</v>
      </c>
      <c r="AH285" s="3" t="e">
        <f ca="1">IF($B285&lt;='Visualization - Projection'!$C$18,OFFSET(Projection!N285,$A$2,0),NA())</f>
        <v>#N/A</v>
      </c>
    </row>
    <row r="286" spans="2:34">
      <c r="B286" s="9" t="e">
        <f ca="1">IF(B285&lt;'Visualization - Projection'!$C$18,OFFSET(Projection!A286,$A$2,0),NA())</f>
        <v>#N/A</v>
      </c>
      <c r="C286" s="10" t="e">
        <f ca="1">IF($B286&lt;='Visualization - Projection'!$C$18,OFFSET(Projection!B286,$A$2,0),NA())</f>
        <v>#N/A</v>
      </c>
      <c r="D286" s="11" t="e">
        <f ca="1">IF($B286&lt;='Visualization - Projection'!$C$18,OFFSET(Projection!C286,$A$2,0),NA())</f>
        <v>#N/A</v>
      </c>
      <c r="E286" s="12" t="e">
        <f ca="1">IF($B286&lt;='Visualization - Projection'!$C$18,OFFSET(Projection!D286,$A$2,0),NA())</f>
        <v>#N/A</v>
      </c>
      <c r="F286" s="12" t="e">
        <f ca="1">IF($B286&lt;='Visualization - Projection'!$C$18,OFFSET(Projection!#REF!,$A$2,0),NA())</f>
        <v>#N/A</v>
      </c>
      <c r="G286" s="10" t="e">
        <f ca="1">IF($B286&lt;='Visualization - Projection'!$C$18,OFFSET(Projection!E286,$A$2,0),NA())</f>
        <v>#N/A</v>
      </c>
      <c r="H286" s="12" t="e">
        <f ca="1">IF($B286&lt;='Visualization - Projection'!$C$18,OFFSET(Projection!F286,$A$2,0),NA())</f>
        <v>#N/A</v>
      </c>
      <c r="I286" s="12" t="e">
        <f ca="1">IF($B286&lt;='Visualization - Projection'!$C$18,OFFSET(Projection!#REF!,$A$2,0),NA())</f>
        <v>#N/A</v>
      </c>
      <c r="J286" s="10" t="e">
        <f ca="1">IF($B286&lt;='Visualization - Projection'!$C$18,OFFSET(Projection!O286,$A$2,0),NA())</f>
        <v>#N/A</v>
      </c>
      <c r="K286" s="10" t="e">
        <f ca="1">IF($B286&lt;='Visualization - Projection'!$C$18,OFFSET(Projection!P286,$A$2,0),NA())</f>
        <v>#N/A</v>
      </c>
      <c r="L286" s="12" t="e">
        <f ca="1">IF($B286&lt;='Visualization - Projection'!$C$18,OFFSET(Projection!Q286,$A$2,0),NA())</f>
        <v>#N/A</v>
      </c>
      <c r="M286" s="12" t="e">
        <f ca="1">IF($B286&lt;='Visualization - Projection'!$C$18,OFFSET(Projection!#REF!,$A$2,0),NA())</f>
        <v>#N/A</v>
      </c>
      <c r="N286" s="10" t="e">
        <f ca="1">IF($B286&lt;='Visualization - Projection'!$C$18,OFFSET(Projection!T286,$A$2,0),NA())</f>
        <v>#N/A</v>
      </c>
      <c r="O286" s="11" t="e">
        <f ca="1">IF($B286&lt;='Visualization - Projection'!$C$18,OFFSET(Projection!U286,$A$2,0),NA())</f>
        <v>#N/A</v>
      </c>
      <c r="P286" s="12" t="e">
        <f ca="1">IF($B286&lt;='Visualization - Projection'!$C$18,OFFSET(Projection!V286,$A$2,0),NA())</f>
        <v>#N/A</v>
      </c>
      <c r="Q286" s="10" t="e">
        <f ca="1">IF($B286&lt;='Visualization - Projection'!$C$18,OFFSET(Projection!W286,$A$2,0),NA())</f>
        <v>#N/A</v>
      </c>
      <c r="R286" s="11" t="e">
        <f ca="1">IF($B286&lt;='Visualization - Projection'!$C$18,OFFSET(Projection!X286,$A$2,0),NA())</f>
        <v>#N/A</v>
      </c>
      <c r="S286" s="12" t="e">
        <f ca="1">IF($B286&lt;='Visualization - Projection'!$C$18,OFFSET(Projection!Y286,$A$2,0),NA())</f>
        <v>#N/A</v>
      </c>
      <c r="T286" s="10" t="e">
        <f ca="1">IF($B286&lt;='Visualization - Projection'!$C$18,OFFSET(Projection!Z286,$A$2,0),NA())</f>
        <v>#N/A</v>
      </c>
      <c r="U286" s="10" t="e">
        <f ca="1">IF($B286&lt;='Visualization - Projection'!$C$18,OFFSET(Projection!AA286,$A$2,0),NA())</f>
        <v>#N/A</v>
      </c>
      <c r="V286" s="12" t="e">
        <f ca="1">IF($B286&lt;='Visualization - Projection'!$C$18,OFFSET(Projection!AB286,$A$2,0),NA())</f>
        <v>#N/A</v>
      </c>
      <c r="W286" s="10" t="e">
        <f ca="1">IF($B286&lt;='Visualization - Projection'!$C$18,OFFSET(Projection!AC286,$A$2,0),NA())</f>
        <v>#N/A</v>
      </c>
      <c r="X286" s="12" t="e">
        <f ca="1">IF($B286&lt;='Visualization - Projection'!$C$18,OFFSET(Projection!AD286,$A$2,0),NA())</f>
        <v>#N/A</v>
      </c>
      <c r="Y286" s="11" t="e">
        <f ca="1">IF($B286&lt;='Visualization - Projection'!$C$18,OFFSET(Projection!AE286,$A$2,0),NA())</f>
        <v>#N/A</v>
      </c>
      <c r="Z286" s="10" t="e">
        <f ca="1">IF($B286&lt;='Visualization - Projection'!$C$18,OFFSET(Projection!AI286,$A$2,0),NA())</f>
        <v>#N/A</v>
      </c>
      <c r="AA286" s="11" t="e">
        <f ca="1">IF($B286&lt;='Visualization - Projection'!$C$18,OFFSET(Projection!AJ286,$A$2,0),NA())</f>
        <v>#N/A</v>
      </c>
      <c r="AB286" s="11" t="e">
        <f ca="1">IF($B286&lt;='Visualization - Projection'!$C$18,OFFSET(Projection!#REF!,$A$2,0),NA())</f>
        <v>#N/A</v>
      </c>
      <c r="AC286" s="11" t="e">
        <f ca="1">IF($B286&lt;='Visualization - Projection'!$C$18,OFFSET(Projection!AK286,$A$2,0),NA())</f>
        <v>#N/A</v>
      </c>
      <c r="AD286" s="10" t="e">
        <f ca="1">IF($B286&lt;='Visualization - Projection'!$C$18,OFFSET(Projection!AL286,$A$2,0),NA())</f>
        <v>#N/A</v>
      </c>
      <c r="AE286" s="10" t="e">
        <f ca="1">IF($B286&lt;='Visualization - Projection'!$C$18,OFFSET(Projection!AM286,$A$2,0),NA())</f>
        <v>#N/A</v>
      </c>
      <c r="AF286" s="3" t="e">
        <f ca="1">IF($B286&lt;='Visualization - Projection'!$C$18,OFFSET(Projection!K286,$A$2,0),NA())</f>
        <v>#N/A</v>
      </c>
      <c r="AG286" s="3" t="e">
        <f ca="1">IF($B286&lt;='Visualization - Projection'!$C$18,OFFSET(Projection!M286,$A$2,0),NA())</f>
        <v>#N/A</v>
      </c>
      <c r="AH286" s="3" t="e">
        <f ca="1">IF($B286&lt;='Visualization - Projection'!$C$18,OFFSET(Projection!N286,$A$2,0),NA())</f>
        <v>#N/A</v>
      </c>
    </row>
    <row r="287" spans="2:34">
      <c r="B287" s="9" t="e">
        <f ca="1">IF(B286&lt;'Visualization - Projection'!$C$18,OFFSET(Projection!A287,$A$2,0),NA())</f>
        <v>#N/A</v>
      </c>
      <c r="C287" s="10" t="e">
        <f ca="1">IF($B287&lt;='Visualization - Projection'!$C$18,OFFSET(Projection!B287,$A$2,0),NA())</f>
        <v>#N/A</v>
      </c>
      <c r="D287" s="11" t="e">
        <f ca="1">IF($B287&lt;='Visualization - Projection'!$C$18,OFFSET(Projection!C287,$A$2,0),NA())</f>
        <v>#N/A</v>
      </c>
      <c r="E287" s="12" t="e">
        <f ca="1">IF($B287&lt;='Visualization - Projection'!$C$18,OFFSET(Projection!D287,$A$2,0),NA())</f>
        <v>#N/A</v>
      </c>
      <c r="F287" s="12" t="e">
        <f ca="1">IF($B287&lt;='Visualization - Projection'!$C$18,OFFSET(Projection!#REF!,$A$2,0),NA())</f>
        <v>#N/A</v>
      </c>
      <c r="G287" s="10" t="e">
        <f ca="1">IF($B287&lt;='Visualization - Projection'!$C$18,OFFSET(Projection!E287,$A$2,0),NA())</f>
        <v>#N/A</v>
      </c>
      <c r="H287" s="12" t="e">
        <f ca="1">IF($B287&lt;='Visualization - Projection'!$C$18,OFFSET(Projection!F287,$A$2,0),NA())</f>
        <v>#N/A</v>
      </c>
      <c r="I287" s="12" t="e">
        <f ca="1">IF($B287&lt;='Visualization - Projection'!$C$18,OFFSET(Projection!#REF!,$A$2,0),NA())</f>
        <v>#N/A</v>
      </c>
      <c r="J287" s="10" t="e">
        <f ca="1">IF($B287&lt;='Visualization - Projection'!$C$18,OFFSET(Projection!O287,$A$2,0),NA())</f>
        <v>#N/A</v>
      </c>
      <c r="K287" s="10" t="e">
        <f ca="1">IF($B287&lt;='Visualization - Projection'!$C$18,OFFSET(Projection!P287,$A$2,0),NA())</f>
        <v>#N/A</v>
      </c>
      <c r="L287" s="12" t="e">
        <f ca="1">IF($B287&lt;='Visualization - Projection'!$C$18,OFFSET(Projection!Q287,$A$2,0),NA())</f>
        <v>#N/A</v>
      </c>
      <c r="M287" s="12" t="e">
        <f ca="1">IF($B287&lt;='Visualization - Projection'!$C$18,OFFSET(Projection!#REF!,$A$2,0),NA())</f>
        <v>#N/A</v>
      </c>
      <c r="N287" s="10" t="e">
        <f ca="1">IF($B287&lt;='Visualization - Projection'!$C$18,OFFSET(Projection!T287,$A$2,0),NA())</f>
        <v>#N/A</v>
      </c>
      <c r="O287" s="11" t="e">
        <f ca="1">IF($B287&lt;='Visualization - Projection'!$C$18,OFFSET(Projection!U287,$A$2,0),NA())</f>
        <v>#N/A</v>
      </c>
      <c r="P287" s="12" t="e">
        <f ca="1">IF($B287&lt;='Visualization - Projection'!$C$18,OFFSET(Projection!V287,$A$2,0),NA())</f>
        <v>#N/A</v>
      </c>
      <c r="Q287" s="10" t="e">
        <f ca="1">IF($B287&lt;='Visualization - Projection'!$C$18,OFFSET(Projection!W287,$A$2,0),NA())</f>
        <v>#N/A</v>
      </c>
      <c r="R287" s="11" t="e">
        <f ca="1">IF($B287&lt;='Visualization - Projection'!$C$18,OFFSET(Projection!X287,$A$2,0),NA())</f>
        <v>#N/A</v>
      </c>
      <c r="S287" s="12" t="e">
        <f ca="1">IF($B287&lt;='Visualization - Projection'!$C$18,OFFSET(Projection!Y287,$A$2,0),NA())</f>
        <v>#N/A</v>
      </c>
      <c r="T287" s="10" t="e">
        <f ca="1">IF($B287&lt;='Visualization - Projection'!$C$18,OFFSET(Projection!Z287,$A$2,0),NA())</f>
        <v>#N/A</v>
      </c>
      <c r="U287" s="10" t="e">
        <f ca="1">IF($B287&lt;='Visualization - Projection'!$C$18,OFFSET(Projection!AA287,$A$2,0),NA())</f>
        <v>#N/A</v>
      </c>
      <c r="V287" s="12" t="e">
        <f ca="1">IF($B287&lt;='Visualization - Projection'!$C$18,OFFSET(Projection!AB287,$A$2,0),NA())</f>
        <v>#N/A</v>
      </c>
      <c r="W287" s="10" t="e">
        <f ca="1">IF($B287&lt;='Visualization - Projection'!$C$18,OFFSET(Projection!AC287,$A$2,0),NA())</f>
        <v>#N/A</v>
      </c>
      <c r="X287" s="12" t="e">
        <f ca="1">IF($B287&lt;='Visualization - Projection'!$C$18,OFFSET(Projection!AD287,$A$2,0),NA())</f>
        <v>#N/A</v>
      </c>
      <c r="Y287" s="11" t="e">
        <f ca="1">IF($B287&lt;='Visualization - Projection'!$C$18,OFFSET(Projection!AE287,$A$2,0),NA())</f>
        <v>#N/A</v>
      </c>
      <c r="Z287" s="10" t="e">
        <f ca="1">IF($B287&lt;='Visualization - Projection'!$C$18,OFFSET(Projection!AI287,$A$2,0),NA())</f>
        <v>#N/A</v>
      </c>
      <c r="AA287" s="11" t="e">
        <f ca="1">IF($B287&lt;='Visualization - Projection'!$C$18,OFFSET(Projection!AJ287,$A$2,0),NA())</f>
        <v>#N/A</v>
      </c>
      <c r="AB287" s="11" t="e">
        <f ca="1">IF($B287&lt;='Visualization - Projection'!$C$18,OFFSET(Projection!#REF!,$A$2,0),NA())</f>
        <v>#N/A</v>
      </c>
      <c r="AC287" s="11" t="e">
        <f ca="1">IF($B287&lt;='Visualization - Projection'!$C$18,OFFSET(Projection!AK287,$A$2,0),NA())</f>
        <v>#N/A</v>
      </c>
      <c r="AD287" s="10" t="e">
        <f ca="1">IF($B287&lt;='Visualization - Projection'!$C$18,OFFSET(Projection!AL287,$A$2,0),NA())</f>
        <v>#N/A</v>
      </c>
      <c r="AE287" s="10" t="e">
        <f ca="1">IF($B287&lt;='Visualization - Projection'!$C$18,OFFSET(Projection!AM287,$A$2,0),NA())</f>
        <v>#N/A</v>
      </c>
      <c r="AF287" s="3" t="e">
        <f ca="1">IF($B287&lt;='Visualization - Projection'!$C$18,OFFSET(Projection!K287,$A$2,0),NA())</f>
        <v>#N/A</v>
      </c>
      <c r="AG287" s="3" t="e">
        <f ca="1">IF($B287&lt;='Visualization - Projection'!$C$18,OFFSET(Projection!M287,$A$2,0),NA())</f>
        <v>#N/A</v>
      </c>
      <c r="AH287" s="3" t="e">
        <f ca="1">IF($B287&lt;='Visualization - Projection'!$C$18,OFFSET(Projection!N287,$A$2,0),NA())</f>
        <v>#N/A</v>
      </c>
    </row>
    <row r="288" spans="2:34">
      <c r="B288" s="9" t="e">
        <f ca="1">IF(B287&lt;'Visualization - Projection'!$C$18,OFFSET(Projection!A288,$A$2,0),NA())</f>
        <v>#N/A</v>
      </c>
      <c r="C288" s="10" t="e">
        <f ca="1">IF($B288&lt;='Visualization - Projection'!$C$18,OFFSET(Projection!B288,$A$2,0),NA())</f>
        <v>#N/A</v>
      </c>
      <c r="D288" s="11" t="e">
        <f ca="1">IF($B288&lt;='Visualization - Projection'!$C$18,OFFSET(Projection!C288,$A$2,0),NA())</f>
        <v>#N/A</v>
      </c>
      <c r="E288" s="12" t="e">
        <f ca="1">IF($B288&lt;='Visualization - Projection'!$C$18,OFFSET(Projection!D288,$A$2,0),NA())</f>
        <v>#N/A</v>
      </c>
      <c r="F288" s="12" t="e">
        <f ca="1">IF($B288&lt;='Visualization - Projection'!$C$18,OFFSET(Projection!#REF!,$A$2,0),NA())</f>
        <v>#N/A</v>
      </c>
      <c r="G288" s="10" t="e">
        <f ca="1">IF($B288&lt;='Visualization - Projection'!$C$18,OFFSET(Projection!E288,$A$2,0),NA())</f>
        <v>#N/A</v>
      </c>
      <c r="H288" s="12" t="e">
        <f ca="1">IF($B288&lt;='Visualization - Projection'!$C$18,OFFSET(Projection!F288,$A$2,0),NA())</f>
        <v>#N/A</v>
      </c>
      <c r="I288" s="12" t="e">
        <f ca="1">IF($B288&lt;='Visualization - Projection'!$C$18,OFFSET(Projection!#REF!,$A$2,0),NA())</f>
        <v>#N/A</v>
      </c>
      <c r="J288" s="10" t="e">
        <f ca="1">IF($B288&lt;='Visualization - Projection'!$C$18,OFFSET(Projection!O288,$A$2,0),NA())</f>
        <v>#N/A</v>
      </c>
      <c r="K288" s="10" t="e">
        <f ca="1">IF($B288&lt;='Visualization - Projection'!$C$18,OFFSET(Projection!P288,$A$2,0),NA())</f>
        <v>#N/A</v>
      </c>
      <c r="L288" s="12" t="e">
        <f ca="1">IF($B288&lt;='Visualization - Projection'!$C$18,OFFSET(Projection!Q288,$A$2,0),NA())</f>
        <v>#N/A</v>
      </c>
      <c r="M288" s="12" t="e">
        <f ca="1">IF($B288&lt;='Visualization - Projection'!$C$18,OFFSET(Projection!#REF!,$A$2,0),NA())</f>
        <v>#N/A</v>
      </c>
      <c r="N288" s="10" t="e">
        <f ca="1">IF($B288&lt;='Visualization - Projection'!$C$18,OFFSET(Projection!T288,$A$2,0),NA())</f>
        <v>#N/A</v>
      </c>
      <c r="O288" s="11" t="e">
        <f ca="1">IF($B288&lt;='Visualization - Projection'!$C$18,OFFSET(Projection!U288,$A$2,0),NA())</f>
        <v>#N/A</v>
      </c>
      <c r="P288" s="12" t="e">
        <f ca="1">IF($B288&lt;='Visualization - Projection'!$C$18,OFFSET(Projection!V288,$A$2,0),NA())</f>
        <v>#N/A</v>
      </c>
      <c r="Q288" s="10" t="e">
        <f ca="1">IF($B288&lt;='Visualization - Projection'!$C$18,OFFSET(Projection!W288,$A$2,0),NA())</f>
        <v>#N/A</v>
      </c>
      <c r="R288" s="11" t="e">
        <f ca="1">IF($B288&lt;='Visualization - Projection'!$C$18,OFFSET(Projection!X288,$A$2,0),NA())</f>
        <v>#N/A</v>
      </c>
      <c r="S288" s="12" t="e">
        <f ca="1">IF($B288&lt;='Visualization - Projection'!$C$18,OFFSET(Projection!Y288,$A$2,0),NA())</f>
        <v>#N/A</v>
      </c>
      <c r="T288" s="10" t="e">
        <f ca="1">IF($B288&lt;='Visualization - Projection'!$C$18,OFFSET(Projection!Z288,$A$2,0),NA())</f>
        <v>#N/A</v>
      </c>
      <c r="U288" s="10" t="e">
        <f ca="1">IF($B288&lt;='Visualization - Projection'!$C$18,OFFSET(Projection!AA288,$A$2,0),NA())</f>
        <v>#N/A</v>
      </c>
      <c r="V288" s="12" t="e">
        <f ca="1">IF($B288&lt;='Visualization - Projection'!$C$18,OFFSET(Projection!AB288,$A$2,0),NA())</f>
        <v>#N/A</v>
      </c>
      <c r="W288" s="10" t="e">
        <f ca="1">IF($B288&lt;='Visualization - Projection'!$C$18,OFFSET(Projection!AC288,$A$2,0),NA())</f>
        <v>#N/A</v>
      </c>
      <c r="X288" s="12" t="e">
        <f ca="1">IF($B288&lt;='Visualization - Projection'!$C$18,OFFSET(Projection!AD288,$A$2,0),NA())</f>
        <v>#N/A</v>
      </c>
      <c r="Y288" s="11" t="e">
        <f ca="1">IF($B288&lt;='Visualization - Projection'!$C$18,OFFSET(Projection!AE288,$A$2,0),NA())</f>
        <v>#N/A</v>
      </c>
      <c r="Z288" s="10" t="e">
        <f ca="1">IF($B288&lt;='Visualization - Projection'!$C$18,OFFSET(Projection!AI288,$A$2,0),NA())</f>
        <v>#N/A</v>
      </c>
      <c r="AA288" s="11" t="e">
        <f ca="1">IF($B288&lt;='Visualization - Projection'!$C$18,OFFSET(Projection!AJ288,$A$2,0),NA())</f>
        <v>#N/A</v>
      </c>
      <c r="AB288" s="11" t="e">
        <f ca="1">IF($B288&lt;='Visualization - Projection'!$C$18,OFFSET(Projection!#REF!,$A$2,0),NA())</f>
        <v>#N/A</v>
      </c>
      <c r="AC288" s="11" t="e">
        <f ca="1">IF($B288&lt;='Visualization - Projection'!$C$18,OFFSET(Projection!AK288,$A$2,0),NA())</f>
        <v>#N/A</v>
      </c>
      <c r="AD288" s="10" t="e">
        <f ca="1">IF($B288&lt;='Visualization - Projection'!$C$18,OFFSET(Projection!AL288,$A$2,0),NA())</f>
        <v>#N/A</v>
      </c>
      <c r="AE288" s="10" t="e">
        <f ca="1">IF($B288&lt;='Visualization - Projection'!$C$18,OFFSET(Projection!AM288,$A$2,0),NA())</f>
        <v>#N/A</v>
      </c>
      <c r="AF288" s="3" t="e">
        <f ca="1">IF($B288&lt;='Visualization - Projection'!$C$18,OFFSET(Projection!K288,$A$2,0),NA())</f>
        <v>#N/A</v>
      </c>
      <c r="AG288" s="3" t="e">
        <f ca="1">IF($B288&lt;='Visualization - Projection'!$C$18,OFFSET(Projection!M288,$A$2,0),NA())</f>
        <v>#N/A</v>
      </c>
      <c r="AH288" s="3" t="e">
        <f ca="1">IF($B288&lt;='Visualization - Projection'!$C$18,OFFSET(Projection!N288,$A$2,0),NA())</f>
        <v>#N/A</v>
      </c>
    </row>
    <row r="289" spans="2:34">
      <c r="B289" s="9" t="e">
        <f ca="1">IF(B288&lt;'Visualization - Projection'!$C$18,OFFSET(Projection!A289,$A$2,0),NA())</f>
        <v>#N/A</v>
      </c>
      <c r="C289" s="10" t="e">
        <f ca="1">IF($B289&lt;='Visualization - Projection'!$C$18,OFFSET(Projection!B289,$A$2,0),NA())</f>
        <v>#N/A</v>
      </c>
      <c r="D289" s="11" t="e">
        <f ca="1">IF($B289&lt;='Visualization - Projection'!$C$18,OFFSET(Projection!C289,$A$2,0),NA())</f>
        <v>#N/A</v>
      </c>
      <c r="E289" s="12" t="e">
        <f ca="1">IF($B289&lt;='Visualization - Projection'!$C$18,OFFSET(Projection!D289,$A$2,0),NA())</f>
        <v>#N/A</v>
      </c>
      <c r="F289" s="12" t="e">
        <f ca="1">IF($B289&lt;='Visualization - Projection'!$C$18,OFFSET(Projection!#REF!,$A$2,0),NA())</f>
        <v>#N/A</v>
      </c>
      <c r="G289" s="10" t="e">
        <f ca="1">IF($B289&lt;='Visualization - Projection'!$C$18,OFFSET(Projection!E289,$A$2,0),NA())</f>
        <v>#N/A</v>
      </c>
      <c r="H289" s="12" t="e">
        <f ca="1">IF($B289&lt;='Visualization - Projection'!$C$18,OFFSET(Projection!F289,$A$2,0),NA())</f>
        <v>#N/A</v>
      </c>
      <c r="I289" s="12" t="e">
        <f ca="1">IF($B289&lt;='Visualization - Projection'!$C$18,OFFSET(Projection!#REF!,$A$2,0),NA())</f>
        <v>#N/A</v>
      </c>
      <c r="J289" s="10" t="e">
        <f ca="1">IF($B289&lt;='Visualization - Projection'!$C$18,OFFSET(Projection!O289,$A$2,0),NA())</f>
        <v>#N/A</v>
      </c>
      <c r="K289" s="10" t="e">
        <f ca="1">IF($B289&lt;='Visualization - Projection'!$C$18,OFFSET(Projection!P289,$A$2,0),NA())</f>
        <v>#N/A</v>
      </c>
      <c r="L289" s="12" t="e">
        <f ca="1">IF($B289&lt;='Visualization - Projection'!$C$18,OFFSET(Projection!Q289,$A$2,0),NA())</f>
        <v>#N/A</v>
      </c>
      <c r="M289" s="12" t="e">
        <f ca="1">IF($B289&lt;='Visualization - Projection'!$C$18,OFFSET(Projection!#REF!,$A$2,0),NA())</f>
        <v>#N/A</v>
      </c>
      <c r="N289" s="10" t="e">
        <f ca="1">IF($B289&lt;='Visualization - Projection'!$C$18,OFFSET(Projection!T289,$A$2,0),NA())</f>
        <v>#N/A</v>
      </c>
      <c r="O289" s="11" t="e">
        <f ca="1">IF($B289&lt;='Visualization - Projection'!$C$18,OFFSET(Projection!U289,$A$2,0),NA())</f>
        <v>#N/A</v>
      </c>
      <c r="P289" s="12" t="e">
        <f ca="1">IF($B289&lt;='Visualization - Projection'!$C$18,OFFSET(Projection!V289,$A$2,0),NA())</f>
        <v>#N/A</v>
      </c>
      <c r="Q289" s="10" t="e">
        <f ca="1">IF($B289&lt;='Visualization - Projection'!$C$18,OFFSET(Projection!W289,$A$2,0),NA())</f>
        <v>#N/A</v>
      </c>
      <c r="R289" s="11" t="e">
        <f ca="1">IF($B289&lt;='Visualization - Projection'!$C$18,OFFSET(Projection!X289,$A$2,0),NA())</f>
        <v>#N/A</v>
      </c>
      <c r="S289" s="12" t="e">
        <f ca="1">IF($B289&lt;='Visualization - Projection'!$C$18,OFFSET(Projection!Y289,$A$2,0),NA())</f>
        <v>#N/A</v>
      </c>
      <c r="T289" s="10" t="e">
        <f ca="1">IF($B289&lt;='Visualization - Projection'!$C$18,OFFSET(Projection!Z289,$A$2,0),NA())</f>
        <v>#N/A</v>
      </c>
      <c r="U289" s="10" t="e">
        <f ca="1">IF($B289&lt;='Visualization - Projection'!$C$18,OFFSET(Projection!AA289,$A$2,0),NA())</f>
        <v>#N/A</v>
      </c>
      <c r="V289" s="12" t="e">
        <f ca="1">IF($B289&lt;='Visualization - Projection'!$C$18,OFFSET(Projection!AB289,$A$2,0),NA())</f>
        <v>#N/A</v>
      </c>
      <c r="W289" s="10" t="e">
        <f ca="1">IF($B289&lt;='Visualization - Projection'!$C$18,OFFSET(Projection!AC289,$A$2,0),NA())</f>
        <v>#N/A</v>
      </c>
      <c r="X289" s="12" t="e">
        <f ca="1">IF($B289&lt;='Visualization - Projection'!$C$18,OFFSET(Projection!AD289,$A$2,0),NA())</f>
        <v>#N/A</v>
      </c>
      <c r="Y289" s="11" t="e">
        <f ca="1">IF($B289&lt;='Visualization - Projection'!$C$18,OFFSET(Projection!AE289,$A$2,0),NA())</f>
        <v>#N/A</v>
      </c>
      <c r="Z289" s="10" t="e">
        <f ca="1">IF($B289&lt;='Visualization - Projection'!$C$18,OFFSET(Projection!AI289,$A$2,0),NA())</f>
        <v>#N/A</v>
      </c>
      <c r="AA289" s="11" t="e">
        <f ca="1">IF($B289&lt;='Visualization - Projection'!$C$18,OFFSET(Projection!AJ289,$A$2,0),NA())</f>
        <v>#N/A</v>
      </c>
      <c r="AB289" s="11" t="e">
        <f ca="1">IF($B289&lt;='Visualization - Projection'!$C$18,OFFSET(Projection!#REF!,$A$2,0),NA())</f>
        <v>#N/A</v>
      </c>
      <c r="AC289" s="11" t="e">
        <f ca="1">IF($B289&lt;='Visualization - Projection'!$C$18,OFFSET(Projection!AK289,$A$2,0),NA())</f>
        <v>#N/A</v>
      </c>
      <c r="AD289" s="10" t="e">
        <f ca="1">IF($B289&lt;='Visualization - Projection'!$C$18,OFFSET(Projection!AL289,$A$2,0),NA())</f>
        <v>#N/A</v>
      </c>
      <c r="AE289" s="10" t="e">
        <f ca="1">IF($B289&lt;='Visualization - Projection'!$C$18,OFFSET(Projection!AM289,$A$2,0),NA())</f>
        <v>#N/A</v>
      </c>
      <c r="AF289" s="3" t="e">
        <f ca="1">IF($B289&lt;='Visualization - Projection'!$C$18,OFFSET(Projection!K289,$A$2,0),NA())</f>
        <v>#N/A</v>
      </c>
      <c r="AG289" s="3" t="e">
        <f ca="1">IF($B289&lt;='Visualization - Projection'!$C$18,OFFSET(Projection!M289,$A$2,0),NA())</f>
        <v>#N/A</v>
      </c>
      <c r="AH289" s="3" t="e">
        <f ca="1">IF($B289&lt;='Visualization - Projection'!$C$18,OFFSET(Projection!N289,$A$2,0),NA())</f>
        <v>#N/A</v>
      </c>
    </row>
    <row r="290" spans="2:34">
      <c r="B290" s="9" t="e">
        <f ca="1">IF(B289&lt;'Visualization - Projection'!$C$18,OFFSET(Projection!A290,$A$2,0),NA())</f>
        <v>#N/A</v>
      </c>
      <c r="C290" s="10" t="e">
        <f ca="1">IF($B290&lt;='Visualization - Projection'!$C$18,OFFSET(Projection!B290,$A$2,0),NA())</f>
        <v>#N/A</v>
      </c>
      <c r="D290" s="11" t="e">
        <f ca="1">IF($B290&lt;='Visualization - Projection'!$C$18,OFFSET(Projection!C290,$A$2,0),NA())</f>
        <v>#N/A</v>
      </c>
      <c r="E290" s="12" t="e">
        <f ca="1">IF($B290&lt;='Visualization - Projection'!$C$18,OFFSET(Projection!D290,$A$2,0),NA())</f>
        <v>#N/A</v>
      </c>
      <c r="F290" s="12" t="e">
        <f ca="1">IF($B290&lt;='Visualization - Projection'!$C$18,OFFSET(Projection!#REF!,$A$2,0),NA())</f>
        <v>#N/A</v>
      </c>
      <c r="G290" s="10" t="e">
        <f ca="1">IF($B290&lt;='Visualization - Projection'!$C$18,OFFSET(Projection!E290,$A$2,0),NA())</f>
        <v>#N/A</v>
      </c>
      <c r="H290" s="12" t="e">
        <f ca="1">IF($B290&lt;='Visualization - Projection'!$C$18,OFFSET(Projection!F290,$A$2,0),NA())</f>
        <v>#N/A</v>
      </c>
      <c r="I290" s="12" t="e">
        <f ca="1">IF($B290&lt;='Visualization - Projection'!$C$18,OFFSET(Projection!#REF!,$A$2,0),NA())</f>
        <v>#N/A</v>
      </c>
      <c r="J290" s="10" t="e">
        <f ca="1">IF($B290&lt;='Visualization - Projection'!$C$18,OFFSET(Projection!O290,$A$2,0),NA())</f>
        <v>#N/A</v>
      </c>
      <c r="K290" s="10" t="e">
        <f ca="1">IF($B290&lt;='Visualization - Projection'!$C$18,OFFSET(Projection!P290,$A$2,0),NA())</f>
        <v>#N/A</v>
      </c>
      <c r="L290" s="12" t="e">
        <f ca="1">IF($B290&lt;='Visualization - Projection'!$C$18,OFFSET(Projection!Q290,$A$2,0),NA())</f>
        <v>#N/A</v>
      </c>
      <c r="M290" s="12" t="e">
        <f ca="1">IF($B290&lt;='Visualization - Projection'!$C$18,OFFSET(Projection!#REF!,$A$2,0),NA())</f>
        <v>#N/A</v>
      </c>
      <c r="N290" s="10" t="e">
        <f ca="1">IF($B290&lt;='Visualization - Projection'!$C$18,OFFSET(Projection!T290,$A$2,0),NA())</f>
        <v>#N/A</v>
      </c>
      <c r="O290" s="11" t="e">
        <f ca="1">IF($B290&lt;='Visualization - Projection'!$C$18,OFFSET(Projection!U290,$A$2,0),NA())</f>
        <v>#N/A</v>
      </c>
      <c r="P290" s="12" t="e">
        <f ca="1">IF($B290&lt;='Visualization - Projection'!$C$18,OFFSET(Projection!V290,$A$2,0),NA())</f>
        <v>#N/A</v>
      </c>
      <c r="Q290" s="10" t="e">
        <f ca="1">IF($B290&lt;='Visualization - Projection'!$C$18,OFFSET(Projection!W290,$A$2,0),NA())</f>
        <v>#N/A</v>
      </c>
      <c r="R290" s="11" t="e">
        <f ca="1">IF($B290&lt;='Visualization - Projection'!$C$18,OFFSET(Projection!X290,$A$2,0),NA())</f>
        <v>#N/A</v>
      </c>
      <c r="S290" s="12" t="e">
        <f ca="1">IF($B290&lt;='Visualization - Projection'!$C$18,OFFSET(Projection!Y290,$A$2,0),NA())</f>
        <v>#N/A</v>
      </c>
      <c r="T290" s="10" t="e">
        <f ca="1">IF($B290&lt;='Visualization - Projection'!$C$18,OFFSET(Projection!Z290,$A$2,0),NA())</f>
        <v>#N/A</v>
      </c>
      <c r="U290" s="10" t="e">
        <f ca="1">IF($B290&lt;='Visualization - Projection'!$C$18,OFFSET(Projection!AA290,$A$2,0),NA())</f>
        <v>#N/A</v>
      </c>
      <c r="V290" s="12" t="e">
        <f ca="1">IF($B290&lt;='Visualization - Projection'!$C$18,OFFSET(Projection!AB290,$A$2,0),NA())</f>
        <v>#N/A</v>
      </c>
      <c r="W290" s="10" t="e">
        <f ca="1">IF($B290&lt;='Visualization - Projection'!$C$18,OFFSET(Projection!AC290,$A$2,0),NA())</f>
        <v>#N/A</v>
      </c>
      <c r="X290" s="12" t="e">
        <f ca="1">IF($B290&lt;='Visualization - Projection'!$C$18,OFFSET(Projection!AD290,$A$2,0),NA())</f>
        <v>#N/A</v>
      </c>
      <c r="Y290" s="11" t="e">
        <f ca="1">IF($B290&lt;='Visualization - Projection'!$C$18,OFFSET(Projection!AE290,$A$2,0),NA())</f>
        <v>#N/A</v>
      </c>
      <c r="Z290" s="10" t="e">
        <f ca="1">IF($B290&lt;='Visualization - Projection'!$C$18,OFFSET(Projection!AI290,$A$2,0),NA())</f>
        <v>#N/A</v>
      </c>
      <c r="AA290" s="11" t="e">
        <f ca="1">IF($B290&lt;='Visualization - Projection'!$C$18,OFFSET(Projection!AJ290,$A$2,0),NA())</f>
        <v>#N/A</v>
      </c>
      <c r="AB290" s="11" t="e">
        <f ca="1">IF($B290&lt;='Visualization - Projection'!$C$18,OFFSET(Projection!#REF!,$A$2,0),NA())</f>
        <v>#N/A</v>
      </c>
      <c r="AC290" s="11" t="e">
        <f ca="1">IF($B290&lt;='Visualization - Projection'!$C$18,OFFSET(Projection!AK290,$A$2,0),NA())</f>
        <v>#N/A</v>
      </c>
      <c r="AD290" s="10" t="e">
        <f ca="1">IF($B290&lt;='Visualization - Projection'!$C$18,OFFSET(Projection!AL290,$A$2,0),NA())</f>
        <v>#N/A</v>
      </c>
      <c r="AE290" s="10" t="e">
        <f ca="1">IF($B290&lt;='Visualization - Projection'!$C$18,OFFSET(Projection!AM290,$A$2,0),NA())</f>
        <v>#N/A</v>
      </c>
      <c r="AF290" s="3" t="e">
        <f ca="1">IF($B290&lt;='Visualization - Projection'!$C$18,OFFSET(Projection!K290,$A$2,0),NA())</f>
        <v>#N/A</v>
      </c>
      <c r="AG290" s="3" t="e">
        <f ca="1">IF($B290&lt;='Visualization - Projection'!$C$18,OFFSET(Projection!M290,$A$2,0),NA())</f>
        <v>#N/A</v>
      </c>
      <c r="AH290" s="3" t="e">
        <f ca="1">IF($B290&lt;='Visualization - Projection'!$C$18,OFFSET(Projection!N290,$A$2,0),NA())</f>
        <v>#N/A</v>
      </c>
    </row>
    <row r="291" spans="2:34">
      <c r="B291" s="9" t="e">
        <f ca="1">IF(B290&lt;'Visualization - Projection'!$C$18,OFFSET(Projection!A291,$A$2,0),NA())</f>
        <v>#N/A</v>
      </c>
      <c r="C291" s="10" t="e">
        <f ca="1">IF($B291&lt;='Visualization - Projection'!$C$18,OFFSET(Projection!B291,$A$2,0),NA())</f>
        <v>#N/A</v>
      </c>
      <c r="D291" s="11" t="e">
        <f ca="1">IF($B291&lt;='Visualization - Projection'!$C$18,OFFSET(Projection!C291,$A$2,0),NA())</f>
        <v>#N/A</v>
      </c>
      <c r="E291" s="12" t="e">
        <f ca="1">IF($B291&lt;='Visualization - Projection'!$C$18,OFFSET(Projection!D291,$A$2,0),NA())</f>
        <v>#N/A</v>
      </c>
      <c r="F291" s="12" t="e">
        <f ca="1">IF($B291&lt;='Visualization - Projection'!$C$18,OFFSET(Projection!#REF!,$A$2,0),NA())</f>
        <v>#N/A</v>
      </c>
      <c r="G291" s="10" t="e">
        <f ca="1">IF($B291&lt;='Visualization - Projection'!$C$18,OFFSET(Projection!E291,$A$2,0),NA())</f>
        <v>#N/A</v>
      </c>
      <c r="H291" s="12" t="e">
        <f ca="1">IF($B291&lt;='Visualization - Projection'!$C$18,OFFSET(Projection!F291,$A$2,0),NA())</f>
        <v>#N/A</v>
      </c>
      <c r="I291" s="12" t="e">
        <f ca="1">IF($B291&lt;='Visualization - Projection'!$C$18,OFFSET(Projection!#REF!,$A$2,0),NA())</f>
        <v>#N/A</v>
      </c>
      <c r="J291" s="10" t="e">
        <f ca="1">IF($B291&lt;='Visualization - Projection'!$C$18,OFFSET(Projection!O291,$A$2,0),NA())</f>
        <v>#N/A</v>
      </c>
      <c r="K291" s="10" t="e">
        <f ca="1">IF($B291&lt;='Visualization - Projection'!$C$18,OFFSET(Projection!P291,$A$2,0),NA())</f>
        <v>#N/A</v>
      </c>
      <c r="L291" s="12" t="e">
        <f ca="1">IF($B291&lt;='Visualization - Projection'!$C$18,OFFSET(Projection!Q291,$A$2,0),NA())</f>
        <v>#N/A</v>
      </c>
      <c r="M291" s="12" t="e">
        <f ca="1">IF($B291&lt;='Visualization - Projection'!$C$18,OFFSET(Projection!#REF!,$A$2,0),NA())</f>
        <v>#N/A</v>
      </c>
      <c r="N291" s="10" t="e">
        <f ca="1">IF($B291&lt;='Visualization - Projection'!$C$18,OFFSET(Projection!T291,$A$2,0),NA())</f>
        <v>#N/A</v>
      </c>
      <c r="O291" s="11" t="e">
        <f ca="1">IF($B291&lt;='Visualization - Projection'!$C$18,OFFSET(Projection!U291,$A$2,0),NA())</f>
        <v>#N/A</v>
      </c>
      <c r="P291" s="12" t="e">
        <f ca="1">IF($B291&lt;='Visualization - Projection'!$C$18,OFFSET(Projection!V291,$A$2,0),NA())</f>
        <v>#N/A</v>
      </c>
      <c r="Q291" s="10" t="e">
        <f ca="1">IF($B291&lt;='Visualization - Projection'!$C$18,OFFSET(Projection!W291,$A$2,0),NA())</f>
        <v>#N/A</v>
      </c>
      <c r="R291" s="11" t="e">
        <f ca="1">IF($B291&lt;='Visualization - Projection'!$C$18,OFFSET(Projection!X291,$A$2,0),NA())</f>
        <v>#N/A</v>
      </c>
      <c r="S291" s="12" t="e">
        <f ca="1">IF($B291&lt;='Visualization - Projection'!$C$18,OFFSET(Projection!Y291,$A$2,0),NA())</f>
        <v>#N/A</v>
      </c>
      <c r="T291" s="10" t="e">
        <f ca="1">IF($B291&lt;='Visualization - Projection'!$C$18,OFFSET(Projection!Z291,$A$2,0),NA())</f>
        <v>#N/A</v>
      </c>
      <c r="U291" s="10" t="e">
        <f ca="1">IF($B291&lt;='Visualization - Projection'!$C$18,OFFSET(Projection!AA291,$A$2,0),NA())</f>
        <v>#N/A</v>
      </c>
      <c r="V291" s="12" t="e">
        <f ca="1">IF($B291&lt;='Visualization - Projection'!$C$18,OFFSET(Projection!AB291,$A$2,0),NA())</f>
        <v>#N/A</v>
      </c>
      <c r="W291" s="10" t="e">
        <f ca="1">IF($B291&lt;='Visualization - Projection'!$C$18,OFFSET(Projection!AC291,$A$2,0),NA())</f>
        <v>#N/A</v>
      </c>
      <c r="X291" s="12" t="e">
        <f ca="1">IF($B291&lt;='Visualization - Projection'!$C$18,OFFSET(Projection!AD291,$A$2,0),NA())</f>
        <v>#N/A</v>
      </c>
      <c r="Y291" s="11" t="e">
        <f ca="1">IF($B291&lt;='Visualization - Projection'!$C$18,OFFSET(Projection!AE291,$A$2,0),NA())</f>
        <v>#N/A</v>
      </c>
      <c r="Z291" s="10" t="e">
        <f ca="1">IF($B291&lt;='Visualization - Projection'!$C$18,OFFSET(Projection!AI291,$A$2,0),NA())</f>
        <v>#N/A</v>
      </c>
      <c r="AA291" s="11" t="e">
        <f ca="1">IF($B291&lt;='Visualization - Projection'!$C$18,OFFSET(Projection!AJ291,$A$2,0),NA())</f>
        <v>#N/A</v>
      </c>
      <c r="AB291" s="11" t="e">
        <f ca="1">IF($B291&lt;='Visualization - Projection'!$C$18,OFFSET(Projection!#REF!,$A$2,0),NA())</f>
        <v>#N/A</v>
      </c>
      <c r="AC291" s="11" t="e">
        <f ca="1">IF($B291&lt;='Visualization - Projection'!$C$18,OFFSET(Projection!AK291,$A$2,0),NA())</f>
        <v>#N/A</v>
      </c>
      <c r="AD291" s="10" t="e">
        <f ca="1">IF($B291&lt;='Visualization - Projection'!$C$18,OFFSET(Projection!AL291,$A$2,0),NA())</f>
        <v>#N/A</v>
      </c>
      <c r="AE291" s="10" t="e">
        <f ca="1">IF($B291&lt;='Visualization - Projection'!$C$18,OFFSET(Projection!AM291,$A$2,0),NA())</f>
        <v>#N/A</v>
      </c>
      <c r="AF291" s="3" t="e">
        <f ca="1">IF($B291&lt;='Visualization - Projection'!$C$18,OFFSET(Projection!K291,$A$2,0),NA())</f>
        <v>#N/A</v>
      </c>
      <c r="AG291" s="3" t="e">
        <f ca="1">IF($B291&lt;='Visualization - Projection'!$C$18,OFFSET(Projection!M291,$A$2,0),NA())</f>
        <v>#N/A</v>
      </c>
      <c r="AH291" s="3" t="e">
        <f ca="1">IF($B291&lt;='Visualization - Projection'!$C$18,OFFSET(Projection!N291,$A$2,0),NA())</f>
        <v>#N/A</v>
      </c>
    </row>
    <row r="292" spans="2:34">
      <c r="B292" s="9" t="e">
        <f ca="1">IF(B291&lt;'Visualization - Projection'!$C$18,OFFSET(Projection!A292,$A$2,0),NA())</f>
        <v>#N/A</v>
      </c>
      <c r="C292" s="10" t="e">
        <f ca="1">IF($B292&lt;='Visualization - Projection'!$C$18,OFFSET(Projection!B292,$A$2,0),NA())</f>
        <v>#N/A</v>
      </c>
      <c r="D292" s="11" t="e">
        <f ca="1">IF($B292&lt;='Visualization - Projection'!$C$18,OFFSET(Projection!C292,$A$2,0),NA())</f>
        <v>#N/A</v>
      </c>
      <c r="E292" s="12" t="e">
        <f ca="1">IF($B292&lt;='Visualization - Projection'!$C$18,OFFSET(Projection!D292,$A$2,0),NA())</f>
        <v>#N/A</v>
      </c>
      <c r="F292" s="12" t="e">
        <f ca="1">IF($B292&lt;='Visualization - Projection'!$C$18,OFFSET(Projection!#REF!,$A$2,0),NA())</f>
        <v>#N/A</v>
      </c>
      <c r="G292" s="10" t="e">
        <f ca="1">IF($B292&lt;='Visualization - Projection'!$C$18,OFFSET(Projection!E292,$A$2,0),NA())</f>
        <v>#N/A</v>
      </c>
      <c r="H292" s="12" t="e">
        <f ca="1">IF($B292&lt;='Visualization - Projection'!$C$18,OFFSET(Projection!F292,$A$2,0),NA())</f>
        <v>#N/A</v>
      </c>
      <c r="I292" s="12" t="e">
        <f ca="1">IF($B292&lt;='Visualization - Projection'!$C$18,OFFSET(Projection!#REF!,$A$2,0),NA())</f>
        <v>#N/A</v>
      </c>
      <c r="J292" s="10" t="e">
        <f ca="1">IF($B292&lt;='Visualization - Projection'!$C$18,OFFSET(Projection!O292,$A$2,0),NA())</f>
        <v>#N/A</v>
      </c>
      <c r="K292" s="10" t="e">
        <f ca="1">IF($B292&lt;='Visualization - Projection'!$C$18,OFFSET(Projection!P292,$A$2,0),NA())</f>
        <v>#N/A</v>
      </c>
      <c r="L292" s="12" t="e">
        <f ca="1">IF($B292&lt;='Visualization - Projection'!$C$18,OFFSET(Projection!Q292,$A$2,0),NA())</f>
        <v>#N/A</v>
      </c>
      <c r="M292" s="12" t="e">
        <f ca="1">IF($B292&lt;='Visualization - Projection'!$C$18,OFFSET(Projection!#REF!,$A$2,0),NA())</f>
        <v>#N/A</v>
      </c>
      <c r="N292" s="10" t="e">
        <f ca="1">IF($B292&lt;='Visualization - Projection'!$C$18,OFFSET(Projection!T292,$A$2,0),NA())</f>
        <v>#N/A</v>
      </c>
      <c r="O292" s="11" t="e">
        <f ca="1">IF($B292&lt;='Visualization - Projection'!$C$18,OFFSET(Projection!U292,$A$2,0),NA())</f>
        <v>#N/A</v>
      </c>
      <c r="P292" s="12" t="e">
        <f ca="1">IF($B292&lt;='Visualization - Projection'!$C$18,OFFSET(Projection!V292,$A$2,0),NA())</f>
        <v>#N/A</v>
      </c>
      <c r="Q292" s="10" t="e">
        <f ca="1">IF($B292&lt;='Visualization - Projection'!$C$18,OFFSET(Projection!W292,$A$2,0),NA())</f>
        <v>#N/A</v>
      </c>
      <c r="R292" s="11" t="e">
        <f ca="1">IF($B292&lt;='Visualization - Projection'!$C$18,OFFSET(Projection!X292,$A$2,0),NA())</f>
        <v>#N/A</v>
      </c>
      <c r="S292" s="12" t="e">
        <f ca="1">IF($B292&lt;='Visualization - Projection'!$C$18,OFFSET(Projection!Y292,$A$2,0),NA())</f>
        <v>#N/A</v>
      </c>
      <c r="T292" s="10" t="e">
        <f ca="1">IF($B292&lt;='Visualization - Projection'!$C$18,OFFSET(Projection!Z292,$A$2,0),NA())</f>
        <v>#N/A</v>
      </c>
      <c r="U292" s="10" t="e">
        <f ca="1">IF($B292&lt;='Visualization - Projection'!$C$18,OFFSET(Projection!AA292,$A$2,0),NA())</f>
        <v>#N/A</v>
      </c>
      <c r="V292" s="12" t="e">
        <f ca="1">IF($B292&lt;='Visualization - Projection'!$C$18,OFFSET(Projection!AB292,$A$2,0),NA())</f>
        <v>#N/A</v>
      </c>
      <c r="W292" s="10" t="e">
        <f ca="1">IF($B292&lt;='Visualization - Projection'!$C$18,OFFSET(Projection!AC292,$A$2,0),NA())</f>
        <v>#N/A</v>
      </c>
      <c r="X292" s="12" t="e">
        <f ca="1">IF($B292&lt;='Visualization - Projection'!$C$18,OFFSET(Projection!AD292,$A$2,0),NA())</f>
        <v>#N/A</v>
      </c>
      <c r="Y292" s="11" t="e">
        <f ca="1">IF($B292&lt;='Visualization - Projection'!$C$18,OFFSET(Projection!AE292,$A$2,0),NA())</f>
        <v>#N/A</v>
      </c>
      <c r="Z292" s="10" t="e">
        <f ca="1">IF($B292&lt;='Visualization - Projection'!$C$18,OFFSET(Projection!AI292,$A$2,0),NA())</f>
        <v>#N/A</v>
      </c>
      <c r="AA292" s="11" t="e">
        <f ca="1">IF($B292&lt;='Visualization - Projection'!$C$18,OFFSET(Projection!AJ292,$A$2,0),NA())</f>
        <v>#N/A</v>
      </c>
      <c r="AB292" s="11" t="e">
        <f ca="1">IF($B292&lt;='Visualization - Projection'!$C$18,OFFSET(Projection!#REF!,$A$2,0),NA())</f>
        <v>#N/A</v>
      </c>
      <c r="AC292" s="11" t="e">
        <f ca="1">IF($B292&lt;='Visualization - Projection'!$C$18,OFFSET(Projection!AK292,$A$2,0),NA())</f>
        <v>#N/A</v>
      </c>
      <c r="AD292" s="10" t="e">
        <f ca="1">IF($B292&lt;='Visualization - Projection'!$C$18,OFFSET(Projection!AL292,$A$2,0),NA())</f>
        <v>#N/A</v>
      </c>
      <c r="AE292" s="10" t="e">
        <f ca="1">IF($B292&lt;='Visualization - Projection'!$C$18,OFFSET(Projection!AM292,$A$2,0),NA())</f>
        <v>#N/A</v>
      </c>
      <c r="AF292" s="3" t="e">
        <f ca="1">IF($B292&lt;='Visualization - Projection'!$C$18,OFFSET(Projection!K292,$A$2,0),NA())</f>
        <v>#N/A</v>
      </c>
      <c r="AG292" s="3" t="e">
        <f ca="1">IF($B292&lt;='Visualization - Projection'!$C$18,OFFSET(Projection!M292,$A$2,0),NA())</f>
        <v>#N/A</v>
      </c>
      <c r="AH292" s="3" t="e">
        <f ca="1">IF($B292&lt;='Visualization - Projection'!$C$18,OFFSET(Projection!N292,$A$2,0),NA())</f>
        <v>#N/A</v>
      </c>
    </row>
    <row r="293" spans="2:34">
      <c r="B293" s="9" t="e">
        <f ca="1">IF(B292&lt;'Visualization - Projection'!$C$18,OFFSET(Projection!A293,$A$2,0),NA())</f>
        <v>#N/A</v>
      </c>
      <c r="C293" s="10" t="e">
        <f ca="1">IF($B293&lt;='Visualization - Projection'!$C$18,OFFSET(Projection!B293,$A$2,0),NA())</f>
        <v>#N/A</v>
      </c>
      <c r="D293" s="11" t="e">
        <f ca="1">IF($B293&lt;='Visualization - Projection'!$C$18,OFFSET(Projection!C293,$A$2,0),NA())</f>
        <v>#N/A</v>
      </c>
      <c r="E293" s="12" t="e">
        <f ca="1">IF($B293&lt;='Visualization - Projection'!$C$18,OFFSET(Projection!D293,$A$2,0),NA())</f>
        <v>#N/A</v>
      </c>
      <c r="F293" s="12" t="e">
        <f ca="1">IF($B293&lt;='Visualization - Projection'!$C$18,OFFSET(Projection!#REF!,$A$2,0),NA())</f>
        <v>#N/A</v>
      </c>
      <c r="G293" s="10" t="e">
        <f ca="1">IF($B293&lt;='Visualization - Projection'!$C$18,OFFSET(Projection!E293,$A$2,0),NA())</f>
        <v>#N/A</v>
      </c>
      <c r="H293" s="12" t="e">
        <f ca="1">IF($B293&lt;='Visualization - Projection'!$C$18,OFFSET(Projection!F293,$A$2,0),NA())</f>
        <v>#N/A</v>
      </c>
      <c r="I293" s="12" t="e">
        <f ca="1">IF($B293&lt;='Visualization - Projection'!$C$18,OFFSET(Projection!#REF!,$A$2,0),NA())</f>
        <v>#N/A</v>
      </c>
      <c r="J293" s="10" t="e">
        <f ca="1">IF($B293&lt;='Visualization - Projection'!$C$18,OFFSET(Projection!O293,$A$2,0),NA())</f>
        <v>#N/A</v>
      </c>
      <c r="K293" s="10" t="e">
        <f ca="1">IF($B293&lt;='Visualization - Projection'!$C$18,OFFSET(Projection!P293,$A$2,0),NA())</f>
        <v>#N/A</v>
      </c>
      <c r="L293" s="12" t="e">
        <f ca="1">IF($B293&lt;='Visualization - Projection'!$C$18,OFFSET(Projection!Q293,$A$2,0),NA())</f>
        <v>#N/A</v>
      </c>
      <c r="M293" s="12" t="e">
        <f ca="1">IF($B293&lt;='Visualization - Projection'!$C$18,OFFSET(Projection!#REF!,$A$2,0),NA())</f>
        <v>#N/A</v>
      </c>
      <c r="N293" s="10" t="e">
        <f ca="1">IF($B293&lt;='Visualization - Projection'!$C$18,OFFSET(Projection!T293,$A$2,0),NA())</f>
        <v>#N/A</v>
      </c>
      <c r="O293" s="11" t="e">
        <f ca="1">IF($B293&lt;='Visualization - Projection'!$C$18,OFFSET(Projection!U293,$A$2,0),NA())</f>
        <v>#N/A</v>
      </c>
      <c r="P293" s="12" t="e">
        <f ca="1">IF($B293&lt;='Visualization - Projection'!$C$18,OFFSET(Projection!V293,$A$2,0),NA())</f>
        <v>#N/A</v>
      </c>
      <c r="Q293" s="10" t="e">
        <f ca="1">IF($B293&lt;='Visualization - Projection'!$C$18,OFFSET(Projection!W293,$A$2,0),NA())</f>
        <v>#N/A</v>
      </c>
      <c r="R293" s="11" t="e">
        <f ca="1">IF($B293&lt;='Visualization - Projection'!$C$18,OFFSET(Projection!X293,$A$2,0),NA())</f>
        <v>#N/A</v>
      </c>
      <c r="S293" s="12" t="e">
        <f ca="1">IF($B293&lt;='Visualization - Projection'!$C$18,OFFSET(Projection!Y293,$A$2,0),NA())</f>
        <v>#N/A</v>
      </c>
      <c r="T293" s="10" t="e">
        <f ca="1">IF($B293&lt;='Visualization - Projection'!$C$18,OFFSET(Projection!Z293,$A$2,0),NA())</f>
        <v>#N/A</v>
      </c>
      <c r="U293" s="10" t="e">
        <f ca="1">IF($B293&lt;='Visualization - Projection'!$C$18,OFFSET(Projection!AA293,$A$2,0),NA())</f>
        <v>#N/A</v>
      </c>
      <c r="V293" s="12" t="e">
        <f ca="1">IF($B293&lt;='Visualization - Projection'!$C$18,OFFSET(Projection!AB293,$A$2,0),NA())</f>
        <v>#N/A</v>
      </c>
      <c r="W293" s="10" t="e">
        <f ca="1">IF($B293&lt;='Visualization - Projection'!$C$18,OFFSET(Projection!AC293,$A$2,0),NA())</f>
        <v>#N/A</v>
      </c>
      <c r="X293" s="12" t="e">
        <f ca="1">IF($B293&lt;='Visualization - Projection'!$C$18,OFFSET(Projection!AD293,$A$2,0),NA())</f>
        <v>#N/A</v>
      </c>
      <c r="Y293" s="11" t="e">
        <f ca="1">IF($B293&lt;='Visualization - Projection'!$C$18,OFFSET(Projection!AE293,$A$2,0),NA())</f>
        <v>#N/A</v>
      </c>
      <c r="Z293" s="10" t="e">
        <f ca="1">IF($B293&lt;='Visualization - Projection'!$C$18,OFFSET(Projection!AI293,$A$2,0),NA())</f>
        <v>#N/A</v>
      </c>
      <c r="AA293" s="11" t="e">
        <f ca="1">IF($B293&lt;='Visualization - Projection'!$C$18,OFFSET(Projection!AJ293,$A$2,0),NA())</f>
        <v>#N/A</v>
      </c>
      <c r="AB293" s="11" t="e">
        <f ca="1">IF($B293&lt;='Visualization - Projection'!$C$18,OFFSET(Projection!#REF!,$A$2,0),NA())</f>
        <v>#N/A</v>
      </c>
      <c r="AC293" s="11" t="e">
        <f ca="1">IF($B293&lt;='Visualization - Projection'!$C$18,OFFSET(Projection!AK293,$A$2,0),NA())</f>
        <v>#N/A</v>
      </c>
      <c r="AD293" s="10" t="e">
        <f ca="1">IF($B293&lt;='Visualization - Projection'!$C$18,OFFSET(Projection!AL293,$A$2,0),NA())</f>
        <v>#N/A</v>
      </c>
      <c r="AE293" s="10" t="e">
        <f ca="1">IF($B293&lt;='Visualization - Projection'!$C$18,OFFSET(Projection!AM293,$A$2,0),NA())</f>
        <v>#N/A</v>
      </c>
      <c r="AF293" s="3" t="e">
        <f ca="1">IF($B293&lt;='Visualization - Projection'!$C$18,OFFSET(Projection!K293,$A$2,0),NA())</f>
        <v>#N/A</v>
      </c>
      <c r="AG293" s="3" t="e">
        <f ca="1">IF($B293&lt;='Visualization - Projection'!$C$18,OFFSET(Projection!M293,$A$2,0),NA())</f>
        <v>#N/A</v>
      </c>
      <c r="AH293" s="3" t="e">
        <f ca="1">IF($B293&lt;='Visualization - Projection'!$C$18,OFFSET(Projection!N293,$A$2,0),NA())</f>
        <v>#N/A</v>
      </c>
    </row>
    <row r="294" spans="2:34">
      <c r="B294" s="9" t="e">
        <f ca="1">IF(B293&lt;'Visualization - Projection'!$C$18,OFFSET(Projection!A294,$A$2,0),NA())</f>
        <v>#N/A</v>
      </c>
      <c r="C294" s="10" t="e">
        <f ca="1">IF($B294&lt;='Visualization - Projection'!$C$18,OFFSET(Projection!B294,$A$2,0),NA())</f>
        <v>#N/A</v>
      </c>
      <c r="D294" s="11" t="e">
        <f ca="1">IF($B294&lt;='Visualization - Projection'!$C$18,OFFSET(Projection!C294,$A$2,0),NA())</f>
        <v>#N/A</v>
      </c>
      <c r="E294" s="12" t="e">
        <f ca="1">IF($B294&lt;='Visualization - Projection'!$C$18,OFFSET(Projection!D294,$A$2,0),NA())</f>
        <v>#N/A</v>
      </c>
      <c r="F294" s="12" t="e">
        <f ca="1">IF($B294&lt;='Visualization - Projection'!$C$18,OFFSET(Projection!#REF!,$A$2,0),NA())</f>
        <v>#N/A</v>
      </c>
      <c r="G294" s="10" t="e">
        <f ca="1">IF($B294&lt;='Visualization - Projection'!$C$18,OFFSET(Projection!E294,$A$2,0),NA())</f>
        <v>#N/A</v>
      </c>
      <c r="H294" s="12" t="e">
        <f ca="1">IF($B294&lt;='Visualization - Projection'!$C$18,OFFSET(Projection!F294,$A$2,0),NA())</f>
        <v>#N/A</v>
      </c>
      <c r="I294" s="12" t="e">
        <f ca="1">IF($B294&lt;='Visualization - Projection'!$C$18,OFFSET(Projection!#REF!,$A$2,0),NA())</f>
        <v>#N/A</v>
      </c>
      <c r="J294" s="10" t="e">
        <f ca="1">IF($B294&lt;='Visualization - Projection'!$C$18,OFFSET(Projection!O294,$A$2,0),NA())</f>
        <v>#N/A</v>
      </c>
      <c r="K294" s="10" t="e">
        <f ca="1">IF($B294&lt;='Visualization - Projection'!$C$18,OFFSET(Projection!P294,$A$2,0),NA())</f>
        <v>#N/A</v>
      </c>
      <c r="L294" s="12" t="e">
        <f ca="1">IF($B294&lt;='Visualization - Projection'!$C$18,OFFSET(Projection!Q294,$A$2,0),NA())</f>
        <v>#N/A</v>
      </c>
      <c r="M294" s="12" t="e">
        <f ca="1">IF($B294&lt;='Visualization - Projection'!$C$18,OFFSET(Projection!#REF!,$A$2,0),NA())</f>
        <v>#N/A</v>
      </c>
      <c r="N294" s="10" t="e">
        <f ca="1">IF($B294&lt;='Visualization - Projection'!$C$18,OFFSET(Projection!T294,$A$2,0),NA())</f>
        <v>#N/A</v>
      </c>
      <c r="O294" s="11" t="e">
        <f ca="1">IF($B294&lt;='Visualization - Projection'!$C$18,OFFSET(Projection!U294,$A$2,0),NA())</f>
        <v>#N/A</v>
      </c>
      <c r="P294" s="12" t="e">
        <f ca="1">IF($B294&lt;='Visualization - Projection'!$C$18,OFFSET(Projection!V294,$A$2,0),NA())</f>
        <v>#N/A</v>
      </c>
      <c r="Q294" s="10" t="e">
        <f ca="1">IF($B294&lt;='Visualization - Projection'!$C$18,OFFSET(Projection!W294,$A$2,0),NA())</f>
        <v>#N/A</v>
      </c>
      <c r="R294" s="11" t="e">
        <f ca="1">IF($B294&lt;='Visualization - Projection'!$C$18,OFFSET(Projection!X294,$A$2,0),NA())</f>
        <v>#N/A</v>
      </c>
      <c r="S294" s="12" t="e">
        <f ca="1">IF($B294&lt;='Visualization - Projection'!$C$18,OFFSET(Projection!Y294,$A$2,0),NA())</f>
        <v>#N/A</v>
      </c>
      <c r="T294" s="10" t="e">
        <f ca="1">IF($B294&lt;='Visualization - Projection'!$C$18,OFFSET(Projection!Z294,$A$2,0),NA())</f>
        <v>#N/A</v>
      </c>
      <c r="U294" s="10" t="e">
        <f ca="1">IF($B294&lt;='Visualization - Projection'!$C$18,OFFSET(Projection!AA294,$A$2,0),NA())</f>
        <v>#N/A</v>
      </c>
      <c r="V294" s="12" t="e">
        <f ca="1">IF($B294&lt;='Visualization - Projection'!$C$18,OFFSET(Projection!AB294,$A$2,0),NA())</f>
        <v>#N/A</v>
      </c>
      <c r="W294" s="10" t="e">
        <f ca="1">IF($B294&lt;='Visualization - Projection'!$C$18,OFFSET(Projection!AC294,$A$2,0),NA())</f>
        <v>#N/A</v>
      </c>
      <c r="X294" s="12" t="e">
        <f ca="1">IF($B294&lt;='Visualization - Projection'!$C$18,OFFSET(Projection!AD294,$A$2,0),NA())</f>
        <v>#N/A</v>
      </c>
      <c r="Y294" s="11" t="e">
        <f ca="1">IF($B294&lt;='Visualization - Projection'!$C$18,OFFSET(Projection!AE294,$A$2,0),NA())</f>
        <v>#N/A</v>
      </c>
      <c r="Z294" s="10" t="e">
        <f ca="1">IF($B294&lt;='Visualization - Projection'!$C$18,OFFSET(Projection!AI294,$A$2,0),NA())</f>
        <v>#N/A</v>
      </c>
      <c r="AA294" s="11" t="e">
        <f ca="1">IF($B294&lt;='Visualization - Projection'!$C$18,OFFSET(Projection!AJ294,$A$2,0),NA())</f>
        <v>#N/A</v>
      </c>
      <c r="AB294" s="11" t="e">
        <f ca="1">IF($B294&lt;='Visualization - Projection'!$C$18,OFFSET(Projection!#REF!,$A$2,0),NA())</f>
        <v>#N/A</v>
      </c>
      <c r="AC294" s="11" t="e">
        <f ca="1">IF($B294&lt;='Visualization - Projection'!$C$18,OFFSET(Projection!AK294,$A$2,0),NA())</f>
        <v>#N/A</v>
      </c>
      <c r="AD294" s="10" t="e">
        <f ca="1">IF($B294&lt;='Visualization - Projection'!$C$18,OFFSET(Projection!AL294,$A$2,0),NA())</f>
        <v>#N/A</v>
      </c>
      <c r="AE294" s="10" t="e">
        <f ca="1">IF($B294&lt;='Visualization - Projection'!$C$18,OFFSET(Projection!AM294,$A$2,0),NA())</f>
        <v>#N/A</v>
      </c>
      <c r="AF294" s="3" t="e">
        <f ca="1">IF($B294&lt;='Visualization - Projection'!$C$18,OFFSET(Projection!K294,$A$2,0),NA())</f>
        <v>#N/A</v>
      </c>
      <c r="AG294" s="3" t="e">
        <f ca="1">IF($B294&lt;='Visualization - Projection'!$C$18,OFFSET(Projection!M294,$A$2,0),NA())</f>
        <v>#N/A</v>
      </c>
      <c r="AH294" s="3" t="e">
        <f ca="1">IF($B294&lt;='Visualization - Projection'!$C$18,OFFSET(Projection!N294,$A$2,0),NA())</f>
        <v>#N/A</v>
      </c>
    </row>
    <row r="295" spans="2:34">
      <c r="B295" s="9" t="e">
        <f ca="1">IF(B294&lt;'Visualization - Projection'!$C$18,OFFSET(Projection!A295,$A$2,0),NA())</f>
        <v>#N/A</v>
      </c>
      <c r="C295" s="10" t="e">
        <f ca="1">IF($B295&lt;='Visualization - Projection'!$C$18,OFFSET(Projection!B295,$A$2,0),NA())</f>
        <v>#N/A</v>
      </c>
      <c r="D295" s="11" t="e">
        <f ca="1">IF($B295&lt;='Visualization - Projection'!$C$18,OFFSET(Projection!C295,$A$2,0),NA())</f>
        <v>#N/A</v>
      </c>
      <c r="E295" s="12" t="e">
        <f ca="1">IF($B295&lt;='Visualization - Projection'!$C$18,OFFSET(Projection!D295,$A$2,0),NA())</f>
        <v>#N/A</v>
      </c>
      <c r="F295" s="12" t="e">
        <f ca="1">IF($B295&lt;='Visualization - Projection'!$C$18,OFFSET(Projection!#REF!,$A$2,0),NA())</f>
        <v>#N/A</v>
      </c>
      <c r="G295" s="10" t="e">
        <f ca="1">IF($B295&lt;='Visualization - Projection'!$C$18,OFFSET(Projection!E295,$A$2,0),NA())</f>
        <v>#N/A</v>
      </c>
      <c r="H295" s="12" t="e">
        <f ca="1">IF($B295&lt;='Visualization - Projection'!$C$18,OFFSET(Projection!F295,$A$2,0),NA())</f>
        <v>#N/A</v>
      </c>
      <c r="I295" s="12" t="e">
        <f ca="1">IF($B295&lt;='Visualization - Projection'!$C$18,OFFSET(Projection!#REF!,$A$2,0),NA())</f>
        <v>#N/A</v>
      </c>
      <c r="J295" s="10" t="e">
        <f ca="1">IF($B295&lt;='Visualization - Projection'!$C$18,OFFSET(Projection!O295,$A$2,0),NA())</f>
        <v>#N/A</v>
      </c>
      <c r="K295" s="10" t="e">
        <f ca="1">IF($B295&lt;='Visualization - Projection'!$C$18,OFFSET(Projection!P295,$A$2,0),NA())</f>
        <v>#N/A</v>
      </c>
      <c r="L295" s="12" t="e">
        <f ca="1">IF($B295&lt;='Visualization - Projection'!$C$18,OFFSET(Projection!Q295,$A$2,0),NA())</f>
        <v>#N/A</v>
      </c>
      <c r="M295" s="12" t="e">
        <f ca="1">IF($B295&lt;='Visualization - Projection'!$C$18,OFFSET(Projection!#REF!,$A$2,0),NA())</f>
        <v>#N/A</v>
      </c>
      <c r="N295" s="10" t="e">
        <f ca="1">IF($B295&lt;='Visualization - Projection'!$C$18,OFFSET(Projection!T295,$A$2,0),NA())</f>
        <v>#N/A</v>
      </c>
      <c r="O295" s="11" t="e">
        <f ca="1">IF($B295&lt;='Visualization - Projection'!$C$18,OFFSET(Projection!U295,$A$2,0),NA())</f>
        <v>#N/A</v>
      </c>
      <c r="P295" s="12" t="e">
        <f ca="1">IF($B295&lt;='Visualization - Projection'!$C$18,OFFSET(Projection!V295,$A$2,0),NA())</f>
        <v>#N/A</v>
      </c>
      <c r="Q295" s="10" t="e">
        <f ca="1">IF($B295&lt;='Visualization - Projection'!$C$18,OFFSET(Projection!W295,$A$2,0),NA())</f>
        <v>#N/A</v>
      </c>
      <c r="R295" s="11" t="e">
        <f ca="1">IF($B295&lt;='Visualization - Projection'!$C$18,OFFSET(Projection!X295,$A$2,0),NA())</f>
        <v>#N/A</v>
      </c>
      <c r="S295" s="12" t="e">
        <f ca="1">IF($B295&lt;='Visualization - Projection'!$C$18,OFFSET(Projection!Y295,$A$2,0),NA())</f>
        <v>#N/A</v>
      </c>
      <c r="T295" s="10" t="e">
        <f ca="1">IF($B295&lt;='Visualization - Projection'!$C$18,OFFSET(Projection!Z295,$A$2,0),NA())</f>
        <v>#N/A</v>
      </c>
      <c r="U295" s="10" t="e">
        <f ca="1">IF($B295&lt;='Visualization - Projection'!$C$18,OFFSET(Projection!AA295,$A$2,0),NA())</f>
        <v>#N/A</v>
      </c>
      <c r="V295" s="12" t="e">
        <f ca="1">IF($B295&lt;='Visualization - Projection'!$C$18,OFFSET(Projection!AB295,$A$2,0),NA())</f>
        <v>#N/A</v>
      </c>
      <c r="W295" s="10" t="e">
        <f ca="1">IF($B295&lt;='Visualization - Projection'!$C$18,OFFSET(Projection!AC295,$A$2,0),NA())</f>
        <v>#N/A</v>
      </c>
      <c r="X295" s="12" t="e">
        <f ca="1">IF($B295&lt;='Visualization - Projection'!$C$18,OFFSET(Projection!AD295,$A$2,0),NA())</f>
        <v>#N/A</v>
      </c>
      <c r="Y295" s="11" t="e">
        <f ca="1">IF($B295&lt;='Visualization - Projection'!$C$18,OFFSET(Projection!AE295,$A$2,0),NA())</f>
        <v>#N/A</v>
      </c>
      <c r="Z295" s="10" t="e">
        <f ca="1">IF($B295&lt;='Visualization - Projection'!$C$18,OFFSET(Projection!AI295,$A$2,0),NA())</f>
        <v>#N/A</v>
      </c>
      <c r="AA295" s="11" t="e">
        <f ca="1">IF($B295&lt;='Visualization - Projection'!$C$18,OFFSET(Projection!AJ295,$A$2,0),NA())</f>
        <v>#N/A</v>
      </c>
      <c r="AB295" s="11" t="e">
        <f ca="1">IF($B295&lt;='Visualization - Projection'!$C$18,OFFSET(Projection!#REF!,$A$2,0),NA())</f>
        <v>#N/A</v>
      </c>
      <c r="AC295" s="11" t="e">
        <f ca="1">IF($B295&lt;='Visualization - Projection'!$C$18,OFFSET(Projection!AK295,$A$2,0),NA())</f>
        <v>#N/A</v>
      </c>
      <c r="AD295" s="10" t="e">
        <f ca="1">IF($B295&lt;='Visualization - Projection'!$C$18,OFFSET(Projection!AL295,$A$2,0),NA())</f>
        <v>#N/A</v>
      </c>
      <c r="AE295" s="10" t="e">
        <f ca="1">IF($B295&lt;='Visualization - Projection'!$C$18,OFFSET(Projection!AM295,$A$2,0),NA())</f>
        <v>#N/A</v>
      </c>
      <c r="AF295" s="3" t="e">
        <f ca="1">IF($B295&lt;='Visualization - Projection'!$C$18,OFFSET(Projection!K295,$A$2,0),NA())</f>
        <v>#N/A</v>
      </c>
      <c r="AG295" s="3" t="e">
        <f ca="1">IF($B295&lt;='Visualization - Projection'!$C$18,OFFSET(Projection!M295,$A$2,0),NA())</f>
        <v>#N/A</v>
      </c>
      <c r="AH295" s="3" t="e">
        <f ca="1">IF($B295&lt;='Visualization - Projection'!$C$18,OFFSET(Projection!N295,$A$2,0),NA())</f>
        <v>#N/A</v>
      </c>
    </row>
    <row r="296" spans="2:34">
      <c r="B296" s="9" t="e">
        <f ca="1">IF(B295&lt;'Visualization - Projection'!$C$18,OFFSET(Projection!A296,$A$2,0),NA())</f>
        <v>#N/A</v>
      </c>
      <c r="C296" s="10" t="e">
        <f ca="1">IF($B296&lt;='Visualization - Projection'!$C$18,OFFSET(Projection!B296,$A$2,0),NA())</f>
        <v>#N/A</v>
      </c>
      <c r="D296" s="11" t="e">
        <f ca="1">IF($B296&lt;='Visualization - Projection'!$C$18,OFFSET(Projection!C296,$A$2,0),NA())</f>
        <v>#N/A</v>
      </c>
      <c r="E296" s="12" t="e">
        <f ca="1">IF($B296&lt;='Visualization - Projection'!$C$18,OFFSET(Projection!D296,$A$2,0),NA())</f>
        <v>#N/A</v>
      </c>
      <c r="F296" s="12" t="e">
        <f ca="1">IF($B296&lt;='Visualization - Projection'!$C$18,OFFSET(Projection!#REF!,$A$2,0),NA())</f>
        <v>#N/A</v>
      </c>
      <c r="G296" s="10" t="e">
        <f ca="1">IF($B296&lt;='Visualization - Projection'!$C$18,OFFSET(Projection!E296,$A$2,0),NA())</f>
        <v>#N/A</v>
      </c>
      <c r="H296" s="12" t="e">
        <f ca="1">IF($B296&lt;='Visualization - Projection'!$C$18,OFFSET(Projection!F296,$A$2,0),NA())</f>
        <v>#N/A</v>
      </c>
      <c r="I296" s="12" t="e">
        <f ca="1">IF($B296&lt;='Visualization - Projection'!$C$18,OFFSET(Projection!#REF!,$A$2,0),NA())</f>
        <v>#N/A</v>
      </c>
      <c r="J296" s="10" t="e">
        <f ca="1">IF($B296&lt;='Visualization - Projection'!$C$18,OFFSET(Projection!O296,$A$2,0),NA())</f>
        <v>#N/A</v>
      </c>
      <c r="K296" s="10" t="e">
        <f ca="1">IF($B296&lt;='Visualization - Projection'!$C$18,OFFSET(Projection!P296,$A$2,0),NA())</f>
        <v>#N/A</v>
      </c>
      <c r="L296" s="12" t="e">
        <f ca="1">IF($B296&lt;='Visualization - Projection'!$C$18,OFFSET(Projection!Q296,$A$2,0),NA())</f>
        <v>#N/A</v>
      </c>
      <c r="M296" s="12" t="e">
        <f ca="1">IF($B296&lt;='Visualization - Projection'!$C$18,OFFSET(Projection!#REF!,$A$2,0),NA())</f>
        <v>#N/A</v>
      </c>
      <c r="N296" s="10" t="e">
        <f ca="1">IF($B296&lt;='Visualization - Projection'!$C$18,OFFSET(Projection!T296,$A$2,0),NA())</f>
        <v>#N/A</v>
      </c>
      <c r="O296" s="11" t="e">
        <f ca="1">IF($B296&lt;='Visualization - Projection'!$C$18,OFFSET(Projection!U296,$A$2,0),NA())</f>
        <v>#N/A</v>
      </c>
      <c r="P296" s="12" t="e">
        <f ca="1">IF($B296&lt;='Visualization - Projection'!$C$18,OFFSET(Projection!V296,$A$2,0),NA())</f>
        <v>#N/A</v>
      </c>
      <c r="Q296" s="10" t="e">
        <f ca="1">IF($B296&lt;='Visualization - Projection'!$C$18,OFFSET(Projection!W296,$A$2,0),NA())</f>
        <v>#N/A</v>
      </c>
      <c r="R296" s="11" t="e">
        <f ca="1">IF($B296&lt;='Visualization - Projection'!$C$18,OFFSET(Projection!X296,$A$2,0),NA())</f>
        <v>#N/A</v>
      </c>
      <c r="S296" s="12" t="e">
        <f ca="1">IF($B296&lt;='Visualization - Projection'!$C$18,OFFSET(Projection!Y296,$A$2,0),NA())</f>
        <v>#N/A</v>
      </c>
      <c r="T296" s="10" t="e">
        <f ca="1">IF($B296&lt;='Visualization - Projection'!$C$18,OFFSET(Projection!Z296,$A$2,0),NA())</f>
        <v>#N/A</v>
      </c>
      <c r="U296" s="10" t="e">
        <f ca="1">IF($B296&lt;='Visualization - Projection'!$C$18,OFFSET(Projection!AA296,$A$2,0),NA())</f>
        <v>#N/A</v>
      </c>
      <c r="V296" s="12" t="e">
        <f ca="1">IF($B296&lt;='Visualization - Projection'!$C$18,OFFSET(Projection!AB296,$A$2,0),NA())</f>
        <v>#N/A</v>
      </c>
      <c r="W296" s="10" t="e">
        <f ca="1">IF($B296&lt;='Visualization - Projection'!$C$18,OFFSET(Projection!AC296,$A$2,0),NA())</f>
        <v>#N/A</v>
      </c>
      <c r="X296" s="12" t="e">
        <f ca="1">IF($B296&lt;='Visualization - Projection'!$C$18,OFFSET(Projection!AD296,$A$2,0),NA())</f>
        <v>#N/A</v>
      </c>
      <c r="Y296" s="11" t="e">
        <f ca="1">IF($B296&lt;='Visualization - Projection'!$C$18,OFFSET(Projection!AE296,$A$2,0),NA())</f>
        <v>#N/A</v>
      </c>
      <c r="Z296" s="10" t="e">
        <f ca="1">IF($B296&lt;='Visualization - Projection'!$C$18,OFFSET(Projection!AI296,$A$2,0),NA())</f>
        <v>#N/A</v>
      </c>
      <c r="AA296" s="11" t="e">
        <f ca="1">IF($B296&lt;='Visualization - Projection'!$C$18,OFFSET(Projection!AJ296,$A$2,0),NA())</f>
        <v>#N/A</v>
      </c>
      <c r="AB296" s="11" t="e">
        <f ca="1">IF($B296&lt;='Visualization - Projection'!$C$18,OFFSET(Projection!#REF!,$A$2,0),NA())</f>
        <v>#N/A</v>
      </c>
      <c r="AC296" s="11" t="e">
        <f ca="1">IF($B296&lt;='Visualization - Projection'!$C$18,OFFSET(Projection!AK296,$A$2,0),NA())</f>
        <v>#N/A</v>
      </c>
      <c r="AD296" s="10" t="e">
        <f ca="1">IF($B296&lt;='Visualization - Projection'!$C$18,OFFSET(Projection!AL296,$A$2,0),NA())</f>
        <v>#N/A</v>
      </c>
      <c r="AE296" s="10" t="e">
        <f ca="1">IF($B296&lt;='Visualization - Projection'!$C$18,OFFSET(Projection!AM296,$A$2,0),NA())</f>
        <v>#N/A</v>
      </c>
      <c r="AF296" s="3" t="e">
        <f ca="1">IF($B296&lt;='Visualization - Projection'!$C$18,OFFSET(Projection!K296,$A$2,0),NA())</f>
        <v>#N/A</v>
      </c>
      <c r="AG296" s="3" t="e">
        <f ca="1">IF($B296&lt;='Visualization - Projection'!$C$18,OFFSET(Projection!M296,$A$2,0),NA())</f>
        <v>#N/A</v>
      </c>
      <c r="AH296" s="3" t="e">
        <f ca="1">IF($B296&lt;='Visualization - Projection'!$C$18,OFFSET(Projection!N296,$A$2,0),NA())</f>
        <v>#N/A</v>
      </c>
    </row>
    <row r="297" spans="2:34">
      <c r="B297" s="9" t="e">
        <f ca="1">IF(B296&lt;'Visualization - Projection'!$C$18,OFFSET(Projection!A297,$A$2,0),NA())</f>
        <v>#N/A</v>
      </c>
      <c r="C297" s="10" t="e">
        <f ca="1">IF($B297&lt;='Visualization - Projection'!$C$18,OFFSET(Projection!B297,$A$2,0),NA())</f>
        <v>#N/A</v>
      </c>
      <c r="D297" s="11" t="e">
        <f ca="1">IF($B297&lt;='Visualization - Projection'!$C$18,OFFSET(Projection!C297,$A$2,0),NA())</f>
        <v>#N/A</v>
      </c>
      <c r="E297" s="12" t="e">
        <f ca="1">IF($B297&lt;='Visualization - Projection'!$C$18,OFFSET(Projection!D297,$A$2,0),NA())</f>
        <v>#N/A</v>
      </c>
      <c r="F297" s="12" t="e">
        <f ca="1">IF($B297&lt;='Visualization - Projection'!$C$18,OFFSET(Projection!#REF!,$A$2,0),NA())</f>
        <v>#N/A</v>
      </c>
      <c r="G297" s="10" t="e">
        <f ca="1">IF($B297&lt;='Visualization - Projection'!$C$18,OFFSET(Projection!E297,$A$2,0),NA())</f>
        <v>#N/A</v>
      </c>
      <c r="H297" s="12" t="e">
        <f ca="1">IF($B297&lt;='Visualization - Projection'!$C$18,OFFSET(Projection!F297,$A$2,0),NA())</f>
        <v>#N/A</v>
      </c>
      <c r="I297" s="12" t="e">
        <f ca="1">IF($B297&lt;='Visualization - Projection'!$C$18,OFFSET(Projection!#REF!,$A$2,0),NA())</f>
        <v>#N/A</v>
      </c>
      <c r="J297" s="10" t="e">
        <f ca="1">IF($B297&lt;='Visualization - Projection'!$C$18,OFFSET(Projection!O297,$A$2,0),NA())</f>
        <v>#N/A</v>
      </c>
      <c r="K297" s="10" t="e">
        <f ca="1">IF($B297&lt;='Visualization - Projection'!$C$18,OFFSET(Projection!P297,$A$2,0),NA())</f>
        <v>#N/A</v>
      </c>
      <c r="L297" s="12" t="e">
        <f ca="1">IF($B297&lt;='Visualization - Projection'!$C$18,OFFSET(Projection!Q297,$A$2,0),NA())</f>
        <v>#N/A</v>
      </c>
      <c r="M297" s="12" t="e">
        <f ca="1">IF($B297&lt;='Visualization - Projection'!$C$18,OFFSET(Projection!#REF!,$A$2,0),NA())</f>
        <v>#N/A</v>
      </c>
      <c r="N297" s="10" t="e">
        <f ca="1">IF($B297&lt;='Visualization - Projection'!$C$18,OFFSET(Projection!T297,$A$2,0),NA())</f>
        <v>#N/A</v>
      </c>
      <c r="O297" s="11" t="e">
        <f ca="1">IF($B297&lt;='Visualization - Projection'!$C$18,OFFSET(Projection!U297,$A$2,0),NA())</f>
        <v>#N/A</v>
      </c>
      <c r="P297" s="12" t="e">
        <f ca="1">IF($B297&lt;='Visualization - Projection'!$C$18,OFFSET(Projection!V297,$A$2,0),NA())</f>
        <v>#N/A</v>
      </c>
      <c r="Q297" s="10" t="e">
        <f ca="1">IF($B297&lt;='Visualization - Projection'!$C$18,OFFSET(Projection!W297,$A$2,0),NA())</f>
        <v>#N/A</v>
      </c>
      <c r="R297" s="11" t="e">
        <f ca="1">IF($B297&lt;='Visualization - Projection'!$C$18,OFFSET(Projection!X297,$A$2,0),NA())</f>
        <v>#N/A</v>
      </c>
      <c r="S297" s="12" t="e">
        <f ca="1">IF($B297&lt;='Visualization - Projection'!$C$18,OFFSET(Projection!Y297,$A$2,0),NA())</f>
        <v>#N/A</v>
      </c>
      <c r="T297" s="10" t="e">
        <f ca="1">IF($B297&lt;='Visualization - Projection'!$C$18,OFFSET(Projection!Z297,$A$2,0),NA())</f>
        <v>#N/A</v>
      </c>
      <c r="U297" s="10" t="e">
        <f ca="1">IF($B297&lt;='Visualization - Projection'!$C$18,OFFSET(Projection!AA297,$A$2,0),NA())</f>
        <v>#N/A</v>
      </c>
      <c r="V297" s="12" t="e">
        <f ca="1">IF($B297&lt;='Visualization - Projection'!$C$18,OFFSET(Projection!AB297,$A$2,0),NA())</f>
        <v>#N/A</v>
      </c>
      <c r="W297" s="10" t="e">
        <f ca="1">IF($B297&lt;='Visualization - Projection'!$C$18,OFFSET(Projection!AC297,$A$2,0),NA())</f>
        <v>#N/A</v>
      </c>
      <c r="X297" s="12" t="e">
        <f ca="1">IF($B297&lt;='Visualization - Projection'!$C$18,OFFSET(Projection!AD297,$A$2,0),NA())</f>
        <v>#N/A</v>
      </c>
      <c r="Y297" s="11" t="e">
        <f ca="1">IF($B297&lt;='Visualization - Projection'!$C$18,OFFSET(Projection!AE297,$A$2,0),NA())</f>
        <v>#N/A</v>
      </c>
      <c r="Z297" s="10" t="e">
        <f ca="1">IF($B297&lt;='Visualization - Projection'!$C$18,OFFSET(Projection!AI297,$A$2,0),NA())</f>
        <v>#N/A</v>
      </c>
      <c r="AA297" s="11" t="e">
        <f ca="1">IF($B297&lt;='Visualization - Projection'!$C$18,OFFSET(Projection!AJ297,$A$2,0),NA())</f>
        <v>#N/A</v>
      </c>
      <c r="AB297" s="11" t="e">
        <f ca="1">IF($B297&lt;='Visualization - Projection'!$C$18,OFFSET(Projection!#REF!,$A$2,0),NA())</f>
        <v>#N/A</v>
      </c>
      <c r="AC297" s="11" t="e">
        <f ca="1">IF($B297&lt;='Visualization - Projection'!$C$18,OFFSET(Projection!AK297,$A$2,0),NA())</f>
        <v>#N/A</v>
      </c>
      <c r="AD297" s="10" t="e">
        <f ca="1">IF($B297&lt;='Visualization - Projection'!$C$18,OFFSET(Projection!AL297,$A$2,0),NA())</f>
        <v>#N/A</v>
      </c>
      <c r="AE297" s="10" t="e">
        <f ca="1">IF($B297&lt;='Visualization - Projection'!$C$18,OFFSET(Projection!AM297,$A$2,0),NA())</f>
        <v>#N/A</v>
      </c>
      <c r="AF297" s="3" t="e">
        <f ca="1">IF($B297&lt;='Visualization - Projection'!$C$18,OFFSET(Projection!K297,$A$2,0),NA())</f>
        <v>#N/A</v>
      </c>
      <c r="AG297" s="3" t="e">
        <f ca="1">IF($B297&lt;='Visualization - Projection'!$C$18,OFFSET(Projection!M297,$A$2,0),NA())</f>
        <v>#N/A</v>
      </c>
      <c r="AH297" s="3" t="e">
        <f ca="1">IF($B297&lt;='Visualization - Projection'!$C$18,OFFSET(Projection!N297,$A$2,0),NA())</f>
        <v>#N/A</v>
      </c>
    </row>
    <row r="298" spans="2:34">
      <c r="B298" s="9" t="e">
        <f ca="1">IF(B297&lt;'Visualization - Projection'!$C$18,OFFSET(Projection!A298,$A$2,0),NA())</f>
        <v>#N/A</v>
      </c>
      <c r="C298" s="10" t="e">
        <f ca="1">IF($B298&lt;='Visualization - Projection'!$C$18,OFFSET(Projection!B298,$A$2,0),NA())</f>
        <v>#N/A</v>
      </c>
      <c r="D298" s="11" t="e">
        <f ca="1">IF($B298&lt;='Visualization - Projection'!$C$18,OFFSET(Projection!C298,$A$2,0),NA())</f>
        <v>#N/A</v>
      </c>
      <c r="E298" s="12" t="e">
        <f ca="1">IF($B298&lt;='Visualization - Projection'!$C$18,OFFSET(Projection!D298,$A$2,0),NA())</f>
        <v>#N/A</v>
      </c>
      <c r="F298" s="12" t="e">
        <f ca="1">IF($B298&lt;='Visualization - Projection'!$C$18,OFFSET(Projection!#REF!,$A$2,0),NA())</f>
        <v>#N/A</v>
      </c>
      <c r="G298" s="10" t="e">
        <f ca="1">IF($B298&lt;='Visualization - Projection'!$C$18,OFFSET(Projection!E298,$A$2,0),NA())</f>
        <v>#N/A</v>
      </c>
      <c r="H298" s="12" t="e">
        <f ca="1">IF($B298&lt;='Visualization - Projection'!$C$18,OFFSET(Projection!F298,$A$2,0),NA())</f>
        <v>#N/A</v>
      </c>
      <c r="I298" s="12" t="e">
        <f ca="1">IF($B298&lt;='Visualization - Projection'!$C$18,OFFSET(Projection!#REF!,$A$2,0),NA())</f>
        <v>#N/A</v>
      </c>
      <c r="J298" s="10" t="e">
        <f ca="1">IF($B298&lt;='Visualization - Projection'!$C$18,OFFSET(Projection!O298,$A$2,0),NA())</f>
        <v>#N/A</v>
      </c>
      <c r="K298" s="10" t="e">
        <f ca="1">IF($B298&lt;='Visualization - Projection'!$C$18,OFFSET(Projection!P298,$A$2,0),NA())</f>
        <v>#N/A</v>
      </c>
      <c r="L298" s="12" t="e">
        <f ca="1">IF($B298&lt;='Visualization - Projection'!$C$18,OFFSET(Projection!Q298,$A$2,0),NA())</f>
        <v>#N/A</v>
      </c>
      <c r="M298" s="12" t="e">
        <f ca="1">IF($B298&lt;='Visualization - Projection'!$C$18,OFFSET(Projection!#REF!,$A$2,0),NA())</f>
        <v>#N/A</v>
      </c>
      <c r="N298" s="10" t="e">
        <f ca="1">IF($B298&lt;='Visualization - Projection'!$C$18,OFFSET(Projection!T298,$A$2,0),NA())</f>
        <v>#N/A</v>
      </c>
      <c r="O298" s="11" t="e">
        <f ca="1">IF($B298&lt;='Visualization - Projection'!$C$18,OFFSET(Projection!U298,$A$2,0),NA())</f>
        <v>#N/A</v>
      </c>
      <c r="P298" s="12" t="e">
        <f ca="1">IF($B298&lt;='Visualization - Projection'!$C$18,OFFSET(Projection!V298,$A$2,0),NA())</f>
        <v>#N/A</v>
      </c>
      <c r="Q298" s="10" t="e">
        <f ca="1">IF($B298&lt;='Visualization - Projection'!$C$18,OFFSET(Projection!W298,$A$2,0),NA())</f>
        <v>#N/A</v>
      </c>
      <c r="R298" s="11" t="e">
        <f ca="1">IF($B298&lt;='Visualization - Projection'!$C$18,OFFSET(Projection!X298,$A$2,0),NA())</f>
        <v>#N/A</v>
      </c>
      <c r="S298" s="12" t="e">
        <f ca="1">IF($B298&lt;='Visualization - Projection'!$C$18,OFFSET(Projection!Y298,$A$2,0),NA())</f>
        <v>#N/A</v>
      </c>
      <c r="T298" s="10" t="e">
        <f ca="1">IF($B298&lt;='Visualization - Projection'!$C$18,OFFSET(Projection!Z298,$A$2,0),NA())</f>
        <v>#N/A</v>
      </c>
      <c r="U298" s="10" t="e">
        <f ca="1">IF($B298&lt;='Visualization - Projection'!$C$18,OFFSET(Projection!AA298,$A$2,0),NA())</f>
        <v>#N/A</v>
      </c>
      <c r="V298" s="12" t="e">
        <f ca="1">IF($B298&lt;='Visualization - Projection'!$C$18,OFFSET(Projection!AB298,$A$2,0),NA())</f>
        <v>#N/A</v>
      </c>
      <c r="W298" s="10" t="e">
        <f ca="1">IF($B298&lt;='Visualization - Projection'!$C$18,OFFSET(Projection!AC298,$A$2,0),NA())</f>
        <v>#N/A</v>
      </c>
      <c r="X298" s="12" t="e">
        <f ca="1">IF($B298&lt;='Visualization - Projection'!$C$18,OFFSET(Projection!AD298,$A$2,0),NA())</f>
        <v>#N/A</v>
      </c>
      <c r="Y298" s="11" t="e">
        <f ca="1">IF($B298&lt;='Visualization - Projection'!$C$18,OFFSET(Projection!AE298,$A$2,0),NA())</f>
        <v>#N/A</v>
      </c>
      <c r="Z298" s="10" t="e">
        <f ca="1">IF($B298&lt;='Visualization - Projection'!$C$18,OFFSET(Projection!AI298,$A$2,0),NA())</f>
        <v>#N/A</v>
      </c>
      <c r="AA298" s="11" t="e">
        <f ca="1">IF($B298&lt;='Visualization - Projection'!$C$18,OFFSET(Projection!AJ298,$A$2,0),NA())</f>
        <v>#N/A</v>
      </c>
      <c r="AB298" s="11" t="e">
        <f ca="1">IF($B298&lt;='Visualization - Projection'!$C$18,OFFSET(Projection!#REF!,$A$2,0),NA())</f>
        <v>#N/A</v>
      </c>
      <c r="AC298" s="11" t="e">
        <f ca="1">IF($B298&lt;='Visualization - Projection'!$C$18,OFFSET(Projection!AK298,$A$2,0),NA())</f>
        <v>#N/A</v>
      </c>
      <c r="AD298" s="10" t="e">
        <f ca="1">IF($B298&lt;='Visualization - Projection'!$C$18,OFFSET(Projection!AL298,$A$2,0),NA())</f>
        <v>#N/A</v>
      </c>
      <c r="AE298" s="10" t="e">
        <f ca="1">IF($B298&lt;='Visualization - Projection'!$C$18,OFFSET(Projection!AM298,$A$2,0),NA())</f>
        <v>#N/A</v>
      </c>
      <c r="AF298" s="3" t="e">
        <f ca="1">IF($B298&lt;='Visualization - Projection'!$C$18,OFFSET(Projection!K298,$A$2,0),NA())</f>
        <v>#N/A</v>
      </c>
      <c r="AG298" s="3" t="e">
        <f ca="1">IF($B298&lt;='Visualization - Projection'!$C$18,OFFSET(Projection!M298,$A$2,0),NA())</f>
        <v>#N/A</v>
      </c>
      <c r="AH298" s="3" t="e">
        <f ca="1">IF($B298&lt;='Visualization - Projection'!$C$18,OFFSET(Projection!N298,$A$2,0),NA())</f>
        <v>#N/A</v>
      </c>
    </row>
    <row r="299" spans="2:34">
      <c r="B299" s="9" t="e">
        <f ca="1">IF(B298&lt;'Visualization - Projection'!$C$18,OFFSET(Projection!A299,$A$2,0),NA())</f>
        <v>#N/A</v>
      </c>
      <c r="C299" s="10" t="e">
        <f ca="1">IF($B299&lt;='Visualization - Projection'!$C$18,OFFSET(Projection!B299,$A$2,0),NA())</f>
        <v>#N/A</v>
      </c>
      <c r="D299" s="11" t="e">
        <f ca="1">IF($B299&lt;='Visualization - Projection'!$C$18,OFFSET(Projection!C299,$A$2,0),NA())</f>
        <v>#N/A</v>
      </c>
      <c r="E299" s="12" t="e">
        <f ca="1">IF($B299&lt;='Visualization - Projection'!$C$18,OFFSET(Projection!D299,$A$2,0),NA())</f>
        <v>#N/A</v>
      </c>
      <c r="F299" s="12" t="e">
        <f ca="1">IF($B299&lt;='Visualization - Projection'!$C$18,OFFSET(Projection!#REF!,$A$2,0),NA())</f>
        <v>#N/A</v>
      </c>
      <c r="G299" s="10" t="e">
        <f ca="1">IF($B299&lt;='Visualization - Projection'!$C$18,OFFSET(Projection!E299,$A$2,0),NA())</f>
        <v>#N/A</v>
      </c>
      <c r="H299" s="12" t="e">
        <f ca="1">IF($B299&lt;='Visualization - Projection'!$C$18,OFFSET(Projection!F299,$A$2,0),NA())</f>
        <v>#N/A</v>
      </c>
      <c r="I299" s="12" t="e">
        <f ca="1">IF($B299&lt;='Visualization - Projection'!$C$18,OFFSET(Projection!#REF!,$A$2,0),NA())</f>
        <v>#N/A</v>
      </c>
      <c r="J299" s="10" t="e">
        <f ca="1">IF($B299&lt;='Visualization - Projection'!$C$18,OFFSET(Projection!O299,$A$2,0),NA())</f>
        <v>#N/A</v>
      </c>
      <c r="K299" s="10" t="e">
        <f ca="1">IF($B299&lt;='Visualization - Projection'!$C$18,OFFSET(Projection!P299,$A$2,0),NA())</f>
        <v>#N/A</v>
      </c>
      <c r="L299" s="12" t="e">
        <f ca="1">IF($B299&lt;='Visualization - Projection'!$C$18,OFFSET(Projection!Q299,$A$2,0),NA())</f>
        <v>#N/A</v>
      </c>
      <c r="M299" s="12" t="e">
        <f ca="1">IF($B299&lt;='Visualization - Projection'!$C$18,OFFSET(Projection!#REF!,$A$2,0),NA())</f>
        <v>#N/A</v>
      </c>
      <c r="N299" s="10" t="e">
        <f ca="1">IF($B299&lt;='Visualization - Projection'!$C$18,OFFSET(Projection!T299,$A$2,0),NA())</f>
        <v>#N/A</v>
      </c>
      <c r="O299" s="11" t="e">
        <f ca="1">IF($B299&lt;='Visualization - Projection'!$C$18,OFFSET(Projection!U299,$A$2,0),NA())</f>
        <v>#N/A</v>
      </c>
      <c r="P299" s="12" t="e">
        <f ca="1">IF($B299&lt;='Visualization - Projection'!$C$18,OFFSET(Projection!V299,$A$2,0),NA())</f>
        <v>#N/A</v>
      </c>
      <c r="Q299" s="10" t="e">
        <f ca="1">IF($B299&lt;='Visualization - Projection'!$C$18,OFFSET(Projection!W299,$A$2,0),NA())</f>
        <v>#N/A</v>
      </c>
      <c r="R299" s="11" t="e">
        <f ca="1">IF($B299&lt;='Visualization - Projection'!$C$18,OFFSET(Projection!X299,$A$2,0),NA())</f>
        <v>#N/A</v>
      </c>
      <c r="S299" s="12" t="e">
        <f ca="1">IF($B299&lt;='Visualization - Projection'!$C$18,OFFSET(Projection!Y299,$A$2,0),NA())</f>
        <v>#N/A</v>
      </c>
      <c r="T299" s="10" t="e">
        <f ca="1">IF($B299&lt;='Visualization - Projection'!$C$18,OFFSET(Projection!Z299,$A$2,0),NA())</f>
        <v>#N/A</v>
      </c>
      <c r="U299" s="10" t="e">
        <f ca="1">IF($B299&lt;='Visualization - Projection'!$C$18,OFFSET(Projection!AA299,$A$2,0),NA())</f>
        <v>#N/A</v>
      </c>
      <c r="V299" s="12" t="e">
        <f ca="1">IF($B299&lt;='Visualization - Projection'!$C$18,OFFSET(Projection!AB299,$A$2,0),NA())</f>
        <v>#N/A</v>
      </c>
      <c r="W299" s="10" t="e">
        <f ca="1">IF($B299&lt;='Visualization - Projection'!$C$18,OFFSET(Projection!AC299,$A$2,0),NA())</f>
        <v>#N/A</v>
      </c>
      <c r="X299" s="12" t="e">
        <f ca="1">IF($B299&lt;='Visualization - Projection'!$C$18,OFFSET(Projection!AD299,$A$2,0),NA())</f>
        <v>#N/A</v>
      </c>
      <c r="Y299" s="11" t="e">
        <f ca="1">IF($B299&lt;='Visualization - Projection'!$C$18,OFFSET(Projection!AE299,$A$2,0),NA())</f>
        <v>#N/A</v>
      </c>
      <c r="Z299" s="10" t="e">
        <f ca="1">IF($B299&lt;='Visualization - Projection'!$C$18,OFFSET(Projection!AI299,$A$2,0),NA())</f>
        <v>#N/A</v>
      </c>
      <c r="AA299" s="11" t="e">
        <f ca="1">IF($B299&lt;='Visualization - Projection'!$C$18,OFFSET(Projection!AJ299,$A$2,0),NA())</f>
        <v>#N/A</v>
      </c>
      <c r="AB299" s="11" t="e">
        <f ca="1">IF($B299&lt;='Visualization - Projection'!$C$18,OFFSET(Projection!#REF!,$A$2,0),NA())</f>
        <v>#N/A</v>
      </c>
      <c r="AC299" s="11" t="e">
        <f ca="1">IF($B299&lt;='Visualization - Projection'!$C$18,OFFSET(Projection!AK299,$A$2,0),NA())</f>
        <v>#N/A</v>
      </c>
      <c r="AD299" s="10" t="e">
        <f ca="1">IF($B299&lt;='Visualization - Projection'!$C$18,OFFSET(Projection!AL299,$A$2,0),NA())</f>
        <v>#N/A</v>
      </c>
      <c r="AE299" s="10" t="e">
        <f ca="1">IF($B299&lt;='Visualization - Projection'!$C$18,OFFSET(Projection!AM299,$A$2,0),NA())</f>
        <v>#N/A</v>
      </c>
      <c r="AF299" s="3" t="e">
        <f ca="1">IF($B299&lt;='Visualization - Projection'!$C$18,OFFSET(Projection!K299,$A$2,0),NA())</f>
        <v>#N/A</v>
      </c>
      <c r="AG299" s="3" t="e">
        <f ca="1">IF($B299&lt;='Visualization - Projection'!$C$18,OFFSET(Projection!M299,$A$2,0),NA())</f>
        <v>#N/A</v>
      </c>
      <c r="AH299" s="3" t="e">
        <f ca="1">IF($B299&lt;='Visualization - Projection'!$C$18,OFFSET(Projection!N299,$A$2,0),NA())</f>
        <v>#N/A</v>
      </c>
    </row>
    <row r="300" spans="2:34">
      <c r="B300" s="9" t="e">
        <f ca="1">IF(B299&lt;'Visualization - Projection'!$C$18,OFFSET(Projection!A300,$A$2,0),NA())</f>
        <v>#N/A</v>
      </c>
      <c r="C300" s="10" t="e">
        <f ca="1">IF($B300&lt;='Visualization - Projection'!$C$18,OFFSET(Projection!B300,$A$2,0),NA())</f>
        <v>#N/A</v>
      </c>
      <c r="D300" s="11" t="e">
        <f ca="1">IF($B300&lt;='Visualization - Projection'!$C$18,OFFSET(Projection!C300,$A$2,0),NA())</f>
        <v>#N/A</v>
      </c>
      <c r="E300" s="12" t="e">
        <f ca="1">IF($B300&lt;='Visualization - Projection'!$C$18,OFFSET(Projection!D300,$A$2,0),NA())</f>
        <v>#N/A</v>
      </c>
      <c r="F300" s="12" t="e">
        <f ca="1">IF($B300&lt;='Visualization - Projection'!$C$18,OFFSET(Projection!#REF!,$A$2,0),NA())</f>
        <v>#N/A</v>
      </c>
      <c r="G300" s="10" t="e">
        <f ca="1">IF($B300&lt;='Visualization - Projection'!$C$18,OFFSET(Projection!E300,$A$2,0),NA())</f>
        <v>#N/A</v>
      </c>
      <c r="H300" s="12" t="e">
        <f ca="1">IF($B300&lt;='Visualization - Projection'!$C$18,OFFSET(Projection!F300,$A$2,0),NA())</f>
        <v>#N/A</v>
      </c>
      <c r="I300" s="12" t="e">
        <f ca="1">IF($B300&lt;='Visualization - Projection'!$C$18,OFFSET(Projection!#REF!,$A$2,0),NA())</f>
        <v>#N/A</v>
      </c>
      <c r="J300" s="10" t="e">
        <f ca="1">IF($B300&lt;='Visualization - Projection'!$C$18,OFFSET(Projection!O300,$A$2,0),NA())</f>
        <v>#N/A</v>
      </c>
      <c r="K300" s="10" t="e">
        <f ca="1">IF($B300&lt;='Visualization - Projection'!$C$18,OFFSET(Projection!P300,$A$2,0),NA())</f>
        <v>#N/A</v>
      </c>
      <c r="L300" s="12" t="e">
        <f ca="1">IF($B300&lt;='Visualization - Projection'!$C$18,OFFSET(Projection!Q300,$A$2,0),NA())</f>
        <v>#N/A</v>
      </c>
      <c r="M300" s="12" t="e">
        <f ca="1">IF($B300&lt;='Visualization - Projection'!$C$18,OFFSET(Projection!#REF!,$A$2,0),NA())</f>
        <v>#N/A</v>
      </c>
      <c r="N300" s="10" t="e">
        <f ca="1">IF($B300&lt;='Visualization - Projection'!$C$18,OFFSET(Projection!T300,$A$2,0),NA())</f>
        <v>#N/A</v>
      </c>
      <c r="O300" s="11" t="e">
        <f ca="1">IF($B300&lt;='Visualization - Projection'!$C$18,OFFSET(Projection!U300,$A$2,0),NA())</f>
        <v>#N/A</v>
      </c>
      <c r="P300" s="12" t="e">
        <f ca="1">IF($B300&lt;='Visualization - Projection'!$C$18,OFFSET(Projection!V300,$A$2,0),NA())</f>
        <v>#N/A</v>
      </c>
      <c r="Q300" s="10" t="e">
        <f ca="1">IF($B300&lt;='Visualization - Projection'!$C$18,OFFSET(Projection!W300,$A$2,0),NA())</f>
        <v>#N/A</v>
      </c>
      <c r="R300" s="11" t="e">
        <f ca="1">IF($B300&lt;='Visualization - Projection'!$C$18,OFFSET(Projection!X300,$A$2,0),NA())</f>
        <v>#N/A</v>
      </c>
      <c r="S300" s="12" t="e">
        <f ca="1">IF($B300&lt;='Visualization - Projection'!$C$18,OFFSET(Projection!Y300,$A$2,0),NA())</f>
        <v>#N/A</v>
      </c>
      <c r="T300" s="10" t="e">
        <f ca="1">IF($B300&lt;='Visualization - Projection'!$C$18,OFFSET(Projection!Z300,$A$2,0),NA())</f>
        <v>#N/A</v>
      </c>
      <c r="U300" s="10" t="e">
        <f ca="1">IF($B300&lt;='Visualization - Projection'!$C$18,OFFSET(Projection!AA300,$A$2,0),NA())</f>
        <v>#N/A</v>
      </c>
      <c r="V300" s="12" t="e">
        <f ca="1">IF($B300&lt;='Visualization - Projection'!$C$18,OFFSET(Projection!AB300,$A$2,0),NA())</f>
        <v>#N/A</v>
      </c>
      <c r="W300" s="10" t="e">
        <f ca="1">IF($B300&lt;='Visualization - Projection'!$C$18,OFFSET(Projection!AC300,$A$2,0),NA())</f>
        <v>#N/A</v>
      </c>
      <c r="X300" s="12" t="e">
        <f ca="1">IF($B300&lt;='Visualization - Projection'!$C$18,OFFSET(Projection!AD300,$A$2,0),NA())</f>
        <v>#N/A</v>
      </c>
      <c r="Y300" s="11" t="e">
        <f ca="1">IF($B300&lt;='Visualization - Projection'!$C$18,OFFSET(Projection!AE300,$A$2,0),NA())</f>
        <v>#N/A</v>
      </c>
      <c r="Z300" s="10" t="e">
        <f ca="1">IF($B300&lt;='Visualization - Projection'!$C$18,OFFSET(Projection!AI300,$A$2,0),NA())</f>
        <v>#N/A</v>
      </c>
      <c r="AA300" s="11" t="e">
        <f ca="1">IF($B300&lt;='Visualization - Projection'!$C$18,OFFSET(Projection!AJ300,$A$2,0),NA())</f>
        <v>#N/A</v>
      </c>
      <c r="AB300" s="11" t="e">
        <f ca="1">IF($B300&lt;='Visualization - Projection'!$C$18,OFFSET(Projection!#REF!,$A$2,0),NA())</f>
        <v>#N/A</v>
      </c>
      <c r="AC300" s="11" t="e">
        <f ca="1">IF($B300&lt;='Visualization - Projection'!$C$18,OFFSET(Projection!AK300,$A$2,0),NA())</f>
        <v>#N/A</v>
      </c>
      <c r="AD300" s="10" t="e">
        <f ca="1">IF($B300&lt;='Visualization - Projection'!$C$18,OFFSET(Projection!AL300,$A$2,0),NA())</f>
        <v>#N/A</v>
      </c>
      <c r="AE300" s="10" t="e">
        <f ca="1">IF($B300&lt;='Visualization - Projection'!$C$18,OFFSET(Projection!AM300,$A$2,0),NA())</f>
        <v>#N/A</v>
      </c>
      <c r="AF300" s="3" t="e">
        <f ca="1">IF($B300&lt;='Visualization - Projection'!$C$18,OFFSET(Projection!K300,$A$2,0),NA())</f>
        <v>#N/A</v>
      </c>
      <c r="AG300" s="3" t="e">
        <f ca="1">IF($B300&lt;='Visualization - Projection'!$C$18,OFFSET(Projection!M300,$A$2,0),NA())</f>
        <v>#N/A</v>
      </c>
      <c r="AH300" s="3" t="e">
        <f ca="1">IF($B300&lt;='Visualization - Projection'!$C$18,OFFSET(Projection!N300,$A$2,0),NA())</f>
        <v>#N/A</v>
      </c>
    </row>
    <row r="301" spans="2:34">
      <c r="B301" s="9" t="e">
        <f ca="1">IF(B300&lt;'Visualization - Projection'!$C$18,OFFSET(Projection!A301,$A$2,0),NA())</f>
        <v>#N/A</v>
      </c>
      <c r="C301" s="10" t="e">
        <f ca="1">IF($B301&lt;='Visualization - Projection'!$C$18,OFFSET(Projection!B301,$A$2,0),NA())</f>
        <v>#N/A</v>
      </c>
      <c r="D301" s="11" t="e">
        <f ca="1">IF($B301&lt;='Visualization - Projection'!$C$18,OFFSET(Projection!C301,$A$2,0),NA())</f>
        <v>#N/A</v>
      </c>
      <c r="E301" s="12" t="e">
        <f ca="1">IF($B301&lt;='Visualization - Projection'!$C$18,OFFSET(Projection!D301,$A$2,0),NA())</f>
        <v>#N/A</v>
      </c>
      <c r="F301" s="12" t="e">
        <f ca="1">IF($B301&lt;='Visualization - Projection'!$C$18,OFFSET(Projection!#REF!,$A$2,0),NA())</f>
        <v>#N/A</v>
      </c>
      <c r="G301" s="10" t="e">
        <f ca="1">IF($B301&lt;='Visualization - Projection'!$C$18,OFFSET(Projection!E301,$A$2,0),NA())</f>
        <v>#N/A</v>
      </c>
      <c r="H301" s="12" t="e">
        <f ca="1">IF($B301&lt;='Visualization - Projection'!$C$18,OFFSET(Projection!F301,$A$2,0),NA())</f>
        <v>#N/A</v>
      </c>
      <c r="I301" s="12" t="e">
        <f ca="1">IF($B301&lt;='Visualization - Projection'!$C$18,OFFSET(Projection!#REF!,$A$2,0),NA())</f>
        <v>#N/A</v>
      </c>
      <c r="J301" s="10" t="e">
        <f ca="1">IF($B301&lt;='Visualization - Projection'!$C$18,OFFSET(Projection!O301,$A$2,0),NA())</f>
        <v>#N/A</v>
      </c>
      <c r="K301" s="10" t="e">
        <f ca="1">IF($B301&lt;='Visualization - Projection'!$C$18,OFFSET(Projection!P301,$A$2,0),NA())</f>
        <v>#N/A</v>
      </c>
      <c r="L301" s="12" t="e">
        <f ca="1">IF($B301&lt;='Visualization - Projection'!$C$18,OFFSET(Projection!Q301,$A$2,0),NA())</f>
        <v>#N/A</v>
      </c>
      <c r="M301" s="12" t="e">
        <f ca="1">IF($B301&lt;='Visualization - Projection'!$C$18,OFFSET(Projection!#REF!,$A$2,0),NA())</f>
        <v>#N/A</v>
      </c>
      <c r="N301" s="10" t="e">
        <f ca="1">IF($B301&lt;='Visualization - Projection'!$C$18,OFFSET(Projection!T301,$A$2,0),NA())</f>
        <v>#N/A</v>
      </c>
      <c r="O301" s="11" t="e">
        <f ca="1">IF($B301&lt;='Visualization - Projection'!$C$18,OFFSET(Projection!U301,$A$2,0),NA())</f>
        <v>#N/A</v>
      </c>
      <c r="P301" s="12" t="e">
        <f ca="1">IF($B301&lt;='Visualization - Projection'!$C$18,OFFSET(Projection!V301,$A$2,0),NA())</f>
        <v>#N/A</v>
      </c>
      <c r="Q301" s="10" t="e">
        <f ca="1">IF($B301&lt;='Visualization - Projection'!$C$18,OFFSET(Projection!W301,$A$2,0),NA())</f>
        <v>#N/A</v>
      </c>
      <c r="R301" s="11" t="e">
        <f ca="1">IF($B301&lt;='Visualization - Projection'!$C$18,OFFSET(Projection!X301,$A$2,0),NA())</f>
        <v>#N/A</v>
      </c>
      <c r="S301" s="12" t="e">
        <f ca="1">IF($B301&lt;='Visualization - Projection'!$C$18,OFFSET(Projection!Y301,$A$2,0),NA())</f>
        <v>#N/A</v>
      </c>
      <c r="T301" s="10" t="e">
        <f ca="1">IF($B301&lt;='Visualization - Projection'!$C$18,OFFSET(Projection!Z301,$A$2,0),NA())</f>
        <v>#N/A</v>
      </c>
      <c r="U301" s="10" t="e">
        <f ca="1">IF($B301&lt;='Visualization - Projection'!$C$18,OFFSET(Projection!AA301,$A$2,0),NA())</f>
        <v>#N/A</v>
      </c>
      <c r="V301" s="12" t="e">
        <f ca="1">IF($B301&lt;='Visualization - Projection'!$C$18,OFFSET(Projection!AB301,$A$2,0),NA())</f>
        <v>#N/A</v>
      </c>
      <c r="W301" s="10" t="e">
        <f ca="1">IF($B301&lt;='Visualization - Projection'!$C$18,OFFSET(Projection!AC301,$A$2,0),NA())</f>
        <v>#N/A</v>
      </c>
      <c r="X301" s="12" t="e">
        <f ca="1">IF($B301&lt;='Visualization - Projection'!$C$18,OFFSET(Projection!AD301,$A$2,0),NA())</f>
        <v>#N/A</v>
      </c>
      <c r="Y301" s="11" t="e">
        <f ca="1">IF($B301&lt;='Visualization - Projection'!$C$18,OFFSET(Projection!AE301,$A$2,0),NA())</f>
        <v>#N/A</v>
      </c>
      <c r="Z301" s="10" t="e">
        <f ca="1">IF($B301&lt;='Visualization - Projection'!$C$18,OFFSET(Projection!AI301,$A$2,0),NA())</f>
        <v>#N/A</v>
      </c>
      <c r="AA301" s="11" t="e">
        <f ca="1">IF($B301&lt;='Visualization - Projection'!$C$18,OFFSET(Projection!AJ301,$A$2,0),NA())</f>
        <v>#N/A</v>
      </c>
      <c r="AB301" s="11" t="e">
        <f ca="1">IF($B301&lt;='Visualization - Projection'!$C$18,OFFSET(Projection!#REF!,$A$2,0),NA())</f>
        <v>#N/A</v>
      </c>
      <c r="AC301" s="11" t="e">
        <f ca="1">IF($B301&lt;='Visualization - Projection'!$C$18,OFFSET(Projection!AK301,$A$2,0),NA())</f>
        <v>#N/A</v>
      </c>
      <c r="AD301" s="10" t="e">
        <f ca="1">IF($B301&lt;='Visualization - Projection'!$C$18,OFFSET(Projection!AL301,$A$2,0),NA())</f>
        <v>#N/A</v>
      </c>
      <c r="AE301" s="10" t="e">
        <f ca="1">IF($B301&lt;='Visualization - Projection'!$C$18,OFFSET(Projection!AM301,$A$2,0),NA())</f>
        <v>#N/A</v>
      </c>
      <c r="AF301" s="3" t="e">
        <f ca="1">IF($B301&lt;='Visualization - Projection'!$C$18,OFFSET(Projection!K301,$A$2,0),NA())</f>
        <v>#N/A</v>
      </c>
      <c r="AG301" s="3" t="e">
        <f ca="1">IF($B301&lt;='Visualization - Projection'!$C$18,OFFSET(Projection!M301,$A$2,0),NA())</f>
        <v>#N/A</v>
      </c>
      <c r="AH301" s="3" t="e">
        <f ca="1">IF($B301&lt;='Visualization - Projection'!$C$18,OFFSET(Projection!N301,$A$2,0),NA())</f>
        <v>#N/A</v>
      </c>
    </row>
    <row r="302" spans="2:34">
      <c r="B302" s="9" t="e">
        <f ca="1">IF(B301&lt;'Visualization - Projection'!$C$18,OFFSET(Projection!A302,$A$2,0),NA())</f>
        <v>#N/A</v>
      </c>
      <c r="C302" s="10" t="e">
        <f ca="1">IF($B302&lt;='Visualization - Projection'!$C$18,OFFSET(Projection!B302,$A$2,0),NA())</f>
        <v>#N/A</v>
      </c>
      <c r="D302" s="11" t="e">
        <f ca="1">IF($B302&lt;='Visualization - Projection'!$C$18,OFFSET(Projection!C302,$A$2,0),NA())</f>
        <v>#N/A</v>
      </c>
      <c r="E302" s="12" t="e">
        <f ca="1">IF($B302&lt;='Visualization - Projection'!$C$18,OFFSET(Projection!D302,$A$2,0),NA())</f>
        <v>#N/A</v>
      </c>
      <c r="F302" s="12" t="e">
        <f ca="1">IF($B302&lt;='Visualization - Projection'!$C$18,OFFSET(Projection!#REF!,$A$2,0),NA())</f>
        <v>#N/A</v>
      </c>
      <c r="G302" s="10" t="e">
        <f ca="1">IF($B302&lt;='Visualization - Projection'!$C$18,OFFSET(Projection!E302,$A$2,0),NA())</f>
        <v>#N/A</v>
      </c>
      <c r="H302" s="12" t="e">
        <f ca="1">IF($B302&lt;='Visualization - Projection'!$C$18,OFFSET(Projection!F302,$A$2,0),NA())</f>
        <v>#N/A</v>
      </c>
      <c r="I302" s="12" t="e">
        <f ca="1">IF($B302&lt;='Visualization - Projection'!$C$18,OFFSET(Projection!#REF!,$A$2,0),NA())</f>
        <v>#N/A</v>
      </c>
      <c r="J302" s="10" t="e">
        <f ca="1">IF($B302&lt;='Visualization - Projection'!$C$18,OFFSET(Projection!O302,$A$2,0),NA())</f>
        <v>#N/A</v>
      </c>
      <c r="K302" s="10" t="e">
        <f ca="1">IF($B302&lt;='Visualization - Projection'!$C$18,OFFSET(Projection!P302,$A$2,0),NA())</f>
        <v>#N/A</v>
      </c>
      <c r="L302" s="12" t="e">
        <f ca="1">IF($B302&lt;='Visualization - Projection'!$C$18,OFFSET(Projection!Q302,$A$2,0),NA())</f>
        <v>#N/A</v>
      </c>
      <c r="M302" s="12" t="e">
        <f ca="1">IF($B302&lt;='Visualization - Projection'!$C$18,OFFSET(Projection!#REF!,$A$2,0),NA())</f>
        <v>#N/A</v>
      </c>
      <c r="N302" s="10" t="e">
        <f ca="1">IF($B302&lt;='Visualization - Projection'!$C$18,OFFSET(Projection!T302,$A$2,0),NA())</f>
        <v>#N/A</v>
      </c>
      <c r="O302" s="11" t="e">
        <f ca="1">IF($B302&lt;='Visualization - Projection'!$C$18,OFFSET(Projection!U302,$A$2,0),NA())</f>
        <v>#N/A</v>
      </c>
      <c r="P302" s="12" t="e">
        <f ca="1">IF($B302&lt;='Visualization - Projection'!$C$18,OFFSET(Projection!V302,$A$2,0),NA())</f>
        <v>#N/A</v>
      </c>
      <c r="Q302" s="10" t="e">
        <f ca="1">IF($B302&lt;='Visualization - Projection'!$C$18,OFFSET(Projection!W302,$A$2,0),NA())</f>
        <v>#N/A</v>
      </c>
      <c r="R302" s="11" t="e">
        <f ca="1">IF($B302&lt;='Visualization - Projection'!$C$18,OFFSET(Projection!X302,$A$2,0),NA())</f>
        <v>#N/A</v>
      </c>
      <c r="S302" s="12" t="e">
        <f ca="1">IF($B302&lt;='Visualization - Projection'!$C$18,OFFSET(Projection!Y302,$A$2,0),NA())</f>
        <v>#N/A</v>
      </c>
      <c r="T302" s="10" t="e">
        <f ca="1">IF($B302&lt;='Visualization - Projection'!$C$18,OFFSET(Projection!Z302,$A$2,0),NA())</f>
        <v>#N/A</v>
      </c>
      <c r="U302" s="10" t="e">
        <f ca="1">IF($B302&lt;='Visualization - Projection'!$C$18,OFFSET(Projection!AA302,$A$2,0),NA())</f>
        <v>#N/A</v>
      </c>
      <c r="V302" s="12" t="e">
        <f ca="1">IF($B302&lt;='Visualization - Projection'!$C$18,OFFSET(Projection!AB302,$A$2,0),NA())</f>
        <v>#N/A</v>
      </c>
      <c r="W302" s="10" t="e">
        <f ca="1">IF($B302&lt;='Visualization - Projection'!$C$18,OFFSET(Projection!AC302,$A$2,0),NA())</f>
        <v>#N/A</v>
      </c>
      <c r="X302" s="12" t="e">
        <f ca="1">IF($B302&lt;='Visualization - Projection'!$C$18,OFFSET(Projection!AD302,$A$2,0),NA())</f>
        <v>#N/A</v>
      </c>
      <c r="Y302" s="11" t="e">
        <f ca="1">IF($B302&lt;='Visualization - Projection'!$C$18,OFFSET(Projection!AE302,$A$2,0),NA())</f>
        <v>#N/A</v>
      </c>
      <c r="Z302" s="10" t="e">
        <f ca="1">IF($B302&lt;='Visualization - Projection'!$C$18,OFFSET(Projection!AI302,$A$2,0),NA())</f>
        <v>#N/A</v>
      </c>
      <c r="AA302" s="11" t="e">
        <f ca="1">IF($B302&lt;='Visualization - Projection'!$C$18,OFFSET(Projection!AJ302,$A$2,0),NA())</f>
        <v>#N/A</v>
      </c>
      <c r="AB302" s="11" t="e">
        <f ca="1">IF($B302&lt;='Visualization - Projection'!$C$18,OFFSET(Projection!#REF!,$A$2,0),NA())</f>
        <v>#N/A</v>
      </c>
      <c r="AC302" s="11" t="e">
        <f ca="1">IF($B302&lt;='Visualization - Projection'!$C$18,OFFSET(Projection!AK302,$A$2,0),NA())</f>
        <v>#N/A</v>
      </c>
      <c r="AD302" s="10" t="e">
        <f ca="1">IF($B302&lt;='Visualization - Projection'!$C$18,OFFSET(Projection!AL302,$A$2,0),NA())</f>
        <v>#N/A</v>
      </c>
      <c r="AE302" s="10" t="e">
        <f ca="1">IF($B302&lt;='Visualization - Projection'!$C$18,OFFSET(Projection!AM302,$A$2,0),NA())</f>
        <v>#N/A</v>
      </c>
      <c r="AF302" s="3" t="e">
        <f ca="1">IF($B302&lt;='Visualization - Projection'!$C$18,OFFSET(Projection!K302,$A$2,0),NA())</f>
        <v>#N/A</v>
      </c>
      <c r="AG302" s="3" t="e">
        <f ca="1">IF($B302&lt;='Visualization - Projection'!$C$18,OFFSET(Projection!M302,$A$2,0),NA())</f>
        <v>#N/A</v>
      </c>
      <c r="AH302" s="3" t="e">
        <f ca="1">IF($B302&lt;='Visualization - Projection'!$C$18,OFFSET(Projection!N302,$A$2,0),NA())</f>
        <v>#N/A</v>
      </c>
    </row>
    <row r="303" spans="2:34">
      <c r="B303" s="9" t="e">
        <f ca="1">IF(B302&lt;'Visualization - Projection'!$C$18,OFFSET(Projection!A303,$A$2,0),NA())</f>
        <v>#N/A</v>
      </c>
      <c r="C303" s="10" t="e">
        <f ca="1">IF($B303&lt;='Visualization - Projection'!$C$18,OFFSET(Projection!B303,$A$2,0),NA())</f>
        <v>#N/A</v>
      </c>
      <c r="D303" s="11" t="e">
        <f ca="1">IF($B303&lt;='Visualization - Projection'!$C$18,OFFSET(Projection!C303,$A$2,0),NA())</f>
        <v>#N/A</v>
      </c>
      <c r="E303" s="12" t="e">
        <f ca="1">IF($B303&lt;='Visualization - Projection'!$C$18,OFFSET(Projection!D303,$A$2,0),NA())</f>
        <v>#N/A</v>
      </c>
      <c r="F303" s="12" t="e">
        <f ca="1">IF($B303&lt;='Visualization - Projection'!$C$18,OFFSET(Projection!#REF!,$A$2,0),NA())</f>
        <v>#N/A</v>
      </c>
      <c r="G303" s="10" t="e">
        <f ca="1">IF($B303&lt;='Visualization - Projection'!$C$18,OFFSET(Projection!E303,$A$2,0),NA())</f>
        <v>#N/A</v>
      </c>
      <c r="H303" s="12" t="e">
        <f ca="1">IF($B303&lt;='Visualization - Projection'!$C$18,OFFSET(Projection!F303,$A$2,0),NA())</f>
        <v>#N/A</v>
      </c>
      <c r="I303" s="12" t="e">
        <f ca="1">IF($B303&lt;='Visualization - Projection'!$C$18,OFFSET(Projection!#REF!,$A$2,0),NA())</f>
        <v>#N/A</v>
      </c>
      <c r="J303" s="10" t="e">
        <f ca="1">IF($B303&lt;='Visualization - Projection'!$C$18,OFFSET(Projection!O303,$A$2,0),NA())</f>
        <v>#N/A</v>
      </c>
      <c r="K303" s="10" t="e">
        <f ca="1">IF($B303&lt;='Visualization - Projection'!$C$18,OFFSET(Projection!P303,$A$2,0),NA())</f>
        <v>#N/A</v>
      </c>
      <c r="L303" s="12" t="e">
        <f ca="1">IF($B303&lt;='Visualization - Projection'!$C$18,OFFSET(Projection!Q303,$A$2,0),NA())</f>
        <v>#N/A</v>
      </c>
      <c r="M303" s="12" t="e">
        <f ca="1">IF($B303&lt;='Visualization - Projection'!$C$18,OFFSET(Projection!#REF!,$A$2,0),NA())</f>
        <v>#N/A</v>
      </c>
      <c r="N303" s="10" t="e">
        <f ca="1">IF($B303&lt;='Visualization - Projection'!$C$18,OFFSET(Projection!T303,$A$2,0),NA())</f>
        <v>#N/A</v>
      </c>
      <c r="O303" s="11" t="e">
        <f ca="1">IF($B303&lt;='Visualization - Projection'!$C$18,OFFSET(Projection!U303,$A$2,0),NA())</f>
        <v>#N/A</v>
      </c>
      <c r="P303" s="12" t="e">
        <f ca="1">IF($B303&lt;='Visualization - Projection'!$C$18,OFFSET(Projection!V303,$A$2,0),NA())</f>
        <v>#N/A</v>
      </c>
      <c r="Q303" s="10" t="e">
        <f ca="1">IF($B303&lt;='Visualization - Projection'!$C$18,OFFSET(Projection!W303,$A$2,0),NA())</f>
        <v>#N/A</v>
      </c>
      <c r="R303" s="11" t="e">
        <f ca="1">IF($B303&lt;='Visualization - Projection'!$C$18,OFFSET(Projection!X303,$A$2,0),NA())</f>
        <v>#N/A</v>
      </c>
      <c r="S303" s="12" t="e">
        <f ca="1">IF($B303&lt;='Visualization - Projection'!$C$18,OFFSET(Projection!Y303,$A$2,0),NA())</f>
        <v>#N/A</v>
      </c>
      <c r="T303" s="10" t="e">
        <f ca="1">IF($B303&lt;='Visualization - Projection'!$C$18,OFFSET(Projection!Z303,$A$2,0),NA())</f>
        <v>#N/A</v>
      </c>
      <c r="U303" s="10" t="e">
        <f ca="1">IF($B303&lt;='Visualization - Projection'!$C$18,OFFSET(Projection!AA303,$A$2,0),NA())</f>
        <v>#N/A</v>
      </c>
      <c r="V303" s="12" t="e">
        <f ca="1">IF($B303&lt;='Visualization - Projection'!$C$18,OFFSET(Projection!AB303,$A$2,0),NA())</f>
        <v>#N/A</v>
      </c>
      <c r="W303" s="10" t="e">
        <f ca="1">IF($B303&lt;='Visualization - Projection'!$C$18,OFFSET(Projection!AC303,$A$2,0),NA())</f>
        <v>#N/A</v>
      </c>
      <c r="X303" s="12" t="e">
        <f ca="1">IF($B303&lt;='Visualization - Projection'!$C$18,OFFSET(Projection!AD303,$A$2,0),NA())</f>
        <v>#N/A</v>
      </c>
      <c r="Y303" s="11" t="e">
        <f ca="1">IF($B303&lt;='Visualization - Projection'!$C$18,OFFSET(Projection!AE303,$A$2,0),NA())</f>
        <v>#N/A</v>
      </c>
      <c r="Z303" s="10" t="e">
        <f ca="1">IF($B303&lt;='Visualization - Projection'!$C$18,OFFSET(Projection!AI303,$A$2,0),NA())</f>
        <v>#N/A</v>
      </c>
      <c r="AA303" s="11" t="e">
        <f ca="1">IF($B303&lt;='Visualization - Projection'!$C$18,OFFSET(Projection!AJ303,$A$2,0),NA())</f>
        <v>#N/A</v>
      </c>
      <c r="AB303" s="11" t="e">
        <f ca="1">IF($B303&lt;='Visualization - Projection'!$C$18,OFFSET(Projection!#REF!,$A$2,0),NA())</f>
        <v>#N/A</v>
      </c>
      <c r="AC303" s="11" t="e">
        <f ca="1">IF($B303&lt;='Visualization - Projection'!$C$18,OFFSET(Projection!AK303,$A$2,0),NA())</f>
        <v>#N/A</v>
      </c>
      <c r="AD303" s="10" t="e">
        <f ca="1">IF($B303&lt;='Visualization - Projection'!$C$18,OFFSET(Projection!AL303,$A$2,0),NA())</f>
        <v>#N/A</v>
      </c>
      <c r="AE303" s="10" t="e">
        <f ca="1">IF($B303&lt;='Visualization - Projection'!$C$18,OFFSET(Projection!AM303,$A$2,0),NA())</f>
        <v>#N/A</v>
      </c>
      <c r="AF303" s="3" t="e">
        <f ca="1">IF($B303&lt;='Visualization - Projection'!$C$18,OFFSET(Projection!K303,$A$2,0),NA())</f>
        <v>#N/A</v>
      </c>
      <c r="AG303" s="3" t="e">
        <f ca="1">IF($B303&lt;='Visualization - Projection'!$C$18,OFFSET(Projection!M303,$A$2,0),NA())</f>
        <v>#N/A</v>
      </c>
      <c r="AH303" s="3" t="e">
        <f ca="1">IF($B303&lt;='Visualization - Projection'!$C$18,OFFSET(Projection!N303,$A$2,0),NA())</f>
        <v>#N/A</v>
      </c>
    </row>
    <row r="304" spans="2:34">
      <c r="B304" s="9" t="e">
        <f ca="1">IF(B303&lt;'Visualization - Projection'!$C$18,OFFSET(Projection!A304,$A$2,0),NA())</f>
        <v>#N/A</v>
      </c>
      <c r="C304" s="10" t="e">
        <f ca="1">IF($B304&lt;='Visualization - Projection'!$C$18,OFFSET(Projection!B304,$A$2,0),NA())</f>
        <v>#N/A</v>
      </c>
      <c r="D304" s="11" t="e">
        <f ca="1">IF($B304&lt;='Visualization - Projection'!$C$18,OFFSET(Projection!C304,$A$2,0),NA())</f>
        <v>#N/A</v>
      </c>
      <c r="E304" s="12" t="e">
        <f ca="1">IF($B304&lt;='Visualization - Projection'!$C$18,OFFSET(Projection!D304,$A$2,0),NA())</f>
        <v>#N/A</v>
      </c>
      <c r="F304" s="12" t="e">
        <f ca="1">IF($B304&lt;='Visualization - Projection'!$C$18,OFFSET(Projection!#REF!,$A$2,0),NA())</f>
        <v>#N/A</v>
      </c>
      <c r="G304" s="10" t="e">
        <f ca="1">IF($B304&lt;='Visualization - Projection'!$C$18,OFFSET(Projection!E304,$A$2,0),NA())</f>
        <v>#N/A</v>
      </c>
      <c r="H304" s="12" t="e">
        <f ca="1">IF($B304&lt;='Visualization - Projection'!$C$18,OFFSET(Projection!F304,$A$2,0),NA())</f>
        <v>#N/A</v>
      </c>
      <c r="I304" s="12" t="e">
        <f ca="1">IF($B304&lt;='Visualization - Projection'!$C$18,OFFSET(Projection!#REF!,$A$2,0),NA())</f>
        <v>#N/A</v>
      </c>
      <c r="J304" s="10" t="e">
        <f ca="1">IF($B304&lt;='Visualization - Projection'!$C$18,OFFSET(Projection!O304,$A$2,0),NA())</f>
        <v>#N/A</v>
      </c>
      <c r="K304" s="10" t="e">
        <f ca="1">IF($B304&lt;='Visualization - Projection'!$C$18,OFFSET(Projection!P304,$A$2,0),NA())</f>
        <v>#N/A</v>
      </c>
      <c r="L304" s="12" t="e">
        <f ca="1">IF($B304&lt;='Visualization - Projection'!$C$18,OFFSET(Projection!Q304,$A$2,0),NA())</f>
        <v>#N/A</v>
      </c>
      <c r="M304" s="12" t="e">
        <f ca="1">IF($B304&lt;='Visualization - Projection'!$C$18,OFFSET(Projection!#REF!,$A$2,0),NA())</f>
        <v>#N/A</v>
      </c>
      <c r="N304" s="10" t="e">
        <f ca="1">IF($B304&lt;='Visualization - Projection'!$C$18,OFFSET(Projection!T304,$A$2,0),NA())</f>
        <v>#N/A</v>
      </c>
      <c r="O304" s="11" t="e">
        <f ca="1">IF($B304&lt;='Visualization - Projection'!$C$18,OFFSET(Projection!U304,$A$2,0),NA())</f>
        <v>#N/A</v>
      </c>
      <c r="P304" s="12" t="e">
        <f ca="1">IF($B304&lt;='Visualization - Projection'!$C$18,OFFSET(Projection!V304,$A$2,0),NA())</f>
        <v>#N/A</v>
      </c>
      <c r="Q304" s="10" t="e">
        <f ca="1">IF($B304&lt;='Visualization - Projection'!$C$18,OFFSET(Projection!W304,$A$2,0),NA())</f>
        <v>#N/A</v>
      </c>
      <c r="R304" s="11" t="e">
        <f ca="1">IF($B304&lt;='Visualization - Projection'!$C$18,OFFSET(Projection!X304,$A$2,0),NA())</f>
        <v>#N/A</v>
      </c>
      <c r="S304" s="12" t="e">
        <f ca="1">IF($B304&lt;='Visualization - Projection'!$C$18,OFFSET(Projection!Y304,$A$2,0),NA())</f>
        <v>#N/A</v>
      </c>
      <c r="T304" s="10" t="e">
        <f ca="1">IF($B304&lt;='Visualization - Projection'!$C$18,OFFSET(Projection!Z304,$A$2,0),NA())</f>
        <v>#N/A</v>
      </c>
      <c r="U304" s="10" t="e">
        <f ca="1">IF($B304&lt;='Visualization - Projection'!$C$18,OFFSET(Projection!AA304,$A$2,0),NA())</f>
        <v>#N/A</v>
      </c>
      <c r="V304" s="12" t="e">
        <f ca="1">IF($B304&lt;='Visualization - Projection'!$C$18,OFFSET(Projection!AB304,$A$2,0),NA())</f>
        <v>#N/A</v>
      </c>
      <c r="W304" s="10" t="e">
        <f ca="1">IF($B304&lt;='Visualization - Projection'!$C$18,OFFSET(Projection!AC304,$A$2,0),NA())</f>
        <v>#N/A</v>
      </c>
      <c r="X304" s="12" t="e">
        <f ca="1">IF($B304&lt;='Visualization - Projection'!$C$18,OFFSET(Projection!AD304,$A$2,0),NA())</f>
        <v>#N/A</v>
      </c>
      <c r="Y304" s="11" t="e">
        <f ca="1">IF($B304&lt;='Visualization - Projection'!$C$18,OFFSET(Projection!AE304,$A$2,0),NA())</f>
        <v>#N/A</v>
      </c>
      <c r="Z304" s="10" t="e">
        <f ca="1">IF($B304&lt;='Visualization - Projection'!$C$18,OFFSET(Projection!AI304,$A$2,0),NA())</f>
        <v>#N/A</v>
      </c>
      <c r="AA304" s="11" t="e">
        <f ca="1">IF($B304&lt;='Visualization - Projection'!$C$18,OFFSET(Projection!AJ304,$A$2,0),NA())</f>
        <v>#N/A</v>
      </c>
      <c r="AB304" s="11" t="e">
        <f ca="1">IF($B304&lt;='Visualization - Projection'!$C$18,OFFSET(Projection!#REF!,$A$2,0),NA())</f>
        <v>#N/A</v>
      </c>
      <c r="AC304" s="11" t="e">
        <f ca="1">IF($B304&lt;='Visualization - Projection'!$C$18,OFFSET(Projection!AK304,$A$2,0),NA())</f>
        <v>#N/A</v>
      </c>
      <c r="AD304" s="10" t="e">
        <f ca="1">IF($B304&lt;='Visualization - Projection'!$C$18,OFFSET(Projection!AL304,$A$2,0),NA())</f>
        <v>#N/A</v>
      </c>
      <c r="AE304" s="10" t="e">
        <f ca="1">IF($B304&lt;='Visualization - Projection'!$C$18,OFFSET(Projection!AM304,$A$2,0),NA())</f>
        <v>#N/A</v>
      </c>
      <c r="AF304" s="3" t="e">
        <f ca="1">IF($B304&lt;='Visualization - Projection'!$C$18,OFFSET(Projection!K304,$A$2,0),NA())</f>
        <v>#N/A</v>
      </c>
      <c r="AG304" s="3" t="e">
        <f ca="1">IF($B304&lt;='Visualization - Projection'!$C$18,OFFSET(Projection!M304,$A$2,0),NA())</f>
        <v>#N/A</v>
      </c>
      <c r="AH304" s="3" t="e">
        <f ca="1">IF($B304&lt;='Visualization - Projection'!$C$18,OFFSET(Projection!N304,$A$2,0),NA())</f>
        <v>#N/A</v>
      </c>
    </row>
    <row r="305" spans="2:34">
      <c r="B305" s="9" t="e">
        <f ca="1">IF(B304&lt;'Visualization - Projection'!$C$18,OFFSET(Projection!A305,$A$2,0),NA())</f>
        <v>#N/A</v>
      </c>
      <c r="C305" s="10" t="e">
        <f ca="1">IF($B305&lt;='Visualization - Projection'!$C$18,OFFSET(Projection!B305,$A$2,0),NA())</f>
        <v>#N/A</v>
      </c>
      <c r="D305" s="11" t="e">
        <f ca="1">IF($B305&lt;='Visualization - Projection'!$C$18,OFFSET(Projection!C305,$A$2,0),NA())</f>
        <v>#N/A</v>
      </c>
      <c r="E305" s="12" t="e">
        <f ca="1">IF($B305&lt;='Visualization - Projection'!$C$18,OFFSET(Projection!D305,$A$2,0),NA())</f>
        <v>#N/A</v>
      </c>
      <c r="F305" s="12" t="e">
        <f ca="1">IF($B305&lt;='Visualization - Projection'!$C$18,OFFSET(Projection!#REF!,$A$2,0),NA())</f>
        <v>#N/A</v>
      </c>
      <c r="G305" s="10" t="e">
        <f ca="1">IF($B305&lt;='Visualization - Projection'!$C$18,OFFSET(Projection!E305,$A$2,0),NA())</f>
        <v>#N/A</v>
      </c>
      <c r="H305" s="12" t="e">
        <f ca="1">IF($B305&lt;='Visualization - Projection'!$C$18,OFFSET(Projection!F305,$A$2,0),NA())</f>
        <v>#N/A</v>
      </c>
      <c r="I305" s="12" t="e">
        <f ca="1">IF($B305&lt;='Visualization - Projection'!$C$18,OFFSET(Projection!#REF!,$A$2,0),NA())</f>
        <v>#N/A</v>
      </c>
      <c r="J305" s="10" t="e">
        <f ca="1">IF($B305&lt;='Visualization - Projection'!$C$18,OFFSET(Projection!O305,$A$2,0),NA())</f>
        <v>#N/A</v>
      </c>
      <c r="K305" s="10" t="e">
        <f ca="1">IF($B305&lt;='Visualization - Projection'!$C$18,OFFSET(Projection!P305,$A$2,0),NA())</f>
        <v>#N/A</v>
      </c>
      <c r="L305" s="12" t="e">
        <f ca="1">IF($B305&lt;='Visualization - Projection'!$C$18,OFFSET(Projection!Q305,$A$2,0),NA())</f>
        <v>#N/A</v>
      </c>
      <c r="M305" s="12" t="e">
        <f ca="1">IF($B305&lt;='Visualization - Projection'!$C$18,OFFSET(Projection!#REF!,$A$2,0),NA())</f>
        <v>#N/A</v>
      </c>
      <c r="N305" s="10" t="e">
        <f ca="1">IF($B305&lt;='Visualization - Projection'!$C$18,OFFSET(Projection!T305,$A$2,0),NA())</f>
        <v>#N/A</v>
      </c>
      <c r="O305" s="11" t="e">
        <f ca="1">IF($B305&lt;='Visualization - Projection'!$C$18,OFFSET(Projection!U305,$A$2,0),NA())</f>
        <v>#N/A</v>
      </c>
      <c r="P305" s="12" t="e">
        <f ca="1">IF($B305&lt;='Visualization - Projection'!$C$18,OFFSET(Projection!V305,$A$2,0),NA())</f>
        <v>#N/A</v>
      </c>
      <c r="Q305" s="10" t="e">
        <f ca="1">IF($B305&lt;='Visualization - Projection'!$C$18,OFFSET(Projection!W305,$A$2,0),NA())</f>
        <v>#N/A</v>
      </c>
      <c r="R305" s="11" t="e">
        <f ca="1">IF($B305&lt;='Visualization - Projection'!$C$18,OFFSET(Projection!X305,$A$2,0),NA())</f>
        <v>#N/A</v>
      </c>
      <c r="S305" s="12" t="e">
        <f ca="1">IF($B305&lt;='Visualization - Projection'!$C$18,OFFSET(Projection!Y305,$A$2,0),NA())</f>
        <v>#N/A</v>
      </c>
      <c r="T305" s="10" t="e">
        <f ca="1">IF($B305&lt;='Visualization - Projection'!$C$18,OFFSET(Projection!Z305,$A$2,0),NA())</f>
        <v>#N/A</v>
      </c>
      <c r="U305" s="10" t="e">
        <f ca="1">IF($B305&lt;='Visualization - Projection'!$C$18,OFFSET(Projection!AA305,$A$2,0),NA())</f>
        <v>#N/A</v>
      </c>
      <c r="V305" s="12" t="e">
        <f ca="1">IF($B305&lt;='Visualization - Projection'!$C$18,OFFSET(Projection!AB305,$A$2,0),NA())</f>
        <v>#N/A</v>
      </c>
      <c r="W305" s="10" t="e">
        <f ca="1">IF($B305&lt;='Visualization - Projection'!$C$18,OFFSET(Projection!AC305,$A$2,0),NA())</f>
        <v>#N/A</v>
      </c>
      <c r="X305" s="12" t="e">
        <f ca="1">IF($B305&lt;='Visualization - Projection'!$C$18,OFFSET(Projection!AD305,$A$2,0),NA())</f>
        <v>#N/A</v>
      </c>
      <c r="Y305" s="11" t="e">
        <f ca="1">IF($B305&lt;='Visualization - Projection'!$C$18,OFFSET(Projection!AE305,$A$2,0),NA())</f>
        <v>#N/A</v>
      </c>
      <c r="Z305" s="10" t="e">
        <f ca="1">IF($B305&lt;='Visualization - Projection'!$C$18,OFFSET(Projection!AI305,$A$2,0),NA())</f>
        <v>#N/A</v>
      </c>
      <c r="AA305" s="11" t="e">
        <f ca="1">IF($B305&lt;='Visualization - Projection'!$C$18,OFFSET(Projection!AJ305,$A$2,0),NA())</f>
        <v>#N/A</v>
      </c>
      <c r="AB305" s="11" t="e">
        <f ca="1">IF($B305&lt;='Visualization - Projection'!$C$18,OFFSET(Projection!#REF!,$A$2,0),NA())</f>
        <v>#N/A</v>
      </c>
      <c r="AC305" s="11" t="e">
        <f ca="1">IF($B305&lt;='Visualization - Projection'!$C$18,OFFSET(Projection!AK305,$A$2,0),NA())</f>
        <v>#N/A</v>
      </c>
      <c r="AD305" s="10" t="e">
        <f ca="1">IF($B305&lt;='Visualization - Projection'!$C$18,OFFSET(Projection!AL305,$A$2,0),NA())</f>
        <v>#N/A</v>
      </c>
      <c r="AE305" s="10" t="e">
        <f ca="1">IF($B305&lt;='Visualization - Projection'!$C$18,OFFSET(Projection!AM305,$A$2,0),NA())</f>
        <v>#N/A</v>
      </c>
      <c r="AF305" s="3" t="e">
        <f ca="1">IF($B305&lt;='Visualization - Projection'!$C$18,OFFSET(Projection!K305,$A$2,0),NA())</f>
        <v>#N/A</v>
      </c>
      <c r="AG305" s="3" t="e">
        <f ca="1">IF($B305&lt;='Visualization - Projection'!$C$18,OFFSET(Projection!M305,$A$2,0),NA())</f>
        <v>#N/A</v>
      </c>
      <c r="AH305" s="3" t="e">
        <f ca="1">IF($B305&lt;='Visualization - Projection'!$C$18,OFFSET(Projection!N305,$A$2,0),NA())</f>
        <v>#N/A</v>
      </c>
    </row>
    <row r="306" spans="2:34">
      <c r="B306" s="9" t="e">
        <f ca="1">IF(B305&lt;'Visualization - Projection'!$C$18,OFFSET(Projection!A306,$A$2,0),NA())</f>
        <v>#N/A</v>
      </c>
      <c r="C306" s="10" t="e">
        <f ca="1">IF($B306&lt;='Visualization - Projection'!$C$18,OFFSET(Projection!B306,$A$2,0),NA())</f>
        <v>#N/A</v>
      </c>
      <c r="D306" s="11" t="e">
        <f ca="1">IF($B306&lt;='Visualization - Projection'!$C$18,OFFSET(Projection!C306,$A$2,0),NA())</f>
        <v>#N/A</v>
      </c>
      <c r="E306" s="12" t="e">
        <f ca="1">IF($B306&lt;='Visualization - Projection'!$C$18,OFFSET(Projection!D306,$A$2,0),NA())</f>
        <v>#N/A</v>
      </c>
      <c r="F306" s="12" t="e">
        <f ca="1">IF($B306&lt;='Visualization - Projection'!$C$18,OFFSET(Projection!#REF!,$A$2,0),NA())</f>
        <v>#N/A</v>
      </c>
      <c r="G306" s="10" t="e">
        <f ca="1">IF($B306&lt;='Visualization - Projection'!$C$18,OFFSET(Projection!E306,$A$2,0),NA())</f>
        <v>#N/A</v>
      </c>
      <c r="H306" s="12" t="e">
        <f ca="1">IF($B306&lt;='Visualization - Projection'!$C$18,OFFSET(Projection!F306,$A$2,0),NA())</f>
        <v>#N/A</v>
      </c>
      <c r="I306" s="12" t="e">
        <f ca="1">IF($B306&lt;='Visualization - Projection'!$C$18,OFFSET(Projection!#REF!,$A$2,0),NA())</f>
        <v>#N/A</v>
      </c>
      <c r="J306" s="10" t="e">
        <f ca="1">IF($B306&lt;='Visualization - Projection'!$C$18,OFFSET(Projection!O306,$A$2,0),NA())</f>
        <v>#N/A</v>
      </c>
      <c r="K306" s="10" t="e">
        <f ca="1">IF($B306&lt;='Visualization - Projection'!$C$18,OFFSET(Projection!P306,$A$2,0),NA())</f>
        <v>#N/A</v>
      </c>
      <c r="L306" s="12" t="e">
        <f ca="1">IF($B306&lt;='Visualization - Projection'!$C$18,OFFSET(Projection!Q306,$A$2,0),NA())</f>
        <v>#N/A</v>
      </c>
      <c r="M306" s="12" t="e">
        <f ca="1">IF($B306&lt;='Visualization - Projection'!$C$18,OFFSET(Projection!#REF!,$A$2,0),NA())</f>
        <v>#N/A</v>
      </c>
      <c r="N306" s="10" t="e">
        <f ca="1">IF($B306&lt;='Visualization - Projection'!$C$18,OFFSET(Projection!T306,$A$2,0),NA())</f>
        <v>#N/A</v>
      </c>
      <c r="O306" s="11" t="e">
        <f ca="1">IF($B306&lt;='Visualization - Projection'!$C$18,OFFSET(Projection!U306,$A$2,0),NA())</f>
        <v>#N/A</v>
      </c>
      <c r="P306" s="12" t="e">
        <f ca="1">IF($B306&lt;='Visualization - Projection'!$C$18,OFFSET(Projection!V306,$A$2,0),NA())</f>
        <v>#N/A</v>
      </c>
      <c r="Q306" s="10" t="e">
        <f ca="1">IF($B306&lt;='Visualization - Projection'!$C$18,OFFSET(Projection!W306,$A$2,0),NA())</f>
        <v>#N/A</v>
      </c>
      <c r="R306" s="11" t="e">
        <f ca="1">IF($B306&lt;='Visualization - Projection'!$C$18,OFFSET(Projection!X306,$A$2,0),NA())</f>
        <v>#N/A</v>
      </c>
      <c r="S306" s="12" t="e">
        <f ca="1">IF($B306&lt;='Visualization - Projection'!$C$18,OFFSET(Projection!Y306,$A$2,0),NA())</f>
        <v>#N/A</v>
      </c>
      <c r="T306" s="10" t="e">
        <f ca="1">IF($B306&lt;='Visualization - Projection'!$C$18,OFFSET(Projection!Z306,$A$2,0),NA())</f>
        <v>#N/A</v>
      </c>
      <c r="U306" s="10" t="e">
        <f ca="1">IF($B306&lt;='Visualization - Projection'!$C$18,OFFSET(Projection!AA306,$A$2,0),NA())</f>
        <v>#N/A</v>
      </c>
      <c r="V306" s="12" t="e">
        <f ca="1">IF($B306&lt;='Visualization - Projection'!$C$18,OFFSET(Projection!AB306,$A$2,0),NA())</f>
        <v>#N/A</v>
      </c>
      <c r="W306" s="10" t="e">
        <f ca="1">IF($B306&lt;='Visualization - Projection'!$C$18,OFFSET(Projection!AC306,$A$2,0),NA())</f>
        <v>#N/A</v>
      </c>
      <c r="X306" s="12" t="e">
        <f ca="1">IF($B306&lt;='Visualization - Projection'!$C$18,OFFSET(Projection!AD306,$A$2,0),NA())</f>
        <v>#N/A</v>
      </c>
      <c r="Y306" s="11" t="e">
        <f ca="1">IF($B306&lt;='Visualization - Projection'!$C$18,OFFSET(Projection!AE306,$A$2,0),NA())</f>
        <v>#N/A</v>
      </c>
      <c r="Z306" s="10" t="e">
        <f ca="1">IF($B306&lt;='Visualization - Projection'!$C$18,OFFSET(Projection!AI306,$A$2,0),NA())</f>
        <v>#N/A</v>
      </c>
      <c r="AA306" s="11" t="e">
        <f ca="1">IF($B306&lt;='Visualization - Projection'!$C$18,OFFSET(Projection!AJ306,$A$2,0),NA())</f>
        <v>#N/A</v>
      </c>
      <c r="AB306" s="11" t="e">
        <f ca="1">IF($B306&lt;='Visualization - Projection'!$C$18,OFFSET(Projection!#REF!,$A$2,0),NA())</f>
        <v>#N/A</v>
      </c>
      <c r="AC306" s="11" t="e">
        <f ca="1">IF($B306&lt;='Visualization - Projection'!$C$18,OFFSET(Projection!AK306,$A$2,0),NA())</f>
        <v>#N/A</v>
      </c>
      <c r="AD306" s="10" t="e">
        <f ca="1">IF($B306&lt;='Visualization - Projection'!$C$18,OFFSET(Projection!AL306,$A$2,0),NA())</f>
        <v>#N/A</v>
      </c>
      <c r="AE306" s="10" t="e">
        <f ca="1">IF($B306&lt;='Visualization - Projection'!$C$18,OFFSET(Projection!AM306,$A$2,0),NA())</f>
        <v>#N/A</v>
      </c>
      <c r="AF306" s="3" t="e">
        <f ca="1">IF($B306&lt;='Visualization - Projection'!$C$18,OFFSET(Projection!K306,$A$2,0),NA())</f>
        <v>#N/A</v>
      </c>
      <c r="AG306" s="3" t="e">
        <f ca="1">IF($B306&lt;='Visualization - Projection'!$C$18,OFFSET(Projection!M306,$A$2,0),NA())</f>
        <v>#N/A</v>
      </c>
      <c r="AH306" s="3" t="e">
        <f ca="1">IF($B306&lt;='Visualization - Projection'!$C$18,OFFSET(Projection!N306,$A$2,0),NA())</f>
        <v>#N/A</v>
      </c>
    </row>
    <row r="307" spans="2:34">
      <c r="B307" s="9" t="e">
        <f ca="1">IF(B306&lt;'Visualization - Projection'!$C$18,OFFSET(Projection!A307,$A$2,0),NA())</f>
        <v>#N/A</v>
      </c>
      <c r="C307" s="10" t="e">
        <f ca="1">IF($B307&lt;='Visualization - Projection'!$C$18,OFFSET(Projection!B307,$A$2,0),NA())</f>
        <v>#N/A</v>
      </c>
      <c r="D307" s="11" t="e">
        <f ca="1">IF($B307&lt;='Visualization - Projection'!$C$18,OFFSET(Projection!C307,$A$2,0),NA())</f>
        <v>#N/A</v>
      </c>
      <c r="E307" s="12" t="e">
        <f ca="1">IF($B307&lt;='Visualization - Projection'!$C$18,OFFSET(Projection!D307,$A$2,0),NA())</f>
        <v>#N/A</v>
      </c>
      <c r="F307" s="12" t="e">
        <f ca="1">IF($B307&lt;='Visualization - Projection'!$C$18,OFFSET(Projection!#REF!,$A$2,0),NA())</f>
        <v>#N/A</v>
      </c>
      <c r="G307" s="10" t="e">
        <f ca="1">IF($B307&lt;='Visualization - Projection'!$C$18,OFFSET(Projection!E307,$A$2,0),NA())</f>
        <v>#N/A</v>
      </c>
      <c r="H307" s="12" t="e">
        <f ca="1">IF($B307&lt;='Visualization - Projection'!$C$18,OFFSET(Projection!F307,$A$2,0),NA())</f>
        <v>#N/A</v>
      </c>
      <c r="I307" s="12" t="e">
        <f ca="1">IF($B307&lt;='Visualization - Projection'!$C$18,OFFSET(Projection!#REF!,$A$2,0),NA())</f>
        <v>#N/A</v>
      </c>
      <c r="J307" s="10" t="e">
        <f ca="1">IF($B307&lt;='Visualization - Projection'!$C$18,OFFSET(Projection!O307,$A$2,0),NA())</f>
        <v>#N/A</v>
      </c>
      <c r="K307" s="10" t="e">
        <f ca="1">IF($B307&lt;='Visualization - Projection'!$C$18,OFFSET(Projection!P307,$A$2,0),NA())</f>
        <v>#N/A</v>
      </c>
      <c r="L307" s="12" t="e">
        <f ca="1">IF($B307&lt;='Visualization - Projection'!$C$18,OFFSET(Projection!Q307,$A$2,0),NA())</f>
        <v>#N/A</v>
      </c>
      <c r="M307" s="12" t="e">
        <f ca="1">IF($B307&lt;='Visualization - Projection'!$C$18,OFFSET(Projection!#REF!,$A$2,0),NA())</f>
        <v>#N/A</v>
      </c>
      <c r="N307" s="10" t="e">
        <f ca="1">IF($B307&lt;='Visualization - Projection'!$C$18,OFFSET(Projection!T307,$A$2,0),NA())</f>
        <v>#N/A</v>
      </c>
      <c r="O307" s="11" t="e">
        <f ca="1">IF($B307&lt;='Visualization - Projection'!$C$18,OFFSET(Projection!U307,$A$2,0),NA())</f>
        <v>#N/A</v>
      </c>
      <c r="P307" s="12" t="e">
        <f ca="1">IF($B307&lt;='Visualization - Projection'!$C$18,OFFSET(Projection!V307,$A$2,0),NA())</f>
        <v>#N/A</v>
      </c>
      <c r="Q307" s="10" t="e">
        <f ca="1">IF($B307&lt;='Visualization - Projection'!$C$18,OFFSET(Projection!W307,$A$2,0),NA())</f>
        <v>#N/A</v>
      </c>
      <c r="R307" s="11" t="e">
        <f ca="1">IF($B307&lt;='Visualization - Projection'!$C$18,OFFSET(Projection!X307,$A$2,0),NA())</f>
        <v>#N/A</v>
      </c>
      <c r="S307" s="12" t="e">
        <f ca="1">IF($B307&lt;='Visualization - Projection'!$C$18,OFFSET(Projection!Y307,$A$2,0),NA())</f>
        <v>#N/A</v>
      </c>
      <c r="T307" s="10" t="e">
        <f ca="1">IF($B307&lt;='Visualization - Projection'!$C$18,OFFSET(Projection!Z307,$A$2,0),NA())</f>
        <v>#N/A</v>
      </c>
      <c r="U307" s="10" t="e">
        <f ca="1">IF($B307&lt;='Visualization - Projection'!$C$18,OFFSET(Projection!AA307,$A$2,0),NA())</f>
        <v>#N/A</v>
      </c>
      <c r="V307" s="12" t="e">
        <f ca="1">IF($B307&lt;='Visualization - Projection'!$C$18,OFFSET(Projection!AB307,$A$2,0),NA())</f>
        <v>#N/A</v>
      </c>
      <c r="W307" s="10" t="e">
        <f ca="1">IF($B307&lt;='Visualization - Projection'!$C$18,OFFSET(Projection!AC307,$A$2,0),NA())</f>
        <v>#N/A</v>
      </c>
      <c r="X307" s="12" t="e">
        <f ca="1">IF($B307&lt;='Visualization - Projection'!$C$18,OFFSET(Projection!AD307,$A$2,0),NA())</f>
        <v>#N/A</v>
      </c>
      <c r="Y307" s="11" t="e">
        <f ca="1">IF($B307&lt;='Visualization - Projection'!$C$18,OFFSET(Projection!AE307,$A$2,0),NA())</f>
        <v>#N/A</v>
      </c>
      <c r="Z307" s="10" t="e">
        <f ca="1">IF($B307&lt;='Visualization - Projection'!$C$18,OFFSET(Projection!AI307,$A$2,0),NA())</f>
        <v>#N/A</v>
      </c>
      <c r="AA307" s="11" t="e">
        <f ca="1">IF($B307&lt;='Visualization - Projection'!$C$18,OFFSET(Projection!AJ307,$A$2,0),NA())</f>
        <v>#N/A</v>
      </c>
      <c r="AB307" s="11" t="e">
        <f ca="1">IF($B307&lt;='Visualization - Projection'!$C$18,OFFSET(Projection!#REF!,$A$2,0),NA())</f>
        <v>#N/A</v>
      </c>
      <c r="AC307" s="11" t="e">
        <f ca="1">IF($B307&lt;='Visualization - Projection'!$C$18,OFFSET(Projection!AK307,$A$2,0),NA())</f>
        <v>#N/A</v>
      </c>
      <c r="AD307" s="10" t="e">
        <f ca="1">IF($B307&lt;='Visualization - Projection'!$C$18,OFFSET(Projection!AL307,$A$2,0),NA())</f>
        <v>#N/A</v>
      </c>
      <c r="AE307" s="10" t="e">
        <f ca="1">IF($B307&lt;='Visualization - Projection'!$C$18,OFFSET(Projection!AM307,$A$2,0),NA())</f>
        <v>#N/A</v>
      </c>
      <c r="AF307" s="3" t="e">
        <f ca="1">IF($B307&lt;='Visualization - Projection'!$C$18,OFFSET(Projection!K307,$A$2,0),NA())</f>
        <v>#N/A</v>
      </c>
      <c r="AG307" s="3" t="e">
        <f ca="1">IF($B307&lt;='Visualization - Projection'!$C$18,OFFSET(Projection!M307,$A$2,0),NA())</f>
        <v>#N/A</v>
      </c>
      <c r="AH307" s="3" t="e">
        <f ca="1">IF($B307&lt;='Visualization - Projection'!$C$18,OFFSET(Projection!N307,$A$2,0),NA())</f>
        <v>#N/A</v>
      </c>
    </row>
    <row r="308" spans="2:34">
      <c r="B308" s="9" t="e">
        <f ca="1">IF(B307&lt;'Visualization - Projection'!$C$18,OFFSET(Projection!A308,$A$2,0),NA())</f>
        <v>#N/A</v>
      </c>
      <c r="C308" s="10" t="e">
        <f ca="1">IF($B308&lt;='Visualization - Projection'!$C$18,OFFSET(Projection!B308,$A$2,0),NA())</f>
        <v>#N/A</v>
      </c>
      <c r="D308" s="11" t="e">
        <f ca="1">IF($B308&lt;='Visualization - Projection'!$C$18,OFFSET(Projection!C308,$A$2,0),NA())</f>
        <v>#N/A</v>
      </c>
      <c r="E308" s="12" t="e">
        <f ca="1">IF($B308&lt;='Visualization - Projection'!$C$18,OFFSET(Projection!D308,$A$2,0),NA())</f>
        <v>#N/A</v>
      </c>
      <c r="F308" s="12" t="e">
        <f ca="1">IF($B308&lt;='Visualization - Projection'!$C$18,OFFSET(Projection!#REF!,$A$2,0),NA())</f>
        <v>#N/A</v>
      </c>
      <c r="G308" s="10" t="e">
        <f ca="1">IF($B308&lt;='Visualization - Projection'!$C$18,OFFSET(Projection!E308,$A$2,0),NA())</f>
        <v>#N/A</v>
      </c>
      <c r="H308" s="12" t="e">
        <f ca="1">IF($B308&lt;='Visualization - Projection'!$C$18,OFFSET(Projection!F308,$A$2,0),NA())</f>
        <v>#N/A</v>
      </c>
      <c r="I308" s="12" t="e">
        <f ca="1">IF($B308&lt;='Visualization - Projection'!$C$18,OFFSET(Projection!#REF!,$A$2,0),NA())</f>
        <v>#N/A</v>
      </c>
      <c r="J308" s="10" t="e">
        <f ca="1">IF($B308&lt;='Visualization - Projection'!$C$18,OFFSET(Projection!O308,$A$2,0),NA())</f>
        <v>#N/A</v>
      </c>
      <c r="K308" s="10" t="e">
        <f ca="1">IF($B308&lt;='Visualization - Projection'!$C$18,OFFSET(Projection!P308,$A$2,0),NA())</f>
        <v>#N/A</v>
      </c>
      <c r="L308" s="12" t="e">
        <f ca="1">IF($B308&lt;='Visualization - Projection'!$C$18,OFFSET(Projection!Q308,$A$2,0),NA())</f>
        <v>#N/A</v>
      </c>
      <c r="M308" s="12" t="e">
        <f ca="1">IF($B308&lt;='Visualization - Projection'!$C$18,OFFSET(Projection!#REF!,$A$2,0),NA())</f>
        <v>#N/A</v>
      </c>
      <c r="N308" s="10" t="e">
        <f ca="1">IF($B308&lt;='Visualization - Projection'!$C$18,OFFSET(Projection!T308,$A$2,0),NA())</f>
        <v>#N/A</v>
      </c>
      <c r="O308" s="11" t="e">
        <f ca="1">IF($B308&lt;='Visualization - Projection'!$C$18,OFFSET(Projection!U308,$A$2,0),NA())</f>
        <v>#N/A</v>
      </c>
      <c r="P308" s="12" t="e">
        <f ca="1">IF($B308&lt;='Visualization - Projection'!$C$18,OFFSET(Projection!V308,$A$2,0),NA())</f>
        <v>#N/A</v>
      </c>
      <c r="Q308" s="10" t="e">
        <f ca="1">IF($B308&lt;='Visualization - Projection'!$C$18,OFFSET(Projection!W308,$A$2,0),NA())</f>
        <v>#N/A</v>
      </c>
      <c r="R308" s="11" t="e">
        <f ca="1">IF($B308&lt;='Visualization - Projection'!$C$18,OFFSET(Projection!X308,$A$2,0),NA())</f>
        <v>#N/A</v>
      </c>
      <c r="S308" s="12" t="e">
        <f ca="1">IF($B308&lt;='Visualization - Projection'!$C$18,OFFSET(Projection!Y308,$A$2,0),NA())</f>
        <v>#N/A</v>
      </c>
      <c r="T308" s="10" t="e">
        <f ca="1">IF($B308&lt;='Visualization - Projection'!$C$18,OFFSET(Projection!Z308,$A$2,0),NA())</f>
        <v>#N/A</v>
      </c>
      <c r="U308" s="10" t="e">
        <f ca="1">IF($B308&lt;='Visualization - Projection'!$C$18,OFFSET(Projection!AA308,$A$2,0),NA())</f>
        <v>#N/A</v>
      </c>
      <c r="V308" s="12" t="e">
        <f ca="1">IF($B308&lt;='Visualization - Projection'!$C$18,OFFSET(Projection!AB308,$A$2,0),NA())</f>
        <v>#N/A</v>
      </c>
      <c r="W308" s="10" t="e">
        <f ca="1">IF($B308&lt;='Visualization - Projection'!$C$18,OFFSET(Projection!AC308,$A$2,0),NA())</f>
        <v>#N/A</v>
      </c>
      <c r="X308" s="12" t="e">
        <f ca="1">IF($B308&lt;='Visualization - Projection'!$C$18,OFFSET(Projection!AD308,$A$2,0),NA())</f>
        <v>#N/A</v>
      </c>
      <c r="Y308" s="11" t="e">
        <f ca="1">IF($B308&lt;='Visualization - Projection'!$C$18,OFFSET(Projection!AE308,$A$2,0),NA())</f>
        <v>#N/A</v>
      </c>
      <c r="Z308" s="10" t="e">
        <f ca="1">IF($B308&lt;='Visualization - Projection'!$C$18,OFFSET(Projection!AI308,$A$2,0),NA())</f>
        <v>#N/A</v>
      </c>
      <c r="AA308" s="11" t="e">
        <f ca="1">IF($B308&lt;='Visualization - Projection'!$C$18,OFFSET(Projection!AJ308,$A$2,0),NA())</f>
        <v>#N/A</v>
      </c>
      <c r="AB308" s="11" t="e">
        <f ca="1">IF($B308&lt;='Visualization - Projection'!$C$18,OFFSET(Projection!#REF!,$A$2,0),NA())</f>
        <v>#N/A</v>
      </c>
      <c r="AC308" s="11" t="e">
        <f ca="1">IF($B308&lt;='Visualization - Projection'!$C$18,OFFSET(Projection!AK308,$A$2,0),NA())</f>
        <v>#N/A</v>
      </c>
      <c r="AD308" s="10" t="e">
        <f ca="1">IF($B308&lt;='Visualization - Projection'!$C$18,OFFSET(Projection!AL308,$A$2,0),NA())</f>
        <v>#N/A</v>
      </c>
      <c r="AE308" s="10" t="e">
        <f ca="1">IF($B308&lt;='Visualization - Projection'!$C$18,OFFSET(Projection!AM308,$A$2,0),NA())</f>
        <v>#N/A</v>
      </c>
      <c r="AF308" s="3" t="e">
        <f ca="1">IF($B308&lt;='Visualization - Projection'!$C$18,OFFSET(Projection!K308,$A$2,0),NA())</f>
        <v>#N/A</v>
      </c>
      <c r="AG308" s="3" t="e">
        <f ca="1">IF($B308&lt;='Visualization - Projection'!$C$18,OFFSET(Projection!M308,$A$2,0),NA())</f>
        <v>#N/A</v>
      </c>
      <c r="AH308" s="3" t="e">
        <f ca="1">IF($B308&lt;='Visualization - Projection'!$C$18,OFFSET(Projection!N308,$A$2,0),NA())</f>
        <v>#N/A</v>
      </c>
    </row>
    <row r="309" spans="2:34">
      <c r="B309" s="9" t="e">
        <f ca="1">IF(B308&lt;'Visualization - Projection'!$C$18,OFFSET(Projection!A309,$A$2,0),NA())</f>
        <v>#N/A</v>
      </c>
      <c r="C309" s="10" t="e">
        <f ca="1">IF($B309&lt;='Visualization - Projection'!$C$18,OFFSET(Projection!B309,$A$2,0),NA())</f>
        <v>#N/A</v>
      </c>
      <c r="D309" s="11" t="e">
        <f ca="1">IF($B309&lt;='Visualization - Projection'!$C$18,OFFSET(Projection!C309,$A$2,0),NA())</f>
        <v>#N/A</v>
      </c>
      <c r="E309" s="12" t="e">
        <f ca="1">IF($B309&lt;='Visualization - Projection'!$C$18,OFFSET(Projection!D309,$A$2,0),NA())</f>
        <v>#N/A</v>
      </c>
      <c r="F309" s="12" t="e">
        <f ca="1">IF($B309&lt;='Visualization - Projection'!$C$18,OFFSET(Projection!#REF!,$A$2,0),NA())</f>
        <v>#N/A</v>
      </c>
      <c r="G309" s="10" t="e">
        <f ca="1">IF($B309&lt;='Visualization - Projection'!$C$18,OFFSET(Projection!E309,$A$2,0),NA())</f>
        <v>#N/A</v>
      </c>
      <c r="H309" s="12" t="e">
        <f ca="1">IF($B309&lt;='Visualization - Projection'!$C$18,OFFSET(Projection!F309,$A$2,0),NA())</f>
        <v>#N/A</v>
      </c>
      <c r="I309" s="12" t="e">
        <f ca="1">IF($B309&lt;='Visualization - Projection'!$C$18,OFFSET(Projection!#REF!,$A$2,0),NA())</f>
        <v>#N/A</v>
      </c>
      <c r="J309" s="10" t="e">
        <f ca="1">IF($B309&lt;='Visualization - Projection'!$C$18,OFFSET(Projection!O309,$A$2,0),NA())</f>
        <v>#N/A</v>
      </c>
      <c r="K309" s="10" t="e">
        <f ca="1">IF($B309&lt;='Visualization - Projection'!$C$18,OFFSET(Projection!P309,$A$2,0),NA())</f>
        <v>#N/A</v>
      </c>
      <c r="L309" s="12" t="e">
        <f ca="1">IF($B309&lt;='Visualization - Projection'!$C$18,OFFSET(Projection!Q309,$A$2,0),NA())</f>
        <v>#N/A</v>
      </c>
      <c r="M309" s="12" t="e">
        <f ca="1">IF($B309&lt;='Visualization - Projection'!$C$18,OFFSET(Projection!#REF!,$A$2,0),NA())</f>
        <v>#N/A</v>
      </c>
      <c r="N309" s="10" t="e">
        <f ca="1">IF($B309&lt;='Visualization - Projection'!$C$18,OFFSET(Projection!T309,$A$2,0),NA())</f>
        <v>#N/A</v>
      </c>
      <c r="O309" s="11" t="e">
        <f ca="1">IF($B309&lt;='Visualization - Projection'!$C$18,OFFSET(Projection!U309,$A$2,0),NA())</f>
        <v>#N/A</v>
      </c>
      <c r="P309" s="12" t="e">
        <f ca="1">IF($B309&lt;='Visualization - Projection'!$C$18,OFFSET(Projection!V309,$A$2,0),NA())</f>
        <v>#N/A</v>
      </c>
      <c r="Q309" s="10" t="e">
        <f ca="1">IF($B309&lt;='Visualization - Projection'!$C$18,OFFSET(Projection!W309,$A$2,0),NA())</f>
        <v>#N/A</v>
      </c>
      <c r="R309" s="11" t="e">
        <f ca="1">IF($B309&lt;='Visualization - Projection'!$C$18,OFFSET(Projection!X309,$A$2,0),NA())</f>
        <v>#N/A</v>
      </c>
      <c r="S309" s="12" t="e">
        <f ca="1">IF($B309&lt;='Visualization - Projection'!$C$18,OFFSET(Projection!Y309,$A$2,0),NA())</f>
        <v>#N/A</v>
      </c>
      <c r="T309" s="10" t="e">
        <f ca="1">IF($B309&lt;='Visualization - Projection'!$C$18,OFFSET(Projection!Z309,$A$2,0),NA())</f>
        <v>#N/A</v>
      </c>
      <c r="U309" s="10" t="e">
        <f ca="1">IF($B309&lt;='Visualization - Projection'!$C$18,OFFSET(Projection!AA309,$A$2,0),NA())</f>
        <v>#N/A</v>
      </c>
      <c r="V309" s="12" t="e">
        <f ca="1">IF($B309&lt;='Visualization - Projection'!$C$18,OFFSET(Projection!AB309,$A$2,0),NA())</f>
        <v>#N/A</v>
      </c>
      <c r="W309" s="10" t="e">
        <f ca="1">IF($B309&lt;='Visualization - Projection'!$C$18,OFFSET(Projection!AC309,$A$2,0),NA())</f>
        <v>#N/A</v>
      </c>
      <c r="X309" s="12" t="e">
        <f ca="1">IF($B309&lt;='Visualization - Projection'!$C$18,OFFSET(Projection!AD309,$A$2,0),NA())</f>
        <v>#N/A</v>
      </c>
      <c r="Y309" s="11" t="e">
        <f ca="1">IF($B309&lt;='Visualization - Projection'!$C$18,OFFSET(Projection!AE309,$A$2,0),NA())</f>
        <v>#N/A</v>
      </c>
      <c r="Z309" s="10" t="e">
        <f ca="1">IF($B309&lt;='Visualization - Projection'!$C$18,OFFSET(Projection!AI309,$A$2,0),NA())</f>
        <v>#N/A</v>
      </c>
      <c r="AA309" s="11" t="e">
        <f ca="1">IF($B309&lt;='Visualization - Projection'!$C$18,OFFSET(Projection!AJ309,$A$2,0),NA())</f>
        <v>#N/A</v>
      </c>
      <c r="AB309" s="11" t="e">
        <f ca="1">IF($B309&lt;='Visualization - Projection'!$C$18,OFFSET(Projection!#REF!,$A$2,0),NA())</f>
        <v>#N/A</v>
      </c>
      <c r="AC309" s="11" t="e">
        <f ca="1">IF($B309&lt;='Visualization - Projection'!$C$18,OFFSET(Projection!AK309,$A$2,0),NA())</f>
        <v>#N/A</v>
      </c>
      <c r="AD309" s="10" t="e">
        <f ca="1">IF($B309&lt;='Visualization - Projection'!$C$18,OFFSET(Projection!AL309,$A$2,0),NA())</f>
        <v>#N/A</v>
      </c>
      <c r="AE309" s="10" t="e">
        <f ca="1">IF($B309&lt;='Visualization - Projection'!$C$18,OFFSET(Projection!AM309,$A$2,0),NA())</f>
        <v>#N/A</v>
      </c>
      <c r="AF309" s="3" t="e">
        <f ca="1">IF($B309&lt;='Visualization - Projection'!$C$18,OFFSET(Projection!K309,$A$2,0),NA())</f>
        <v>#N/A</v>
      </c>
      <c r="AG309" s="3" t="e">
        <f ca="1">IF($B309&lt;='Visualization - Projection'!$C$18,OFFSET(Projection!M309,$A$2,0),NA())</f>
        <v>#N/A</v>
      </c>
      <c r="AH309" s="3" t="e">
        <f ca="1">IF($B309&lt;='Visualization - Projection'!$C$18,OFFSET(Projection!N309,$A$2,0),NA())</f>
        <v>#N/A</v>
      </c>
    </row>
    <row r="310" spans="2:34">
      <c r="B310" s="9" t="e">
        <f ca="1">IF(B309&lt;'Visualization - Projection'!$C$18,OFFSET(Projection!A310,$A$2,0),NA())</f>
        <v>#N/A</v>
      </c>
      <c r="C310" s="10" t="e">
        <f ca="1">IF($B310&lt;='Visualization - Projection'!$C$18,OFFSET(Projection!B310,$A$2,0),NA())</f>
        <v>#N/A</v>
      </c>
      <c r="D310" s="11" t="e">
        <f ca="1">IF($B310&lt;='Visualization - Projection'!$C$18,OFFSET(Projection!C310,$A$2,0),NA())</f>
        <v>#N/A</v>
      </c>
      <c r="E310" s="12" t="e">
        <f ca="1">IF($B310&lt;='Visualization - Projection'!$C$18,OFFSET(Projection!D310,$A$2,0),NA())</f>
        <v>#N/A</v>
      </c>
      <c r="F310" s="12" t="e">
        <f ca="1">IF($B310&lt;='Visualization - Projection'!$C$18,OFFSET(Projection!#REF!,$A$2,0),NA())</f>
        <v>#N/A</v>
      </c>
      <c r="G310" s="10" t="e">
        <f ca="1">IF($B310&lt;='Visualization - Projection'!$C$18,OFFSET(Projection!E310,$A$2,0),NA())</f>
        <v>#N/A</v>
      </c>
      <c r="H310" s="12" t="e">
        <f ca="1">IF($B310&lt;='Visualization - Projection'!$C$18,OFFSET(Projection!F310,$A$2,0),NA())</f>
        <v>#N/A</v>
      </c>
      <c r="I310" s="12" t="e">
        <f ca="1">IF($B310&lt;='Visualization - Projection'!$C$18,OFFSET(Projection!#REF!,$A$2,0),NA())</f>
        <v>#N/A</v>
      </c>
      <c r="J310" s="10" t="e">
        <f ca="1">IF($B310&lt;='Visualization - Projection'!$C$18,OFFSET(Projection!O310,$A$2,0),NA())</f>
        <v>#N/A</v>
      </c>
      <c r="K310" s="10" t="e">
        <f ca="1">IF($B310&lt;='Visualization - Projection'!$C$18,OFFSET(Projection!P310,$A$2,0),NA())</f>
        <v>#N/A</v>
      </c>
      <c r="L310" s="12" t="e">
        <f ca="1">IF($B310&lt;='Visualization - Projection'!$C$18,OFFSET(Projection!Q310,$A$2,0),NA())</f>
        <v>#N/A</v>
      </c>
      <c r="M310" s="12" t="e">
        <f ca="1">IF($B310&lt;='Visualization - Projection'!$C$18,OFFSET(Projection!#REF!,$A$2,0),NA())</f>
        <v>#N/A</v>
      </c>
      <c r="N310" s="10" t="e">
        <f ca="1">IF($B310&lt;='Visualization - Projection'!$C$18,OFFSET(Projection!T310,$A$2,0),NA())</f>
        <v>#N/A</v>
      </c>
      <c r="O310" s="11" t="e">
        <f ca="1">IF($B310&lt;='Visualization - Projection'!$C$18,OFFSET(Projection!U310,$A$2,0),NA())</f>
        <v>#N/A</v>
      </c>
      <c r="P310" s="12" t="e">
        <f ca="1">IF($B310&lt;='Visualization - Projection'!$C$18,OFFSET(Projection!V310,$A$2,0),NA())</f>
        <v>#N/A</v>
      </c>
      <c r="Q310" s="10" t="e">
        <f ca="1">IF($B310&lt;='Visualization - Projection'!$C$18,OFFSET(Projection!W310,$A$2,0),NA())</f>
        <v>#N/A</v>
      </c>
      <c r="R310" s="11" t="e">
        <f ca="1">IF($B310&lt;='Visualization - Projection'!$C$18,OFFSET(Projection!X310,$A$2,0),NA())</f>
        <v>#N/A</v>
      </c>
      <c r="S310" s="12" t="e">
        <f ca="1">IF($B310&lt;='Visualization - Projection'!$C$18,OFFSET(Projection!Y310,$A$2,0),NA())</f>
        <v>#N/A</v>
      </c>
      <c r="T310" s="10" t="e">
        <f ca="1">IF($B310&lt;='Visualization - Projection'!$C$18,OFFSET(Projection!Z310,$A$2,0),NA())</f>
        <v>#N/A</v>
      </c>
      <c r="U310" s="10" t="e">
        <f ca="1">IF($B310&lt;='Visualization - Projection'!$C$18,OFFSET(Projection!AA310,$A$2,0),NA())</f>
        <v>#N/A</v>
      </c>
      <c r="V310" s="12" t="e">
        <f ca="1">IF($B310&lt;='Visualization - Projection'!$C$18,OFFSET(Projection!AB310,$A$2,0),NA())</f>
        <v>#N/A</v>
      </c>
      <c r="W310" s="10" t="e">
        <f ca="1">IF($B310&lt;='Visualization - Projection'!$C$18,OFFSET(Projection!AC310,$A$2,0),NA())</f>
        <v>#N/A</v>
      </c>
      <c r="X310" s="12" t="e">
        <f ca="1">IF($B310&lt;='Visualization - Projection'!$C$18,OFFSET(Projection!AD310,$A$2,0),NA())</f>
        <v>#N/A</v>
      </c>
      <c r="Y310" s="11" t="e">
        <f ca="1">IF($B310&lt;='Visualization - Projection'!$C$18,OFFSET(Projection!AE310,$A$2,0),NA())</f>
        <v>#N/A</v>
      </c>
      <c r="Z310" s="10" t="e">
        <f ca="1">IF($B310&lt;='Visualization - Projection'!$C$18,OFFSET(Projection!AI310,$A$2,0),NA())</f>
        <v>#N/A</v>
      </c>
      <c r="AA310" s="11" t="e">
        <f ca="1">IF($B310&lt;='Visualization - Projection'!$C$18,OFFSET(Projection!AJ310,$A$2,0),NA())</f>
        <v>#N/A</v>
      </c>
      <c r="AB310" s="11" t="e">
        <f ca="1">IF($B310&lt;='Visualization - Projection'!$C$18,OFFSET(Projection!#REF!,$A$2,0),NA())</f>
        <v>#N/A</v>
      </c>
      <c r="AC310" s="11" t="e">
        <f ca="1">IF($B310&lt;='Visualization - Projection'!$C$18,OFFSET(Projection!AK310,$A$2,0),NA())</f>
        <v>#N/A</v>
      </c>
      <c r="AD310" s="10" t="e">
        <f ca="1">IF($B310&lt;='Visualization - Projection'!$C$18,OFFSET(Projection!AL310,$A$2,0),NA())</f>
        <v>#N/A</v>
      </c>
      <c r="AE310" s="10" t="e">
        <f ca="1">IF($B310&lt;='Visualization - Projection'!$C$18,OFFSET(Projection!AM310,$A$2,0),NA())</f>
        <v>#N/A</v>
      </c>
      <c r="AF310" s="3" t="e">
        <f ca="1">IF($B310&lt;='Visualization - Projection'!$C$18,OFFSET(Projection!K310,$A$2,0),NA())</f>
        <v>#N/A</v>
      </c>
      <c r="AG310" s="3" t="e">
        <f ca="1">IF($B310&lt;='Visualization - Projection'!$C$18,OFFSET(Projection!M310,$A$2,0),NA())</f>
        <v>#N/A</v>
      </c>
      <c r="AH310" s="3" t="e">
        <f ca="1">IF($B310&lt;='Visualization - Projection'!$C$18,OFFSET(Projection!N310,$A$2,0),NA())</f>
        <v>#N/A</v>
      </c>
    </row>
    <row r="311" spans="2:34">
      <c r="B311" s="9" t="e">
        <f ca="1">IF(B310&lt;'Visualization - Projection'!$C$18,OFFSET(Projection!A311,$A$2,0),NA())</f>
        <v>#N/A</v>
      </c>
      <c r="C311" s="10" t="e">
        <f ca="1">IF($B311&lt;='Visualization - Projection'!$C$18,OFFSET(Projection!B311,$A$2,0),NA())</f>
        <v>#N/A</v>
      </c>
      <c r="D311" s="11" t="e">
        <f ca="1">IF($B311&lt;='Visualization - Projection'!$C$18,OFFSET(Projection!C311,$A$2,0),NA())</f>
        <v>#N/A</v>
      </c>
      <c r="E311" s="12" t="e">
        <f ca="1">IF($B311&lt;='Visualization - Projection'!$C$18,OFFSET(Projection!D311,$A$2,0),NA())</f>
        <v>#N/A</v>
      </c>
      <c r="F311" s="12" t="e">
        <f ca="1">IF($B311&lt;='Visualization - Projection'!$C$18,OFFSET(Projection!#REF!,$A$2,0),NA())</f>
        <v>#N/A</v>
      </c>
      <c r="G311" s="10" t="e">
        <f ca="1">IF($B311&lt;='Visualization - Projection'!$C$18,OFFSET(Projection!E311,$A$2,0),NA())</f>
        <v>#N/A</v>
      </c>
      <c r="H311" s="12" t="e">
        <f ca="1">IF($B311&lt;='Visualization - Projection'!$C$18,OFFSET(Projection!F311,$A$2,0),NA())</f>
        <v>#N/A</v>
      </c>
      <c r="I311" s="12" t="e">
        <f ca="1">IF($B311&lt;='Visualization - Projection'!$C$18,OFFSET(Projection!#REF!,$A$2,0),NA())</f>
        <v>#N/A</v>
      </c>
      <c r="J311" s="10" t="e">
        <f ca="1">IF($B311&lt;='Visualization - Projection'!$C$18,OFFSET(Projection!O311,$A$2,0),NA())</f>
        <v>#N/A</v>
      </c>
      <c r="K311" s="10" t="e">
        <f ca="1">IF($B311&lt;='Visualization - Projection'!$C$18,OFFSET(Projection!P311,$A$2,0),NA())</f>
        <v>#N/A</v>
      </c>
      <c r="L311" s="12" t="e">
        <f ca="1">IF($B311&lt;='Visualization - Projection'!$C$18,OFFSET(Projection!Q311,$A$2,0),NA())</f>
        <v>#N/A</v>
      </c>
      <c r="M311" s="12" t="e">
        <f ca="1">IF($B311&lt;='Visualization - Projection'!$C$18,OFFSET(Projection!#REF!,$A$2,0),NA())</f>
        <v>#N/A</v>
      </c>
      <c r="N311" s="10" t="e">
        <f ca="1">IF($B311&lt;='Visualization - Projection'!$C$18,OFFSET(Projection!T311,$A$2,0),NA())</f>
        <v>#N/A</v>
      </c>
      <c r="O311" s="11" t="e">
        <f ca="1">IF($B311&lt;='Visualization - Projection'!$C$18,OFFSET(Projection!U311,$A$2,0),NA())</f>
        <v>#N/A</v>
      </c>
      <c r="P311" s="12" t="e">
        <f ca="1">IF($B311&lt;='Visualization - Projection'!$C$18,OFFSET(Projection!V311,$A$2,0),NA())</f>
        <v>#N/A</v>
      </c>
      <c r="Q311" s="10" t="e">
        <f ca="1">IF($B311&lt;='Visualization - Projection'!$C$18,OFFSET(Projection!W311,$A$2,0),NA())</f>
        <v>#N/A</v>
      </c>
      <c r="R311" s="11" t="e">
        <f ca="1">IF($B311&lt;='Visualization - Projection'!$C$18,OFFSET(Projection!X311,$A$2,0),NA())</f>
        <v>#N/A</v>
      </c>
      <c r="S311" s="12" t="e">
        <f ca="1">IF($B311&lt;='Visualization - Projection'!$C$18,OFFSET(Projection!Y311,$A$2,0),NA())</f>
        <v>#N/A</v>
      </c>
      <c r="T311" s="10" t="e">
        <f ca="1">IF($B311&lt;='Visualization - Projection'!$C$18,OFFSET(Projection!Z311,$A$2,0),NA())</f>
        <v>#N/A</v>
      </c>
      <c r="U311" s="10" t="e">
        <f ca="1">IF($B311&lt;='Visualization - Projection'!$C$18,OFFSET(Projection!AA311,$A$2,0),NA())</f>
        <v>#N/A</v>
      </c>
      <c r="V311" s="12" t="e">
        <f ca="1">IF($B311&lt;='Visualization - Projection'!$C$18,OFFSET(Projection!AB311,$A$2,0),NA())</f>
        <v>#N/A</v>
      </c>
      <c r="W311" s="10" t="e">
        <f ca="1">IF($B311&lt;='Visualization - Projection'!$C$18,OFFSET(Projection!AC311,$A$2,0),NA())</f>
        <v>#N/A</v>
      </c>
      <c r="X311" s="12" t="e">
        <f ca="1">IF($B311&lt;='Visualization - Projection'!$C$18,OFFSET(Projection!AD311,$A$2,0),NA())</f>
        <v>#N/A</v>
      </c>
      <c r="Y311" s="11" t="e">
        <f ca="1">IF($B311&lt;='Visualization - Projection'!$C$18,OFFSET(Projection!AE311,$A$2,0),NA())</f>
        <v>#N/A</v>
      </c>
      <c r="Z311" s="10" t="e">
        <f ca="1">IF($B311&lt;='Visualization - Projection'!$C$18,OFFSET(Projection!AI311,$A$2,0),NA())</f>
        <v>#N/A</v>
      </c>
      <c r="AA311" s="11" t="e">
        <f ca="1">IF($B311&lt;='Visualization - Projection'!$C$18,OFFSET(Projection!AJ311,$A$2,0),NA())</f>
        <v>#N/A</v>
      </c>
      <c r="AB311" s="11" t="e">
        <f ca="1">IF($B311&lt;='Visualization - Projection'!$C$18,OFFSET(Projection!#REF!,$A$2,0),NA())</f>
        <v>#N/A</v>
      </c>
      <c r="AC311" s="11" t="e">
        <f ca="1">IF($B311&lt;='Visualization - Projection'!$C$18,OFFSET(Projection!AK311,$A$2,0),NA())</f>
        <v>#N/A</v>
      </c>
      <c r="AD311" s="10" t="e">
        <f ca="1">IF($B311&lt;='Visualization - Projection'!$C$18,OFFSET(Projection!AL311,$A$2,0),NA())</f>
        <v>#N/A</v>
      </c>
      <c r="AE311" s="10" t="e">
        <f ca="1">IF($B311&lt;='Visualization - Projection'!$C$18,OFFSET(Projection!AM311,$A$2,0),NA())</f>
        <v>#N/A</v>
      </c>
      <c r="AF311" s="3" t="e">
        <f ca="1">IF($B311&lt;='Visualization - Projection'!$C$18,OFFSET(Projection!K311,$A$2,0),NA())</f>
        <v>#N/A</v>
      </c>
      <c r="AG311" s="3" t="e">
        <f ca="1">IF($B311&lt;='Visualization - Projection'!$C$18,OFFSET(Projection!M311,$A$2,0),NA())</f>
        <v>#N/A</v>
      </c>
      <c r="AH311" s="3" t="e">
        <f ca="1">IF($B311&lt;='Visualization - Projection'!$C$18,OFFSET(Projection!N311,$A$2,0),NA())</f>
        <v>#N/A</v>
      </c>
    </row>
    <row r="312" spans="2:34">
      <c r="B312" s="9" t="e">
        <f ca="1">IF(B311&lt;'Visualization - Projection'!$C$18,OFFSET(Projection!A312,$A$2,0),NA())</f>
        <v>#N/A</v>
      </c>
      <c r="C312" s="10" t="e">
        <f ca="1">IF($B312&lt;='Visualization - Projection'!$C$18,OFFSET(Projection!B312,$A$2,0),NA())</f>
        <v>#N/A</v>
      </c>
      <c r="D312" s="11" t="e">
        <f ca="1">IF($B312&lt;='Visualization - Projection'!$C$18,OFFSET(Projection!C312,$A$2,0),NA())</f>
        <v>#N/A</v>
      </c>
      <c r="E312" s="12" t="e">
        <f ca="1">IF($B312&lt;='Visualization - Projection'!$C$18,OFFSET(Projection!D312,$A$2,0),NA())</f>
        <v>#N/A</v>
      </c>
      <c r="F312" s="12" t="e">
        <f ca="1">IF($B312&lt;='Visualization - Projection'!$C$18,OFFSET(Projection!#REF!,$A$2,0),NA())</f>
        <v>#N/A</v>
      </c>
      <c r="G312" s="10" t="e">
        <f ca="1">IF($B312&lt;='Visualization - Projection'!$C$18,OFFSET(Projection!E312,$A$2,0),NA())</f>
        <v>#N/A</v>
      </c>
      <c r="H312" s="12" t="e">
        <f ca="1">IF($B312&lt;='Visualization - Projection'!$C$18,OFFSET(Projection!F312,$A$2,0),NA())</f>
        <v>#N/A</v>
      </c>
      <c r="I312" s="12" t="e">
        <f ca="1">IF($B312&lt;='Visualization - Projection'!$C$18,OFFSET(Projection!#REF!,$A$2,0),NA())</f>
        <v>#N/A</v>
      </c>
      <c r="J312" s="10" t="e">
        <f ca="1">IF($B312&lt;='Visualization - Projection'!$C$18,OFFSET(Projection!O312,$A$2,0),NA())</f>
        <v>#N/A</v>
      </c>
      <c r="K312" s="10" t="e">
        <f ca="1">IF($B312&lt;='Visualization - Projection'!$C$18,OFFSET(Projection!P312,$A$2,0),NA())</f>
        <v>#N/A</v>
      </c>
      <c r="L312" s="12" t="e">
        <f ca="1">IF($B312&lt;='Visualization - Projection'!$C$18,OFFSET(Projection!Q312,$A$2,0),NA())</f>
        <v>#N/A</v>
      </c>
      <c r="M312" s="12" t="e">
        <f ca="1">IF($B312&lt;='Visualization - Projection'!$C$18,OFFSET(Projection!#REF!,$A$2,0),NA())</f>
        <v>#N/A</v>
      </c>
      <c r="N312" s="10" t="e">
        <f ca="1">IF($B312&lt;='Visualization - Projection'!$C$18,OFFSET(Projection!T312,$A$2,0),NA())</f>
        <v>#N/A</v>
      </c>
      <c r="O312" s="11" t="e">
        <f ca="1">IF($B312&lt;='Visualization - Projection'!$C$18,OFFSET(Projection!U312,$A$2,0),NA())</f>
        <v>#N/A</v>
      </c>
      <c r="P312" s="12" t="e">
        <f ca="1">IF($B312&lt;='Visualization - Projection'!$C$18,OFFSET(Projection!V312,$A$2,0),NA())</f>
        <v>#N/A</v>
      </c>
      <c r="Q312" s="10" t="e">
        <f ca="1">IF($B312&lt;='Visualization - Projection'!$C$18,OFFSET(Projection!W312,$A$2,0),NA())</f>
        <v>#N/A</v>
      </c>
      <c r="R312" s="11" t="e">
        <f ca="1">IF($B312&lt;='Visualization - Projection'!$C$18,OFFSET(Projection!X312,$A$2,0),NA())</f>
        <v>#N/A</v>
      </c>
      <c r="S312" s="12" t="e">
        <f ca="1">IF($B312&lt;='Visualization - Projection'!$C$18,OFFSET(Projection!Y312,$A$2,0),NA())</f>
        <v>#N/A</v>
      </c>
      <c r="T312" s="10" t="e">
        <f ca="1">IF($B312&lt;='Visualization - Projection'!$C$18,OFFSET(Projection!Z312,$A$2,0),NA())</f>
        <v>#N/A</v>
      </c>
      <c r="U312" s="10" t="e">
        <f ca="1">IF($B312&lt;='Visualization - Projection'!$C$18,OFFSET(Projection!AA312,$A$2,0),NA())</f>
        <v>#N/A</v>
      </c>
      <c r="V312" s="12" t="e">
        <f ca="1">IF($B312&lt;='Visualization - Projection'!$C$18,OFFSET(Projection!AB312,$A$2,0),NA())</f>
        <v>#N/A</v>
      </c>
      <c r="W312" s="10" t="e">
        <f ca="1">IF($B312&lt;='Visualization - Projection'!$C$18,OFFSET(Projection!AC312,$A$2,0),NA())</f>
        <v>#N/A</v>
      </c>
      <c r="X312" s="12" t="e">
        <f ca="1">IF($B312&lt;='Visualization - Projection'!$C$18,OFFSET(Projection!AD312,$A$2,0),NA())</f>
        <v>#N/A</v>
      </c>
      <c r="Y312" s="11" t="e">
        <f ca="1">IF($B312&lt;='Visualization - Projection'!$C$18,OFFSET(Projection!AE312,$A$2,0),NA())</f>
        <v>#N/A</v>
      </c>
      <c r="Z312" s="10" t="e">
        <f ca="1">IF($B312&lt;='Visualization - Projection'!$C$18,OFFSET(Projection!AI312,$A$2,0),NA())</f>
        <v>#N/A</v>
      </c>
      <c r="AA312" s="11" t="e">
        <f ca="1">IF($B312&lt;='Visualization - Projection'!$C$18,OFFSET(Projection!AJ312,$A$2,0),NA())</f>
        <v>#N/A</v>
      </c>
      <c r="AB312" s="11" t="e">
        <f ca="1">IF($B312&lt;='Visualization - Projection'!$C$18,OFFSET(Projection!#REF!,$A$2,0),NA())</f>
        <v>#N/A</v>
      </c>
      <c r="AC312" s="11" t="e">
        <f ca="1">IF($B312&lt;='Visualization - Projection'!$C$18,OFFSET(Projection!AK312,$A$2,0),NA())</f>
        <v>#N/A</v>
      </c>
      <c r="AD312" s="10" t="e">
        <f ca="1">IF($B312&lt;='Visualization - Projection'!$C$18,OFFSET(Projection!AL312,$A$2,0),NA())</f>
        <v>#N/A</v>
      </c>
      <c r="AE312" s="10" t="e">
        <f ca="1">IF($B312&lt;='Visualization - Projection'!$C$18,OFFSET(Projection!AM312,$A$2,0),NA())</f>
        <v>#N/A</v>
      </c>
      <c r="AF312" s="3" t="e">
        <f ca="1">IF($B312&lt;='Visualization - Projection'!$C$18,OFFSET(Projection!K312,$A$2,0),NA())</f>
        <v>#N/A</v>
      </c>
      <c r="AG312" s="3" t="e">
        <f ca="1">IF($B312&lt;='Visualization - Projection'!$C$18,OFFSET(Projection!M312,$A$2,0),NA())</f>
        <v>#N/A</v>
      </c>
      <c r="AH312" s="3" t="e">
        <f ca="1">IF($B312&lt;='Visualization - Projection'!$C$18,OFFSET(Projection!N312,$A$2,0),NA())</f>
        <v>#N/A</v>
      </c>
    </row>
    <row r="313" spans="2:34">
      <c r="B313" s="9" t="e">
        <f ca="1">IF(B312&lt;'Visualization - Projection'!$C$18,OFFSET(Projection!A313,$A$2,0),NA())</f>
        <v>#N/A</v>
      </c>
      <c r="C313" s="10" t="e">
        <f ca="1">IF($B313&lt;='Visualization - Projection'!$C$18,OFFSET(Projection!B313,$A$2,0),NA())</f>
        <v>#N/A</v>
      </c>
      <c r="D313" s="11" t="e">
        <f ca="1">IF($B313&lt;='Visualization - Projection'!$C$18,OFFSET(Projection!C313,$A$2,0),NA())</f>
        <v>#N/A</v>
      </c>
      <c r="E313" s="12" t="e">
        <f ca="1">IF($B313&lt;='Visualization - Projection'!$C$18,OFFSET(Projection!D313,$A$2,0),NA())</f>
        <v>#N/A</v>
      </c>
      <c r="F313" s="12" t="e">
        <f ca="1">IF($B313&lt;='Visualization - Projection'!$C$18,OFFSET(Projection!#REF!,$A$2,0),NA())</f>
        <v>#N/A</v>
      </c>
      <c r="G313" s="10" t="e">
        <f ca="1">IF($B313&lt;='Visualization - Projection'!$C$18,OFFSET(Projection!E313,$A$2,0),NA())</f>
        <v>#N/A</v>
      </c>
      <c r="H313" s="12" t="e">
        <f ca="1">IF($B313&lt;='Visualization - Projection'!$C$18,OFFSET(Projection!F313,$A$2,0),NA())</f>
        <v>#N/A</v>
      </c>
      <c r="I313" s="12" t="e">
        <f ca="1">IF($B313&lt;='Visualization - Projection'!$C$18,OFFSET(Projection!#REF!,$A$2,0),NA())</f>
        <v>#N/A</v>
      </c>
      <c r="J313" s="10" t="e">
        <f ca="1">IF($B313&lt;='Visualization - Projection'!$C$18,OFFSET(Projection!O313,$A$2,0),NA())</f>
        <v>#N/A</v>
      </c>
      <c r="K313" s="10" t="e">
        <f ca="1">IF($B313&lt;='Visualization - Projection'!$C$18,OFFSET(Projection!P313,$A$2,0),NA())</f>
        <v>#N/A</v>
      </c>
      <c r="L313" s="12" t="e">
        <f ca="1">IF($B313&lt;='Visualization - Projection'!$C$18,OFFSET(Projection!Q313,$A$2,0),NA())</f>
        <v>#N/A</v>
      </c>
      <c r="M313" s="12" t="e">
        <f ca="1">IF($B313&lt;='Visualization - Projection'!$C$18,OFFSET(Projection!#REF!,$A$2,0),NA())</f>
        <v>#N/A</v>
      </c>
      <c r="N313" s="10" t="e">
        <f ca="1">IF($B313&lt;='Visualization - Projection'!$C$18,OFFSET(Projection!T313,$A$2,0),NA())</f>
        <v>#N/A</v>
      </c>
      <c r="O313" s="11" t="e">
        <f ca="1">IF($B313&lt;='Visualization - Projection'!$C$18,OFFSET(Projection!U313,$A$2,0),NA())</f>
        <v>#N/A</v>
      </c>
      <c r="P313" s="12" t="e">
        <f ca="1">IF($B313&lt;='Visualization - Projection'!$C$18,OFFSET(Projection!V313,$A$2,0),NA())</f>
        <v>#N/A</v>
      </c>
      <c r="Q313" s="10" t="e">
        <f ca="1">IF($B313&lt;='Visualization - Projection'!$C$18,OFFSET(Projection!W313,$A$2,0),NA())</f>
        <v>#N/A</v>
      </c>
      <c r="R313" s="11" t="e">
        <f ca="1">IF($B313&lt;='Visualization - Projection'!$C$18,OFFSET(Projection!X313,$A$2,0),NA())</f>
        <v>#N/A</v>
      </c>
      <c r="S313" s="12" t="e">
        <f ca="1">IF($B313&lt;='Visualization - Projection'!$C$18,OFFSET(Projection!Y313,$A$2,0),NA())</f>
        <v>#N/A</v>
      </c>
      <c r="T313" s="10" t="e">
        <f ca="1">IF($B313&lt;='Visualization - Projection'!$C$18,OFFSET(Projection!Z313,$A$2,0),NA())</f>
        <v>#N/A</v>
      </c>
      <c r="U313" s="10" t="e">
        <f ca="1">IF($B313&lt;='Visualization - Projection'!$C$18,OFFSET(Projection!AA313,$A$2,0),NA())</f>
        <v>#N/A</v>
      </c>
      <c r="V313" s="12" t="e">
        <f ca="1">IF($B313&lt;='Visualization - Projection'!$C$18,OFFSET(Projection!AB313,$A$2,0),NA())</f>
        <v>#N/A</v>
      </c>
      <c r="W313" s="10" t="e">
        <f ca="1">IF($B313&lt;='Visualization - Projection'!$C$18,OFFSET(Projection!AC313,$A$2,0),NA())</f>
        <v>#N/A</v>
      </c>
      <c r="X313" s="12" t="e">
        <f ca="1">IF($B313&lt;='Visualization - Projection'!$C$18,OFFSET(Projection!AD313,$A$2,0),NA())</f>
        <v>#N/A</v>
      </c>
      <c r="Y313" s="11" t="e">
        <f ca="1">IF($B313&lt;='Visualization - Projection'!$C$18,OFFSET(Projection!AE313,$A$2,0),NA())</f>
        <v>#N/A</v>
      </c>
      <c r="Z313" s="10" t="e">
        <f ca="1">IF($B313&lt;='Visualization - Projection'!$C$18,OFFSET(Projection!AI313,$A$2,0),NA())</f>
        <v>#N/A</v>
      </c>
      <c r="AA313" s="11" t="e">
        <f ca="1">IF($B313&lt;='Visualization - Projection'!$C$18,OFFSET(Projection!AJ313,$A$2,0),NA())</f>
        <v>#N/A</v>
      </c>
      <c r="AB313" s="11" t="e">
        <f ca="1">IF($B313&lt;='Visualization - Projection'!$C$18,OFFSET(Projection!#REF!,$A$2,0),NA())</f>
        <v>#N/A</v>
      </c>
      <c r="AC313" s="11" t="e">
        <f ca="1">IF($B313&lt;='Visualization - Projection'!$C$18,OFFSET(Projection!AK313,$A$2,0),NA())</f>
        <v>#N/A</v>
      </c>
      <c r="AD313" s="10" t="e">
        <f ca="1">IF($B313&lt;='Visualization - Projection'!$C$18,OFFSET(Projection!AL313,$A$2,0),NA())</f>
        <v>#N/A</v>
      </c>
      <c r="AE313" s="10" t="e">
        <f ca="1">IF($B313&lt;='Visualization - Projection'!$C$18,OFFSET(Projection!AM313,$A$2,0),NA())</f>
        <v>#N/A</v>
      </c>
      <c r="AF313" s="3" t="e">
        <f ca="1">IF($B313&lt;='Visualization - Projection'!$C$18,OFFSET(Projection!K313,$A$2,0),NA())</f>
        <v>#N/A</v>
      </c>
      <c r="AG313" s="3" t="e">
        <f ca="1">IF($B313&lt;='Visualization - Projection'!$C$18,OFFSET(Projection!M313,$A$2,0),NA())</f>
        <v>#N/A</v>
      </c>
      <c r="AH313" s="3" t="e">
        <f ca="1">IF($B313&lt;='Visualization - Projection'!$C$18,OFFSET(Projection!N313,$A$2,0),NA())</f>
        <v>#N/A</v>
      </c>
    </row>
    <row r="314" spans="2:34">
      <c r="B314" s="9" t="e">
        <f ca="1">IF(B313&lt;'Visualization - Projection'!$C$18,OFFSET(Projection!A314,$A$2,0),NA())</f>
        <v>#N/A</v>
      </c>
      <c r="C314" s="10" t="e">
        <f ca="1">IF($B314&lt;='Visualization - Projection'!$C$18,OFFSET(Projection!B314,$A$2,0),NA())</f>
        <v>#N/A</v>
      </c>
      <c r="D314" s="11" t="e">
        <f ca="1">IF($B314&lt;='Visualization - Projection'!$C$18,OFFSET(Projection!C314,$A$2,0),NA())</f>
        <v>#N/A</v>
      </c>
      <c r="E314" s="12" t="e">
        <f ca="1">IF($B314&lt;='Visualization - Projection'!$C$18,OFFSET(Projection!D314,$A$2,0),NA())</f>
        <v>#N/A</v>
      </c>
      <c r="F314" s="12" t="e">
        <f ca="1">IF($B314&lt;='Visualization - Projection'!$C$18,OFFSET(Projection!#REF!,$A$2,0),NA())</f>
        <v>#N/A</v>
      </c>
      <c r="G314" s="10" t="e">
        <f ca="1">IF($B314&lt;='Visualization - Projection'!$C$18,OFFSET(Projection!E314,$A$2,0),NA())</f>
        <v>#N/A</v>
      </c>
      <c r="H314" s="12" t="e">
        <f ca="1">IF($B314&lt;='Visualization - Projection'!$C$18,OFFSET(Projection!F314,$A$2,0),NA())</f>
        <v>#N/A</v>
      </c>
      <c r="I314" s="12" t="e">
        <f ca="1">IF($B314&lt;='Visualization - Projection'!$C$18,OFFSET(Projection!#REF!,$A$2,0),NA())</f>
        <v>#N/A</v>
      </c>
      <c r="J314" s="10" t="e">
        <f ca="1">IF($B314&lt;='Visualization - Projection'!$C$18,OFFSET(Projection!O314,$A$2,0),NA())</f>
        <v>#N/A</v>
      </c>
      <c r="K314" s="10" t="e">
        <f ca="1">IF($B314&lt;='Visualization - Projection'!$C$18,OFFSET(Projection!P314,$A$2,0),NA())</f>
        <v>#N/A</v>
      </c>
      <c r="L314" s="12" t="e">
        <f ca="1">IF($B314&lt;='Visualization - Projection'!$C$18,OFFSET(Projection!Q314,$A$2,0),NA())</f>
        <v>#N/A</v>
      </c>
      <c r="M314" s="12" t="e">
        <f ca="1">IF($B314&lt;='Visualization - Projection'!$C$18,OFFSET(Projection!#REF!,$A$2,0),NA())</f>
        <v>#N/A</v>
      </c>
      <c r="N314" s="10" t="e">
        <f ca="1">IF($B314&lt;='Visualization - Projection'!$C$18,OFFSET(Projection!T314,$A$2,0),NA())</f>
        <v>#N/A</v>
      </c>
      <c r="O314" s="11" t="e">
        <f ca="1">IF($B314&lt;='Visualization - Projection'!$C$18,OFFSET(Projection!U314,$A$2,0),NA())</f>
        <v>#N/A</v>
      </c>
      <c r="P314" s="12" t="e">
        <f ca="1">IF($B314&lt;='Visualization - Projection'!$C$18,OFFSET(Projection!V314,$A$2,0),NA())</f>
        <v>#N/A</v>
      </c>
      <c r="Q314" s="10" t="e">
        <f ca="1">IF($B314&lt;='Visualization - Projection'!$C$18,OFFSET(Projection!W314,$A$2,0),NA())</f>
        <v>#N/A</v>
      </c>
      <c r="R314" s="11" t="e">
        <f ca="1">IF($B314&lt;='Visualization - Projection'!$C$18,OFFSET(Projection!X314,$A$2,0),NA())</f>
        <v>#N/A</v>
      </c>
      <c r="S314" s="12" t="e">
        <f ca="1">IF($B314&lt;='Visualization - Projection'!$C$18,OFFSET(Projection!Y314,$A$2,0),NA())</f>
        <v>#N/A</v>
      </c>
      <c r="T314" s="10" t="e">
        <f ca="1">IF($B314&lt;='Visualization - Projection'!$C$18,OFFSET(Projection!Z314,$A$2,0),NA())</f>
        <v>#N/A</v>
      </c>
      <c r="U314" s="10" t="e">
        <f ca="1">IF($B314&lt;='Visualization - Projection'!$C$18,OFFSET(Projection!AA314,$A$2,0),NA())</f>
        <v>#N/A</v>
      </c>
      <c r="V314" s="12" t="e">
        <f ca="1">IF($B314&lt;='Visualization - Projection'!$C$18,OFFSET(Projection!AB314,$A$2,0),NA())</f>
        <v>#N/A</v>
      </c>
      <c r="W314" s="10" t="e">
        <f ca="1">IF($B314&lt;='Visualization - Projection'!$C$18,OFFSET(Projection!AC314,$A$2,0),NA())</f>
        <v>#N/A</v>
      </c>
      <c r="X314" s="12" t="e">
        <f ca="1">IF($B314&lt;='Visualization - Projection'!$C$18,OFFSET(Projection!AD314,$A$2,0),NA())</f>
        <v>#N/A</v>
      </c>
      <c r="Y314" s="11" t="e">
        <f ca="1">IF($B314&lt;='Visualization - Projection'!$C$18,OFFSET(Projection!AE314,$A$2,0),NA())</f>
        <v>#N/A</v>
      </c>
      <c r="Z314" s="10" t="e">
        <f ca="1">IF($B314&lt;='Visualization - Projection'!$C$18,OFFSET(Projection!AI314,$A$2,0),NA())</f>
        <v>#N/A</v>
      </c>
      <c r="AA314" s="11" t="e">
        <f ca="1">IF($B314&lt;='Visualization - Projection'!$C$18,OFFSET(Projection!AJ314,$A$2,0),NA())</f>
        <v>#N/A</v>
      </c>
      <c r="AB314" s="11" t="e">
        <f ca="1">IF($B314&lt;='Visualization - Projection'!$C$18,OFFSET(Projection!#REF!,$A$2,0),NA())</f>
        <v>#N/A</v>
      </c>
      <c r="AC314" s="11" t="e">
        <f ca="1">IF($B314&lt;='Visualization - Projection'!$C$18,OFFSET(Projection!AK314,$A$2,0),NA())</f>
        <v>#N/A</v>
      </c>
      <c r="AD314" s="10" t="e">
        <f ca="1">IF($B314&lt;='Visualization - Projection'!$C$18,OFFSET(Projection!AL314,$A$2,0),NA())</f>
        <v>#N/A</v>
      </c>
      <c r="AE314" s="10" t="e">
        <f ca="1">IF($B314&lt;='Visualization - Projection'!$C$18,OFFSET(Projection!AM314,$A$2,0),NA())</f>
        <v>#N/A</v>
      </c>
      <c r="AF314" s="3" t="e">
        <f ca="1">IF($B314&lt;='Visualization - Projection'!$C$18,OFFSET(Projection!K314,$A$2,0),NA())</f>
        <v>#N/A</v>
      </c>
      <c r="AG314" s="3" t="e">
        <f ca="1">IF($B314&lt;='Visualization - Projection'!$C$18,OFFSET(Projection!M314,$A$2,0),NA())</f>
        <v>#N/A</v>
      </c>
      <c r="AH314" s="3" t="e">
        <f ca="1">IF($B314&lt;='Visualization - Projection'!$C$18,OFFSET(Projection!N314,$A$2,0),NA())</f>
        <v>#N/A</v>
      </c>
    </row>
    <row r="315" spans="2:34">
      <c r="B315" s="9" t="e">
        <f ca="1">IF(B314&lt;'Visualization - Projection'!$C$18,OFFSET(Projection!A315,$A$2,0),NA())</f>
        <v>#N/A</v>
      </c>
      <c r="C315" s="10" t="e">
        <f ca="1">IF($B315&lt;='Visualization - Projection'!$C$18,OFFSET(Projection!B315,$A$2,0),NA())</f>
        <v>#N/A</v>
      </c>
      <c r="D315" s="11" t="e">
        <f ca="1">IF($B315&lt;='Visualization - Projection'!$C$18,OFFSET(Projection!C315,$A$2,0),NA())</f>
        <v>#N/A</v>
      </c>
      <c r="E315" s="12" t="e">
        <f ca="1">IF($B315&lt;='Visualization - Projection'!$C$18,OFFSET(Projection!D315,$A$2,0),NA())</f>
        <v>#N/A</v>
      </c>
      <c r="F315" s="12" t="e">
        <f ca="1">IF($B315&lt;='Visualization - Projection'!$C$18,OFFSET(Projection!#REF!,$A$2,0),NA())</f>
        <v>#N/A</v>
      </c>
      <c r="G315" s="10" t="e">
        <f ca="1">IF($B315&lt;='Visualization - Projection'!$C$18,OFFSET(Projection!E315,$A$2,0),NA())</f>
        <v>#N/A</v>
      </c>
      <c r="H315" s="12" t="e">
        <f ca="1">IF($B315&lt;='Visualization - Projection'!$C$18,OFFSET(Projection!F315,$A$2,0),NA())</f>
        <v>#N/A</v>
      </c>
      <c r="I315" s="12" t="e">
        <f ca="1">IF($B315&lt;='Visualization - Projection'!$C$18,OFFSET(Projection!#REF!,$A$2,0),NA())</f>
        <v>#N/A</v>
      </c>
      <c r="J315" s="10" t="e">
        <f ca="1">IF($B315&lt;='Visualization - Projection'!$C$18,OFFSET(Projection!O315,$A$2,0),NA())</f>
        <v>#N/A</v>
      </c>
      <c r="K315" s="10" t="e">
        <f ca="1">IF($B315&lt;='Visualization - Projection'!$C$18,OFFSET(Projection!P315,$A$2,0),NA())</f>
        <v>#N/A</v>
      </c>
      <c r="L315" s="12" t="e">
        <f ca="1">IF($B315&lt;='Visualization - Projection'!$C$18,OFFSET(Projection!Q315,$A$2,0),NA())</f>
        <v>#N/A</v>
      </c>
      <c r="M315" s="12" t="e">
        <f ca="1">IF($B315&lt;='Visualization - Projection'!$C$18,OFFSET(Projection!#REF!,$A$2,0),NA())</f>
        <v>#N/A</v>
      </c>
      <c r="N315" s="10" t="e">
        <f ca="1">IF($B315&lt;='Visualization - Projection'!$C$18,OFFSET(Projection!T315,$A$2,0),NA())</f>
        <v>#N/A</v>
      </c>
      <c r="O315" s="11" t="e">
        <f ca="1">IF($B315&lt;='Visualization - Projection'!$C$18,OFFSET(Projection!U315,$A$2,0),NA())</f>
        <v>#N/A</v>
      </c>
      <c r="P315" s="12" t="e">
        <f ca="1">IF($B315&lt;='Visualization - Projection'!$C$18,OFFSET(Projection!V315,$A$2,0),NA())</f>
        <v>#N/A</v>
      </c>
      <c r="Q315" s="10" t="e">
        <f ca="1">IF($B315&lt;='Visualization - Projection'!$C$18,OFFSET(Projection!W315,$A$2,0),NA())</f>
        <v>#N/A</v>
      </c>
      <c r="R315" s="11" t="e">
        <f ca="1">IF($B315&lt;='Visualization - Projection'!$C$18,OFFSET(Projection!X315,$A$2,0),NA())</f>
        <v>#N/A</v>
      </c>
      <c r="S315" s="12" t="e">
        <f ca="1">IF($B315&lt;='Visualization - Projection'!$C$18,OFFSET(Projection!Y315,$A$2,0),NA())</f>
        <v>#N/A</v>
      </c>
      <c r="T315" s="10" t="e">
        <f ca="1">IF($B315&lt;='Visualization - Projection'!$C$18,OFFSET(Projection!Z315,$A$2,0),NA())</f>
        <v>#N/A</v>
      </c>
      <c r="U315" s="10" t="e">
        <f ca="1">IF($B315&lt;='Visualization - Projection'!$C$18,OFFSET(Projection!AA315,$A$2,0),NA())</f>
        <v>#N/A</v>
      </c>
      <c r="V315" s="12" t="e">
        <f ca="1">IF($B315&lt;='Visualization - Projection'!$C$18,OFFSET(Projection!AB315,$A$2,0),NA())</f>
        <v>#N/A</v>
      </c>
      <c r="W315" s="10" t="e">
        <f ca="1">IF($B315&lt;='Visualization - Projection'!$C$18,OFFSET(Projection!AC315,$A$2,0),NA())</f>
        <v>#N/A</v>
      </c>
      <c r="X315" s="12" t="e">
        <f ca="1">IF($B315&lt;='Visualization - Projection'!$C$18,OFFSET(Projection!AD315,$A$2,0),NA())</f>
        <v>#N/A</v>
      </c>
      <c r="Y315" s="11" t="e">
        <f ca="1">IF($B315&lt;='Visualization - Projection'!$C$18,OFFSET(Projection!AE315,$A$2,0),NA())</f>
        <v>#N/A</v>
      </c>
      <c r="Z315" s="10" t="e">
        <f ca="1">IF($B315&lt;='Visualization - Projection'!$C$18,OFFSET(Projection!AI315,$A$2,0),NA())</f>
        <v>#N/A</v>
      </c>
      <c r="AA315" s="11" t="e">
        <f ca="1">IF($B315&lt;='Visualization - Projection'!$C$18,OFFSET(Projection!AJ315,$A$2,0),NA())</f>
        <v>#N/A</v>
      </c>
      <c r="AB315" s="11" t="e">
        <f ca="1">IF($B315&lt;='Visualization - Projection'!$C$18,OFFSET(Projection!#REF!,$A$2,0),NA())</f>
        <v>#N/A</v>
      </c>
      <c r="AC315" s="11" t="e">
        <f ca="1">IF($B315&lt;='Visualization - Projection'!$C$18,OFFSET(Projection!AK315,$A$2,0),NA())</f>
        <v>#N/A</v>
      </c>
      <c r="AD315" s="10" t="e">
        <f ca="1">IF($B315&lt;='Visualization - Projection'!$C$18,OFFSET(Projection!AL315,$A$2,0),NA())</f>
        <v>#N/A</v>
      </c>
      <c r="AE315" s="10" t="e">
        <f ca="1">IF($B315&lt;='Visualization - Projection'!$C$18,OFFSET(Projection!AM315,$A$2,0),NA())</f>
        <v>#N/A</v>
      </c>
      <c r="AF315" s="3" t="e">
        <f ca="1">IF($B315&lt;='Visualization - Projection'!$C$18,OFFSET(Projection!K315,$A$2,0),NA())</f>
        <v>#N/A</v>
      </c>
      <c r="AG315" s="3" t="e">
        <f ca="1">IF($B315&lt;='Visualization - Projection'!$C$18,OFFSET(Projection!M315,$A$2,0),NA())</f>
        <v>#N/A</v>
      </c>
      <c r="AH315" s="3" t="e">
        <f ca="1">IF($B315&lt;='Visualization - Projection'!$C$18,OFFSET(Projection!N315,$A$2,0),NA())</f>
        <v>#N/A</v>
      </c>
    </row>
    <row r="316" spans="2:34">
      <c r="B316" s="9" t="e">
        <f ca="1">IF(B315&lt;'Visualization - Projection'!$C$18,OFFSET(Projection!A316,$A$2,0),NA())</f>
        <v>#N/A</v>
      </c>
      <c r="C316" s="10" t="e">
        <f ca="1">IF($B316&lt;='Visualization - Projection'!$C$18,OFFSET(Projection!B316,$A$2,0),NA())</f>
        <v>#N/A</v>
      </c>
      <c r="D316" s="11" t="e">
        <f ca="1">IF($B316&lt;='Visualization - Projection'!$C$18,OFFSET(Projection!C316,$A$2,0),NA())</f>
        <v>#N/A</v>
      </c>
      <c r="E316" s="12" t="e">
        <f ca="1">IF($B316&lt;='Visualization - Projection'!$C$18,OFFSET(Projection!D316,$A$2,0),NA())</f>
        <v>#N/A</v>
      </c>
      <c r="F316" s="12" t="e">
        <f ca="1">IF($B316&lt;='Visualization - Projection'!$C$18,OFFSET(Projection!#REF!,$A$2,0),NA())</f>
        <v>#N/A</v>
      </c>
      <c r="G316" s="10" t="e">
        <f ca="1">IF($B316&lt;='Visualization - Projection'!$C$18,OFFSET(Projection!E316,$A$2,0),NA())</f>
        <v>#N/A</v>
      </c>
      <c r="H316" s="12" t="e">
        <f ca="1">IF($B316&lt;='Visualization - Projection'!$C$18,OFFSET(Projection!F316,$A$2,0),NA())</f>
        <v>#N/A</v>
      </c>
      <c r="I316" s="12" t="e">
        <f ca="1">IF($B316&lt;='Visualization - Projection'!$C$18,OFFSET(Projection!#REF!,$A$2,0),NA())</f>
        <v>#N/A</v>
      </c>
      <c r="J316" s="10" t="e">
        <f ca="1">IF($B316&lt;='Visualization - Projection'!$C$18,OFFSET(Projection!O316,$A$2,0),NA())</f>
        <v>#N/A</v>
      </c>
      <c r="K316" s="10" t="e">
        <f ca="1">IF($B316&lt;='Visualization - Projection'!$C$18,OFFSET(Projection!P316,$A$2,0),NA())</f>
        <v>#N/A</v>
      </c>
      <c r="L316" s="12" t="e">
        <f ca="1">IF($B316&lt;='Visualization - Projection'!$C$18,OFFSET(Projection!Q316,$A$2,0),NA())</f>
        <v>#N/A</v>
      </c>
      <c r="M316" s="12" t="e">
        <f ca="1">IF($B316&lt;='Visualization - Projection'!$C$18,OFFSET(Projection!#REF!,$A$2,0),NA())</f>
        <v>#N/A</v>
      </c>
      <c r="N316" s="10" t="e">
        <f ca="1">IF($B316&lt;='Visualization - Projection'!$C$18,OFFSET(Projection!T316,$A$2,0),NA())</f>
        <v>#N/A</v>
      </c>
      <c r="O316" s="11" t="e">
        <f ca="1">IF($B316&lt;='Visualization - Projection'!$C$18,OFFSET(Projection!U316,$A$2,0),NA())</f>
        <v>#N/A</v>
      </c>
      <c r="P316" s="12" t="e">
        <f ca="1">IF($B316&lt;='Visualization - Projection'!$C$18,OFFSET(Projection!V316,$A$2,0),NA())</f>
        <v>#N/A</v>
      </c>
      <c r="Q316" s="10" t="e">
        <f ca="1">IF($B316&lt;='Visualization - Projection'!$C$18,OFFSET(Projection!W316,$A$2,0),NA())</f>
        <v>#N/A</v>
      </c>
      <c r="R316" s="11" t="e">
        <f ca="1">IF($B316&lt;='Visualization - Projection'!$C$18,OFFSET(Projection!X316,$A$2,0),NA())</f>
        <v>#N/A</v>
      </c>
      <c r="S316" s="12" t="e">
        <f ca="1">IF($B316&lt;='Visualization - Projection'!$C$18,OFFSET(Projection!Y316,$A$2,0),NA())</f>
        <v>#N/A</v>
      </c>
      <c r="T316" s="10" t="e">
        <f ca="1">IF($B316&lt;='Visualization - Projection'!$C$18,OFFSET(Projection!Z316,$A$2,0),NA())</f>
        <v>#N/A</v>
      </c>
      <c r="U316" s="10" t="e">
        <f ca="1">IF($B316&lt;='Visualization - Projection'!$C$18,OFFSET(Projection!AA316,$A$2,0),NA())</f>
        <v>#N/A</v>
      </c>
      <c r="V316" s="12" t="e">
        <f ca="1">IF($B316&lt;='Visualization - Projection'!$C$18,OFFSET(Projection!AB316,$A$2,0),NA())</f>
        <v>#N/A</v>
      </c>
      <c r="W316" s="10" t="e">
        <f ca="1">IF($B316&lt;='Visualization - Projection'!$C$18,OFFSET(Projection!AC316,$A$2,0),NA())</f>
        <v>#N/A</v>
      </c>
      <c r="X316" s="12" t="e">
        <f ca="1">IF($B316&lt;='Visualization - Projection'!$C$18,OFFSET(Projection!AD316,$A$2,0),NA())</f>
        <v>#N/A</v>
      </c>
      <c r="Y316" s="11" t="e">
        <f ca="1">IF($B316&lt;='Visualization - Projection'!$C$18,OFFSET(Projection!AE316,$A$2,0),NA())</f>
        <v>#N/A</v>
      </c>
      <c r="Z316" s="10" t="e">
        <f ca="1">IF($B316&lt;='Visualization - Projection'!$C$18,OFFSET(Projection!AI316,$A$2,0),NA())</f>
        <v>#N/A</v>
      </c>
      <c r="AA316" s="11" t="e">
        <f ca="1">IF($B316&lt;='Visualization - Projection'!$C$18,OFFSET(Projection!AJ316,$A$2,0),NA())</f>
        <v>#N/A</v>
      </c>
      <c r="AB316" s="11" t="e">
        <f ca="1">IF($B316&lt;='Visualization - Projection'!$C$18,OFFSET(Projection!#REF!,$A$2,0),NA())</f>
        <v>#N/A</v>
      </c>
      <c r="AC316" s="11" t="e">
        <f ca="1">IF($B316&lt;='Visualization - Projection'!$C$18,OFFSET(Projection!AK316,$A$2,0),NA())</f>
        <v>#N/A</v>
      </c>
      <c r="AD316" s="10" t="e">
        <f ca="1">IF($B316&lt;='Visualization - Projection'!$C$18,OFFSET(Projection!AL316,$A$2,0),NA())</f>
        <v>#N/A</v>
      </c>
      <c r="AE316" s="10" t="e">
        <f ca="1">IF($B316&lt;='Visualization - Projection'!$C$18,OFFSET(Projection!AM316,$A$2,0),NA())</f>
        <v>#N/A</v>
      </c>
      <c r="AF316" s="3" t="e">
        <f ca="1">IF($B316&lt;='Visualization - Projection'!$C$18,OFFSET(Projection!K316,$A$2,0),NA())</f>
        <v>#N/A</v>
      </c>
      <c r="AG316" s="3" t="e">
        <f ca="1">IF($B316&lt;='Visualization - Projection'!$C$18,OFFSET(Projection!M316,$A$2,0),NA())</f>
        <v>#N/A</v>
      </c>
      <c r="AH316" s="3" t="e">
        <f ca="1">IF($B316&lt;='Visualization - Projection'!$C$18,OFFSET(Projection!N316,$A$2,0),NA())</f>
        <v>#N/A</v>
      </c>
    </row>
    <row r="317" spans="2:34">
      <c r="B317" s="9" t="e">
        <f ca="1">IF(B316&lt;'Visualization - Projection'!$C$18,OFFSET(Projection!A317,$A$2,0),NA())</f>
        <v>#N/A</v>
      </c>
      <c r="C317" s="10" t="e">
        <f ca="1">IF($B317&lt;='Visualization - Projection'!$C$18,OFFSET(Projection!B317,$A$2,0),NA())</f>
        <v>#N/A</v>
      </c>
      <c r="D317" s="11" t="e">
        <f ca="1">IF($B317&lt;='Visualization - Projection'!$C$18,OFFSET(Projection!C317,$A$2,0),NA())</f>
        <v>#N/A</v>
      </c>
      <c r="E317" s="12" t="e">
        <f ca="1">IF($B317&lt;='Visualization - Projection'!$C$18,OFFSET(Projection!D317,$A$2,0),NA())</f>
        <v>#N/A</v>
      </c>
      <c r="F317" s="12" t="e">
        <f ca="1">IF($B317&lt;='Visualization - Projection'!$C$18,OFFSET(Projection!#REF!,$A$2,0),NA())</f>
        <v>#N/A</v>
      </c>
      <c r="G317" s="10" t="e">
        <f ca="1">IF($B317&lt;='Visualization - Projection'!$C$18,OFFSET(Projection!E317,$A$2,0),NA())</f>
        <v>#N/A</v>
      </c>
      <c r="H317" s="12" t="e">
        <f ca="1">IF($B317&lt;='Visualization - Projection'!$C$18,OFFSET(Projection!F317,$A$2,0),NA())</f>
        <v>#N/A</v>
      </c>
      <c r="I317" s="12" t="e">
        <f ca="1">IF($B317&lt;='Visualization - Projection'!$C$18,OFFSET(Projection!#REF!,$A$2,0),NA())</f>
        <v>#N/A</v>
      </c>
      <c r="J317" s="10" t="e">
        <f ca="1">IF($B317&lt;='Visualization - Projection'!$C$18,OFFSET(Projection!O317,$A$2,0),NA())</f>
        <v>#N/A</v>
      </c>
      <c r="K317" s="10" t="e">
        <f ca="1">IF($B317&lt;='Visualization - Projection'!$C$18,OFFSET(Projection!P317,$A$2,0),NA())</f>
        <v>#N/A</v>
      </c>
      <c r="L317" s="12" t="e">
        <f ca="1">IF($B317&lt;='Visualization - Projection'!$C$18,OFFSET(Projection!Q317,$A$2,0),NA())</f>
        <v>#N/A</v>
      </c>
      <c r="M317" s="12" t="e">
        <f ca="1">IF($B317&lt;='Visualization - Projection'!$C$18,OFFSET(Projection!#REF!,$A$2,0),NA())</f>
        <v>#N/A</v>
      </c>
      <c r="N317" s="10" t="e">
        <f ca="1">IF($B317&lt;='Visualization - Projection'!$C$18,OFFSET(Projection!T317,$A$2,0),NA())</f>
        <v>#N/A</v>
      </c>
      <c r="O317" s="11" t="e">
        <f ca="1">IF($B317&lt;='Visualization - Projection'!$C$18,OFFSET(Projection!U317,$A$2,0),NA())</f>
        <v>#N/A</v>
      </c>
      <c r="P317" s="12" t="e">
        <f ca="1">IF($B317&lt;='Visualization - Projection'!$C$18,OFFSET(Projection!V317,$A$2,0),NA())</f>
        <v>#N/A</v>
      </c>
      <c r="Q317" s="10" t="e">
        <f ca="1">IF($B317&lt;='Visualization - Projection'!$C$18,OFFSET(Projection!W317,$A$2,0),NA())</f>
        <v>#N/A</v>
      </c>
      <c r="R317" s="11" t="e">
        <f ca="1">IF($B317&lt;='Visualization - Projection'!$C$18,OFFSET(Projection!X317,$A$2,0),NA())</f>
        <v>#N/A</v>
      </c>
      <c r="S317" s="12" t="e">
        <f ca="1">IF($B317&lt;='Visualization - Projection'!$C$18,OFFSET(Projection!Y317,$A$2,0),NA())</f>
        <v>#N/A</v>
      </c>
      <c r="T317" s="10" t="e">
        <f ca="1">IF($B317&lt;='Visualization - Projection'!$C$18,OFFSET(Projection!Z317,$A$2,0),NA())</f>
        <v>#N/A</v>
      </c>
      <c r="U317" s="10" t="e">
        <f ca="1">IF($B317&lt;='Visualization - Projection'!$C$18,OFFSET(Projection!AA317,$A$2,0),NA())</f>
        <v>#N/A</v>
      </c>
      <c r="V317" s="12" t="e">
        <f ca="1">IF($B317&lt;='Visualization - Projection'!$C$18,OFFSET(Projection!AB317,$A$2,0),NA())</f>
        <v>#N/A</v>
      </c>
      <c r="W317" s="10" t="e">
        <f ca="1">IF($B317&lt;='Visualization - Projection'!$C$18,OFFSET(Projection!AC317,$A$2,0),NA())</f>
        <v>#N/A</v>
      </c>
      <c r="X317" s="12" t="e">
        <f ca="1">IF($B317&lt;='Visualization - Projection'!$C$18,OFFSET(Projection!AD317,$A$2,0),NA())</f>
        <v>#N/A</v>
      </c>
      <c r="Y317" s="11" t="e">
        <f ca="1">IF($B317&lt;='Visualization - Projection'!$C$18,OFFSET(Projection!AE317,$A$2,0),NA())</f>
        <v>#N/A</v>
      </c>
      <c r="Z317" s="10" t="e">
        <f ca="1">IF($B317&lt;='Visualization - Projection'!$C$18,OFFSET(Projection!AI317,$A$2,0),NA())</f>
        <v>#N/A</v>
      </c>
      <c r="AA317" s="11" t="e">
        <f ca="1">IF($B317&lt;='Visualization - Projection'!$C$18,OFFSET(Projection!AJ317,$A$2,0),NA())</f>
        <v>#N/A</v>
      </c>
      <c r="AB317" s="11" t="e">
        <f ca="1">IF($B317&lt;='Visualization - Projection'!$C$18,OFFSET(Projection!#REF!,$A$2,0),NA())</f>
        <v>#N/A</v>
      </c>
      <c r="AC317" s="11" t="e">
        <f ca="1">IF($B317&lt;='Visualization - Projection'!$C$18,OFFSET(Projection!AK317,$A$2,0),NA())</f>
        <v>#N/A</v>
      </c>
      <c r="AD317" s="10" t="e">
        <f ca="1">IF($B317&lt;='Visualization - Projection'!$C$18,OFFSET(Projection!AL317,$A$2,0),NA())</f>
        <v>#N/A</v>
      </c>
      <c r="AE317" s="10" t="e">
        <f ca="1">IF($B317&lt;='Visualization - Projection'!$C$18,OFFSET(Projection!AM317,$A$2,0),NA())</f>
        <v>#N/A</v>
      </c>
      <c r="AF317" s="3" t="e">
        <f ca="1">IF($B317&lt;='Visualization - Projection'!$C$18,OFFSET(Projection!K317,$A$2,0),NA())</f>
        <v>#N/A</v>
      </c>
      <c r="AG317" s="3" t="e">
        <f ca="1">IF($B317&lt;='Visualization - Projection'!$C$18,OFFSET(Projection!M317,$A$2,0),NA())</f>
        <v>#N/A</v>
      </c>
      <c r="AH317" s="3" t="e">
        <f ca="1">IF($B317&lt;='Visualization - Projection'!$C$18,OFFSET(Projection!N317,$A$2,0),NA())</f>
        <v>#N/A</v>
      </c>
    </row>
    <row r="318" spans="2:34">
      <c r="B318" s="9" t="e">
        <f ca="1">IF(B317&lt;'Visualization - Projection'!$C$18,OFFSET(Projection!A318,$A$2,0),NA())</f>
        <v>#N/A</v>
      </c>
      <c r="C318" s="10" t="e">
        <f ca="1">IF($B318&lt;='Visualization - Projection'!$C$18,OFFSET(Projection!B318,$A$2,0),NA())</f>
        <v>#N/A</v>
      </c>
      <c r="D318" s="11" t="e">
        <f ca="1">IF($B318&lt;='Visualization - Projection'!$C$18,OFFSET(Projection!C318,$A$2,0),NA())</f>
        <v>#N/A</v>
      </c>
      <c r="E318" s="12" t="e">
        <f ca="1">IF($B318&lt;='Visualization - Projection'!$C$18,OFFSET(Projection!D318,$A$2,0),NA())</f>
        <v>#N/A</v>
      </c>
      <c r="F318" s="12" t="e">
        <f ca="1">IF($B318&lt;='Visualization - Projection'!$C$18,OFFSET(Projection!#REF!,$A$2,0),NA())</f>
        <v>#N/A</v>
      </c>
      <c r="G318" s="10" t="e">
        <f ca="1">IF($B318&lt;='Visualization - Projection'!$C$18,OFFSET(Projection!E318,$A$2,0),NA())</f>
        <v>#N/A</v>
      </c>
      <c r="H318" s="12" t="e">
        <f ca="1">IF($B318&lt;='Visualization - Projection'!$C$18,OFFSET(Projection!F318,$A$2,0),NA())</f>
        <v>#N/A</v>
      </c>
      <c r="I318" s="12" t="e">
        <f ca="1">IF($B318&lt;='Visualization - Projection'!$C$18,OFFSET(Projection!#REF!,$A$2,0),NA())</f>
        <v>#N/A</v>
      </c>
      <c r="J318" s="10" t="e">
        <f ca="1">IF($B318&lt;='Visualization - Projection'!$C$18,OFFSET(Projection!O318,$A$2,0),NA())</f>
        <v>#N/A</v>
      </c>
      <c r="K318" s="10" t="e">
        <f ca="1">IF($B318&lt;='Visualization - Projection'!$C$18,OFFSET(Projection!P318,$A$2,0),NA())</f>
        <v>#N/A</v>
      </c>
      <c r="L318" s="12" t="e">
        <f ca="1">IF($B318&lt;='Visualization - Projection'!$C$18,OFFSET(Projection!Q318,$A$2,0),NA())</f>
        <v>#N/A</v>
      </c>
      <c r="M318" s="12" t="e">
        <f ca="1">IF($B318&lt;='Visualization - Projection'!$C$18,OFFSET(Projection!#REF!,$A$2,0),NA())</f>
        <v>#N/A</v>
      </c>
      <c r="N318" s="10" t="e">
        <f ca="1">IF($B318&lt;='Visualization - Projection'!$C$18,OFFSET(Projection!T318,$A$2,0),NA())</f>
        <v>#N/A</v>
      </c>
      <c r="O318" s="11" t="e">
        <f ca="1">IF($B318&lt;='Visualization - Projection'!$C$18,OFFSET(Projection!U318,$A$2,0),NA())</f>
        <v>#N/A</v>
      </c>
      <c r="P318" s="12" t="e">
        <f ca="1">IF($B318&lt;='Visualization - Projection'!$C$18,OFFSET(Projection!V318,$A$2,0),NA())</f>
        <v>#N/A</v>
      </c>
      <c r="Q318" s="10" t="e">
        <f ca="1">IF($B318&lt;='Visualization - Projection'!$C$18,OFFSET(Projection!W318,$A$2,0),NA())</f>
        <v>#N/A</v>
      </c>
      <c r="R318" s="11" t="e">
        <f ca="1">IF($B318&lt;='Visualization - Projection'!$C$18,OFFSET(Projection!X318,$A$2,0),NA())</f>
        <v>#N/A</v>
      </c>
      <c r="S318" s="12" t="e">
        <f ca="1">IF($B318&lt;='Visualization - Projection'!$C$18,OFFSET(Projection!Y318,$A$2,0),NA())</f>
        <v>#N/A</v>
      </c>
      <c r="T318" s="10" t="e">
        <f ca="1">IF($B318&lt;='Visualization - Projection'!$C$18,OFFSET(Projection!Z318,$A$2,0),NA())</f>
        <v>#N/A</v>
      </c>
      <c r="U318" s="10" t="e">
        <f ca="1">IF($B318&lt;='Visualization - Projection'!$C$18,OFFSET(Projection!AA318,$A$2,0),NA())</f>
        <v>#N/A</v>
      </c>
      <c r="V318" s="12" t="e">
        <f ca="1">IF($B318&lt;='Visualization - Projection'!$C$18,OFFSET(Projection!AB318,$A$2,0),NA())</f>
        <v>#N/A</v>
      </c>
      <c r="W318" s="10" t="e">
        <f ca="1">IF($B318&lt;='Visualization - Projection'!$C$18,OFFSET(Projection!AC318,$A$2,0),NA())</f>
        <v>#N/A</v>
      </c>
      <c r="X318" s="12" t="e">
        <f ca="1">IF($B318&lt;='Visualization - Projection'!$C$18,OFFSET(Projection!AD318,$A$2,0),NA())</f>
        <v>#N/A</v>
      </c>
      <c r="Y318" s="11" t="e">
        <f ca="1">IF($B318&lt;='Visualization - Projection'!$C$18,OFFSET(Projection!AE318,$A$2,0),NA())</f>
        <v>#N/A</v>
      </c>
      <c r="Z318" s="10" t="e">
        <f ca="1">IF($B318&lt;='Visualization - Projection'!$C$18,OFFSET(Projection!AI318,$A$2,0),NA())</f>
        <v>#N/A</v>
      </c>
      <c r="AA318" s="11" t="e">
        <f ca="1">IF($B318&lt;='Visualization - Projection'!$C$18,OFFSET(Projection!AJ318,$A$2,0),NA())</f>
        <v>#N/A</v>
      </c>
      <c r="AB318" s="11" t="e">
        <f ca="1">IF($B318&lt;='Visualization - Projection'!$C$18,OFFSET(Projection!#REF!,$A$2,0),NA())</f>
        <v>#N/A</v>
      </c>
      <c r="AC318" s="11" t="e">
        <f ca="1">IF($B318&lt;='Visualization - Projection'!$C$18,OFFSET(Projection!AK318,$A$2,0),NA())</f>
        <v>#N/A</v>
      </c>
      <c r="AD318" s="10" t="e">
        <f ca="1">IF($B318&lt;='Visualization - Projection'!$C$18,OFFSET(Projection!AL318,$A$2,0),NA())</f>
        <v>#N/A</v>
      </c>
      <c r="AE318" s="10" t="e">
        <f ca="1">IF($B318&lt;='Visualization - Projection'!$C$18,OFFSET(Projection!AM318,$A$2,0),NA())</f>
        <v>#N/A</v>
      </c>
      <c r="AF318" s="3" t="e">
        <f ca="1">IF($B318&lt;='Visualization - Projection'!$C$18,OFFSET(Projection!K318,$A$2,0),NA())</f>
        <v>#N/A</v>
      </c>
      <c r="AG318" s="3" t="e">
        <f ca="1">IF($B318&lt;='Visualization - Projection'!$C$18,OFFSET(Projection!M318,$A$2,0),NA())</f>
        <v>#N/A</v>
      </c>
      <c r="AH318" s="3" t="e">
        <f ca="1">IF($B318&lt;='Visualization - Projection'!$C$18,OFFSET(Projection!N318,$A$2,0),NA())</f>
        <v>#N/A</v>
      </c>
    </row>
    <row r="319" spans="2:34">
      <c r="B319" s="9" t="e">
        <f ca="1">IF(B318&lt;'Visualization - Projection'!$C$18,OFFSET(Projection!A319,$A$2,0),NA())</f>
        <v>#N/A</v>
      </c>
      <c r="C319" s="10" t="e">
        <f ca="1">IF($B319&lt;='Visualization - Projection'!$C$18,OFFSET(Projection!B319,$A$2,0),NA())</f>
        <v>#N/A</v>
      </c>
      <c r="D319" s="11" t="e">
        <f ca="1">IF($B319&lt;='Visualization - Projection'!$C$18,OFFSET(Projection!C319,$A$2,0),NA())</f>
        <v>#N/A</v>
      </c>
      <c r="E319" s="12" t="e">
        <f ca="1">IF($B319&lt;='Visualization - Projection'!$C$18,OFFSET(Projection!D319,$A$2,0),NA())</f>
        <v>#N/A</v>
      </c>
      <c r="F319" s="12" t="e">
        <f ca="1">IF($B319&lt;='Visualization - Projection'!$C$18,OFFSET(Projection!#REF!,$A$2,0),NA())</f>
        <v>#N/A</v>
      </c>
      <c r="G319" s="10" t="e">
        <f ca="1">IF($B319&lt;='Visualization - Projection'!$C$18,OFFSET(Projection!E319,$A$2,0),NA())</f>
        <v>#N/A</v>
      </c>
      <c r="H319" s="12" t="e">
        <f ca="1">IF($B319&lt;='Visualization - Projection'!$C$18,OFFSET(Projection!F319,$A$2,0),NA())</f>
        <v>#N/A</v>
      </c>
      <c r="I319" s="12" t="e">
        <f ca="1">IF($B319&lt;='Visualization - Projection'!$C$18,OFFSET(Projection!#REF!,$A$2,0),NA())</f>
        <v>#N/A</v>
      </c>
      <c r="J319" s="10" t="e">
        <f ca="1">IF($B319&lt;='Visualization - Projection'!$C$18,OFFSET(Projection!O319,$A$2,0),NA())</f>
        <v>#N/A</v>
      </c>
      <c r="K319" s="10" t="e">
        <f ca="1">IF($B319&lt;='Visualization - Projection'!$C$18,OFFSET(Projection!P319,$A$2,0),NA())</f>
        <v>#N/A</v>
      </c>
      <c r="L319" s="12" t="e">
        <f ca="1">IF($B319&lt;='Visualization - Projection'!$C$18,OFFSET(Projection!Q319,$A$2,0),NA())</f>
        <v>#N/A</v>
      </c>
      <c r="M319" s="12" t="e">
        <f ca="1">IF($B319&lt;='Visualization - Projection'!$C$18,OFFSET(Projection!#REF!,$A$2,0),NA())</f>
        <v>#N/A</v>
      </c>
      <c r="N319" s="10" t="e">
        <f ca="1">IF($B319&lt;='Visualization - Projection'!$C$18,OFFSET(Projection!T319,$A$2,0),NA())</f>
        <v>#N/A</v>
      </c>
      <c r="O319" s="11" t="e">
        <f ca="1">IF($B319&lt;='Visualization - Projection'!$C$18,OFFSET(Projection!U319,$A$2,0),NA())</f>
        <v>#N/A</v>
      </c>
      <c r="P319" s="12" t="e">
        <f ca="1">IF($B319&lt;='Visualization - Projection'!$C$18,OFFSET(Projection!V319,$A$2,0),NA())</f>
        <v>#N/A</v>
      </c>
      <c r="Q319" s="10" t="e">
        <f ca="1">IF($B319&lt;='Visualization - Projection'!$C$18,OFFSET(Projection!W319,$A$2,0),NA())</f>
        <v>#N/A</v>
      </c>
      <c r="R319" s="11" t="e">
        <f ca="1">IF($B319&lt;='Visualization - Projection'!$C$18,OFFSET(Projection!X319,$A$2,0),NA())</f>
        <v>#N/A</v>
      </c>
      <c r="S319" s="12" t="e">
        <f ca="1">IF($B319&lt;='Visualization - Projection'!$C$18,OFFSET(Projection!Y319,$A$2,0),NA())</f>
        <v>#N/A</v>
      </c>
      <c r="T319" s="10" t="e">
        <f ca="1">IF($B319&lt;='Visualization - Projection'!$C$18,OFFSET(Projection!Z319,$A$2,0),NA())</f>
        <v>#N/A</v>
      </c>
      <c r="U319" s="10" t="e">
        <f ca="1">IF($B319&lt;='Visualization - Projection'!$C$18,OFFSET(Projection!AA319,$A$2,0),NA())</f>
        <v>#N/A</v>
      </c>
      <c r="V319" s="12" t="e">
        <f ca="1">IF($B319&lt;='Visualization - Projection'!$C$18,OFFSET(Projection!AB319,$A$2,0),NA())</f>
        <v>#N/A</v>
      </c>
      <c r="W319" s="10" t="e">
        <f ca="1">IF($B319&lt;='Visualization - Projection'!$C$18,OFFSET(Projection!AC319,$A$2,0),NA())</f>
        <v>#N/A</v>
      </c>
      <c r="X319" s="12" t="e">
        <f ca="1">IF($B319&lt;='Visualization - Projection'!$C$18,OFFSET(Projection!AD319,$A$2,0),NA())</f>
        <v>#N/A</v>
      </c>
      <c r="Y319" s="11" t="e">
        <f ca="1">IF($B319&lt;='Visualization - Projection'!$C$18,OFFSET(Projection!AE319,$A$2,0),NA())</f>
        <v>#N/A</v>
      </c>
      <c r="Z319" s="10" t="e">
        <f ca="1">IF($B319&lt;='Visualization - Projection'!$C$18,OFFSET(Projection!AI319,$A$2,0),NA())</f>
        <v>#N/A</v>
      </c>
      <c r="AA319" s="11" t="e">
        <f ca="1">IF($B319&lt;='Visualization - Projection'!$C$18,OFFSET(Projection!AJ319,$A$2,0),NA())</f>
        <v>#N/A</v>
      </c>
      <c r="AB319" s="11" t="e">
        <f ca="1">IF($B319&lt;='Visualization - Projection'!$C$18,OFFSET(Projection!#REF!,$A$2,0),NA())</f>
        <v>#N/A</v>
      </c>
      <c r="AC319" s="11" t="e">
        <f ca="1">IF($B319&lt;='Visualization - Projection'!$C$18,OFFSET(Projection!AK319,$A$2,0),NA())</f>
        <v>#N/A</v>
      </c>
      <c r="AD319" s="10" t="e">
        <f ca="1">IF($B319&lt;='Visualization - Projection'!$C$18,OFFSET(Projection!AL319,$A$2,0),NA())</f>
        <v>#N/A</v>
      </c>
      <c r="AE319" s="10" t="e">
        <f ca="1">IF($B319&lt;='Visualization - Projection'!$C$18,OFFSET(Projection!AM319,$A$2,0),NA())</f>
        <v>#N/A</v>
      </c>
      <c r="AF319" s="3" t="e">
        <f ca="1">IF($B319&lt;='Visualization - Projection'!$C$18,OFFSET(Projection!K319,$A$2,0),NA())</f>
        <v>#N/A</v>
      </c>
      <c r="AG319" s="3" t="e">
        <f ca="1">IF($B319&lt;='Visualization - Projection'!$C$18,OFFSET(Projection!M319,$A$2,0),NA())</f>
        <v>#N/A</v>
      </c>
      <c r="AH319" s="3" t="e">
        <f ca="1">IF($B319&lt;='Visualization - Projection'!$C$18,OFFSET(Projection!N319,$A$2,0),NA())</f>
        <v>#N/A</v>
      </c>
    </row>
    <row r="320" spans="2:34">
      <c r="B320" s="9" t="e">
        <f ca="1">IF(B319&lt;'Visualization - Projection'!$C$18,OFFSET(Projection!A320,$A$2,0),NA())</f>
        <v>#N/A</v>
      </c>
      <c r="C320" s="10" t="e">
        <f ca="1">IF($B320&lt;='Visualization - Projection'!$C$18,OFFSET(Projection!B320,$A$2,0),NA())</f>
        <v>#N/A</v>
      </c>
      <c r="D320" s="11" t="e">
        <f ca="1">IF($B320&lt;='Visualization - Projection'!$C$18,OFFSET(Projection!C320,$A$2,0),NA())</f>
        <v>#N/A</v>
      </c>
      <c r="E320" s="12" t="e">
        <f ca="1">IF($B320&lt;='Visualization - Projection'!$C$18,OFFSET(Projection!D320,$A$2,0),NA())</f>
        <v>#N/A</v>
      </c>
      <c r="F320" s="12" t="e">
        <f ca="1">IF($B320&lt;='Visualization - Projection'!$C$18,OFFSET(Projection!#REF!,$A$2,0),NA())</f>
        <v>#N/A</v>
      </c>
      <c r="G320" s="10" t="e">
        <f ca="1">IF($B320&lt;='Visualization - Projection'!$C$18,OFFSET(Projection!E320,$A$2,0),NA())</f>
        <v>#N/A</v>
      </c>
      <c r="H320" s="12" t="e">
        <f ca="1">IF($B320&lt;='Visualization - Projection'!$C$18,OFFSET(Projection!F320,$A$2,0),NA())</f>
        <v>#N/A</v>
      </c>
      <c r="I320" s="12" t="e">
        <f ca="1">IF($B320&lt;='Visualization - Projection'!$C$18,OFFSET(Projection!#REF!,$A$2,0),NA())</f>
        <v>#N/A</v>
      </c>
      <c r="J320" s="10" t="e">
        <f ca="1">IF($B320&lt;='Visualization - Projection'!$C$18,OFFSET(Projection!O320,$A$2,0),NA())</f>
        <v>#N/A</v>
      </c>
      <c r="K320" s="10" t="e">
        <f ca="1">IF($B320&lt;='Visualization - Projection'!$C$18,OFFSET(Projection!P320,$A$2,0),NA())</f>
        <v>#N/A</v>
      </c>
      <c r="L320" s="12" t="e">
        <f ca="1">IF($B320&lt;='Visualization - Projection'!$C$18,OFFSET(Projection!Q320,$A$2,0),NA())</f>
        <v>#N/A</v>
      </c>
      <c r="M320" s="12" t="e">
        <f ca="1">IF($B320&lt;='Visualization - Projection'!$C$18,OFFSET(Projection!#REF!,$A$2,0),NA())</f>
        <v>#N/A</v>
      </c>
      <c r="N320" s="10" t="e">
        <f ca="1">IF($B320&lt;='Visualization - Projection'!$C$18,OFFSET(Projection!T320,$A$2,0),NA())</f>
        <v>#N/A</v>
      </c>
      <c r="O320" s="11" t="e">
        <f ca="1">IF($B320&lt;='Visualization - Projection'!$C$18,OFFSET(Projection!U320,$A$2,0),NA())</f>
        <v>#N/A</v>
      </c>
      <c r="P320" s="12" t="e">
        <f ca="1">IF($B320&lt;='Visualization - Projection'!$C$18,OFFSET(Projection!V320,$A$2,0),NA())</f>
        <v>#N/A</v>
      </c>
      <c r="Q320" s="10" t="e">
        <f ca="1">IF($B320&lt;='Visualization - Projection'!$C$18,OFFSET(Projection!W320,$A$2,0),NA())</f>
        <v>#N/A</v>
      </c>
      <c r="R320" s="11" t="e">
        <f ca="1">IF($B320&lt;='Visualization - Projection'!$C$18,OFFSET(Projection!X320,$A$2,0),NA())</f>
        <v>#N/A</v>
      </c>
      <c r="S320" s="12" t="e">
        <f ca="1">IF($B320&lt;='Visualization - Projection'!$C$18,OFFSET(Projection!Y320,$A$2,0),NA())</f>
        <v>#N/A</v>
      </c>
      <c r="T320" s="10" t="e">
        <f ca="1">IF($B320&lt;='Visualization - Projection'!$C$18,OFFSET(Projection!Z320,$A$2,0),NA())</f>
        <v>#N/A</v>
      </c>
      <c r="U320" s="10" t="e">
        <f ca="1">IF($B320&lt;='Visualization - Projection'!$C$18,OFFSET(Projection!AA320,$A$2,0),NA())</f>
        <v>#N/A</v>
      </c>
      <c r="V320" s="12" t="e">
        <f ca="1">IF($B320&lt;='Visualization - Projection'!$C$18,OFFSET(Projection!AB320,$A$2,0),NA())</f>
        <v>#N/A</v>
      </c>
      <c r="W320" s="10" t="e">
        <f ca="1">IF($B320&lt;='Visualization - Projection'!$C$18,OFFSET(Projection!AC320,$A$2,0),NA())</f>
        <v>#N/A</v>
      </c>
      <c r="X320" s="12" t="e">
        <f ca="1">IF($B320&lt;='Visualization - Projection'!$C$18,OFFSET(Projection!AD320,$A$2,0),NA())</f>
        <v>#N/A</v>
      </c>
      <c r="Y320" s="11" t="e">
        <f ca="1">IF($B320&lt;='Visualization - Projection'!$C$18,OFFSET(Projection!AE320,$A$2,0),NA())</f>
        <v>#N/A</v>
      </c>
      <c r="Z320" s="10" t="e">
        <f ca="1">IF($B320&lt;='Visualization - Projection'!$C$18,OFFSET(Projection!AI320,$A$2,0),NA())</f>
        <v>#N/A</v>
      </c>
      <c r="AA320" s="11" t="e">
        <f ca="1">IF($B320&lt;='Visualization - Projection'!$C$18,OFFSET(Projection!AJ320,$A$2,0),NA())</f>
        <v>#N/A</v>
      </c>
      <c r="AB320" s="11" t="e">
        <f ca="1">IF($B320&lt;='Visualization - Projection'!$C$18,OFFSET(Projection!#REF!,$A$2,0),NA())</f>
        <v>#N/A</v>
      </c>
      <c r="AC320" s="11" t="e">
        <f ca="1">IF($B320&lt;='Visualization - Projection'!$C$18,OFFSET(Projection!AK320,$A$2,0),NA())</f>
        <v>#N/A</v>
      </c>
      <c r="AD320" s="10" t="e">
        <f ca="1">IF($B320&lt;='Visualization - Projection'!$C$18,OFFSET(Projection!AL320,$A$2,0),NA())</f>
        <v>#N/A</v>
      </c>
      <c r="AE320" s="10" t="e">
        <f ca="1">IF($B320&lt;='Visualization - Projection'!$C$18,OFFSET(Projection!AM320,$A$2,0),NA())</f>
        <v>#N/A</v>
      </c>
      <c r="AF320" s="3" t="e">
        <f ca="1">IF($B320&lt;='Visualization - Projection'!$C$18,OFFSET(Projection!K320,$A$2,0),NA())</f>
        <v>#N/A</v>
      </c>
      <c r="AG320" s="3" t="e">
        <f ca="1">IF($B320&lt;='Visualization - Projection'!$C$18,OFFSET(Projection!M320,$A$2,0),NA())</f>
        <v>#N/A</v>
      </c>
      <c r="AH320" s="3" t="e">
        <f ca="1">IF($B320&lt;='Visualization - Projection'!$C$18,OFFSET(Projection!N320,$A$2,0),NA())</f>
        <v>#N/A</v>
      </c>
    </row>
    <row r="321" spans="2:34">
      <c r="B321" s="9" t="e">
        <f ca="1">IF(B320&lt;'Visualization - Projection'!$C$18,OFFSET(Projection!A321,$A$2,0),NA())</f>
        <v>#N/A</v>
      </c>
      <c r="C321" s="10" t="e">
        <f ca="1">IF($B321&lt;='Visualization - Projection'!$C$18,OFFSET(Projection!B321,$A$2,0),NA())</f>
        <v>#N/A</v>
      </c>
      <c r="D321" s="11" t="e">
        <f ca="1">IF($B321&lt;='Visualization - Projection'!$C$18,OFFSET(Projection!C321,$A$2,0),NA())</f>
        <v>#N/A</v>
      </c>
      <c r="E321" s="12" t="e">
        <f ca="1">IF($B321&lt;='Visualization - Projection'!$C$18,OFFSET(Projection!D321,$A$2,0),NA())</f>
        <v>#N/A</v>
      </c>
      <c r="F321" s="12" t="e">
        <f ca="1">IF($B321&lt;='Visualization - Projection'!$C$18,OFFSET(Projection!#REF!,$A$2,0),NA())</f>
        <v>#N/A</v>
      </c>
      <c r="G321" s="10" t="e">
        <f ca="1">IF($B321&lt;='Visualization - Projection'!$C$18,OFFSET(Projection!E321,$A$2,0),NA())</f>
        <v>#N/A</v>
      </c>
      <c r="H321" s="12" t="e">
        <f ca="1">IF($B321&lt;='Visualization - Projection'!$C$18,OFFSET(Projection!F321,$A$2,0),NA())</f>
        <v>#N/A</v>
      </c>
      <c r="I321" s="12" t="e">
        <f ca="1">IF($B321&lt;='Visualization - Projection'!$C$18,OFFSET(Projection!#REF!,$A$2,0),NA())</f>
        <v>#N/A</v>
      </c>
      <c r="J321" s="10" t="e">
        <f ca="1">IF($B321&lt;='Visualization - Projection'!$C$18,OFFSET(Projection!O321,$A$2,0),NA())</f>
        <v>#N/A</v>
      </c>
      <c r="K321" s="10" t="e">
        <f ca="1">IF($B321&lt;='Visualization - Projection'!$C$18,OFFSET(Projection!P321,$A$2,0),NA())</f>
        <v>#N/A</v>
      </c>
      <c r="L321" s="12" t="e">
        <f ca="1">IF($B321&lt;='Visualization - Projection'!$C$18,OFFSET(Projection!Q321,$A$2,0),NA())</f>
        <v>#N/A</v>
      </c>
      <c r="M321" s="12" t="e">
        <f ca="1">IF($B321&lt;='Visualization - Projection'!$C$18,OFFSET(Projection!#REF!,$A$2,0),NA())</f>
        <v>#N/A</v>
      </c>
      <c r="N321" s="10" t="e">
        <f ca="1">IF($B321&lt;='Visualization - Projection'!$C$18,OFFSET(Projection!T321,$A$2,0),NA())</f>
        <v>#N/A</v>
      </c>
      <c r="O321" s="11" t="e">
        <f ca="1">IF($B321&lt;='Visualization - Projection'!$C$18,OFFSET(Projection!U321,$A$2,0),NA())</f>
        <v>#N/A</v>
      </c>
      <c r="P321" s="12" t="e">
        <f ca="1">IF($B321&lt;='Visualization - Projection'!$C$18,OFFSET(Projection!V321,$A$2,0),NA())</f>
        <v>#N/A</v>
      </c>
      <c r="Q321" s="10" t="e">
        <f ca="1">IF($B321&lt;='Visualization - Projection'!$C$18,OFFSET(Projection!W321,$A$2,0),NA())</f>
        <v>#N/A</v>
      </c>
      <c r="R321" s="11" t="e">
        <f ca="1">IF($B321&lt;='Visualization - Projection'!$C$18,OFFSET(Projection!X321,$A$2,0),NA())</f>
        <v>#N/A</v>
      </c>
      <c r="S321" s="12" t="e">
        <f ca="1">IF($B321&lt;='Visualization - Projection'!$C$18,OFFSET(Projection!Y321,$A$2,0),NA())</f>
        <v>#N/A</v>
      </c>
      <c r="T321" s="10" t="e">
        <f ca="1">IF($B321&lt;='Visualization - Projection'!$C$18,OFFSET(Projection!Z321,$A$2,0),NA())</f>
        <v>#N/A</v>
      </c>
      <c r="U321" s="10" t="e">
        <f ca="1">IF($B321&lt;='Visualization - Projection'!$C$18,OFFSET(Projection!AA321,$A$2,0),NA())</f>
        <v>#N/A</v>
      </c>
      <c r="V321" s="12" t="e">
        <f ca="1">IF($B321&lt;='Visualization - Projection'!$C$18,OFFSET(Projection!AB321,$A$2,0),NA())</f>
        <v>#N/A</v>
      </c>
      <c r="W321" s="10" t="e">
        <f ca="1">IF($B321&lt;='Visualization - Projection'!$C$18,OFFSET(Projection!AC321,$A$2,0),NA())</f>
        <v>#N/A</v>
      </c>
      <c r="X321" s="12" t="e">
        <f ca="1">IF($B321&lt;='Visualization - Projection'!$C$18,OFFSET(Projection!AD321,$A$2,0),NA())</f>
        <v>#N/A</v>
      </c>
      <c r="Y321" s="11" t="e">
        <f ca="1">IF($B321&lt;='Visualization - Projection'!$C$18,OFFSET(Projection!AE321,$A$2,0),NA())</f>
        <v>#N/A</v>
      </c>
      <c r="Z321" s="10" t="e">
        <f ca="1">IF($B321&lt;='Visualization - Projection'!$C$18,OFFSET(Projection!AI321,$A$2,0),NA())</f>
        <v>#N/A</v>
      </c>
      <c r="AA321" s="11" t="e">
        <f ca="1">IF($B321&lt;='Visualization - Projection'!$C$18,OFFSET(Projection!AJ321,$A$2,0),NA())</f>
        <v>#N/A</v>
      </c>
      <c r="AB321" s="11" t="e">
        <f ca="1">IF($B321&lt;='Visualization - Projection'!$C$18,OFFSET(Projection!#REF!,$A$2,0),NA())</f>
        <v>#N/A</v>
      </c>
      <c r="AC321" s="11" t="e">
        <f ca="1">IF($B321&lt;='Visualization - Projection'!$C$18,OFFSET(Projection!AK321,$A$2,0),NA())</f>
        <v>#N/A</v>
      </c>
      <c r="AD321" s="10" t="e">
        <f ca="1">IF($B321&lt;='Visualization - Projection'!$C$18,OFFSET(Projection!AL321,$A$2,0),NA())</f>
        <v>#N/A</v>
      </c>
      <c r="AE321" s="10" t="e">
        <f ca="1">IF($B321&lt;='Visualization - Projection'!$C$18,OFFSET(Projection!AM321,$A$2,0),NA())</f>
        <v>#N/A</v>
      </c>
      <c r="AF321" s="3" t="e">
        <f ca="1">IF($B321&lt;='Visualization - Projection'!$C$18,OFFSET(Projection!K321,$A$2,0),NA())</f>
        <v>#N/A</v>
      </c>
      <c r="AG321" s="3" t="e">
        <f ca="1">IF($B321&lt;='Visualization - Projection'!$C$18,OFFSET(Projection!M321,$A$2,0),NA())</f>
        <v>#N/A</v>
      </c>
      <c r="AH321" s="3" t="e">
        <f ca="1">IF($B321&lt;='Visualization - Projection'!$C$18,OFFSET(Projection!N321,$A$2,0),NA())</f>
        <v>#N/A</v>
      </c>
    </row>
    <row r="322" spans="2:34">
      <c r="B322" s="9" t="e">
        <f ca="1">IF(B321&lt;'Visualization - Projection'!$C$18,OFFSET(Projection!A322,$A$2,0),NA())</f>
        <v>#N/A</v>
      </c>
      <c r="C322" s="10" t="e">
        <f ca="1">IF($B322&lt;='Visualization - Projection'!$C$18,OFFSET(Projection!B322,$A$2,0),NA())</f>
        <v>#N/A</v>
      </c>
      <c r="D322" s="11" t="e">
        <f ca="1">IF($B322&lt;='Visualization - Projection'!$C$18,OFFSET(Projection!C322,$A$2,0),NA())</f>
        <v>#N/A</v>
      </c>
      <c r="E322" s="12" t="e">
        <f ca="1">IF($B322&lt;='Visualization - Projection'!$C$18,OFFSET(Projection!D322,$A$2,0),NA())</f>
        <v>#N/A</v>
      </c>
      <c r="F322" s="12" t="e">
        <f ca="1">IF($B322&lt;='Visualization - Projection'!$C$18,OFFSET(Projection!#REF!,$A$2,0),NA())</f>
        <v>#N/A</v>
      </c>
      <c r="G322" s="10" t="e">
        <f ca="1">IF($B322&lt;='Visualization - Projection'!$C$18,OFFSET(Projection!E322,$A$2,0),NA())</f>
        <v>#N/A</v>
      </c>
      <c r="H322" s="12" t="e">
        <f ca="1">IF($B322&lt;='Visualization - Projection'!$C$18,OFFSET(Projection!F322,$A$2,0),NA())</f>
        <v>#N/A</v>
      </c>
      <c r="I322" s="12" t="e">
        <f ca="1">IF($B322&lt;='Visualization - Projection'!$C$18,OFFSET(Projection!#REF!,$A$2,0),NA())</f>
        <v>#N/A</v>
      </c>
      <c r="J322" s="10" t="e">
        <f ca="1">IF($B322&lt;='Visualization - Projection'!$C$18,OFFSET(Projection!O322,$A$2,0),NA())</f>
        <v>#N/A</v>
      </c>
      <c r="K322" s="10" t="e">
        <f ca="1">IF($B322&lt;='Visualization - Projection'!$C$18,OFFSET(Projection!P322,$A$2,0),NA())</f>
        <v>#N/A</v>
      </c>
      <c r="L322" s="12" t="e">
        <f ca="1">IF($B322&lt;='Visualization - Projection'!$C$18,OFFSET(Projection!Q322,$A$2,0),NA())</f>
        <v>#N/A</v>
      </c>
      <c r="M322" s="12" t="e">
        <f ca="1">IF($B322&lt;='Visualization - Projection'!$C$18,OFFSET(Projection!#REF!,$A$2,0),NA())</f>
        <v>#N/A</v>
      </c>
      <c r="N322" s="10" t="e">
        <f ca="1">IF($B322&lt;='Visualization - Projection'!$C$18,OFFSET(Projection!T322,$A$2,0),NA())</f>
        <v>#N/A</v>
      </c>
      <c r="O322" s="11" t="e">
        <f ca="1">IF($B322&lt;='Visualization - Projection'!$C$18,OFFSET(Projection!U322,$A$2,0),NA())</f>
        <v>#N/A</v>
      </c>
      <c r="P322" s="12" t="e">
        <f ca="1">IF($B322&lt;='Visualization - Projection'!$C$18,OFFSET(Projection!V322,$A$2,0),NA())</f>
        <v>#N/A</v>
      </c>
      <c r="Q322" s="10" t="e">
        <f ca="1">IF($B322&lt;='Visualization - Projection'!$C$18,OFFSET(Projection!W322,$A$2,0),NA())</f>
        <v>#N/A</v>
      </c>
      <c r="R322" s="11" t="e">
        <f ca="1">IF($B322&lt;='Visualization - Projection'!$C$18,OFFSET(Projection!X322,$A$2,0),NA())</f>
        <v>#N/A</v>
      </c>
      <c r="S322" s="12" t="e">
        <f ca="1">IF($B322&lt;='Visualization - Projection'!$C$18,OFFSET(Projection!Y322,$A$2,0),NA())</f>
        <v>#N/A</v>
      </c>
      <c r="T322" s="10" t="e">
        <f ca="1">IF($B322&lt;='Visualization - Projection'!$C$18,OFFSET(Projection!Z322,$A$2,0),NA())</f>
        <v>#N/A</v>
      </c>
      <c r="U322" s="10" t="e">
        <f ca="1">IF($B322&lt;='Visualization - Projection'!$C$18,OFFSET(Projection!AA322,$A$2,0),NA())</f>
        <v>#N/A</v>
      </c>
      <c r="V322" s="12" t="e">
        <f ca="1">IF($B322&lt;='Visualization - Projection'!$C$18,OFFSET(Projection!AB322,$A$2,0),NA())</f>
        <v>#N/A</v>
      </c>
      <c r="W322" s="10" t="e">
        <f ca="1">IF($B322&lt;='Visualization - Projection'!$C$18,OFFSET(Projection!AC322,$A$2,0),NA())</f>
        <v>#N/A</v>
      </c>
      <c r="X322" s="12" t="e">
        <f ca="1">IF($B322&lt;='Visualization - Projection'!$C$18,OFFSET(Projection!AD322,$A$2,0),NA())</f>
        <v>#N/A</v>
      </c>
      <c r="Y322" s="11" t="e">
        <f ca="1">IF($B322&lt;='Visualization - Projection'!$C$18,OFFSET(Projection!AE322,$A$2,0),NA())</f>
        <v>#N/A</v>
      </c>
      <c r="Z322" s="10" t="e">
        <f ca="1">IF($B322&lt;='Visualization - Projection'!$C$18,OFFSET(Projection!AI322,$A$2,0),NA())</f>
        <v>#N/A</v>
      </c>
      <c r="AA322" s="11" t="e">
        <f ca="1">IF($B322&lt;='Visualization - Projection'!$C$18,OFFSET(Projection!AJ322,$A$2,0),NA())</f>
        <v>#N/A</v>
      </c>
      <c r="AB322" s="11" t="e">
        <f ca="1">IF($B322&lt;='Visualization - Projection'!$C$18,OFFSET(Projection!#REF!,$A$2,0),NA())</f>
        <v>#N/A</v>
      </c>
      <c r="AC322" s="11" t="e">
        <f ca="1">IF($B322&lt;='Visualization - Projection'!$C$18,OFFSET(Projection!AK322,$A$2,0),NA())</f>
        <v>#N/A</v>
      </c>
      <c r="AD322" s="10" t="e">
        <f ca="1">IF($B322&lt;='Visualization - Projection'!$C$18,OFFSET(Projection!AL322,$A$2,0),NA())</f>
        <v>#N/A</v>
      </c>
      <c r="AE322" s="10" t="e">
        <f ca="1">IF($B322&lt;='Visualization - Projection'!$C$18,OFFSET(Projection!AM322,$A$2,0),NA())</f>
        <v>#N/A</v>
      </c>
      <c r="AF322" s="3" t="e">
        <f ca="1">IF($B322&lt;='Visualization - Projection'!$C$18,OFFSET(Projection!K322,$A$2,0),NA())</f>
        <v>#N/A</v>
      </c>
      <c r="AG322" s="3" t="e">
        <f ca="1">IF($B322&lt;='Visualization - Projection'!$C$18,OFFSET(Projection!M322,$A$2,0),NA())</f>
        <v>#N/A</v>
      </c>
      <c r="AH322" s="3" t="e">
        <f ca="1">IF($B322&lt;='Visualization - Projection'!$C$18,OFFSET(Projection!N322,$A$2,0),NA())</f>
        <v>#N/A</v>
      </c>
    </row>
    <row r="323" spans="2:34">
      <c r="B323" s="9" t="e">
        <f ca="1">IF(B322&lt;'Visualization - Projection'!$C$18,OFFSET(Projection!A323,$A$2,0),NA())</f>
        <v>#N/A</v>
      </c>
      <c r="C323" s="10" t="e">
        <f ca="1">IF($B323&lt;='Visualization - Projection'!$C$18,OFFSET(Projection!B323,$A$2,0),NA())</f>
        <v>#N/A</v>
      </c>
      <c r="D323" s="11" t="e">
        <f ca="1">IF($B323&lt;='Visualization - Projection'!$C$18,OFFSET(Projection!C323,$A$2,0),NA())</f>
        <v>#N/A</v>
      </c>
      <c r="E323" s="12" t="e">
        <f ca="1">IF($B323&lt;='Visualization - Projection'!$C$18,OFFSET(Projection!D323,$A$2,0),NA())</f>
        <v>#N/A</v>
      </c>
      <c r="F323" s="12" t="e">
        <f ca="1">IF($B323&lt;='Visualization - Projection'!$C$18,OFFSET(Projection!#REF!,$A$2,0),NA())</f>
        <v>#N/A</v>
      </c>
      <c r="G323" s="10" t="e">
        <f ca="1">IF($B323&lt;='Visualization - Projection'!$C$18,OFFSET(Projection!E323,$A$2,0),NA())</f>
        <v>#N/A</v>
      </c>
      <c r="H323" s="12" t="e">
        <f ca="1">IF($B323&lt;='Visualization - Projection'!$C$18,OFFSET(Projection!F323,$A$2,0),NA())</f>
        <v>#N/A</v>
      </c>
      <c r="I323" s="12" t="e">
        <f ca="1">IF($B323&lt;='Visualization - Projection'!$C$18,OFFSET(Projection!#REF!,$A$2,0),NA())</f>
        <v>#N/A</v>
      </c>
      <c r="J323" s="10" t="e">
        <f ca="1">IF($B323&lt;='Visualization - Projection'!$C$18,OFFSET(Projection!O323,$A$2,0),NA())</f>
        <v>#N/A</v>
      </c>
      <c r="K323" s="10" t="e">
        <f ca="1">IF($B323&lt;='Visualization - Projection'!$C$18,OFFSET(Projection!P323,$A$2,0),NA())</f>
        <v>#N/A</v>
      </c>
      <c r="L323" s="12" t="e">
        <f ca="1">IF($B323&lt;='Visualization - Projection'!$C$18,OFFSET(Projection!Q323,$A$2,0),NA())</f>
        <v>#N/A</v>
      </c>
      <c r="M323" s="12" t="e">
        <f ca="1">IF($B323&lt;='Visualization - Projection'!$C$18,OFFSET(Projection!#REF!,$A$2,0),NA())</f>
        <v>#N/A</v>
      </c>
      <c r="N323" s="10" t="e">
        <f ca="1">IF($B323&lt;='Visualization - Projection'!$C$18,OFFSET(Projection!T323,$A$2,0),NA())</f>
        <v>#N/A</v>
      </c>
      <c r="O323" s="11" t="e">
        <f ca="1">IF($B323&lt;='Visualization - Projection'!$C$18,OFFSET(Projection!U323,$A$2,0),NA())</f>
        <v>#N/A</v>
      </c>
      <c r="P323" s="12" t="e">
        <f ca="1">IF($B323&lt;='Visualization - Projection'!$C$18,OFFSET(Projection!V323,$A$2,0),NA())</f>
        <v>#N/A</v>
      </c>
      <c r="Q323" s="10" t="e">
        <f ca="1">IF($B323&lt;='Visualization - Projection'!$C$18,OFFSET(Projection!W323,$A$2,0),NA())</f>
        <v>#N/A</v>
      </c>
      <c r="R323" s="11" t="e">
        <f ca="1">IF($B323&lt;='Visualization - Projection'!$C$18,OFFSET(Projection!X323,$A$2,0),NA())</f>
        <v>#N/A</v>
      </c>
      <c r="S323" s="12" t="e">
        <f ca="1">IF($B323&lt;='Visualization - Projection'!$C$18,OFFSET(Projection!Y323,$A$2,0),NA())</f>
        <v>#N/A</v>
      </c>
      <c r="T323" s="10" t="e">
        <f ca="1">IF($B323&lt;='Visualization - Projection'!$C$18,OFFSET(Projection!Z323,$A$2,0),NA())</f>
        <v>#N/A</v>
      </c>
      <c r="U323" s="10" t="e">
        <f ca="1">IF($B323&lt;='Visualization - Projection'!$C$18,OFFSET(Projection!AA323,$A$2,0),NA())</f>
        <v>#N/A</v>
      </c>
      <c r="V323" s="12" t="e">
        <f ca="1">IF($B323&lt;='Visualization - Projection'!$C$18,OFFSET(Projection!AB323,$A$2,0),NA())</f>
        <v>#N/A</v>
      </c>
      <c r="W323" s="10" t="e">
        <f ca="1">IF($B323&lt;='Visualization - Projection'!$C$18,OFFSET(Projection!AC323,$A$2,0),NA())</f>
        <v>#N/A</v>
      </c>
      <c r="X323" s="12" t="e">
        <f ca="1">IF($B323&lt;='Visualization - Projection'!$C$18,OFFSET(Projection!AD323,$A$2,0),NA())</f>
        <v>#N/A</v>
      </c>
      <c r="Y323" s="11" t="e">
        <f ca="1">IF($B323&lt;='Visualization - Projection'!$C$18,OFFSET(Projection!AE323,$A$2,0),NA())</f>
        <v>#N/A</v>
      </c>
      <c r="Z323" s="10" t="e">
        <f ca="1">IF($B323&lt;='Visualization - Projection'!$C$18,OFFSET(Projection!AI323,$A$2,0),NA())</f>
        <v>#N/A</v>
      </c>
      <c r="AA323" s="11" t="e">
        <f ca="1">IF($B323&lt;='Visualization - Projection'!$C$18,OFFSET(Projection!AJ323,$A$2,0),NA())</f>
        <v>#N/A</v>
      </c>
      <c r="AB323" s="11" t="e">
        <f ca="1">IF($B323&lt;='Visualization - Projection'!$C$18,OFFSET(Projection!#REF!,$A$2,0),NA())</f>
        <v>#N/A</v>
      </c>
      <c r="AC323" s="11" t="e">
        <f ca="1">IF($B323&lt;='Visualization - Projection'!$C$18,OFFSET(Projection!AK323,$A$2,0),NA())</f>
        <v>#N/A</v>
      </c>
      <c r="AD323" s="10" t="e">
        <f ca="1">IF($B323&lt;='Visualization - Projection'!$C$18,OFFSET(Projection!AL323,$A$2,0),NA())</f>
        <v>#N/A</v>
      </c>
      <c r="AE323" s="10" t="e">
        <f ca="1">IF($B323&lt;='Visualization - Projection'!$C$18,OFFSET(Projection!AM323,$A$2,0),NA())</f>
        <v>#N/A</v>
      </c>
      <c r="AF323" s="3" t="e">
        <f ca="1">IF($B323&lt;='Visualization - Projection'!$C$18,OFFSET(Projection!K323,$A$2,0),NA())</f>
        <v>#N/A</v>
      </c>
      <c r="AG323" s="3" t="e">
        <f ca="1">IF($B323&lt;='Visualization - Projection'!$C$18,OFFSET(Projection!M323,$A$2,0),NA())</f>
        <v>#N/A</v>
      </c>
      <c r="AH323" s="3" t="e">
        <f ca="1">IF($B323&lt;='Visualization - Projection'!$C$18,OFFSET(Projection!N323,$A$2,0),NA())</f>
        <v>#N/A</v>
      </c>
    </row>
    <row r="324" spans="2:34">
      <c r="B324" s="9" t="e">
        <f ca="1">IF(B323&lt;'Visualization - Projection'!$C$18,OFFSET(Projection!A324,$A$2,0),NA())</f>
        <v>#N/A</v>
      </c>
      <c r="C324" s="10" t="e">
        <f ca="1">IF($B324&lt;='Visualization - Projection'!$C$18,OFFSET(Projection!B324,$A$2,0),NA())</f>
        <v>#N/A</v>
      </c>
      <c r="D324" s="11" t="e">
        <f ca="1">IF($B324&lt;='Visualization - Projection'!$C$18,OFFSET(Projection!C324,$A$2,0),NA())</f>
        <v>#N/A</v>
      </c>
      <c r="E324" s="12" t="e">
        <f ca="1">IF($B324&lt;='Visualization - Projection'!$C$18,OFFSET(Projection!D324,$A$2,0),NA())</f>
        <v>#N/A</v>
      </c>
      <c r="F324" s="12" t="e">
        <f ca="1">IF($B324&lt;='Visualization - Projection'!$C$18,OFFSET(Projection!#REF!,$A$2,0),NA())</f>
        <v>#N/A</v>
      </c>
      <c r="G324" s="10" t="e">
        <f ca="1">IF($B324&lt;='Visualization - Projection'!$C$18,OFFSET(Projection!E324,$A$2,0),NA())</f>
        <v>#N/A</v>
      </c>
      <c r="H324" s="12" t="e">
        <f ca="1">IF($B324&lt;='Visualization - Projection'!$C$18,OFFSET(Projection!F324,$A$2,0),NA())</f>
        <v>#N/A</v>
      </c>
      <c r="I324" s="12" t="e">
        <f ca="1">IF($B324&lt;='Visualization - Projection'!$C$18,OFFSET(Projection!#REF!,$A$2,0),NA())</f>
        <v>#N/A</v>
      </c>
      <c r="J324" s="10" t="e">
        <f ca="1">IF($B324&lt;='Visualization - Projection'!$C$18,OFFSET(Projection!O324,$A$2,0),NA())</f>
        <v>#N/A</v>
      </c>
      <c r="K324" s="10" t="e">
        <f ca="1">IF($B324&lt;='Visualization - Projection'!$C$18,OFFSET(Projection!P324,$A$2,0),NA())</f>
        <v>#N/A</v>
      </c>
      <c r="L324" s="12" t="e">
        <f ca="1">IF($B324&lt;='Visualization - Projection'!$C$18,OFFSET(Projection!Q324,$A$2,0),NA())</f>
        <v>#N/A</v>
      </c>
      <c r="M324" s="12" t="e">
        <f ca="1">IF($B324&lt;='Visualization - Projection'!$C$18,OFFSET(Projection!#REF!,$A$2,0),NA())</f>
        <v>#N/A</v>
      </c>
      <c r="N324" s="10" t="e">
        <f ca="1">IF($B324&lt;='Visualization - Projection'!$C$18,OFFSET(Projection!T324,$A$2,0),NA())</f>
        <v>#N/A</v>
      </c>
      <c r="O324" s="11" t="e">
        <f ca="1">IF($B324&lt;='Visualization - Projection'!$C$18,OFFSET(Projection!U324,$A$2,0),NA())</f>
        <v>#N/A</v>
      </c>
      <c r="P324" s="12" t="e">
        <f ca="1">IF($B324&lt;='Visualization - Projection'!$C$18,OFFSET(Projection!V324,$A$2,0),NA())</f>
        <v>#N/A</v>
      </c>
      <c r="Q324" s="10" t="e">
        <f ca="1">IF($B324&lt;='Visualization - Projection'!$C$18,OFFSET(Projection!W324,$A$2,0),NA())</f>
        <v>#N/A</v>
      </c>
      <c r="R324" s="11" t="e">
        <f ca="1">IF($B324&lt;='Visualization - Projection'!$C$18,OFFSET(Projection!X324,$A$2,0),NA())</f>
        <v>#N/A</v>
      </c>
      <c r="S324" s="12" t="e">
        <f ca="1">IF($B324&lt;='Visualization - Projection'!$C$18,OFFSET(Projection!Y324,$A$2,0),NA())</f>
        <v>#N/A</v>
      </c>
      <c r="T324" s="10" t="e">
        <f ca="1">IF($B324&lt;='Visualization - Projection'!$C$18,OFFSET(Projection!Z324,$A$2,0),NA())</f>
        <v>#N/A</v>
      </c>
      <c r="U324" s="10" t="e">
        <f ca="1">IF($B324&lt;='Visualization - Projection'!$C$18,OFFSET(Projection!AA324,$A$2,0),NA())</f>
        <v>#N/A</v>
      </c>
      <c r="V324" s="12" t="e">
        <f ca="1">IF($B324&lt;='Visualization - Projection'!$C$18,OFFSET(Projection!AB324,$A$2,0),NA())</f>
        <v>#N/A</v>
      </c>
      <c r="W324" s="10" t="e">
        <f ca="1">IF($B324&lt;='Visualization - Projection'!$C$18,OFFSET(Projection!AC324,$A$2,0),NA())</f>
        <v>#N/A</v>
      </c>
      <c r="X324" s="12" t="e">
        <f ca="1">IF($B324&lt;='Visualization - Projection'!$C$18,OFFSET(Projection!AD324,$A$2,0),NA())</f>
        <v>#N/A</v>
      </c>
      <c r="Y324" s="11" t="e">
        <f ca="1">IF($B324&lt;='Visualization - Projection'!$C$18,OFFSET(Projection!AE324,$A$2,0),NA())</f>
        <v>#N/A</v>
      </c>
      <c r="Z324" s="10" t="e">
        <f ca="1">IF($B324&lt;='Visualization - Projection'!$C$18,OFFSET(Projection!AI324,$A$2,0),NA())</f>
        <v>#N/A</v>
      </c>
      <c r="AA324" s="11" t="e">
        <f ca="1">IF($B324&lt;='Visualization - Projection'!$C$18,OFFSET(Projection!AJ324,$A$2,0),NA())</f>
        <v>#N/A</v>
      </c>
      <c r="AB324" s="11" t="e">
        <f ca="1">IF($B324&lt;='Visualization - Projection'!$C$18,OFFSET(Projection!#REF!,$A$2,0),NA())</f>
        <v>#N/A</v>
      </c>
      <c r="AC324" s="11" t="e">
        <f ca="1">IF($B324&lt;='Visualization - Projection'!$C$18,OFFSET(Projection!AK324,$A$2,0),NA())</f>
        <v>#N/A</v>
      </c>
      <c r="AD324" s="10" t="e">
        <f ca="1">IF($B324&lt;='Visualization - Projection'!$C$18,OFFSET(Projection!AL324,$A$2,0),NA())</f>
        <v>#N/A</v>
      </c>
      <c r="AE324" s="10" t="e">
        <f ca="1">IF($B324&lt;='Visualization - Projection'!$C$18,OFFSET(Projection!AM324,$A$2,0),NA())</f>
        <v>#N/A</v>
      </c>
      <c r="AF324" s="3" t="e">
        <f ca="1">IF($B324&lt;='Visualization - Projection'!$C$18,OFFSET(Projection!K324,$A$2,0),NA())</f>
        <v>#N/A</v>
      </c>
      <c r="AG324" s="3" t="e">
        <f ca="1">IF($B324&lt;='Visualization - Projection'!$C$18,OFFSET(Projection!M324,$A$2,0),NA())</f>
        <v>#N/A</v>
      </c>
      <c r="AH324" s="3" t="e">
        <f ca="1">IF($B324&lt;='Visualization - Projection'!$C$18,OFFSET(Projection!N324,$A$2,0),NA())</f>
        <v>#N/A</v>
      </c>
    </row>
    <row r="325" spans="2:34">
      <c r="B325" s="9" t="e">
        <f ca="1">IF(B324&lt;'Visualization - Projection'!$C$18,OFFSET(Projection!A325,$A$2,0),NA())</f>
        <v>#N/A</v>
      </c>
      <c r="C325" s="10" t="e">
        <f ca="1">IF($B325&lt;='Visualization - Projection'!$C$18,OFFSET(Projection!B325,$A$2,0),NA())</f>
        <v>#N/A</v>
      </c>
      <c r="D325" s="11" t="e">
        <f ca="1">IF($B325&lt;='Visualization - Projection'!$C$18,OFFSET(Projection!C325,$A$2,0),NA())</f>
        <v>#N/A</v>
      </c>
      <c r="E325" s="12" t="e">
        <f ca="1">IF($B325&lt;='Visualization - Projection'!$C$18,OFFSET(Projection!D325,$A$2,0),NA())</f>
        <v>#N/A</v>
      </c>
      <c r="F325" s="12" t="e">
        <f ca="1">IF($B325&lt;='Visualization - Projection'!$C$18,OFFSET(Projection!#REF!,$A$2,0),NA())</f>
        <v>#N/A</v>
      </c>
      <c r="G325" s="10" t="e">
        <f ca="1">IF($B325&lt;='Visualization - Projection'!$C$18,OFFSET(Projection!E325,$A$2,0),NA())</f>
        <v>#N/A</v>
      </c>
      <c r="H325" s="12" t="e">
        <f ca="1">IF($B325&lt;='Visualization - Projection'!$C$18,OFFSET(Projection!F325,$A$2,0),NA())</f>
        <v>#N/A</v>
      </c>
      <c r="I325" s="12" t="e">
        <f ca="1">IF($B325&lt;='Visualization - Projection'!$C$18,OFFSET(Projection!#REF!,$A$2,0),NA())</f>
        <v>#N/A</v>
      </c>
      <c r="J325" s="10" t="e">
        <f ca="1">IF($B325&lt;='Visualization - Projection'!$C$18,OFFSET(Projection!O325,$A$2,0),NA())</f>
        <v>#N/A</v>
      </c>
      <c r="K325" s="10" t="e">
        <f ca="1">IF($B325&lt;='Visualization - Projection'!$C$18,OFFSET(Projection!P325,$A$2,0),NA())</f>
        <v>#N/A</v>
      </c>
      <c r="L325" s="12" t="e">
        <f ca="1">IF($B325&lt;='Visualization - Projection'!$C$18,OFFSET(Projection!Q325,$A$2,0),NA())</f>
        <v>#N/A</v>
      </c>
      <c r="M325" s="12" t="e">
        <f ca="1">IF($B325&lt;='Visualization - Projection'!$C$18,OFFSET(Projection!#REF!,$A$2,0),NA())</f>
        <v>#N/A</v>
      </c>
      <c r="N325" s="10" t="e">
        <f ca="1">IF($B325&lt;='Visualization - Projection'!$C$18,OFFSET(Projection!T325,$A$2,0),NA())</f>
        <v>#N/A</v>
      </c>
      <c r="O325" s="11" t="e">
        <f ca="1">IF($B325&lt;='Visualization - Projection'!$C$18,OFFSET(Projection!U325,$A$2,0),NA())</f>
        <v>#N/A</v>
      </c>
      <c r="P325" s="12" t="e">
        <f ca="1">IF($B325&lt;='Visualization - Projection'!$C$18,OFFSET(Projection!V325,$A$2,0),NA())</f>
        <v>#N/A</v>
      </c>
      <c r="Q325" s="10" t="e">
        <f ca="1">IF($B325&lt;='Visualization - Projection'!$C$18,OFFSET(Projection!W325,$A$2,0),NA())</f>
        <v>#N/A</v>
      </c>
      <c r="R325" s="11" t="e">
        <f ca="1">IF($B325&lt;='Visualization - Projection'!$C$18,OFFSET(Projection!X325,$A$2,0),NA())</f>
        <v>#N/A</v>
      </c>
      <c r="S325" s="12" t="e">
        <f ca="1">IF($B325&lt;='Visualization - Projection'!$C$18,OFFSET(Projection!Y325,$A$2,0),NA())</f>
        <v>#N/A</v>
      </c>
      <c r="T325" s="10" t="e">
        <f ca="1">IF($B325&lt;='Visualization - Projection'!$C$18,OFFSET(Projection!Z325,$A$2,0),NA())</f>
        <v>#N/A</v>
      </c>
      <c r="U325" s="10" t="e">
        <f ca="1">IF($B325&lt;='Visualization - Projection'!$C$18,OFFSET(Projection!AA325,$A$2,0),NA())</f>
        <v>#N/A</v>
      </c>
      <c r="V325" s="12" t="e">
        <f ca="1">IF($B325&lt;='Visualization - Projection'!$C$18,OFFSET(Projection!AB325,$A$2,0),NA())</f>
        <v>#N/A</v>
      </c>
      <c r="W325" s="10" t="e">
        <f ca="1">IF($B325&lt;='Visualization - Projection'!$C$18,OFFSET(Projection!AC325,$A$2,0),NA())</f>
        <v>#N/A</v>
      </c>
      <c r="X325" s="12" t="e">
        <f ca="1">IF($B325&lt;='Visualization - Projection'!$C$18,OFFSET(Projection!AD325,$A$2,0),NA())</f>
        <v>#N/A</v>
      </c>
      <c r="Y325" s="11" t="e">
        <f ca="1">IF($B325&lt;='Visualization - Projection'!$C$18,OFFSET(Projection!AE325,$A$2,0),NA())</f>
        <v>#N/A</v>
      </c>
      <c r="Z325" s="10" t="e">
        <f ca="1">IF($B325&lt;='Visualization - Projection'!$C$18,OFFSET(Projection!AI325,$A$2,0),NA())</f>
        <v>#N/A</v>
      </c>
      <c r="AA325" s="11" t="e">
        <f ca="1">IF($B325&lt;='Visualization - Projection'!$C$18,OFFSET(Projection!AJ325,$A$2,0),NA())</f>
        <v>#N/A</v>
      </c>
      <c r="AB325" s="11" t="e">
        <f ca="1">IF($B325&lt;='Visualization - Projection'!$C$18,OFFSET(Projection!#REF!,$A$2,0),NA())</f>
        <v>#N/A</v>
      </c>
      <c r="AC325" s="11" t="e">
        <f ca="1">IF($B325&lt;='Visualization - Projection'!$C$18,OFFSET(Projection!AK325,$A$2,0),NA())</f>
        <v>#N/A</v>
      </c>
      <c r="AD325" s="10" t="e">
        <f ca="1">IF($B325&lt;='Visualization - Projection'!$C$18,OFFSET(Projection!AL325,$A$2,0),NA())</f>
        <v>#N/A</v>
      </c>
      <c r="AE325" s="10" t="e">
        <f ca="1">IF($B325&lt;='Visualization - Projection'!$C$18,OFFSET(Projection!AM325,$A$2,0),NA())</f>
        <v>#N/A</v>
      </c>
      <c r="AF325" s="3" t="e">
        <f ca="1">IF($B325&lt;='Visualization - Projection'!$C$18,OFFSET(Projection!K325,$A$2,0),NA())</f>
        <v>#N/A</v>
      </c>
      <c r="AG325" s="3" t="e">
        <f ca="1">IF($B325&lt;='Visualization - Projection'!$C$18,OFFSET(Projection!M325,$A$2,0),NA())</f>
        <v>#N/A</v>
      </c>
      <c r="AH325" s="3" t="e">
        <f ca="1">IF($B325&lt;='Visualization - Projection'!$C$18,OFFSET(Projection!N325,$A$2,0),NA())</f>
        <v>#N/A</v>
      </c>
    </row>
    <row r="326" spans="2:34">
      <c r="B326" s="9" t="e">
        <f ca="1">IF(B325&lt;'Visualization - Projection'!$C$18,OFFSET(Projection!A326,$A$2,0),NA())</f>
        <v>#N/A</v>
      </c>
      <c r="C326" s="10" t="e">
        <f ca="1">IF($B326&lt;='Visualization - Projection'!$C$18,OFFSET(Projection!B326,$A$2,0),NA())</f>
        <v>#N/A</v>
      </c>
      <c r="D326" s="11" t="e">
        <f ca="1">IF($B326&lt;='Visualization - Projection'!$C$18,OFFSET(Projection!C326,$A$2,0),NA())</f>
        <v>#N/A</v>
      </c>
      <c r="E326" s="12" t="e">
        <f ca="1">IF($B326&lt;='Visualization - Projection'!$C$18,OFFSET(Projection!D326,$A$2,0),NA())</f>
        <v>#N/A</v>
      </c>
      <c r="F326" s="12" t="e">
        <f ca="1">IF($B326&lt;='Visualization - Projection'!$C$18,OFFSET(Projection!#REF!,$A$2,0),NA())</f>
        <v>#N/A</v>
      </c>
      <c r="G326" s="10" t="e">
        <f ca="1">IF($B326&lt;='Visualization - Projection'!$C$18,OFFSET(Projection!E326,$A$2,0),NA())</f>
        <v>#N/A</v>
      </c>
      <c r="H326" s="12" t="e">
        <f ca="1">IF($B326&lt;='Visualization - Projection'!$C$18,OFFSET(Projection!F326,$A$2,0),NA())</f>
        <v>#N/A</v>
      </c>
      <c r="I326" s="12" t="e">
        <f ca="1">IF($B326&lt;='Visualization - Projection'!$C$18,OFFSET(Projection!#REF!,$A$2,0),NA())</f>
        <v>#N/A</v>
      </c>
      <c r="J326" s="10" t="e">
        <f ca="1">IF($B326&lt;='Visualization - Projection'!$C$18,OFFSET(Projection!O326,$A$2,0),NA())</f>
        <v>#N/A</v>
      </c>
      <c r="K326" s="10" t="e">
        <f ca="1">IF($B326&lt;='Visualization - Projection'!$C$18,OFFSET(Projection!P326,$A$2,0),NA())</f>
        <v>#N/A</v>
      </c>
      <c r="L326" s="12" t="e">
        <f ca="1">IF($B326&lt;='Visualization - Projection'!$C$18,OFFSET(Projection!Q326,$A$2,0),NA())</f>
        <v>#N/A</v>
      </c>
      <c r="M326" s="12" t="e">
        <f ca="1">IF($B326&lt;='Visualization - Projection'!$C$18,OFFSET(Projection!#REF!,$A$2,0),NA())</f>
        <v>#N/A</v>
      </c>
      <c r="N326" s="10" t="e">
        <f ca="1">IF($B326&lt;='Visualization - Projection'!$C$18,OFFSET(Projection!T326,$A$2,0),NA())</f>
        <v>#N/A</v>
      </c>
      <c r="O326" s="11" t="e">
        <f ca="1">IF($B326&lt;='Visualization - Projection'!$C$18,OFFSET(Projection!U326,$A$2,0),NA())</f>
        <v>#N/A</v>
      </c>
      <c r="P326" s="12" t="e">
        <f ca="1">IF($B326&lt;='Visualization - Projection'!$C$18,OFFSET(Projection!V326,$A$2,0),NA())</f>
        <v>#N/A</v>
      </c>
      <c r="Q326" s="10" t="e">
        <f ca="1">IF($B326&lt;='Visualization - Projection'!$C$18,OFFSET(Projection!W326,$A$2,0),NA())</f>
        <v>#N/A</v>
      </c>
      <c r="R326" s="11" t="e">
        <f ca="1">IF($B326&lt;='Visualization - Projection'!$C$18,OFFSET(Projection!X326,$A$2,0),NA())</f>
        <v>#N/A</v>
      </c>
      <c r="S326" s="12" t="e">
        <f ca="1">IF($B326&lt;='Visualization - Projection'!$C$18,OFFSET(Projection!Y326,$A$2,0),NA())</f>
        <v>#N/A</v>
      </c>
      <c r="T326" s="10" t="e">
        <f ca="1">IF($B326&lt;='Visualization - Projection'!$C$18,OFFSET(Projection!Z326,$A$2,0),NA())</f>
        <v>#N/A</v>
      </c>
      <c r="U326" s="10" t="e">
        <f ca="1">IF($B326&lt;='Visualization - Projection'!$C$18,OFFSET(Projection!AA326,$A$2,0),NA())</f>
        <v>#N/A</v>
      </c>
      <c r="V326" s="12" t="e">
        <f ca="1">IF($B326&lt;='Visualization - Projection'!$C$18,OFFSET(Projection!AB326,$A$2,0),NA())</f>
        <v>#N/A</v>
      </c>
      <c r="W326" s="10" t="e">
        <f ca="1">IF($B326&lt;='Visualization - Projection'!$C$18,OFFSET(Projection!AC326,$A$2,0),NA())</f>
        <v>#N/A</v>
      </c>
      <c r="X326" s="12" t="e">
        <f ca="1">IF($B326&lt;='Visualization - Projection'!$C$18,OFFSET(Projection!AD326,$A$2,0),NA())</f>
        <v>#N/A</v>
      </c>
      <c r="Y326" s="11" t="e">
        <f ca="1">IF($B326&lt;='Visualization - Projection'!$C$18,OFFSET(Projection!AE326,$A$2,0),NA())</f>
        <v>#N/A</v>
      </c>
      <c r="Z326" s="10" t="e">
        <f ca="1">IF($B326&lt;='Visualization - Projection'!$C$18,OFFSET(Projection!AI326,$A$2,0),NA())</f>
        <v>#N/A</v>
      </c>
      <c r="AA326" s="11" t="e">
        <f ca="1">IF($B326&lt;='Visualization - Projection'!$C$18,OFFSET(Projection!AJ326,$A$2,0),NA())</f>
        <v>#N/A</v>
      </c>
      <c r="AB326" s="11" t="e">
        <f ca="1">IF($B326&lt;='Visualization - Projection'!$C$18,OFFSET(Projection!#REF!,$A$2,0),NA())</f>
        <v>#N/A</v>
      </c>
      <c r="AC326" s="11" t="e">
        <f ca="1">IF($B326&lt;='Visualization - Projection'!$C$18,OFFSET(Projection!AK326,$A$2,0),NA())</f>
        <v>#N/A</v>
      </c>
      <c r="AD326" s="10" t="e">
        <f ca="1">IF($B326&lt;='Visualization - Projection'!$C$18,OFFSET(Projection!AL326,$A$2,0),NA())</f>
        <v>#N/A</v>
      </c>
      <c r="AE326" s="10" t="e">
        <f ca="1">IF($B326&lt;='Visualization - Projection'!$C$18,OFFSET(Projection!AM326,$A$2,0),NA())</f>
        <v>#N/A</v>
      </c>
      <c r="AF326" s="3" t="e">
        <f ca="1">IF($B326&lt;='Visualization - Projection'!$C$18,OFFSET(Projection!K326,$A$2,0),NA())</f>
        <v>#N/A</v>
      </c>
      <c r="AG326" s="3" t="e">
        <f ca="1">IF($B326&lt;='Visualization - Projection'!$C$18,OFFSET(Projection!M326,$A$2,0),NA())</f>
        <v>#N/A</v>
      </c>
      <c r="AH326" s="3" t="e">
        <f ca="1">IF($B326&lt;='Visualization - Projection'!$C$18,OFFSET(Projection!N326,$A$2,0),NA())</f>
        <v>#N/A</v>
      </c>
    </row>
    <row r="327" spans="2:34">
      <c r="B327" s="9" t="e">
        <f ca="1">IF(B326&lt;'Visualization - Projection'!$C$18,OFFSET(Projection!A327,$A$2,0),NA())</f>
        <v>#N/A</v>
      </c>
      <c r="C327" s="10" t="e">
        <f ca="1">IF($B327&lt;='Visualization - Projection'!$C$18,OFFSET(Projection!B327,$A$2,0),NA())</f>
        <v>#N/A</v>
      </c>
      <c r="D327" s="11" t="e">
        <f ca="1">IF($B327&lt;='Visualization - Projection'!$C$18,OFFSET(Projection!C327,$A$2,0),NA())</f>
        <v>#N/A</v>
      </c>
      <c r="E327" s="12" t="e">
        <f ca="1">IF($B327&lt;='Visualization - Projection'!$C$18,OFFSET(Projection!D327,$A$2,0),NA())</f>
        <v>#N/A</v>
      </c>
      <c r="F327" s="12" t="e">
        <f ca="1">IF($B327&lt;='Visualization - Projection'!$C$18,OFFSET(Projection!#REF!,$A$2,0),NA())</f>
        <v>#N/A</v>
      </c>
      <c r="G327" s="10" t="e">
        <f ca="1">IF($B327&lt;='Visualization - Projection'!$C$18,OFFSET(Projection!E327,$A$2,0),NA())</f>
        <v>#N/A</v>
      </c>
      <c r="H327" s="12" t="e">
        <f ca="1">IF($B327&lt;='Visualization - Projection'!$C$18,OFFSET(Projection!F327,$A$2,0),NA())</f>
        <v>#N/A</v>
      </c>
      <c r="I327" s="12" t="e">
        <f ca="1">IF($B327&lt;='Visualization - Projection'!$C$18,OFFSET(Projection!#REF!,$A$2,0),NA())</f>
        <v>#N/A</v>
      </c>
      <c r="J327" s="10" t="e">
        <f ca="1">IF($B327&lt;='Visualization - Projection'!$C$18,OFFSET(Projection!O327,$A$2,0),NA())</f>
        <v>#N/A</v>
      </c>
      <c r="K327" s="10" t="e">
        <f ca="1">IF($B327&lt;='Visualization - Projection'!$C$18,OFFSET(Projection!P327,$A$2,0),NA())</f>
        <v>#N/A</v>
      </c>
      <c r="L327" s="12" t="e">
        <f ca="1">IF($B327&lt;='Visualization - Projection'!$C$18,OFFSET(Projection!Q327,$A$2,0),NA())</f>
        <v>#N/A</v>
      </c>
      <c r="M327" s="12" t="e">
        <f ca="1">IF($B327&lt;='Visualization - Projection'!$C$18,OFFSET(Projection!#REF!,$A$2,0),NA())</f>
        <v>#N/A</v>
      </c>
      <c r="N327" s="10" t="e">
        <f ca="1">IF($B327&lt;='Visualization - Projection'!$C$18,OFFSET(Projection!T327,$A$2,0),NA())</f>
        <v>#N/A</v>
      </c>
      <c r="O327" s="11" t="e">
        <f ca="1">IF($B327&lt;='Visualization - Projection'!$C$18,OFFSET(Projection!U327,$A$2,0),NA())</f>
        <v>#N/A</v>
      </c>
      <c r="P327" s="12" t="e">
        <f ca="1">IF($B327&lt;='Visualization - Projection'!$C$18,OFFSET(Projection!V327,$A$2,0),NA())</f>
        <v>#N/A</v>
      </c>
      <c r="Q327" s="10" t="e">
        <f ca="1">IF($B327&lt;='Visualization - Projection'!$C$18,OFFSET(Projection!W327,$A$2,0),NA())</f>
        <v>#N/A</v>
      </c>
      <c r="R327" s="11" t="e">
        <f ca="1">IF($B327&lt;='Visualization - Projection'!$C$18,OFFSET(Projection!X327,$A$2,0),NA())</f>
        <v>#N/A</v>
      </c>
      <c r="S327" s="12" t="e">
        <f ca="1">IF($B327&lt;='Visualization - Projection'!$C$18,OFFSET(Projection!Y327,$A$2,0),NA())</f>
        <v>#N/A</v>
      </c>
      <c r="T327" s="10" t="e">
        <f ca="1">IF($B327&lt;='Visualization - Projection'!$C$18,OFFSET(Projection!Z327,$A$2,0),NA())</f>
        <v>#N/A</v>
      </c>
      <c r="U327" s="10" t="e">
        <f ca="1">IF($B327&lt;='Visualization - Projection'!$C$18,OFFSET(Projection!AA327,$A$2,0),NA())</f>
        <v>#N/A</v>
      </c>
      <c r="V327" s="12" t="e">
        <f ca="1">IF($B327&lt;='Visualization - Projection'!$C$18,OFFSET(Projection!AB327,$A$2,0),NA())</f>
        <v>#N/A</v>
      </c>
      <c r="W327" s="10" t="e">
        <f ca="1">IF($B327&lt;='Visualization - Projection'!$C$18,OFFSET(Projection!AC327,$A$2,0),NA())</f>
        <v>#N/A</v>
      </c>
      <c r="X327" s="12" t="e">
        <f ca="1">IF($B327&lt;='Visualization - Projection'!$C$18,OFFSET(Projection!AD327,$A$2,0),NA())</f>
        <v>#N/A</v>
      </c>
      <c r="Y327" s="11" t="e">
        <f ca="1">IF($B327&lt;='Visualization - Projection'!$C$18,OFFSET(Projection!AE327,$A$2,0),NA())</f>
        <v>#N/A</v>
      </c>
      <c r="Z327" s="10" t="e">
        <f ca="1">IF($B327&lt;='Visualization - Projection'!$C$18,OFFSET(Projection!AI327,$A$2,0),NA())</f>
        <v>#N/A</v>
      </c>
      <c r="AA327" s="11" t="e">
        <f ca="1">IF($B327&lt;='Visualization - Projection'!$C$18,OFFSET(Projection!AJ327,$A$2,0),NA())</f>
        <v>#N/A</v>
      </c>
      <c r="AB327" s="11" t="e">
        <f ca="1">IF($B327&lt;='Visualization - Projection'!$C$18,OFFSET(Projection!#REF!,$A$2,0),NA())</f>
        <v>#N/A</v>
      </c>
      <c r="AC327" s="11" t="e">
        <f ca="1">IF($B327&lt;='Visualization - Projection'!$C$18,OFFSET(Projection!AK327,$A$2,0),NA())</f>
        <v>#N/A</v>
      </c>
      <c r="AD327" s="10" t="e">
        <f ca="1">IF($B327&lt;='Visualization - Projection'!$C$18,OFFSET(Projection!AL327,$A$2,0),NA())</f>
        <v>#N/A</v>
      </c>
      <c r="AE327" s="10" t="e">
        <f ca="1">IF($B327&lt;='Visualization - Projection'!$C$18,OFFSET(Projection!AM327,$A$2,0),NA())</f>
        <v>#N/A</v>
      </c>
      <c r="AF327" s="3" t="e">
        <f ca="1">IF($B327&lt;='Visualization - Projection'!$C$18,OFFSET(Projection!K327,$A$2,0),NA())</f>
        <v>#N/A</v>
      </c>
      <c r="AG327" s="3" t="e">
        <f ca="1">IF($B327&lt;='Visualization - Projection'!$C$18,OFFSET(Projection!M327,$A$2,0),NA())</f>
        <v>#N/A</v>
      </c>
      <c r="AH327" s="3" t="e">
        <f ca="1">IF($B327&lt;='Visualization - Projection'!$C$18,OFFSET(Projection!N327,$A$2,0),NA())</f>
        <v>#N/A</v>
      </c>
    </row>
    <row r="328" spans="2:34">
      <c r="B328" s="9" t="e">
        <f ca="1">IF(B327&lt;'Visualization - Projection'!$C$18,OFFSET(Projection!A328,$A$2,0),NA())</f>
        <v>#N/A</v>
      </c>
      <c r="C328" s="10" t="e">
        <f ca="1">IF($B328&lt;='Visualization - Projection'!$C$18,OFFSET(Projection!B328,$A$2,0),NA())</f>
        <v>#N/A</v>
      </c>
      <c r="D328" s="11" t="e">
        <f ca="1">IF($B328&lt;='Visualization - Projection'!$C$18,OFFSET(Projection!C328,$A$2,0),NA())</f>
        <v>#N/A</v>
      </c>
      <c r="E328" s="12" t="e">
        <f ca="1">IF($B328&lt;='Visualization - Projection'!$C$18,OFFSET(Projection!D328,$A$2,0),NA())</f>
        <v>#N/A</v>
      </c>
      <c r="F328" s="12" t="e">
        <f ca="1">IF($B328&lt;='Visualization - Projection'!$C$18,OFFSET(Projection!#REF!,$A$2,0),NA())</f>
        <v>#N/A</v>
      </c>
      <c r="G328" s="10" t="e">
        <f ca="1">IF($B328&lt;='Visualization - Projection'!$C$18,OFFSET(Projection!E328,$A$2,0),NA())</f>
        <v>#N/A</v>
      </c>
      <c r="H328" s="12" t="e">
        <f ca="1">IF($B328&lt;='Visualization - Projection'!$C$18,OFFSET(Projection!F328,$A$2,0),NA())</f>
        <v>#N/A</v>
      </c>
      <c r="I328" s="12" t="e">
        <f ca="1">IF($B328&lt;='Visualization - Projection'!$C$18,OFFSET(Projection!#REF!,$A$2,0),NA())</f>
        <v>#N/A</v>
      </c>
      <c r="J328" s="10" t="e">
        <f ca="1">IF($B328&lt;='Visualization - Projection'!$C$18,OFFSET(Projection!O328,$A$2,0),NA())</f>
        <v>#N/A</v>
      </c>
      <c r="K328" s="10" t="e">
        <f ca="1">IF($B328&lt;='Visualization - Projection'!$C$18,OFFSET(Projection!P328,$A$2,0),NA())</f>
        <v>#N/A</v>
      </c>
      <c r="L328" s="12" t="e">
        <f ca="1">IF($B328&lt;='Visualization - Projection'!$C$18,OFFSET(Projection!Q328,$A$2,0),NA())</f>
        <v>#N/A</v>
      </c>
      <c r="M328" s="12" t="e">
        <f ca="1">IF($B328&lt;='Visualization - Projection'!$C$18,OFFSET(Projection!#REF!,$A$2,0),NA())</f>
        <v>#N/A</v>
      </c>
      <c r="N328" s="10" t="e">
        <f ca="1">IF($B328&lt;='Visualization - Projection'!$C$18,OFFSET(Projection!T328,$A$2,0),NA())</f>
        <v>#N/A</v>
      </c>
      <c r="O328" s="11" t="e">
        <f ca="1">IF($B328&lt;='Visualization - Projection'!$C$18,OFFSET(Projection!U328,$A$2,0),NA())</f>
        <v>#N/A</v>
      </c>
      <c r="P328" s="12" t="e">
        <f ca="1">IF($B328&lt;='Visualization - Projection'!$C$18,OFFSET(Projection!V328,$A$2,0),NA())</f>
        <v>#N/A</v>
      </c>
      <c r="Q328" s="10" t="e">
        <f ca="1">IF($B328&lt;='Visualization - Projection'!$C$18,OFFSET(Projection!W328,$A$2,0),NA())</f>
        <v>#N/A</v>
      </c>
      <c r="R328" s="11" t="e">
        <f ca="1">IF($B328&lt;='Visualization - Projection'!$C$18,OFFSET(Projection!X328,$A$2,0),NA())</f>
        <v>#N/A</v>
      </c>
      <c r="S328" s="12" t="e">
        <f ca="1">IF($B328&lt;='Visualization - Projection'!$C$18,OFFSET(Projection!Y328,$A$2,0),NA())</f>
        <v>#N/A</v>
      </c>
      <c r="T328" s="10" t="e">
        <f ca="1">IF($B328&lt;='Visualization - Projection'!$C$18,OFFSET(Projection!Z328,$A$2,0),NA())</f>
        <v>#N/A</v>
      </c>
      <c r="U328" s="10" t="e">
        <f ca="1">IF($B328&lt;='Visualization - Projection'!$C$18,OFFSET(Projection!AA328,$A$2,0),NA())</f>
        <v>#N/A</v>
      </c>
      <c r="V328" s="12" t="e">
        <f ca="1">IF($B328&lt;='Visualization - Projection'!$C$18,OFFSET(Projection!AB328,$A$2,0),NA())</f>
        <v>#N/A</v>
      </c>
      <c r="W328" s="10" t="e">
        <f ca="1">IF($B328&lt;='Visualization - Projection'!$C$18,OFFSET(Projection!AC328,$A$2,0),NA())</f>
        <v>#N/A</v>
      </c>
      <c r="X328" s="12" t="e">
        <f ca="1">IF($B328&lt;='Visualization - Projection'!$C$18,OFFSET(Projection!AD328,$A$2,0),NA())</f>
        <v>#N/A</v>
      </c>
      <c r="Y328" s="11" t="e">
        <f ca="1">IF($B328&lt;='Visualization - Projection'!$C$18,OFFSET(Projection!AE328,$A$2,0),NA())</f>
        <v>#N/A</v>
      </c>
      <c r="Z328" s="10" t="e">
        <f ca="1">IF($B328&lt;='Visualization - Projection'!$C$18,OFFSET(Projection!AI328,$A$2,0),NA())</f>
        <v>#N/A</v>
      </c>
      <c r="AA328" s="11" t="e">
        <f ca="1">IF($B328&lt;='Visualization - Projection'!$C$18,OFFSET(Projection!AJ328,$A$2,0),NA())</f>
        <v>#N/A</v>
      </c>
      <c r="AB328" s="11" t="e">
        <f ca="1">IF($B328&lt;='Visualization - Projection'!$C$18,OFFSET(Projection!#REF!,$A$2,0),NA())</f>
        <v>#N/A</v>
      </c>
      <c r="AC328" s="11" t="e">
        <f ca="1">IF($B328&lt;='Visualization - Projection'!$C$18,OFFSET(Projection!AK328,$A$2,0),NA())</f>
        <v>#N/A</v>
      </c>
      <c r="AD328" s="10" t="e">
        <f ca="1">IF($B328&lt;='Visualization - Projection'!$C$18,OFFSET(Projection!AL328,$A$2,0),NA())</f>
        <v>#N/A</v>
      </c>
      <c r="AE328" s="10" t="e">
        <f ca="1">IF($B328&lt;='Visualization - Projection'!$C$18,OFFSET(Projection!AM328,$A$2,0),NA())</f>
        <v>#N/A</v>
      </c>
      <c r="AF328" s="3" t="e">
        <f ca="1">IF($B328&lt;='Visualization - Projection'!$C$18,OFFSET(Projection!K328,$A$2,0),NA())</f>
        <v>#N/A</v>
      </c>
      <c r="AG328" s="3" t="e">
        <f ca="1">IF($B328&lt;='Visualization - Projection'!$C$18,OFFSET(Projection!M328,$A$2,0),NA())</f>
        <v>#N/A</v>
      </c>
      <c r="AH328" s="3" t="e">
        <f ca="1">IF($B328&lt;='Visualization - Projection'!$C$18,OFFSET(Projection!N328,$A$2,0),NA())</f>
        <v>#N/A</v>
      </c>
    </row>
    <row r="329" spans="2:34">
      <c r="B329" s="9" t="e">
        <f ca="1">IF(B328&lt;'Visualization - Projection'!$C$18,OFFSET(Projection!A329,$A$2,0),NA())</f>
        <v>#N/A</v>
      </c>
      <c r="C329" s="10" t="e">
        <f ca="1">IF($B329&lt;='Visualization - Projection'!$C$18,OFFSET(Projection!B329,$A$2,0),NA())</f>
        <v>#N/A</v>
      </c>
      <c r="D329" s="11" t="e">
        <f ca="1">IF($B329&lt;='Visualization - Projection'!$C$18,OFFSET(Projection!C329,$A$2,0),NA())</f>
        <v>#N/A</v>
      </c>
      <c r="E329" s="12" t="e">
        <f ca="1">IF($B329&lt;='Visualization - Projection'!$C$18,OFFSET(Projection!D329,$A$2,0),NA())</f>
        <v>#N/A</v>
      </c>
      <c r="F329" s="12" t="e">
        <f ca="1">IF($B329&lt;='Visualization - Projection'!$C$18,OFFSET(Projection!#REF!,$A$2,0),NA())</f>
        <v>#N/A</v>
      </c>
      <c r="G329" s="10" t="e">
        <f ca="1">IF($B329&lt;='Visualization - Projection'!$C$18,OFFSET(Projection!E329,$A$2,0),NA())</f>
        <v>#N/A</v>
      </c>
      <c r="H329" s="12" t="e">
        <f ca="1">IF($B329&lt;='Visualization - Projection'!$C$18,OFFSET(Projection!F329,$A$2,0),NA())</f>
        <v>#N/A</v>
      </c>
      <c r="I329" s="12" t="e">
        <f ca="1">IF($B329&lt;='Visualization - Projection'!$C$18,OFFSET(Projection!#REF!,$A$2,0),NA())</f>
        <v>#N/A</v>
      </c>
      <c r="J329" s="10" t="e">
        <f ca="1">IF($B329&lt;='Visualization - Projection'!$C$18,OFFSET(Projection!O329,$A$2,0),NA())</f>
        <v>#N/A</v>
      </c>
      <c r="K329" s="10" t="e">
        <f ca="1">IF($B329&lt;='Visualization - Projection'!$C$18,OFFSET(Projection!P329,$A$2,0),NA())</f>
        <v>#N/A</v>
      </c>
      <c r="L329" s="12" t="e">
        <f ca="1">IF($B329&lt;='Visualization - Projection'!$C$18,OFFSET(Projection!Q329,$A$2,0),NA())</f>
        <v>#N/A</v>
      </c>
      <c r="M329" s="12" t="e">
        <f ca="1">IF($B329&lt;='Visualization - Projection'!$C$18,OFFSET(Projection!#REF!,$A$2,0),NA())</f>
        <v>#N/A</v>
      </c>
      <c r="N329" s="10" t="e">
        <f ca="1">IF($B329&lt;='Visualization - Projection'!$C$18,OFFSET(Projection!T329,$A$2,0),NA())</f>
        <v>#N/A</v>
      </c>
      <c r="O329" s="11" t="e">
        <f ca="1">IF($B329&lt;='Visualization - Projection'!$C$18,OFFSET(Projection!U329,$A$2,0),NA())</f>
        <v>#N/A</v>
      </c>
      <c r="P329" s="12" t="e">
        <f ca="1">IF($B329&lt;='Visualization - Projection'!$C$18,OFFSET(Projection!V329,$A$2,0),NA())</f>
        <v>#N/A</v>
      </c>
      <c r="Q329" s="10" t="e">
        <f ca="1">IF($B329&lt;='Visualization - Projection'!$C$18,OFFSET(Projection!W329,$A$2,0),NA())</f>
        <v>#N/A</v>
      </c>
      <c r="R329" s="11" t="e">
        <f ca="1">IF($B329&lt;='Visualization - Projection'!$C$18,OFFSET(Projection!X329,$A$2,0),NA())</f>
        <v>#N/A</v>
      </c>
      <c r="S329" s="12" t="e">
        <f ca="1">IF($B329&lt;='Visualization - Projection'!$C$18,OFFSET(Projection!Y329,$A$2,0),NA())</f>
        <v>#N/A</v>
      </c>
      <c r="T329" s="10" t="e">
        <f ca="1">IF($B329&lt;='Visualization - Projection'!$C$18,OFFSET(Projection!Z329,$A$2,0),NA())</f>
        <v>#N/A</v>
      </c>
      <c r="U329" s="10" t="e">
        <f ca="1">IF($B329&lt;='Visualization - Projection'!$C$18,OFFSET(Projection!AA329,$A$2,0),NA())</f>
        <v>#N/A</v>
      </c>
      <c r="V329" s="12" t="e">
        <f ca="1">IF($B329&lt;='Visualization - Projection'!$C$18,OFFSET(Projection!AB329,$A$2,0),NA())</f>
        <v>#N/A</v>
      </c>
      <c r="W329" s="10" t="e">
        <f ca="1">IF($B329&lt;='Visualization - Projection'!$C$18,OFFSET(Projection!AC329,$A$2,0),NA())</f>
        <v>#N/A</v>
      </c>
      <c r="X329" s="12" t="e">
        <f ca="1">IF($B329&lt;='Visualization - Projection'!$C$18,OFFSET(Projection!AD329,$A$2,0),NA())</f>
        <v>#N/A</v>
      </c>
      <c r="Y329" s="11" t="e">
        <f ca="1">IF($B329&lt;='Visualization - Projection'!$C$18,OFFSET(Projection!AE329,$A$2,0),NA())</f>
        <v>#N/A</v>
      </c>
      <c r="Z329" s="10" t="e">
        <f ca="1">IF($B329&lt;='Visualization - Projection'!$C$18,OFFSET(Projection!AI329,$A$2,0),NA())</f>
        <v>#N/A</v>
      </c>
      <c r="AA329" s="11" t="e">
        <f ca="1">IF($B329&lt;='Visualization - Projection'!$C$18,OFFSET(Projection!AJ329,$A$2,0),NA())</f>
        <v>#N/A</v>
      </c>
      <c r="AB329" s="11" t="e">
        <f ca="1">IF($B329&lt;='Visualization - Projection'!$C$18,OFFSET(Projection!#REF!,$A$2,0),NA())</f>
        <v>#N/A</v>
      </c>
      <c r="AC329" s="11" t="e">
        <f ca="1">IF($B329&lt;='Visualization - Projection'!$C$18,OFFSET(Projection!AK329,$A$2,0),NA())</f>
        <v>#N/A</v>
      </c>
      <c r="AD329" s="10" t="e">
        <f ca="1">IF($B329&lt;='Visualization - Projection'!$C$18,OFFSET(Projection!AL329,$A$2,0),NA())</f>
        <v>#N/A</v>
      </c>
      <c r="AE329" s="10" t="e">
        <f ca="1">IF($B329&lt;='Visualization - Projection'!$C$18,OFFSET(Projection!AM329,$A$2,0),NA())</f>
        <v>#N/A</v>
      </c>
      <c r="AF329" s="3" t="e">
        <f ca="1">IF($B329&lt;='Visualization - Projection'!$C$18,OFFSET(Projection!K329,$A$2,0),NA())</f>
        <v>#N/A</v>
      </c>
      <c r="AG329" s="3" t="e">
        <f ca="1">IF($B329&lt;='Visualization - Projection'!$C$18,OFFSET(Projection!M329,$A$2,0),NA())</f>
        <v>#N/A</v>
      </c>
      <c r="AH329" s="3" t="e">
        <f ca="1">IF($B329&lt;='Visualization - Projection'!$C$18,OFFSET(Projection!N329,$A$2,0),NA())</f>
        <v>#N/A</v>
      </c>
    </row>
    <row r="330" spans="2:34">
      <c r="B330" s="9" t="e">
        <f ca="1">IF(B329&lt;'Visualization - Projection'!$C$18,OFFSET(Projection!A330,$A$2,0),NA())</f>
        <v>#N/A</v>
      </c>
      <c r="C330" s="10" t="e">
        <f ca="1">IF($B330&lt;='Visualization - Projection'!$C$18,OFFSET(Projection!B330,$A$2,0),NA())</f>
        <v>#N/A</v>
      </c>
      <c r="D330" s="11" t="e">
        <f ca="1">IF($B330&lt;='Visualization - Projection'!$C$18,OFFSET(Projection!C330,$A$2,0),NA())</f>
        <v>#N/A</v>
      </c>
      <c r="E330" s="12" t="e">
        <f ca="1">IF($B330&lt;='Visualization - Projection'!$C$18,OFFSET(Projection!D330,$A$2,0),NA())</f>
        <v>#N/A</v>
      </c>
      <c r="F330" s="12" t="e">
        <f ca="1">IF($B330&lt;='Visualization - Projection'!$C$18,OFFSET(Projection!#REF!,$A$2,0),NA())</f>
        <v>#N/A</v>
      </c>
      <c r="G330" s="10" t="e">
        <f ca="1">IF($B330&lt;='Visualization - Projection'!$C$18,OFFSET(Projection!E330,$A$2,0),NA())</f>
        <v>#N/A</v>
      </c>
      <c r="H330" s="12" t="e">
        <f ca="1">IF($B330&lt;='Visualization - Projection'!$C$18,OFFSET(Projection!F330,$A$2,0),NA())</f>
        <v>#N/A</v>
      </c>
      <c r="I330" s="12" t="e">
        <f ca="1">IF($B330&lt;='Visualization - Projection'!$C$18,OFFSET(Projection!#REF!,$A$2,0),NA())</f>
        <v>#N/A</v>
      </c>
      <c r="J330" s="10" t="e">
        <f ca="1">IF($B330&lt;='Visualization - Projection'!$C$18,OFFSET(Projection!O330,$A$2,0),NA())</f>
        <v>#N/A</v>
      </c>
      <c r="K330" s="10" t="e">
        <f ca="1">IF($B330&lt;='Visualization - Projection'!$C$18,OFFSET(Projection!P330,$A$2,0),NA())</f>
        <v>#N/A</v>
      </c>
      <c r="L330" s="12" t="e">
        <f ca="1">IF($B330&lt;='Visualization - Projection'!$C$18,OFFSET(Projection!Q330,$A$2,0),NA())</f>
        <v>#N/A</v>
      </c>
      <c r="M330" s="12" t="e">
        <f ca="1">IF($B330&lt;='Visualization - Projection'!$C$18,OFFSET(Projection!#REF!,$A$2,0),NA())</f>
        <v>#N/A</v>
      </c>
      <c r="N330" s="10" t="e">
        <f ca="1">IF($B330&lt;='Visualization - Projection'!$C$18,OFFSET(Projection!T330,$A$2,0),NA())</f>
        <v>#N/A</v>
      </c>
      <c r="O330" s="11" t="e">
        <f ca="1">IF($B330&lt;='Visualization - Projection'!$C$18,OFFSET(Projection!U330,$A$2,0),NA())</f>
        <v>#N/A</v>
      </c>
      <c r="P330" s="12" t="e">
        <f ca="1">IF($B330&lt;='Visualization - Projection'!$C$18,OFFSET(Projection!V330,$A$2,0),NA())</f>
        <v>#N/A</v>
      </c>
      <c r="Q330" s="10" t="e">
        <f ca="1">IF($B330&lt;='Visualization - Projection'!$C$18,OFFSET(Projection!W330,$A$2,0),NA())</f>
        <v>#N/A</v>
      </c>
      <c r="R330" s="11" t="e">
        <f ca="1">IF($B330&lt;='Visualization - Projection'!$C$18,OFFSET(Projection!X330,$A$2,0),NA())</f>
        <v>#N/A</v>
      </c>
      <c r="S330" s="12" t="e">
        <f ca="1">IF($B330&lt;='Visualization - Projection'!$C$18,OFFSET(Projection!Y330,$A$2,0),NA())</f>
        <v>#N/A</v>
      </c>
      <c r="T330" s="10" t="e">
        <f ca="1">IF($B330&lt;='Visualization - Projection'!$C$18,OFFSET(Projection!Z330,$A$2,0),NA())</f>
        <v>#N/A</v>
      </c>
      <c r="U330" s="10" t="e">
        <f ca="1">IF($B330&lt;='Visualization - Projection'!$C$18,OFFSET(Projection!AA330,$A$2,0),NA())</f>
        <v>#N/A</v>
      </c>
      <c r="V330" s="12" t="e">
        <f ca="1">IF($B330&lt;='Visualization - Projection'!$C$18,OFFSET(Projection!AB330,$A$2,0),NA())</f>
        <v>#N/A</v>
      </c>
      <c r="W330" s="10" t="e">
        <f ca="1">IF($B330&lt;='Visualization - Projection'!$C$18,OFFSET(Projection!AC330,$A$2,0),NA())</f>
        <v>#N/A</v>
      </c>
      <c r="X330" s="12" t="e">
        <f ca="1">IF($B330&lt;='Visualization - Projection'!$C$18,OFFSET(Projection!AD330,$A$2,0),NA())</f>
        <v>#N/A</v>
      </c>
      <c r="Y330" s="11" t="e">
        <f ca="1">IF($B330&lt;='Visualization - Projection'!$C$18,OFFSET(Projection!AE330,$A$2,0),NA())</f>
        <v>#N/A</v>
      </c>
      <c r="Z330" s="10" t="e">
        <f ca="1">IF($B330&lt;='Visualization - Projection'!$C$18,OFFSET(Projection!AI330,$A$2,0),NA())</f>
        <v>#N/A</v>
      </c>
      <c r="AA330" s="11" t="e">
        <f ca="1">IF($B330&lt;='Visualization - Projection'!$C$18,OFFSET(Projection!AJ330,$A$2,0),NA())</f>
        <v>#N/A</v>
      </c>
      <c r="AB330" s="11" t="e">
        <f ca="1">IF($B330&lt;='Visualization - Projection'!$C$18,OFFSET(Projection!#REF!,$A$2,0),NA())</f>
        <v>#N/A</v>
      </c>
      <c r="AC330" s="11" t="e">
        <f ca="1">IF($B330&lt;='Visualization - Projection'!$C$18,OFFSET(Projection!AK330,$A$2,0),NA())</f>
        <v>#N/A</v>
      </c>
      <c r="AD330" s="10" t="e">
        <f ca="1">IF($B330&lt;='Visualization - Projection'!$C$18,OFFSET(Projection!AL330,$A$2,0),NA())</f>
        <v>#N/A</v>
      </c>
      <c r="AE330" s="10" t="e">
        <f ca="1">IF($B330&lt;='Visualization - Projection'!$C$18,OFFSET(Projection!AM330,$A$2,0),NA())</f>
        <v>#N/A</v>
      </c>
      <c r="AF330" s="3" t="e">
        <f ca="1">IF($B330&lt;='Visualization - Projection'!$C$18,OFFSET(Projection!K330,$A$2,0),NA())</f>
        <v>#N/A</v>
      </c>
      <c r="AG330" s="3" t="e">
        <f ca="1">IF($B330&lt;='Visualization - Projection'!$C$18,OFFSET(Projection!M330,$A$2,0),NA())</f>
        <v>#N/A</v>
      </c>
      <c r="AH330" s="3" t="e">
        <f ca="1">IF($B330&lt;='Visualization - Projection'!$C$18,OFFSET(Projection!N330,$A$2,0),NA())</f>
        <v>#N/A</v>
      </c>
    </row>
    <row r="331" spans="2:34">
      <c r="B331" s="9" t="e">
        <f ca="1">IF(B330&lt;'Visualization - Projection'!$C$18,OFFSET(Projection!A331,$A$2,0),NA())</f>
        <v>#N/A</v>
      </c>
      <c r="C331" s="10" t="e">
        <f ca="1">IF($B331&lt;='Visualization - Projection'!$C$18,OFFSET(Projection!B331,$A$2,0),NA())</f>
        <v>#N/A</v>
      </c>
      <c r="D331" s="11" t="e">
        <f ca="1">IF($B331&lt;='Visualization - Projection'!$C$18,OFFSET(Projection!C331,$A$2,0),NA())</f>
        <v>#N/A</v>
      </c>
      <c r="E331" s="12" t="e">
        <f ca="1">IF($B331&lt;='Visualization - Projection'!$C$18,OFFSET(Projection!D331,$A$2,0),NA())</f>
        <v>#N/A</v>
      </c>
      <c r="F331" s="12" t="e">
        <f ca="1">IF($B331&lt;='Visualization - Projection'!$C$18,OFFSET(Projection!#REF!,$A$2,0),NA())</f>
        <v>#N/A</v>
      </c>
      <c r="G331" s="10" t="e">
        <f ca="1">IF($B331&lt;='Visualization - Projection'!$C$18,OFFSET(Projection!E331,$A$2,0),NA())</f>
        <v>#N/A</v>
      </c>
      <c r="H331" s="12" t="e">
        <f ca="1">IF($B331&lt;='Visualization - Projection'!$C$18,OFFSET(Projection!F331,$A$2,0),NA())</f>
        <v>#N/A</v>
      </c>
      <c r="I331" s="12" t="e">
        <f ca="1">IF($B331&lt;='Visualization - Projection'!$C$18,OFFSET(Projection!#REF!,$A$2,0),NA())</f>
        <v>#N/A</v>
      </c>
      <c r="J331" s="10" t="e">
        <f ca="1">IF($B331&lt;='Visualization - Projection'!$C$18,OFFSET(Projection!O331,$A$2,0),NA())</f>
        <v>#N/A</v>
      </c>
      <c r="K331" s="10" t="e">
        <f ca="1">IF($B331&lt;='Visualization - Projection'!$C$18,OFFSET(Projection!P331,$A$2,0),NA())</f>
        <v>#N/A</v>
      </c>
      <c r="L331" s="12" t="e">
        <f ca="1">IF($B331&lt;='Visualization - Projection'!$C$18,OFFSET(Projection!Q331,$A$2,0),NA())</f>
        <v>#N/A</v>
      </c>
      <c r="M331" s="12" t="e">
        <f ca="1">IF($B331&lt;='Visualization - Projection'!$C$18,OFFSET(Projection!#REF!,$A$2,0),NA())</f>
        <v>#N/A</v>
      </c>
      <c r="N331" s="10" t="e">
        <f ca="1">IF($B331&lt;='Visualization - Projection'!$C$18,OFFSET(Projection!T331,$A$2,0),NA())</f>
        <v>#N/A</v>
      </c>
      <c r="O331" s="11" t="e">
        <f ca="1">IF($B331&lt;='Visualization - Projection'!$C$18,OFFSET(Projection!U331,$A$2,0),NA())</f>
        <v>#N/A</v>
      </c>
      <c r="P331" s="12" t="e">
        <f ca="1">IF($B331&lt;='Visualization - Projection'!$C$18,OFFSET(Projection!V331,$A$2,0),NA())</f>
        <v>#N/A</v>
      </c>
      <c r="Q331" s="10" t="e">
        <f ca="1">IF($B331&lt;='Visualization - Projection'!$C$18,OFFSET(Projection!W331,$A$2,0),NA())</f>
        <v>#N/A</v>
      </c>
      <c r="R331" s="11" t="e">
        <f ca="1">IF($B331&lt;='Visualization - Projection'!$C$18,OFFSET(Projection!X331,$A$2,0),NA())</f>
        <v>#N/A</v>
      </c>
      <c r="S331" s="12" t="e">
        <f ca="1">IF($B331&lt;='Visualization - Projection'!$C$18,OFFSET(Projection!Y331,$A$2,0),NA())</f>
        <v>#N/A</v>
      </c>
      <c r="T331" s="10" t="e">
        <f ca="1">IF($B331&lt;='Visualization - Projection'!$C$18,OFFSET(Projection!Z331,$A$2,0),NA())</f>
        <v>#N/A</v>
      </c>
      <c r="U331" s="10" t="e">
        <f ca="1">IF($B331&lt;='Visualization - Projection'!$C$18,OFFSET(Projection!AA331,$A$2,0),NA())</f>
        <v>#N/A</v>
      </c>
      <c r="V331" s="12" t="e">
        <f ca="1">IF($B331&lt;='Visualization - Projection'!$C$18,OFFSET(Projection!AB331,$A$2,0),NA())</f>
        <v>#N/A</v>
      </c>
      <c r="W331" s="10" t="e">
        <f ca="1">IF($B331&lt;='Visualization - Projection'!$C$18,OFFSET(Projection!AC331,$A$2,0),NA())</f>
        <v>#N/A</v>
      </c>
      <c r="X331" s="12" t="e">
        <f ca="1">IF($B331&lt;='Visualization - Projection'!$C$18,OFFSET(Projection!AD331,$A$2,0),NA())</f>
        <v>#N/A</v>
      </c>
      <c r="Y331" s="11" t="e">
        <f ca="1">IF($B331&lt;='Visualization - Projection'!$C$18,OFFSET(Projection!AE331,$A$2,0),NA())</f>
        <v>#N/A</v>
      </c>
      <c r="Z331" s="10" t="e">
        <f ca="1">IF($B331&lt;='Visualization - Projection'!$C$18,OFFSET(Projection!AI331,$A$2,0),NA())</f>
        <v>#N/A</v>
      </c>
      <c r="AA331" s="11" t="e">
        <f ca="1">IF($B331&lt;='Visualization - Projection'!$C$18,OFFSET(Projection!AJ331,$A$2,0),NA())</f>
        <v>#N/A</v>
      </c>
      <c r="AB331" s="11" t="e">
        <f ca="1">IF($B331&lt;='Visualization - Projection'!$C$18,OFFSET(Projection!#REF!,$A$2,0),NA())</f>
        <v>#N/A</v>
      </c>
      <c r="AC331" s="11" t="e">
        <f ca="1">IF($B331&lt;='Visualization - Projection'!$C$18,OFFSET(Projection!AK331,$A$2,0),NA())</f>
        <v>#N/A</v>
      </c>
      <c r="AD331" s="10" t="e">
        <f ca="1">IF($B331&lt;='Visualization - Projection'!$C$18,OFFSET(Projection!AL331,$A$2,0),NA())</f>
        <v>#N/A</v>
      </c>
      <c r="AE331" s="10" t="e">
        <f ca="1">IF($B331&lt;='Visualization - Projection'!$C$18,OFFSET(Projection!AM331,$A$2,0),NA())</f>
        <v>#N/A</v>
      </c>
      <c r="AF331" s="3" t="e">
        <f ca="1">IF($B331&lt;='Visualization - Projection'!$C$18,OFFSET(Projection!K331,$A$2,0),NA())</f>
        <v>#N/A</v>
      </c>
      <c r="AG331" s="3" t="e">
        <f ca="1">IF($B331&lt;='Visualization - Projection'!$C$18,OFFSET(Projection!M331,$A$2,0),NA())</f>
        <v>#N/A</v>
      </c>
      <c r="AH331" s="3" t="e">
        <f ca="1">IF($B331&lt;='Visualization - Projection'!$C$18,OFFSET(Projection!N331,$A$2,0),NA())</f>
        <v>#N/A</v>
      </c>
    </row>
    <row r="332" spans="2:34">
      <c r="B332" s="9" t="e">
        <f ca="1">IF(B331&lt;'Visualization - Projection'!$C$18,OFFSET(Projection!A332,$A$2,0),NA())</f>
        <v>#N/A</v>
      </c>
      <c r="C332" s="10" t="e">
        <f ca="1">IF($B332&lt;='Visualization - Projection'!$C$18,OFFSET(Projection!B332,$A$2,0),NA())</f>
        <v>#N/A</v>
      </c>
      <c r="D332" s="11" t="e">
        <f ca="1">IF($B332&lt;='Visualization - Projection'!$C$18,OFFSET(Projection!C332,$A$2,0),NA())</f>
        <v>#N/A</v>
      </c>
      <c r="E332" s="12" t="e">
        <f ca="1">IF($B332&lt;='Visualization - Projection'!$C$18,OFFSET(Projection!D332,$A$2,0),NA())</f>
        <v>#N/A</v>
      </c>
      <c r="F332" s="12" t="e">
        <f ca="1">IF($B332&lt;='Visualization - Projection'!$C$18,OFFSET(Projection!#REF!,$A$2,0),NA())</f>
        <v>#N/A</v>
      </c>
      <c r="G332" s="10" t="e">
        <f ca="1">IF($B332&lt;='Visualization - Projection'!$C$18,OFFSET(Projection!E332,$A$2,0),NA())</f>
        <v>#N/A</v>
      </c>
      <c r="H332" s="12" t="e">
        <f ca="1">IF($B332&lt;='Visualization - Projection'!$C$18,OFFSET(Projection!F332,$A$2,0),NA())</f>
        <v>#N/A</v>
      </c>
      <c r="I332" s="12" t="e">
        <f ca="1">IF($B332&lt;='Visualization - Projection'!$C$18,OFFSET(Projection!#REF!,$A$2,0),NA())</f>
        <v>#N/A</v>
      </c>
      <c r="J332" s="10" t="e">
        <f ca="1">IF($B332&lt;='Visualization - Projection'!$C$18,OFFSET(Projection!O332,$A$2,0),NA())</f>
        <v>#N/A</v>
      </c>
      <c r="K332" s="10" t="e">
        <f ca="1">IF($B332&lt;='Visualization - Projection'!$C$18,OFFSET(Projection!P332,$A$2,0),NA())</f>
        <v>#N/A</v>
      </c>
      <c r="L332" s="12" t="e">
        <f ca="1">IF($B332&lt;='Visualization - Projection'!$C$18,OFFSET(Projection!Q332,$A$2,0),NA())</f>
        <v>#N/A</v>
      </c>
      <c r="M332" s="12" t="e">
        <f ca="1">IF($B332&lt;='Visualization - Projection'!$C$18,OFFSET(Projection!#REF!,$A$2,0),NA())</f>
        <v>#N/A</v>
      </c>
      <c r="N332" s="10" t="e">
        <f ca="1">IF($B332&lt;='Visualization - Projection'!$C$18,OFFSET(Projection!T332,$A$2,0),NA())</f>
        <v>#N/A</v>
      </c>
      <c r="O332" s="11" t="e">
        <f ca="1">IF($B332&lt;='Visualization - Projection'!$C$18,OFFSET(Projection!U332,$A$2,0),NA())</f>
        <v>#N/A</v>
      </c>
      <c r="P332" s="12" t="e">
        <f ca="1">IF($B332&lt;='Visualization - Projection'!$C$18,OFFSET(Projection!V332,$A$2,0),NA())</f>
        <v>#N/A</v>
      </c>
      <c r="Q332" s="10" t="e">
        <f ca="1">IF($B332&lt;='Visualization - Projection'!$C$18,OFFSET(Projection!W332,$A$2,0),NA())</f>
        <v>#N/A</v>
      </c>
      <c r="R332" s="11" t="e">
        <f ca="1">IF($B332&lt;='Visualization - Projection'!$C$18,OFFSET(Projection!X332,$A$2,0),NA())</f>
        <v>#N/A</v>
      </c>
      <c r="S332" s="12" t="e">
        <f ca="1">IF($B332&lt;='Visualization - Projection'!$C$18,OFFSET(Projection!Y332,$A$2,0),NA())</f>
        <v>#N/A</v>
      </c>
      <c r="T332" s="10" t="e">
        <f ca="1">IF($B332&lt;='Visualization - Projection'!$C$18,OFFSET(Projection!Z332,$A$2,0),NA())</f>
        <v>#N/A</v>
      </c>
      <c r="U332" s="10" t="e">
        <f ca="1">IF($B332&lt;='Visualization - Projection'!$C$18,OFFSET(Projection!AA332,$A$2,0),NA())</f>
        <v>#N/A</v>
      </c>
      <c r="V332" s="12" t="e">
        <f ca="1">IF($B332&lt;='Visualization - Projection'!$C$18,OFFSET(Projection!AB332,$A$2,0),NA())</f>
        <v>#N/A</v>
      </c>
      <c r="W332" s="10" t="e">
        <f ca="1">IF($B332&lt;='Visualization - Projection'!$C$18,OFFSET(Projection!AC332,$A$2,0),NA())</f>
        <v>#N/A</v>
      </c>
      <c r="X332" s="12" t="e">
        <f ca="1">IF($B332&lt;='Visualization - Projection'!$C$18,OFFSET(Projection!AD332,$A$2,0),NA())</f>
        <v>#N/A</v>
      </c>
      <c r="Y332" s="11" t="e">
        <f ca="1">IF($B332&lt;='Visualization - Projection'!$C$18,OFFSET(Projection!AE332,$A$2,0),NA())</f>
        <v>#N/A</v>
      </c>
      <c r="Z332" s="10" t="e">
        <f ca="1">IF($B332&lt;='Visualization - Projection'!$C$18,OFFSET(Projection!AI332,$A$2,0),NA())</f>
        <v>#N/A</v>
      </c>
      <c r="AA332" s="11" t="e">
        <f ca="1">IF($B332&lt;='Visualization - Projection'!$C$18,OFFSET(Projection!AJ332,$A$2,0),NA())</f>
        <v>#N/A</v>
      </c>
      <c r="AB332" s="11" t="e">
        <f ca="1">IF($B332&lt;='Visualization - Projection'!$C$18,OFFSET(Projection!#REF!,$A$2,0),NA())</f>
        <v>#N/A</v>
      </c>
      <c r="AC332" s="11" t="e">
        <f ca="1">IF($B332&lt;='Visualization - Projection'!$C$18,OFFSET(Projection!AK332,$A$2,0),NA())</f>
        <v>#N/A</v>
      </c>
      <c r="AD332" s="10" t="e">
        <f ca="1">IF($B332&lt;='Visualization - Projection'!$C$18,OFFSET(Projection!AL332,$A$2,0),NA())</f>
        <v>#N/A</v>
      </c>
      <c r="AE332" s="10" t="e">
        <f ca="1">IF($B332&lt;='Visualization - Projection'!$C$18,OFFSET(Projection!AM332,$A$2,0),NA())</f>
        <v>#N/A</v>
      </c>
      <c r="AF332" s="3" t="e">
        <f ca="1">IF($B332&lt;='Visualization - Projection'!$C$18,OFFSET(Projection!K332,$A$2,0),NA())</f>
        <v>#N/A</v>
      </c>
      <c r="AG332" s="3" t="e">
        <f ca="1">IF($B332&lt;='Visualization - Projection'!$C$18,OFFSET(Projection!M332,$A$2,0),NA())</f>
        <v>#N/A</v>
      </c>
      <c r="AH332" s="3" t="e">
        <f ca="1">IF($B332&lt;='Visualization - Projection'!$C$18,OFFSET(Projection!N332,$A$2,0),NA())</f>
        <v>#N/A</v>
      </c>
    </row>
    <row r="333" spans="2:34">
      <c r="B333" s="9" t="e">
        <f ca="1">IF(B332&lt;'Visualization - Projection'!$C$18,OFFSET(Projection!A333,$A$2,0),NA())</f>
        <v>#N/A</v>
      </c>
      <c r="C333" s="10" t="e">
        <f ca="1">IF($B333&lt;='Visualization - Projection'!$C$18,OFFSET(Projection!B333,$A$2,0),NA())</f>
        <v>#N/A</v>
      </c>
      <c r="D333" s="11" t="e">
        <f ca="1">IF($B333&lt;='Visualization - Projection'!$C$18,OFFSET(Projection!C333,$A$2,0),NA())</f>
        <v>#N/A</v>
      </c>
      <c r="E333" s="12" t="e">
        <f ca="1">IF($B333&lt;='Visualization - Projection'!$C$18,OFFSET(Projection!D333,$A$2,0),NA())</f>
        <v>#N/A</v>
      </c>
      <c r="F333" s="12" t="e">
        <f ca="1">IF($B333&lt;='Visualization - Projection'!$C$18,OFFSET(Projection!#REF!,$A$2,0),NA())</f>
        <v>#N/A</v>
      </c>
      <c r="G333" s="10" t="e">
        <f ca="1">IF($B333&lt;='Visualization - Projection'!$C$18,OFFSET(Projection!E333,$A$2,0),NA())</f>
        <v>#N/A</v>
      </c>
      <c r="H333" s="12" t="e">
        <f ca="1">IF($B333&lt;='Visualization - Projection'!$C$18,OFFSET(Projection!F333,$A$2,0),NA())</f>
        <v>#N/A</v>
      </c>
      <c r="I333" s="12" t="e">
        <f ca="1">IF($B333&lt;='Visualization - Projection'!$C$18,OFFSET(Projection!#REF!,$A$2,0),NA())</f>
        <v>#N/A</v>
      </c>
      <c r="J333" s="10" t="e">
        <f ca="1">IF($B333&lt;='Visualization - Projection'!$C$18,OFFSET(Projection!O333,$A$2,0),NA())</f>
        <v>#N/A</v>
      </c>
      <c r="K333" s="10" t="e">
        <f ca="1">IF($B333&lt;='Visualization - Projection'!$C$18,OFFSET(Projection!P333,$A$2,0),NA())</f>
        <v>#N/A</v>
      </c>
      <c r="L333" s="12" t="e">
        <f ca="1">IF($B333&lt;='Visualization - Projection'!$C$18,OFFSET(Projection!Q333,$A$2,0),NA())</f>
        <v>#N/A</v>
      </c>
      <c r="M333" s="12" t="e">
        <f ca="1">IF($B333&lt;='Visualization - Projection'!$C$18,OFFSET(Projection!#REF!,$A$2,0),NA())</f>
        <v>#N/A</v>
      </c>
      <c r="N333" s="10" t="e">
        <f ca="1">IF($B333&lt;='Visualization - Projection'!$C$18,OFFSET(Projection!T333,$A$2,0),NA())</f>
        <v>#N/A</v>
      </c>
      <c r="O333" s="11" t="e">
        <f ca="1">IF($B333&lt;='Visualization - Projection'!$C$18,OFFSET(Projection!U333,$A$2,0),NA())</f>
        <v>#N/A</v>
      </c>
      <c r="P333" s="12" t="e">
        <f ca="1">IF($B333&lt;='Visualization - Projection'!$C$18,OFFSET(Projection!V333,$A$2,0),NA())</f>
        <v>#N/A</v>
      </c>
      <c r="Q333" s="10" t="e">
        <f ca="1">IF($B333&lt;='Visualization - Projection'!$C$18,OFFSET(Projection!W333,$A$2,0),NA())</f>
        <v>#N/A</v>
      </c>
      <c r="R333" s="11" t="e">
        <f ca="1">IF($B333&lt;='Visualization - Projection'!$C$18,OFFSET(Projection!X333,$A$2,0),NA())</f>
        <v>#N/A</v>
      </c>
      <c r="S333" s="12" t="e">
        <f ca="1">IF($B333&lt;='Visualization - Projection'!$C$18,OFFSET(Projection!Y333,$A$2,0),NA())</f>
        <v>#N/A</v>
      </c>
      <c r="T333" s="10" t="e">
        <f ca="1">IF($B333&lt;='Visualization - Projection'!$C$18,OFFSET(Projection!Z333,$A$2,0),NA())</f>
        <v>#N/A</v>
      </c>
      <c r="U333" s="10" t="e">
        <f ca="1">IF($B333&lt;='Visualization - Projection'!$C$18,OFFSET(Projection!AA333,$A$2,0),NA())</f>
        <v>#N/A</v>
      </c>
      <c r="V333" s="12" t="e">
        <f ca="1">IF($B333&lt;='Visualization - Projection'!$C$18,OFFSET(Projection!AB333,$A$2,0),NA())</f>
        <v>#N/A</v>
      </c>
      <c r="W333" s="10" t="e">
        <f ca="1">IF($B333&lt;='Visualization - Projection'!$C$18,OFFSET(Projection!AC333,$A$2,0),NA())</f>
        <v>#N/A</v>
      </c>
      <c r="X333" s="12" t="e">
        <f ca="1">IF($B333&lt;='Visualization - Projection'!$C$18,OFFSET(Projection!AD333,$A$2,0),NA())</f>
        <v>#N/A</v>
      </c>
      <c r="Y333" s="11" t="e">
        <f ca="1">IF($B333&lt;='Visualization - Projection'!$C$18,OFFSET(Projection!AE333,$A$2,0),NA())</f>
        <v>#N/A</v>
      </c>
      <c r="Z333" s="10" t="e">
        <f ca="1">IF($B333&lt;='Visualization - Projection'!$C$18,OFFSET(Projection!AI333,$A$2,0),NA())</f>
        <v>#N/A</v>
      </c>
      <c r="AA333" s="11" t="e">
        <f ca="1">IF($B333&lt;='Visualization - Projection'!$C$18,OFFSET(Projection!AJ333,$A$2,0),NA())</f>
        <v>#N/A</v>
      </c>
      <c r="AB333" s="11" t="e">
        <f ca="1">IF($B333&lt;='Visualization - Projection'!$C$18,OFFSET(Projection!#REF!,$A$2,0),NA())</f>
        <v>#N/A</v>
      </c>
      <c r="AC333" s="11" t="e">
        <f ca="1">IF($B333&lt;='Visualization - Projection'!$C$18,OFFSET(Projection!AK333,$A$2,0),NA())</f>
        <v>#N/A</v>
      </c>
      <c r="AD333" s="10" t="e">
        <f ca="1">IF($B333&lt;='Visualization - Projection'!$C$18,OFFSET(Projection!AL333,$A$2,0),NA())</f>
        <v>#N/A</v>
      </c>
      <c r="AE333" s="10" t="e">
        <f ca="1">IF($B333&lt;='Visualization - Projection'!$C$18,OFFSET(Projection!AM333,$A$2,0),NA())</f>
        <v>#N/A</v>
      </c>
      <c r="AF333" s="3" t="e">
        <f ca="1">IF($B333&lt;='Visualization - Projection'!$C$18,OFFSET(Projection!K333,$A$2,0),NA())</f>
        <v>#N/A</v>
      </c>
      <c r="AG333" s="3" t="e">
        <f ca="1">IF($B333&lt;='Visualization - Projection'!$C$18,OFFSET(Projection!M333,$A$2,0),NA())</f>
        <v>#N/A</v>
      </c>
      <c r="AH333" s="3" t="e">
        <f ca="1">IF($B333&lt;='Visualization - Projection'!$C$18,OFFSET(Projection!N333,$A$2,0),NA())</f>
        <v>#N/A</v>
      </c>
    </row>
    <row r="334" spans="2:34">
      <c r="B334" s="9" t="e">
        <f ca="1">IF(B333&lt;'Visualization - Projection'!$C$18,OFFSET(Projection!A334,$A$2,0),NA())</f>
        <v>#N/A</v>
      </c>
      <c r="C334" s="10" t="e">
        <f ca="1">IF($B334&lt;='Visualization - Projection'!$C$18,OFFSET(Projection!B334,$A$2,0),NA())</f>
        <v>#N/A</v>
      </c>
      <c r="D334" s="11" t="e">
        <f ca="1">IF($B334&lt;='Visualization - Projection'!$C$18,OFFSET(Projection!C334,$A$2,0),NA())</f>
        <v>#N/A</v>
      </c>
      <c r="E334" s="12" t="e">
        <f ca="1">IF($B334&lt;='Visualization - Projection'!$C$18,OFFSET(Projection!D334,$A$2,0),NA())</f>
        <v>#N/A</v>
      </c>
      <c r="F334" s="12" t="e">
        <f ca="1">IF($B334&lt;='Visualization - Projection'!$C$18,OFFSET(Projection!#REF!,$A$2,0),NA())</f>
        <v>#N/A</v>
      </c>
      <c r="G334" s="10" t="e">
        <f ca="1">IF($B334&lt;='Visualization - Projection'!$C$18,OFFSET(Projection!E334,$A$2,0),NA())</f>
        <v>#N/A</v>
      </c>
      <c r="H334" s="12" t="e">
        <f ca="1">IF($B334&lt;='Visualization - Projection'!$C$18,OFFSET(Projection!F334,$A$2,0),NA())</f>
        <v>#N/A</v>
      </c>
      <c r="I334" s="12" t="e">
        <f ca="1">IF($B334&lt;='Visualization - Projection'!$C$18,OFFSET(Projection!#REF!,$A$2,0),NA())</f>
        <v>#N/A</v>
      </c>
      <c r="J334" s="10" t="e">
        <f ca="1">IF($B334&lt;='Visualization - Projection'!$C$18,OFFSET(Projection!O334,$A$2,0),NA())</f>
        <v>#N/A</v>
      </c>
      <c r="K334" s="10" t="e">
        <f ca="1">IF($B334&lt;='Visualization - Projection'!$C$18,OFFSET(Projection!P334,$A$2,0),NA())</f>
        <v>#N/A</v>
      </c>
      <c r="L334" s="12" t="e">
        <f ca="1">IF($B334&lt;='Visualization - Projection'!$C$18,OFFSET(Projection!Q334,$A$2,0),NA())</f>
        <v>#N/A</v>
      </c>
      <c r="M334" s="12" t="e">
        <f ca="1">IF($B334&lt;='Visualization - Projection'!$C$18,OFFSET(Projection!#REF!,$A$2,0),NA())</f>
        <v>#N/A</v>
      </c>
      <c r="N334" s="10" t="e">
        <f ca="1">IF($B334&lt;='Visualization - Projection'!$C$18,OFFSET(Projection!T334,$A$2,0),NA())</f>
        <v>#N/A</v>
      </c>
      <c r="O334" s="11" t="e">
        <f ca="1">IF($B334&lt;='Visualization - Projection'!$C$18,OFFSET(Projection!U334,$A$2,0),NA())</f>
        <v>#N/A</v>
      </c>
      <c r="P334" s="12" t="e">
        <f ca="1">IF($B334&lt;='Visualization - Projection'!$C$18,OFFSET(Projection!V334,$A$2,0),NA())</f>
        <v>#N/A</v>
      </c>
      <c r="Q334" s="10" t="e">
        <f ca="1">IF($B334&lt;='Visualization - Projection'!$C$18,OFFSET(Projection!W334,$A$2,0),NA())</f>
        <v>#N/A</v>
      </c>
      <c r="R334" s="11" t="e">
        <f ca="1">IF($B334&lt;='Visualization - Projection'!$C$18,OFFSET(Projection!X334,$A$2,0),NA())</f>
        <v>#N/A</v>
      </c>
      <c r="S334" s="12" t="e">
        <f ca="1">IF($B334&lt;='Visualization - Projection'!$C$18,OFFSET(Projection!Y334,$A$2,0),NA())</f>
        <v>#N/A</v>
      </c>
      <c r="T334" s="10" t="e">
        <f ca="1">IF($B334&lt;='Visualization - Projection'!$C$18,OFFSET(Projection!Z334,$A$2,0),NA())</f>
        <v>#N/A</v>
      </c>
      <c r="U334" s="10" t="e">
        <f ca="1">IF($B334&lt;='Visualization - Projection'!$C$18,OFFSET(Projection!AA334,$A$2,0),NA())</f>
        <v>#N/A</v>
      </c>
      <c r="V334" s="12" t="e">
        <f ca="1">IF($B334&lt;='Visualization - Projection'!$C$18,OFFSET(Projection!AB334,$A$2,0),NA())</f>
        <v>#N/A</v>
      </c>
      <c r="W334" s="10" t="e">
        <f ca="1">IF($B334&lt;='Visualization - Projection'!$C$18,OFFSET(Projection!AC334,$A$2,0),NA())</f>
        <v>#N/A</v>
      </c>
      <c r="X334" s="12" t="e">
        <f ca="1">IF($B334&lt;='Visualization - Projection'!$C$18,OFFSET(Projection!AD334,$A$2,0),NA())</f>
        <v>#N/A</v>
      </c>
      <c r="Y334" s="11" t="e">
        <f ca="1">IF($B334&lt;='Visualization - Projection'!$C$18,OFFSET(Projection!AE334,$A$2,0),NA())</f>
        <v>#N/A</v>
      </c>
      <c r="Z334" s="10" t="e">
        <f ca="1">IF($B334&lt;='Visualization - Projection'!$C$18,OFFSET(Projection!AI334,$A$2,0),NA())</f>
        <v>#N/A</v>
      </c>
      <c r="AA334" s="11" t="e">
        <f ca="1">IF($B334&lt;='Visualization - Projection'!$C$18,OFFSET(Projection!AJ334,$A$2,0),NA())</f>
        <v>#N/A</v>
      </c>
      <c r="AB334" s="11" t="e">
        <f ca="1">IF($B334&lt;='Visualization - Projection'!$C$18,OFFSET(Projection!#REF!,$A$2,0),NA())</f>
        <v>#N/A</v>
      </c>
      <c r="AC334" s="11" t="e">
        <f ca="1">IF($B334&lt;='Visualization - Projection'!$C$18,OFFSET(Projection!AK334,$A$2,0),NA())</f>
        <v>#N/A</v>
      </c>
      <c r="AD334" s="10" t="e">
        <f ca="1">IF($B334&lt;='Visualization - Projection'!$C$18,OFFSET(Projection!AL334,$A$2,0),NA())</f>
        <v>#N/A</v>
      </c>
      <c r="AE334" s="10" t="e">
        <f ca="1">IF($B334&lt;='Visualization - Projection'!$C$18,OFFSET(Projection!AM334,$A$2,0),NA())</f>
        <v>#N/A</v>
      </c>
      <c r="AF334" s="3" t="e">
        <f ca="1">IF($B334&lt;='Visualization - Projection'!$C$18,OFFSET(Projection!K334,$A$2,0),NA())</f>
        <v>#N/A</v>
      </c>
      <c r="AG334" s="3" t="e">
        <f ca="1">IF($B334&lt;='Visualization - Projection'!$C$18,OFFSET(Projection!M334,$A$2,0),NA())</f>
        <v>#N/A</v>
      </c>
      <c r="AH334" s="3" t="e">
        <f ca="1">IF($B334&lt;='Visualization - Projection'!$C$18,OFFSET(Projection!N334,$A$2,0),NA())</f>
        <v>#N/A</v>
      </c>
    </row>
    <row r="335" spans="2:34">
      <c r="B335" s="9" t="e">
        <f ca="1">IF(B334&lt;'Visualization - Projection'!$C$18,OFFSET(Projection!A335,$A$2,0),NA())</f>
        <v>#N/A</v>
      </c>
      <c r="C335" s="10" t="e">
        <f ca="1">IF($B335&lt;='Visualization - Projection'!$C$18,OFFSET(Projection!B335,$A$2,0),NA())</f>
        <v>#N/A</v>
      </c>
      <c r="D335" s="11" t="e">
        <f ca="1">IF($B335&lt;='Visualization - Projection'!$C$18,OFFSET(Projection!C335,$A$2,0),NA())</f>
        <v>#N/A</v>
      </c>
      <c r="E335" s="12" t="e">
        <f ca="1">IF($B335&lt;='Visualization - Projection'!$C$18,OFFSET(Projection!D335,$A$2,0),NA())</f>
        <v>#N/A</v>
      </c>
      <c r="F335" s="12" t="e">
        <f ca="1">IF($B335&lt;='Visualization - Projection'!$C$18,OFFSET(Projection!#REF!,$A$2,0),NA())</f>
        <v>#N/A</v>
      </c>
      <c r="G335" s="10" t="e">
        <f ca="1">IF($B335&lt;='Visualization - Projection'!$C$18,OFFSET(Projection!E335,$A$2,0),NA())</f>
        <v>#N/A</v>
      </c>
      <c r="H335" s="12" t="e">
        <f ca="1">IF($B335&lt;='Visualization - Projection'!$C$18,OFFSET(Projection!F335,$A$2,0),NA())</f>
        <v>#N/A</v>
      </c>
      <c r="I335" s="12" t="e">
        <f ca="1">IF($B335&lt;='Visualization - Projection'!$C$18,OFFSET(Projection!#REF!,$A$2,0),NA())</f>
        <v>#N/A</v>
      </c>
      <c r="J335" s="10" t="e">
        <f ca="1">IF($B335&lt;='Visualization - Projection'!$C$18,OFFSET(Projection!O335,$A$2,0),NA())</f>
        <v>#N/A</v>
      </c>
      <c r="K335" s="10" t="e">
        <f ca="1">IF($B335&lt;='Visualization - Projection'!$C$18,OFFSET(Projection!P335,$A$2,0),NA())</f>
        <v>#N/A</v>
      </c>
      <c r="L335" s="12" t="e">
        <f ca="1">IF($B335&lt;='Visualization - Projection'!$C$18,OFFSET(Projection!Q335,$A$2,0),NA())</f>
        <v>#N/A</v>
      </c>
      <c r="M335" s="12" t="e">
        <f ca="1">IF($B335&lt;='Visualization - Projection'!$C$18,OFFSET(Projection!#REF!,$A$2,0),NA())</f>
        <v>#N/A</v>
      </c>
      <c r="N335" s="10" t="e">
        <f ca="1">IF($B335&lt;='Visualization - Projection'!$C$18,OFFSET(Projection!T335,$A$2,0),NA())</f>
        <v>#N/A</v>
      </c>
      <c r="O335" s="11" t="e">
        <f ca="1">IF($B335&lt;='Visualization - Projection'!$C$18,OFFSET(Projection!U335,$A$2,0),NA())</f>
        <v>#N/A</v>
      </c>
      <c r="P335" s="12" t="e">
        <f ca="1">IF($B335&lt;='Visualization - Projection'!$C$18,OFFSET(Projection!V335,$A$2,0),NA())</f>
        <v>#N/A</v>
      </c>
      <c r="Q335" s="10" t="e">
        <f ca="1">IF($B335&lt;='Visualization - Projection'!$C$18,OFFSET(Projection!W335,$A$2,0),NA())</f>
        <v>#N/A</v>
      </c>
      <c r="R335" s="11" t="e">
        <f ca="1">IF($B335&lt;='Visualization - Projection'!$C$18,OFFSET(Projection!X335,$A$2,0),NA())</f>
        <v>#N/A</v>
      </c>
      <c r="S335" s="12" t="e">
        <f ca="1">IF($B335&lt;='Visualization - Projection'!$C$18,OFFSET(Projection!Y335,$A$2,0),NA())</f>
        <v>#N/A</v>
      </c>
      <c r="T335" s="10" t="e">
        <f ca="1">IF($B335&lt;='Visualization - Projection'!$C$18,OFFSET(Projection!Z335,$A$2,0),NA())</f>
        <v>#N/A</v>
      </c>
      <c r="U335" s="10" t="e">
        <f ca="1">IF($B335&lt;='Visualization - Projection'!$C$18,OFFSET(Projection!AA335,$A$2,0),NA())</f>
        <v>#N/A</v>
      </c>
      <c r="V335" s="12" t="e">
        <f ca="1">IF($B335&lt;='Visualization - Projection'!$C$18,OFFSET(Projection!AB335,$A$2,0),NA())</f>
        <v>#N/A</v>
      </c>
      <c r="W335" s="10" t="e">
        <f ca="1">IF($B335&lt;='Visualization - Projection'!$C$18,OFFSET(Projection!AC335,$A$2,0),NA())</f>
        <v>#N/A</v>
      </c>
      <c r="X335" s="12" t="e">
        <f ca="1">IF($B335&lt;='Visualization - Projection'!$C$18,OFFSET(Projection!AD335,$A$2,0),NA())</f>
        <v>#N/A</v>
      </c>
      <c r="Y335" s="11" t="e">
        <f ca="1">IF($B335&lt;='Visualization - Projection'!$C$18,OFFSET(Projection!AE335,$A$2,0),NA())</f>
        <v>#N/A</v>
      </c>
      <c r="Z335" s="10" t="e">
        <f ca="1">IF($B335&lt;='Visualization - Projection'!$C$18,OFFSET(Projection!AI335,$A$2,0),NA())</f>
        <v>#N/A</v>
      </c>
      <c r="AA335" s="11" t="e">
        <f ca="1">IF($B335&lt;='Visualization - Projection'!$C$18,OFFSET(Projection!AJ335,$A$2,0),NA())</f>
        <v>#N/A</v>
      </c>
      <c r="AB335" s="11" t="e">
        <f ca="1">IF($B335&lt;='Visualization - Projection'!$C$18,OFFSET(Projection!#REF!,$A$2,0),NA())</f>
        <v>#N/A</v>
      </c>
      <c r="AC335" s="11" t="e">
        <f ca="1">IF($B335&lt;='Visualization - Projection'!$C$18,OFFSET(Projection!AK335,$A$2,0),NA())</f>
        <v>#N/A</v>
      </c>
      <c r="AD335" s="10" t="e">
        <f ca="1">IF($B335&lt;='Visualization - Projection'!$C$18,OFFSET(Projection!AL335,$A$2,0),NA())</f>
        <v>#N/A</v>
      </c>
      <c r="AE335" s="10" t="e">
        <f ca="1">IF($B335&lt;='Visualization - Projection'!$C$18,OFFSET(Projection!AM335,$A$2,0),NA())</f>
        <v>#N/A</v>
      </c>
      <c r="AF335" s="3" t="e">
        <f ca="1">IF($B335&lt;='Visualization - Projection'!$C$18,OFFSET(Projection!K335,$A$2,0),NA())</f>
        <v>#N/A</v>
      </c>
      <c r="AG335" s="3" t="e">
        <f ca="1">IF($B335&lt;='Visualization - Projection'!$C$18,OFFSET(Projection!M335,$A$2,0),NA())</f>
        <v>#N/A</v>
      </c>
      <c r="AH335" s="3" t="e">
        <f ca="1">IF($B335&lt;='Visualization - Projection'!$C$18,OFFSET(Projection!N335,$A$2,0),NA())</f>
        <v>#N/A</v>
      </c>
    </row>
    <row r="336" spans="2:34">
      <c r="B336" s="9" t="e">
        <f ca="1">IF(B335&lt;'Visualization - Projection'!$C$18,OFFSET(Projection!A336,$A$2,0),NA())</f>
        <v>#N/A</v>
      </c>
      <c r="C336" s="10" t="e">
        <f ca="1">IF($B336&lt;='Visualization - Projection'!$C$18,OFFSET(Projection!B336,$A$2,0),NA())</f>
        <v>#N/A</v>
      </c>
      <c r="D336" s="11" t="e">
        <f ca="1">IF($B336&lt;='Visualization - Projection'!$C$18,OFFSET(Projection!C336,$A$2,0),NA())</f>
        <v>#N/A</v>
      </c>
      <c r="E336" s="12" t="e">
        <f ca="1">IF($B336&lt;='Visualization - Projection'!$C$18,OFFSET(Projection!D336,$A$2,0),NA())</f>
        <v>#N/A</v>
      </c>
      <c r="F336" s="12" t="e">
        <f ca="1">IF($B336&lt;='Visualization - Projection'!$C$18,OFFSET(Projection!#REF!,$A$2,0),NA())</f>
        <v>#N/A</v>
      </c>
      <c r="G336" s="10" t="e">
        <f ca="1">IF($B336&lt;='Visualization - Projection'!$C$18,OFFSET(Projection!E336,$A$2,0),NA())</f>
        <v>#N/A</v>
      </c>
      <c r="H336" s="12" t="e">
        <f ca="1">IF($B336&lt;='Visualization - Projection'!$C$18,OFFSET(Projection!F336,$A$2,0),NA())</f>
        <v>#N/A</v>
      </c>
      <c r="I336" s="12" t="e">
        <f ca="1">IF($B336&lt;='Visualization - Projection'!$C$18,OFFSET(Projection!#REF!,$A$2,0),NA())</f>
        <v>#N/A</v>
      </c>
      <c r="J336" s="10" t="e">
        <f ca="1">IF($B336&lt;='Visualization - Projection'!$C$18,OFFSET(Projection!O336,$A$2,0),NA())</f>
        <v>#N/A</v>
      </c>
      <c r="K336" s="10" t="e">
        <f ca="1">IF($B336&lt;='Visualization - Projection'!$C$18,OFFSET(Projection!P336,$A$2,0),NA())</f>
        <v>#N/A</v>
      </c>
      <c r="L336" s="12" t="e">
        <f ca="1">IF($B336&lt;='Visualization - Projection'!$C$18,OFFSET(Projection!Q336,$A$2,0),NA())</f>
        <v>#N/A</v>
      </c>
      <c r="M336" s="12" t="e">
        <f ca="1">IF($B336&lt;='Visualization - Projection'!$C$18,OFFSET(Projection!#REF!,$A$2,0),NA())</f>
        <v>#N/A</v>
      </c>
      <c r="N336" s="10" t="e">
        <f ca="1">IF($B336&lt;='Visualization - Projection'!$C$18,OFFSET(Projection!T336,$A$2,0),NA())</f>
        <v>#N/A</v>
      </c>
      <c r="O336" s="11" t="e">
        <f ca="1">IF($B336&lt;='Visualization - Projection'!$C$18,OFFSET(Projection!U336,$A$2,0),NA())</f>
        <v>#N/A</v>
      </c>
      <c r="P336" s="12" t="e">
        <f ca="1">IF($B336&lt;='Visualization - Projection'!$C$18,OFFSET(Projection!V336,$A$2,0),NA())</f>
        <v>#N/A</v>
      </c>
      <c r="Q336" s="10" t="e">
        <f ca="1">IF($B336&lt;='Visualization - Projection'!$C$18,OFFSET(Projection!W336,$A$2,0),NA())</f>
        <v>#N/A</v>
      </c>
      <c r="R336" s="11" t="e">
        <f ca="1">IF($B336&lt;='Visualization - Projection'!$C$18,OFFSET(Projection!X336,$A$2,0),NA())</f>
        <v>#N/A</v>
      </c>
      <c r="S336" s="12" t="e">
        <f ca="1">IF($B336&lt;='Visualization - Projection'!$C$18,OFFSET(Projection!Y336,$A$2,0),NA())</f>
        <v>#N/A</v>
      </c>
      <c r="T336" s="10" t="e">
        <f ca="1">IF($B336&lt;='Visualization - Projection'!$C$18,OFFSET(Projection!Z336,$A$2,0),NA())</f>
        <v>#N/A</v>
      </c>
      <c r="U336" s="10" t="e">
        <f ca="1">IF($B336&lt;='Visualization - Projection'!$C$18,OFFSET(Projection!AA336,$A$2,0),NA())</f>
        <v>#N/A</v>
      </c>
      <c r="V336" s="12" t="e">
        <f ca="1">IF($B336&lt;='Visualization - Projection'!$C$18,OFFSET(Projection!AB336,$A$2,0),NA())</f>
        <v>#N/A</v>
      </c>
      <c r="W336" s="10" t="e">
        <f ca="1">IF($B336&lt;='Visualization - Projection'!$C$18,OFFSET(Projection!AC336,$A$2,0),NA())</f>
        <v>#N/A</v>
      </c>
      <c r="X336" s="12" t="e">
        <f ca="1">IF($B336&lt;='Visualization - Projection'!$C$18,OFFSET(Projection!AD336,$A$2,0),NA())</f>
        <v>#N/A</v>
      </c>
      <c r="Y336" s="11" t="e">
        <f ca="1">IF($B336&lt;='Visualization - Projection'!$C$18,OFFSET(Projection!AE336,$A$2,0),NA())</f>
        <v>#N/A</v>
      </c>
      <c r="Z336" s="10" t="e">
        <f ca="1">IF($B336&lt;='Visualization - Projection'!$C$18,OFFSET(Projection!AI336,$A$2,0),NA())</f>
        <v>#N/A</v>
      </c>
      <c r="AA336" s="11" t="e">
        <f ca="1">IF($B336&lt;='Visualization - Projection'!$C$18,OFFSET(Projection!AJ336,$A$2,0),NA())</f>
        <v>#N/A</v>
      </c>
      <c r="AB336" s="11" t="e">
        <f ca="1">IF($B336&lt;='Visualization - Projection'!$C$18,OFFSET(Projection!#REF!,$A$2,0),NA())</f>
        <v>#N/A</v>
      </c>
      <c r="AC336" s="11" t="e">
        <f ca="1">IF($B336&lt;='Visualization - Projection'!$C$18,OFFSET(Projection!AK336,$A$2,0),NA())</f>
        <v>#N/A</v>
      </c>
      <c r="AD336" s="10" t="e">
        <f ca="1">IF($B336&lt;='Visualization - Projection'!$C$18,OFFSET(Projection!AL336,$A$2,0),NA())</f>
        <v>#N/A</v>
      </c>
      <c r="AE336" s="10" t="e">
        <f ca="1">IF($B336&lt;='Visualization - Projection'!$C$18,OFFSET(Projection!AM336,$A$2,0),NA())</f>
        <v>#N/A</v>
      </c>
      <c r="AF336" s="3" t="e">
        <f ca="1">IF($B336&lt;='Visualization - Projection'!$C$18,OFFSET(Projection!K336,$A$2,0),NA())</f>
        <v>#N/A</v>
      </c>
      <c r="AG336" s="3" t="e">
        <f ca="1">IF($B336&lt;='Visualization - Projection'!$C$18,OFFSET(Projection!M336,$A$2,0),NA())</f>
        <v>#N/A</v>
      </c>
      <c r="AH336" s="3" t="e">
        <f ca="1">IF($B336&lt;='Visualization - Projection'!$C$18,OFFSET(Projection!N336,$A$2,0),NA())</f>
        <v>#N/A</v>
      </c>
    </row>
    <row r="337" spans="2:34">
      <c r="B337" s="9" t="e">
        <f ca="1">IF(B336&lt;'Visualization - Projection'!$C$18,OFFSET(Projection!A337,$A$2,0),NA())</f>
        <v>#N/A</v>
      </c>
      <c r="C337" s="10" t="e">
        <f ca="1">IF($B337&lt;='Visualization - Projection'!$C$18,OFFSET(Projection!B337,$A$2,0),NA())</f>
        <v>#N/A</v>
      </c>
      <c r="D337" s="11" t="e">
        <f ca="1">IF($B337&lt;='Visualization - Projection'!$C$18,OFFSET(Projection!C337,$A$2,0),NA())</f>
        <v>#N/A</v>
      </c>
      <c r="E337" s="12" t="e">
        <f ca="1">IF($B337&lt;='Visualization - Projection'!$C$18,OFFSET(Projection!D337,$A$2,0),NA())</f>
        <v>#N/A</v>
      </c>
      <c r="F337" s="12" t="e">
        <f ca="1">IF($B337&lt;='Visualization - Projection'!$C$18,OFFSET(Projection!#REF!,$A$2,0),NA())</f>
        <v>#N/A</v>
      </c>
      <c r="G337" s="10" t="e">
        <f ca="1">IF($B337&lt;='Visualization - Projection'!$C$18,OFFSET(Projection!E337,$A$2,0),NA())</f>
        <v>#N/A</v>
      </c>
      <c r="H337" s="12" t="e">
        <f ca="1">IF($B337&lt;='Visualization - Projection'!$C$18,OFFSET(Projection!F337,$A$2,0),NA())</f>
        <v>#N/A</v>
      </c>
      <c r="I337" s="12" t="e">
        <f ca="1">IF($B337&lt;='Visualization - Projection'!$C$18,OFFSET(Projection!#REF!,$A$2,0),NA())</f>
        <v>#N/A</v>
      </c>
      <c r="J337" s="10" t="e">
        <f ca="1">IF($B337&lt;='Visualization - Projection'!$C$18,OFFSET(Projection!O337,$A$2,0),NA())</f>
        <v>#N/A</v>
      </c>
      <c r="K337" s="10" t="e">
        <f ca="1">IF($B337&lt;='Visualization - Projection'!$C$18,OFFSET(Projection!P337,$A$2,0),NA())</f>
        <v>#N/A</v>
      </c>
      <c r="L337" s="12" t="e">
        <f ca="1">IF($B337&lt;='Visualization - Projection'!$C$18,OFFSET(Projection!Q337,$A$2,0),NA())</f>
        <v>#N/A</v>
      </c>
      <c r="M337" s="12" t="e">
        <f ca="1">IF($B337&lt;='Visualization - Projection'!$C$18,OFFSET(Projection!#REF!,$A$2,0),NA())</f>
        <v>#N/A</v>
      </c>
      <c r="N337" s="10" t="e">
        <f ca="1">IF($B337&lt;='Visualization - Projection'!$C$18,OFFSET(Projection!T337,$A$2,0),NA())</f>
        <v>#N/A</v>
      </c>
      <c r="O337" s="11" t="e">
        <f ca="1">IF($B337&lt;='Visualization - Projection'!$C$18,OFFSET(Projection!U337,$A$2,0),NA())</f>
        <v>#N/A</v>
      </c>
      <c r="P337" s="12" t="e">
        <f ca="1">IF($B337&lt;='Visualization - Projection'!$C$18,OFFSET(Projection!V337,$A$2,0),NA())</f>
        <v>#N/A</v>
      </c>
      <c r="Q337" s="10" t="e">
        <f ca="1">IF($B337&lt;='Visualization - Projection'!$C$18,OFFSET(Projection!W337,$A$2,0),NA())</f>
        <v>#N/A</v>
      </c>
      <c r="R337" s="11" t="e">
        <f ca="1">IF($B337&lt;='Visualization - Projection'!$C$18,OFFSET(Projection!X337,$A$2,0),NA())</f>
        <v>#N/A</v>
      </c>
      <c r="S337" s="12" t="e">
        <f ca="1">IF($B337&lt;='Visualization - Projection'!$C$18,OFFSET(Projection!Y337,$A$2,0),NA())</f>
        <v>#N/A</v>
      </c>
      <c r="T337" s="10" t="e">
        <f ca="1">IF($B337&lt;='Visualization - Projection'!$C$18,OFFSET(Projection!Z337,$A$2,0),NA())</f>
        <v>#N/A</v>
      </c>
      <c r="U337" s="10" t="e">
        <f ca="1">IF($B337&lt;='Visualization - Projection'!$C$18,OFFSET(Projection!AA337,$A$2,0),NA())</f>
        <v>#N/A</v>
      </c>
      <c r="V337" s="12" t="e">
        <f ca="1">IF($B337&lt;='Visualization - Projection'!$C$18,OFFSET(Projection!AB337,$A$2,0),NA())</f>
        <v>#N/A</v>
      </c>
      <c r="W337" s="10" t="e">
        <f ca="1">IF($B337&lt;='Visualization - Projection'!$C$18,OFFSET(Projection!AC337,$A$2,0),NA())</f>
        <v>#N/A</v>
      </c>
      <c r="X337" s="12" t="e">
        <f ca="1">IF($B337&lt;='Visualization - Projection'!$C$18,OFFSET(Projection!AD337,$A$2,0),NA())</f>
        <v>#N/A</v>
      </c>
      <c r="Y337" s="11" t="e">
        <f ca="1">IF($B337&lt;='Visualization - Projection'!$C$18,OFFSET(Projection!AE337,$A$2,0),NA())</f>
        <v>#N/A</v>
      </c>
      <c r="Z337" s="10" t="e">
        <f ca="1">IF($B337&lt;='Visualization - Projection'!$C$18,OFFSET(Projection!AI337,$A$2,0),NA())</f>
        <v>#N/A</v>
      </c>
      <c r="AA337" s="11" t="e">
        <f ca="1">IF($B337&lt;='Visualization - Projection'!$C$18,OFFSET(Projection!AJ337,$A$2,0),NA())</f>
        <v>#N/A</v>
      </c>
      <c r="AB337" s="11" t="e">
        <f ca="1">IF($B337&lt;='Visualization - Projection'!$C$18,OFFSET(Projection!#REF!,$A$2,0),NA())</f>
        <v>#N/A</v>
      </c>
      <c r="AC337" s="11" t="e">
        <f ca="1">IF($B337&lt;='Visualization - Projection'!$C$18,OFFSET(Projection!AK337,$A$2,0),NA())</f>
        <v>#N/A</v>
      </c>
      <c r="AD337" s="10" t="e">
        <f ca="1">IF($B337&lt;='Visualization - Projection'!$C$18,OFFSET(Projection!AL337,$A$2,0),NA())</f>
        <v>#N/A</v>
      </c>
      <c r="AE337" s="10" t="e">
        <f ca="1">IF($B337&lt;='Visualization - Projection'!$C$18,OFFSET(Projection!AM337,$A$2,0),NA())</f>
        <v>#N/A</v>
      </c>
      <c r="AF337" s="3" t="e">
        <f ca="1">IF($B337&lt;='Visualization - Projection'!$C$18,OFFSET(Projection!K337,$A$2,0),NA())</f>
        <v>#N/A</v>
      </c>
      <c r="AG337" s="3" t="e">
        <f ca="1">IF($B337&lt;='Visualization - Projection'!$C$18,OFFSET(Projection!M337,$A$2,0),NA())</f>
        <v>#N/A</v>
      </c>
      <c r="AH337" s="3" t="e">
        <f ca="1">IF($B337&lt;='Visualization - Projection'!$C$18,OFFSET(Projection!N337,$A$2,0),NA())</f>
        <v>#N/A</v>
      </c>
    </row>
    <row r="338" spans="2:34">
      <c r="B338" s="9" t="e">
        <f ca="1">IF(B337&lt;'Visualization - Projection'!$C$18,OFFSET(Projection!A338,$A$2,0),NA())</f>
        <v>#N/A</v>
      </c>
      <c r="C338" s="10" t="e">
        <f ca="1">IF($B338&lt;='Visualization - Projection'!$C$18,OFFSET(Projection!B338,$A$2,0),NA())</f>
        <v>#N/A</v>
      </c>
      <c r="D338" s="11" t="e">
        <f ca="1">IF($B338&lt;='Visualization - Projection'!$C$18,OFFSET(Projection!C338,$A$2,0),NA())</f>
        <v>#N/A</v>
      </c>
      <c r="E338" s="12" t="e">
        <f ca="1">IF($B338&lt;='Visualization - Projection'!$C$18,OFFSET(Projection!D338,$A$2,0),NA())</f>
        <v>#N/A</v>
      </c>
      <c r="F338" s="12" t="e">
        <f ca="1">IF($B338&lt;='Visualization - Projection'!$C$18,OFFSET(Projection!#REF!,$A$2,0),NA())</f>
        <v>#N/A</v>
      </c>
      <c r="G338" s="10" t="e">
        <f ca="1">IF($B338&lt;='Visualization - Projection'!$C$18,OFFSET(Projection!E338,$A$2,0),NA())</f>
        <v>#N/A</v>
      </c>
      <c r="H338" s="12" t="e">
        <f ca="1">IF($B338&lt;='Visualization - Projection'!$C$18,OFFSET(Projection!F338,$A$2,0),NA())</f>
        <v>#N/A</v>
      </c>
      <c r="I338" s="12" t="e">
        <f ca="1">IF($B338&lt;='Visualization - Projection'!$C$18,OFFSET(Projection!#REF!,$A$2,0),NA())</f>
        <v>#N/A</v>
      </c>
      <c r="J338" s="10" t="e">
        <f ca="1">IF($B338&lt;='Visualization - Projection'!$C$18,OFFSET(Projection!O338,$A$2,0),NA())</f>
        <v>#N/A</v>
      </c>
      <c r="K338" s="10" t="e">
        <f ca="1">IF($B338&lt;='Visualization - Projection'!$C$18,OFFSET(Projection!P338,$A$2,0),NA())</f>
        <v>#N/A</v>
      </c>
      <c r="L338" s="12" t="e">
        <f ca="1">IF($B338&lt;='Visualization - Projection'!$C$18,OFFSET(Projection!Q338,$A$2,0),NA())</f>
        <v>#N/A</v>
      </c>
      <c r="M338" s="12" t="e">
        <f ca="1">IF($B338&lt;='Visualization - Projection'!$C$18,OFFSET(Projection!#REF!,$A$2,0),NA())</f>
        <v>#N/A</v>
      </c>
      <c r="N338" s="10" t="e">
        <f ca="1">IF($B338&lt;='Visualization - Projection'!$C$18,OFFSET(Projection!T338,$A$2,0),NA())</f>
        <v>#N/A</v>
      </c>
      <c r="O338" s="11" t="e">
        <f ca="1">IF($B338&lt;='Visualization - Projection'!$C$18,OFFSET(Projection!U338,$A$2,0),NA())</f>
        <v>#N/A</v>
      </c>
      <c r="P338" s="12" t="e">
        <f ca="1">IF($B338&lt;='Visualization - Projection'!$C$18,OFFSET(Projection!V338,$A$2,0),NA())</f>
        <v>#N/A</v>
      </c>
      <c r="Q338" s="10" t="e">
        <f ca="1">IF($B338&lt;='Visualization - Projection'!$C$18,OFFSET(Projection!W338,$A$2,0),NA())</f>
        <v>#N/A</v>
      </c>
      <c r="R338" s="11" t="e">
        <f ca="1">IF($B338&lt;='Visualization - Projection'!$C$18,OFFSET(Projection!X338,$A$2,0),NA())</f>
        <v>#N/A</v>
      </c>
      <c r="S338" s="12" t="e">
        <f ca="1">IF($B338&lt;='Visualization - Projection'!$C$18,OFFSET(Projection!Y338,$A$2,0),NA())</f>
        <v>#N/A</v>
      </c>
      <c r="T338" s="10" t="e">
        <f ca="1">IF($B338&lt;='Visualization - Projection'!$C$18,OFFSET(Projection!Z338,$A$2,0),NA())</f>
        <v>#N/A</v>
      </c>
      <c r="U338" s="10" t="e">
        <f ca="1">IF($B338&lt;='Visualization - Projection'!$C$18,OFFSET(Projection!AA338,$A$2,0),NA())</f>
        <v>#N/A</v>
      </c>
      <c r="V338" s="12" t="e">
        <f ca="1">IF($B338&lt;='Visualization - Projection'!$C$18,OFFSET(Projection!AB338,$A$2,0),NA())</f>
        <v>#N/A</v>
      </c>
      <c r="W338" s="10" t="e">
        <f ca="1">IF($B338&lt;='Visualization - Projection'!$C$18,OFFSET(Projection!AC338,$A$2,0),NA())</f>
        <v>#N/A</v>
      </c>
      <c r="X338" s="12" t="e">
        <f ca="1">IF($B338&lt;='Visualization - Projection'!$C$18,OFFSET(Projection!AD338,$A$2,0),NA())</f>
        <v>#N/A</v>
      </c>
      <c r="Y338" s="11" t="e">
        <f ca="1">IF($B338&lt;='Visualization - Projection'!$C$18,OFFSET(Projection!AE338,$A$2,0),NA())</f>
        <v>#N/A</v>
      </c>
      <c r="Z338" s="10" t="e">
        <f ca="1">IF($B338&lt;='Visualization - Projection'!$C$18,OFFSET(Projection!AI338,$A$2,0),NA())</f>
        <v>#N/A</v>
      </c>
      <c r="AA338" s="11" t="e">
        <f ca="1">IF($B338&lt;='Visualization - Projection'!$C$18,OFFSET(Projection!AJ338,$A$2,0),NA())</f>
        <v>#N/A</v>
      </c>
      <c r="AB338" s="11" t="e">
        <f ca="1">IF($B338&lt;='Visualization - Projection'!$C$18,OFFSET(Projection!#REF!,$A$2,0),NA())</f>
        <v>#N/A</v>
      </c>
      <c r="AC338" s="11" t="e">
        <f ca="1">IF($B338&lt;='Visualization - Projection'!$C$18,OFFSET(Projection!AK338,$A$2,0),NA())</f>
        <v>#N/A</v>
      </c>
      <c r="AD338" s="10" t="e">
        <f ca="1">IF($B338&lt;='Visualization - Projection'!$C$18,OFFSET(Projection!AL338,$A$2,0),NA())</f>
        <v>#N/A</v>
      </c>
      <c r="AE338" s="10" t="e">
        <f ca="1">IF($B338&lt;='Visualization - Projection'!$C$18,OFFSET(Projection!AM338,$A$2,0),NA())</f>
        <v>#N/A</v>
      </c>
      <c r="AF338" s="3" t="e">
        <f ca="1">IF($B338&lt;='Visualization - Projection'!$C$18,OFFSET(Projection!K338,$A$2,0),NA())</f>
        <v>#N/A</v>
      </c>
      <c r="AG338" s="3" t="e">
        <f ca="1">IF($B338&lt;='Visualization - Projection'!$C$18,OFFSET(Projection!M338,$A$2,0),NA())</f>
        <v>#N/A</v>
      </c>
      <c r="AH338" s="3" t="e">
        <f ca="1">IF($B338&lt;='Visualization - Projection'!$C$18,OFFSET(Projection!N338,$A$2,0),NA())</f>
        <v>#N/A</v>
      </c>
    </row>
    <row r="339" spans="2:34">
      <c r="B339" s="9" t="e">
        <f ca="1">IF(B338&lt;'Visualization - Projection'!$C$18,OFFSET(Projection!A339,$A$2,0),NA())</f>
        <v>#N/A</v>
      </c>
      <c r="C339" s="10" t="e">
        <f ca="1">IF($B339&lt;='Visualization - Projection'!$C$18,OFFSET(Projection!B339,$A$2,0),NA())</f>
        <v>#N/A</v>
      </c>
      <c r="D339" s="11" t="e">
        <f ca="1">IF($B339&lt;='Visualization - Projection'!$C$18,OFFSET(Projection!C339,$A$2,0),NA())</f>
        <v>#N/A</v>
      </c>
      <c r="E339" s="12" t="e">
        <f ca="1">IF($B339&lt;='Visualization - Projection'!$C$18,OFFSET(Projection!D339,$A$2,0),NA())</f>
        <v>#N/A</v>
      </c>
      <c r="F339" s="12" t="e">
        <f ca="1">IF($B339&lt;='Visualization - Projection'!$C$18,OFFSET(Projection!#REF!,$A$2,0),NA())</f>
        <v>#N/A</v>
      </c>
      <c r="G339" s="10" t="e">
        <f ca="1">IF($B339&lt;='Visualization - Projection'!$C$18,OFFSET(Projection!E339,$A$2,0),NA())</f>
        <v>#N/A</v>
      </c>
      <c r="H339" s="12" t="e">
        <f ca="1">IF($B339&lt;='Visualization - Projection'!$C$18,OFFSET(Projection!F339,$A$2,0),NA())</f>
        <v>#N/A</v>
      </c>
      <c r="I339" s="12" t="e">
        <f ca="1">IF($B339&lt;='Visualization - Projection'!$C$18,OFFSET(Projection!#REF!,$A$2,0),NA())</f>
        <v>#N/A</v>
      </c>
      <c r="J339" s="10" t="e">
        <f ca="1">IF($B339&lt;='Visualization - Projection'!$C$18,OFFSET(Projection!O339,$A$2,0),NA())</f>
        <v>#N/A</v>
      </c>
      <c r="K339" s="10" t="e">
        <f ca="1">IF($B339&lt;='Visualization - Projection'!$C$18,OFFSET(Projection!P339,$A$2,0),NA())</f>
        <v>#N/A</v>
      </c>
      <c r="L339" s="12" t="e">
        <f ca="1">IF($B339&lt;='Visualization - Projection'!$C$18,OFFSET(Projection!Q339,$A$2,0),NA())</f>
        <v>#N/A</v>
      </c>
      <c r="M339" s="12" t="e">
        <f ca="1">IF($B339&lt;='Visualization - Projection'!$C$18,OFFSET(Projection!#REF!,$A$2,0),NA())</f>
        <v>#N/A</v>
      </c>
      <c r="N339" s="10" t="e">
        <f ca="1">IF($B339&lt;='Visualization - Projection'!$C$18,OFFSET(Projection!T339,$A$2,0),NA())</f>
        <v>#N/A</v>
      </c>
      <c r="O339" s="11" t="e">
        <f ca="1">IF($B339&lt;='Visualization - Projection'!$C$18,OFFSET(Projection!U339,$A$2,0),NA())</f>
        <v>#N/A</v>
      </c>
      <c r="P339" s="12" t="e">
        <f ca="1">IF($B339&lt;='Visualization - Projection'!$C$18,OFFSET(Projection!V339,$A$2,0),NA())</f>
        <v>#N/A</v>
      </c>
      <c r="Q339" s="10" t="e">
        <f ca="1">IF($B339&lt;='Visualization - Projection'!$C$18,OFFSET(Projection!W339,$A$2,0),NA())</f>
        <v>#N/A</v>
      </c>
      <c r="R339" s="11" t="e">
        <f ca="1">IF($B339&lt;='Visualization - Projection'!$C$18,OFFSET(Projection!X339,$A$2,0),NA())</f>
        <v>#N/A</v>
      </c>
      <c r="S339" s="12" t="e">
        <f ca="1">IF($B339&lt;='Visualization - Projection'!$C$18,OFFSET(Projection!Y339,$A$2,0),NA())</f>
        <v>#N/A</v>
      </c>
      <c r="T339" s="10" t="e">
        <f ca="1">IF($B339&lt;='Visualization - Projection'!$C$18,OFFSET(Projection!Z339,$A$2,0),NA())</f>
        <v>#N/A</v>
      </c>
      <c r="U339" s="10" t="e">
        <f ca="1">IF($B339&lt;='Visualization - Projection'!$C$18,OFFSET(Projection!AA339,$A$2,0),NA())</f>
        <v>#N/A</v>
      </c>
      <c r="V339" s="12" t="e">
        <f ca="1">IF($B339&lt;='Visualization - Projection'!$C$18,OFFSET(Projection!AB339,$A$2,0),NA())</f>
        <v>#N/A</v>
      </c>
      <c r="W339" s="10" t="e">
        <f ca="1">IF($B339&lt;='Visualization - Projection'!$C$18,OFFSET(Projection!AC339,$A$2,0),NA())</f>
        <v>#N/A</v>
      </c>
      <c r="X339" s="12" t="e">
        <f ca="1">IF($B339&lt;='Visualization - Projection'!$C$18,OFFSET(Projection!AD339,$A$2,0),NA())</f>
        <v>#N/A</v>
      </c>
      <c r="Y339" s="11" t="e">
        <f ca="1">IF($B339&lt;='Visualization - Projection'!$C$18,OFFSET(Projection!AE339,$A$2,0),NA())</f>
        <v>#N/A</v>
      </c>
      <c r="Z339" s="10" t="e">
        <f ca="1">IF($B339&lt;='Visualization - Projection'!$C$18,OFFSET(Projection!AI339,$A$2,0),NA())</f>
        <v>#N/A</v>
      </c>
      <c r="AA339" s="11" t="e">
        <f ca="1">IF($B339&lt;='Visualization - Projection'!$C$18,OFFSET(Projection!AJ339,$A$2,0),NA())</f>
        <v>#N/A</v>
      </c>
      <c r="AB339" s="11" t="e">
        <f ca="1">IF($B339&lt;='Visualization - Projection'!$C$18,OFFSET(Projection!#REF!,$A$2,0),NA())</f>
        <v>#N/A</v>
      </c>
      <c r="AC339" s="11" t="e">
        <f ca="1">IF($B339&lt;='Visualization - Projection'!$C$18,OFFSET(Projection!AK339,$A$2,0),NA())</f>
        <v>#N/A</v>
      </c>
      <c r="AD339" s="10" t="e">
        <f ca="1">IF($B339&lt;='Visualization - Projection'!$C$18,OFFSET(Projection!AL339,$A$2,0),NA())</f>
        <v>#N/A</v>
      </c>
      <c r="AE339" s="10" t="e">
        <f ca="1">IF($B339&lt;='Visualization - Projection'!$C$18,OFFSET(Projection!AM339,$A$2,0),NA())</f>
        <v>#N/A</v>
      </c>
      <c r="AF339" s="3" t="e">
        <f ca="1">IF($B339&lt;='Visualization - Projection'!$C$18,OFFSET(Projection!K339,$A$2,0),NA())</f>
        <v>#N/A</v>
      </c>
      <c r="AG339" s="3" t="e">
        <f ca="1">IF($B339&lt;='Visualization - Projection'!$C$18,OFFSET(Projection!M339,$A$2,0),NA())</f>
        <v>#N/A</v>
      </c>
      <c r="AH339" s="3" t="e">
        <f ca="1">IF($B339&lt;='Visualization - Projection'!$C$18,OFFSET(Projection!N339,$A$2,0),NA())</f>
        <v>#N/A</v>
      </c>
    </row>
    <row r="340" spans="2:34">
      <c r="B340" s="9" t="e">
        <f ca="1">IF(B339&lt;'Visualization - Projection'!$C$18,OFFSET(Projection!A340,$A$2,0),NA())</f>
        <v>#N/A</v>
      </c>
      <c r="C340" s="10" t="e">
        <f ca="1">IF($B340&lt;='Visualization - Projection'!$C$18,OFFSET(Projection!B340,$A$2,0),NA())</f>
        <v>#N/A</v>
      </c>
      <c r="D340" s="11" t="e">
        <f ca="1">IF($B340&lt;='Visualization - Projection'!$C$18,OFFSET(Projection!C340,$A$2,0),NA())</f>
        <v>#N/A</v>
      </c>
      <c r="E340" s="12" t="e">
        <f ca="1">IF($B340&lt;='Visualization - Projection'!$C$18,OFFSET(Projection!D340,$A$2,0),NA())</f>
        <v>#N/A</v>
      </c>
      <c r="F340" s="12" t="e">
        <f ca="1">IF($B340&lt;='Visualization - Projection'!$C$18,OFFSET(Projection!#REF!,$A$2,0),NA())</f>
        <v>#N/A</v>
      </c>
      <c r="G340" s="10" t="e">
        <f ca="1">IF($B340&lt;='Visualization - Projection'!$C$18,OFFSET(Projection!E340,$A$2,0),NA())</f>
        <v>#N/A</v>
      </c>
      <c r="H340" s="12" t="e">
        <f ca="1">IF($B340&lt;='Visualization - Projection'!$C$18,OFFSET(Projection!F340,$A$2,0),NA())</f>
        <v>#N/A</v>
      </c>
      <c r="I340" s="12" t="e">
        <f ca="1">IF($B340&lt;='Visualization - Projection'!$C$18,OFFSET(Projection!#REF!,$A$2,0),NA())</f>
        <v>#N/A</v>
      </c>
      <c r="J340" s="10" t="e">
        <f ca="1">IF($B340&lt;='Visualization - Projection'!$C$18,OFFSET(Projection!O340,$A$2,0),NA())</f>
        <v>#N/A</v>
      </c>
      <c r="K340" s="10" t="e">
        <f ca="1">IF($B340&lt;='Visualization - Projection'!$C$18,OFFSET(Projection!P340,$A$2,0),NA())</f>
        <v>#N/A</v>
      </c>
      <c r="L340" s="12" t="e">
        <f ca="1">IF($B340&lt;='Visualization - Projection'!$C$18,OFFSET(Projection!Q340,$A$2,0),NA())</f>
        <v>#N/A</v>
      </c>
      <c r="M340" s="12" t="e">
        <f ca="1">IF($B340&lt;='Visualization - Projection'!$C$18,OFFSET(Projection!#REF!,$A$2,0),NA())</f>
        <v>#N/A</v>
      </c>
      <c r="N340" s="10" t="e">
        <f ca="1">IF($B340&lt;='Visualization - Projection'!$C$18,OFFSET(Projection!T340,$A$2,0),NA())</f>
        <v>#N/A</v>
      </c>
      <c r="O340" s="11" t="e">
        <f ca="1">IF($B340&lt;='Visualization - Projection'!$C$18,OFFSET(Projection!U340,$A$2,0),NA())</f>
        <v>#N/A</v>
      </c>
      <c r="P340" s="12" t="e">
        <f ca="1">IF($B340&lt;='Visualization - Projection'!$C$18,OFFSET(Projection!V340,$A$2,0),NA())</f>
        <v>#N/A</v>
      </c>
      <c r="Q340" s="10" t="e">
        <f ca="1">IF($B340&lt;='Visualization - Projection'!$C$18,OFFSET(Projection!W340,$A$2,0),NA())</f>
        <v>#N/A</v>
      </c>
      <c r="R340" s="11" t="e">
        <f ca="1">IF($B340&lt;='Visualization - Projection'!$C$18,OFFSET(Projection!X340,$A$2,0),NA())</f>
        <v>#N/A</v>
      </c>
      <c r="S340" s="12" t="e">
        <f ca="1">IF($B340&lt;='Visualization - Projection'!$C$18,OFFSET(Projection!Y340,$A$2,0),NA())</f>
        <v>#N/A</v>
      </c>
      <c r="T340" s="10" t="e">
        <f ca="1">IF($B340&lt;='Visualization - Projection'!$C$18,OFFSET(Projection!Z340,$A$2,0),NA())</f>
        <v>#N/A</v>
      </c>
      <c r="U340" s="10" t="e">
        <f ca="1">IF($B340&lt;='Visualization - Projection'!$C$18,OFFSET(Projection!AA340,$A$2,0),NA())</f>
        <v>#N/A</v>
      </c>
      <c r="V340" s="12" t="e">
        <f ca="1">IF($B340&lt;='Visualization - Projection'!$C$18,OFFSET(Projection!AB340,$A$2,0),NA())</f>
        <v>#N/A</v>
      </c>
      <c r="W340" s="10" t="e">
        <f ca="1">IF($B340&lt;='Visualization - Projection'!$C$18,OFFSET(Projection!AC340,$A$2,0),NA())</f>
        <v>#N/A</v>
      </c>
      <c r="X340" s="12" t="e">
        <f ca="1">IF($B340&lt;='Visualization - Projection'!$C$18,OFFSET(Projection!AD340,$A$2,0),NA())</f>
        <v>#N/A</v>
      </c>
      <c r="Y340" s="11" t="e">
        <f ca="1">IF($B340&lt;='Visualization - Projection'!$C$18,OFFSET(Projection!AE340,$A$2,0),NA())</f>
        <v>#N/A</v>
      </c>
      <c r="Z340" s="10" t="e">
        <f ca="1">IF($B340&lt;='Visualization - Projection'!$C$18,OFFSET(Projection!AI340,$A$2,0),NA())</f>
        <v>#N/A</v>
      </c>
      <c r="AA340" s="11" t="e">
        <f ca="1">IF($B340&lt;='Visualization - Projection'!$C$18,OFFSET(Projection!AJ340,$A$2,0),NA())</f>
        <v>#N/A</v>
      </c>
      <c r="AB340" s="11" t="e">
        <f ca="1">IF($B340&lt;='Visualization - Projection'!$C$18,OFFSET(Projection!#REF!,$A$2,0),NA())</f>
        <v>#N/A</v>
      </c>
      <c r="AC340" s="11" t="e">
        <f ca="1">IF($B340&lt;='Visualization - Projection'!$C$18,OFFSET(Projection!AK340,$A$2,0),NA())</f>
        <v>#N/A</v>
      </c>
      <c r="AD340" s="10" t="e">
        <f ca="1">IF($B340&lt;='Visualization - Projection'!$C$18,OFFSET(Projection!AL340,$A$2,0),NA())</f>
        <v>#N/A</v>
      </c>
      <c r="AE340" s="10" t="e">
        <f ca="1">IF($B340&lt;='Visualization - Projection'!$C$18,OFFSET(Projection!AM340,$A$2,0),NA())</f>
        <v>#N/A</v>
      </c>
      <c r="AF340" s="3" t="e">
        <f ca="1">IF($B340&lt;='Visualization - Projection'!$C$18,OFFSET(Projection!K340,$A$2,0),NA())</f>
        <v>#N/A</v>
      </c>
      <c r="AG340" s="3" t="e">
        <f ca="1">IF($B340&lt;='Visualization - Projection'!$C$18,OFFSET(Projection!M340,$A$2,0),NA())</f>
        <v>#N/A</v>
      </c>
      <c r="AH340" s="3" t="e">
        <f ca="1">IF($B340&lt;='Visualization - Projection'!$C$18,OFFSET(Projection!N340,$A$2,0),NA())</f>
        <v>#N/A</v>
      </c>
    </row>
    <row r="341" spans="2:34">
      <c r="B341" s="9" t="e">
        <f ca="1">IF(B340&lt;'Visualization - Projection'!$C$18,OFFSET(Projection!A341,$A$2,0),NA())</f>
        <v>#N/A</v>
      </c>
      <c r="C341" s="10" t="e">
        <f ca="1">IF($B341&lt;='Visualization - Projection'!$C$18,OFFSET(Projection!B341,$A$2,0),NA())</f>
        <v>#N/A</v>
      </c>
      <c r="D341" s="11" t="e">
        <f ca="1">IF($B341&lt;='Visualization - Projection'!$C$18,OFFSET(Projection!C341,$A$2,0),NA())</f>
        <v>#N/A</v>
      </c>
      <c r="E341" s="12" t="e">
        <f ca="1">IF($B341&lt;='Visualization - Projection'!$C$18,OFFSET(Projection!D341,$A$2,0),NA())</f>
        <v>#N/A</v>
      </c>
      <c r="F341" s="12" t="e">
        <f ca="1">IF($B341&lt;='Visualization - Projection'!$C$18,OFFSET(Projection!#REF!,$A$2,0),NA())</f>
        <v>#N/A</v>
      </c>
      <c r="G341" s="10" t="e">
        <f ca="1">IF($B341&lt;='Visualization - Projection'!$C$18,OFFSET(Projection!E341,$A$2,0),NA())</f>
        <v>#N/A</v>
      </c>
      <c r="H341" s="12" t="e">
        <f ca="1">IF($B341&lt;='Visualization - Projection'!$C$18,OFFSET(Projection!F341,$A$2,0),NA())</f>
        <v>#N/A</v>
      </c>
      <c r="I341" s="12" t="e">
        <f ca="1">IF($B341&lt;='Visualization - Projection'!$C$18,OFFSET(Projection!#REF!,$A$2,0),NA())</f>
        <v>#N/A</v>
      </c>
      <c r="J341" s="10" t="e">
        <f ca="1">IF($B341&lt;='Visualization - Projection'!$C$18,OFFSET(Projection!O341,$A$2,0),NA())</f>
        <v>#N/A</v>
      </c>
      <c r="K341" s="10" t="e">
        <f ca="1">IF($B341&lt;='Visualization - Projection'!$C$18,OFFSET(Projection!P341,$A$2,0),NA())</f>
        <v>#N/A</v>
      </c>
      <c r="L341" s="12" t="e">
        <f ca="1">IF($B341&lt;='Visualization - Projection'!$C$18,OFFSET(Projection!Q341,$A$2,0),NA())</f>
        <v>#N/A</v>
      </c>
      <c r="M341" s="12" t="e">
        <f ca="1">IF($B341&lt;='Visualization - Projection'!$C$18,OFFSET(Projection!#REF!,$A$2,0),NA())</f>
        <v>#N/A</v>
      </c>
      <c r="N341" s="10" t="e">
        <f ca="1">IF($B341&lt;='Visualization - Projection'!$C$18,OFFSET(Projection!T341,$A$2,0),NA())</f>
        <v>#N/A</v>
      </c>
      <c r="O341" s="11" t="e">
        <f ca="1">IF($B341&lt;='Visualization - Projection'!$C$18,OFFSET(Projection!U341,$A$2,0),NA())</f>
        <v>#N/A</v>
      </c>
      <c r="P341" s="12" t="e">
        <f ca="1">IF($B341&lt;='Visualization - Projection'!$C$18,OFFSET(Projection!V341,$A$2,0),NA())</f>
        <v>#N/A</v>
      </c>
      <c r="Q341" s="10" t="e">
        <f ca="1">IF($B341&lt;='Visualization - Projection'!$C$18,OFFSET(Projection!W341,$A$2,0),NA())</f>
        <v>#N/A</v>
      </c>
      <c r="R341" s="11" t="e">
        <f ca="1">IF($B341&lt;='Visualization - Projection'!$C$18,OFFSET(Projection!X341,$A$2,0),NA())</f>
        <v>#N/A</v>
      </c>
      <c r="S341" s="12" t="e">
        <f ca="1">IF($B341&lt;='Visualization - Projection'!$C$18,OFFSET(Projection!Y341,$A$2,0),NA())</f>
        <v>#N/A</v>
      </c>
      <c r="T341" s="10" t="e">
        <f ca="1">IF($B341&lt;='Visualization - Projection'!$C$18,OFFSET(Projection!Z341,$A$2,0),NA())</f>
        <v>#N/A</v>
      </c>
      <c r="U341" s="10" t="e">
        <f ca="1">IF($B341&lt;='Visualization - Projection'!$C$18,OFFSET(Projection!AA341,$A$2,0),NA())</f>
        <v>#N/A</v>
      </c>
      <c r="V341" s="12" t="e">
        <f ca="1">IF($B341&lt;='Visualization - Projection'!$C$18,OFFSET(Projection!AB341,$A$2,0),NA())</f>
        <v>#N/A</v>
      </c>
      <c r="W341" s="10" t="e">
        <f ca="1">IF($B341&lt;='Visualization - Projection'!$C$18,OFFSET(Projection!AC341,$A$2,0),NA())</f>
        <v>#N/A</v>
      </c>
      <c r="X341" s="12" t="e">
        <f ca="1">IF($B341&lt;='Visualization - Projection'!$C$18,OFFSET(Projection!AD341,$A$2,0),NA())</f>
        <v>#N/A</v>
      </c>
      <c r="Y341" s="11" t="e">
        <f ca="1">IF($B341&lt;='Visualization - Projection'!$C$18,OFFSET(Projection!AE341,$A$2,0),NA())</f>
        <v>#N/A</v>
      </c>
      <c r="Z341" s="10" t="e">
        <f ca="1">IF($B341&lt;='Visualization - Projection'!$C$18,OFFSET(Projection!AI341,$A$2,0),NA())</f>
        <v>#N/A</v>
      </c>
      <c r="AA341" s="11" t="e">
        <f ca="1">IF($B341&lt;='Visualization - Projection'!$C$18,OFFSET(Projection!AJ341,$A$2,0),NA())</f>
        <v>#N/A</v>
      </c>
      <c r="AB341" s="11" t="e">
        <f ca="1">IF($B341&lt;='Visualization - Projection'!$C$18,OFFSET(Projection!#REF!,$A$2,0),NA())</f>
        <v>#N/A</v>
      </c>
      <c r="AC341" s="11" t="e">
        <f ca="1">IF($B341&lt;='Visualization - Projection'!$C$18,OFFSET(Projection!AK341,$A$2,0),NA())</f>
        <v>#N/A</v>
      </c>
      <c r="AD341" s="10" t="e">
        <f ca="1">IF($B341&lt;='Visualization - Projection'!$C$18,OFFSET(Projection!AL341,$A$2,0),NA())</f>
        <v>#N/A</v>
      </c>
      <c r="AE341" s="10" t="e">
        <f ca="1">IF($B341&lt;='Visualization - Projection'!$C$18,OFFSET(Projection!AM341,$A$2,0),NA())</f>
        <v>#N/A</v>
      </c>
      <c r="AF341" s="3" t="e">
        <f ca="1">IF($B341&lt;='Visualization - Projection'!$C$18,OFFSET(Projection!K341,$A$2,0),NA())</f>
        <v>#N/A</v>
      </c>
      <c r="AG341" s="3" t="e">
        <f ca="1">IF($B341&lt;='Visualization - Projection'!$C$18,OFFSET(Projection!M341,$A$2,0),NA())</f>
        <v>#N/A</v>
      </c>
      <c r="AH341" s="3" t="e">
        <f ca="1">IF($B341&lt;='Visualization - Projection'!$C$18,OFFSET(Projection!N341,$A$2,0),NA())</f>
        <v>#N/A</v>
      </c>
    </row>
    <row r="342" spans="2:34">
      <c r="B342" s="9" t="e">
        <f ca="1">IF(B341&lt;'Visualization - Projection'!$C$18,OFFSET(Projection!A342,$A$2,0),NA())</f>
        <v>#N/A</v>
      </c>
      <c r="C342" s="10" t="e">
        <f ca="1">IF($B342&lt;='Visualization - Projection'!$C$18,OFFSET(Projection!B342,$A$2,0),NA())</f>
        <v>#N/A</v>
      </c>
      <c r="D342" s="11" t="e">
        <f ca="1">IF($B342&lt;='Visualization - Projection'!$C$18,OFFSET(Projection!C342,$A$2,0),NA())</f>
        <v>#N/A</v>
      </c>
      <c r="E342" s="12" t="e">
        <f ca="1">IF($B342&lt;='Visualization - Projection'!$C$18,OFFSET(Projection!D342,$A$2,0),NA())</f>
        <v>#N/A</v>
      </c>
      <c r="F342" s="12" t="e">
        <f ca="1">IF($B342&lt;='Visualization - Projection'!$C$18,OFFSET(Projection!#REF!,$A$2,0),NA())</f>
        <v>#N/A</v>
      </c>
      <c r="G342" s="10" t="e">
        <f ca="1">IF($B342&lt;='Visualization - Projection'!$C$18,OFFSET(Projection!E342,$A$2,0),NA())</f>
        <v>#N/A</v>
      </c>
      <c r="H342" s="12" t="e">
        <f ca="1">IF($B342&lt;='Visualization - Projection'!$C$18,OFFSET(Projection!F342,$A$2,0),NA())</f>
        <v>#N/A</v>
      </c>
      <c r="I342" s="12" t="e">
        <f ca="1">IF($B342&lt;='Visualization - Projection'!$C$18,OFFSET(Projection!#REF!,$A$2,0),NA())</f>
        <v>#N/A</v>
      </c>
      <c r="J342" s="10" t="e">
        <f ca="1">IF($B342&lt;='Visualization - Projection'!$C$18,OFFSET(Projection!O342,$A$2,0),NA())</f>
        <v>#N/A</v>
      </c>
      <c r="K342" s="10" t="e">
        <f ca="1">IF($B342&lt;='Visualization - Projection'!$C$18,OFFSET(Projection!P342,$A$2,0),NA())</f>
        <v>#N/A</v>
      </c>
      <c r="L342" s="12" t="e">
        <f ca="1">IF($B342&lt;='Visualization - Projection'!$C$18,OFFSET(Projection!Q342,$A$2,0),NA())</f>
        <v>#N/A</v>
      </c>
      <c r="M342" s="12" t="e">
        <f ca="1">IF($B342&lt;='Visualization - Projection'!$C$18,OFFSET(Projection!#REF!,$A$2,0),NA())</f>
        <v>#N/A</v>
      </c>
      <c r="N342" s="10" t="e">
        <f ca="1">IF($B342&lt;='Visualization - Projection'!$C$18,OFFSET(Projection!T342,$A$2,0),NA())</f>
        <v>#N/A</v>
      </c>
      <c r="O342" s="11" t="e">
        <f ca="1">IF($B342&lt;='Visualization - Projection'!$C$18,OFFSET(Projection!U342,$A$2,0),NA())</f>
        <v>#N/A</v>
      </c>
      <c r="P342" s="12" t="e">
        <f ca="1">IF($B342&lt;='Visualization - Projection'!$C$18,OFFSET(Projection!V342,$A$2,0),NA())</f>
        <v>#N/A</v>
      </c>
      <c r="Q342" s="10" t="e">
        <f ca="1">IF($B342&lt;='Visualization - Projection'!$C$18,OFFSET(Projection!W342,$A$2,0),NA())</f>
        <v>#N/A</v>
      </c>
      <c r="R342" s="11" t="e">
        <f ca="1">IF($B342&lt;='Visualization - Projection'!$C$18,OFFSET(Projection!X342,$A$2,0),NA())</f>
        <v>#N/A</v>
      </c>
      <c r="S342" s="12" t="e">
        <f ca="1">IF($B342&lt;='Visualization - Projection'!$C$18,OFFSET(Projection!Y342,$A$2,0),NA())</f>
        <v>#N/A</v>
      </c>
      <c r="T342" s="10" t="e">
        <f ca="1">IF($B342&lt;='Visualization - Projection'!$C$18,OFFSET(Projection!Z342,$A$2,0),NA())</f>
        <v>#N/A</v>
      </c>
      <c r="U342" s="10" t="e">
        <f ca="1">IF($B342&lt;='Visualization - Projection'!$C$18,OFFSET(Projection!AA342,$A$2,0),NA())</f>
        <v>#N/A</v>
      </c>
      <c r="V342" s="12" t="e">
        <f ca="1">IF($B342&lt;='Visualization - Projection'!$C$18,OFFSET(Projection!AB342,$A$2,0),NA())</f>
        <v>#N/A</v>
      </c>
      <c r="W342" s="10" t="e">
        <f ca="1">IF($B342&lt;='Visualization - Projection'!$C$18,OFFSET(Projection!AC342,$A$2,0),NA())</f>
        <v>#N/A</v>
      </c>
      <c r="X342" s="12" t="e">
        <f ca="1">IF($B342&lt;='Visualization - Projection'!$C$18,OFFSET(Projection!AD342,$A$2,0),NA())</f>
        <v>#N/A</v>
      </c>
      <c r="Y342" s="11" t="e">
        <f ca="1">IF($B342&lt;='Visualization - Projection'!$C$18,OFFSET(Projection!AE342,$A$2,0),NA())</f>
        <v>#N/A</v>
      </c>
      <c r="Z342" s="10" t="e">
        <f ca="1">IF($B342&lt;='Visualization - Projection'!$C$18,OFFSET(Projection!AI342,$A$2,0),NA())</f>
        <v>#N/A</v>
      </c>
      <c r="AA342" s="11" t="e">
        <f ca="1">IF($B342&lt;='Visualization - Projection'!$C$18,OFFSET(Projection!AJ342,$A$2,0),NA())</f>
        <v>#N/A</v>
      </c>
      <c r="AB342" s="11" t="e">
        <f ca="1">IF($B342&lt;='Visualization - Projection'!$C$18,OFFSET(Projection!#REF!,$A$2,0),NA())</f>
        <v>#N/A</v>
      </c>
      <c r="AC342" s="11" t="e">
        <f ca="1">IF($B342&lt;='Visualization - Projection'!$C$18,OFFSET(Projection!AK342,$A$2,0),NA())</f>
        <v>#N/A</v>
      </c>
      <c r="AD342" s="10" t="e">
        <f ca="1">IF($B342&lt;='Visualization - Projection'!$C$18,OFFSET(Projection!AL342,$A$2,0),NA())</f>
        <v>#N/A</v>
      </c>
      <c r="AE342" s="10" t="e">
        <f ca="1">IF($B342&lt;='Visualization - Projection'!$C$18,OFFSET(Projection!AM342,$A$2,0),NA())</f>
        <v>#N/A</v>
      </c>
      <c r="AF342" s="3" t="e">
        <f ca="1">IF($B342&lt;='Visualization - Projection'!$C$18,OFFSET(Projection!K342,$A$2,0),NA())</f>
        <v>#N/A</v>
      </c>
      <c r="AG342" s="3" t="e">
        <f ca="1">IF($B342&lt;='Visualization - Projection'!$C$18,OFFSET(Projection!M342,$A$2,0),NA())</f>
        <v>#N/A</v>
      </c>
      <c r="AH342" s="3" t="e">
        <f ca="1">IF($B342&lt;='Visualization - Projection'!$C$18,OFFSET(Projection!N342,$A$2,0),NA())</f>
        <v>#N/A</v>
      </c>
    </row>
    <row r="343" spans="2:34">
      <c r="B343" s="9" t="e">
        <f ca="1">IF(B342&lt;'Visualization - Projection'!$C$18,OFFSET(Projection!A343,$A$2,0),NA())</f>
        <v>#N/A</v>
      </c>
      <c r="C343" s="10" t="e">
        <f ca="1">IF($B343&lt;='Visualization - Projection'!$C$18,OFFSET(Projection!B343,$A$2,0),NA())</f>
        <v>#N/A</v>
      </c>
      <c r="D343" s="11" t="e">
        <f ca="1">IF($B343&lt;='Visualization - Projection'!$C$18,OFFSET(Projection!C343,$A$2,0),NA())</f>
        <v>#N/A</v>
      </c>
      <c r="E343" s="12" t="e">
        <f ca="1">IF($B343&lt;='Visualization - Projection'!$C$18,OFFSET(Projection!D343,$A$2,0),NA())</f>
        <v>#N/A</v>
      </c>
      <c r="F343" s="12" t="e">
        <f ca="1">IF($B343&lt;='Visualization - Projection'!$C$18,OFFSET(Projection!#REF!,$A$2,0),NA())</f>
        <v>#N/A</v>
      </c>
      <c r="G343" s="10" t="e">
        <f ca="1">IF($B343&lt;='Visualization - Projection'!$C$18,OFFSET(Projection!E343,$A$2,0),NA())</f>
        <v>#N/A</v>
      </c>
      <c r="H343" s="12" t="e">
        <f ca="1">IF($B343&lt;='Visualization - Projection'!$C$18,OFFSET(Projection!F343,$A$2,0),NA())</f>
        <v>#N/A</v>
      </c>
      <c r="I343" s="12" t="e">
        <f ca="1">IF($B343&lt;='Visualization - Projection'!$C$18,OFFSET(Projection!#REF!,$A$2,0),NA())</f>
        <v>#N/A</v>
      </c>
      <c r="J343" s="10" t="e">
        <f ca="1">IF($B343&lt;='Visualization - Projection'!$C$18,OFFSET(Projection!O343,$A$2,0),NA())</f>
        <v>#N/A</v>
      </c>
      <c r="K343" s="10" t="e">
        <f ca="1">IF($B343&lt;='Visualization - Projection'!$C$18,OFFSET(Projection!P343,$A$2,0),NA())</f>
        <v>#N/A</v>
      </c>
      <c r="L343" s="12" t="e">
        <f ca="1">IF($B343&lt;='Visualization - Projection'!$C$18,OFFSET(Projection!Q343,$A$2,0),NA())</f>
        <v>#N/A</v>
      </c>
      <c r="M343" s="12" t="e">
        <f ca="1">IF($B343&lt;='Visualization - Projection'!$C$18,OFFSET(Projection!#REF!,$A$2,0),NA())</f>
        <v>#N/A</v>
      </c>
      <c r="N343" s="10" t="e">
        <f ca="1">IF($B343&lt;='Visualization - Projection'!$C$18,OFFSET(Projection!T343,$A$2,0),NA())</f>
        <v>#N/A</v>
      </c>
      <c r="O343" s="11" t="e">
        <f ca="1">IF($B343&lt;='Visualization - Projection'!$C$18,OFFSET(Projection!U343,$A$2,0),NA())</f>
        <v>#N/A</v>
      </c>
      <c r="P343" s="12" t="e">
        <f ca="1">IF($B343&lt;='Visualization - Projection'!$C$18,OFFSET(Projection!V343,$A$2,0),NA())</f>
        <v>#N/A</v>
      </c>
      <c r="Q343" s="10" t="e">
        <f ca="1">IF($B343&lt;='Visualization - Projection'!$C$18,OFFSET(Projection!W343,$A$2,0),NA())</f>
        <v>#N/A</v>
      </c>
      <c r="R343" s="11" t="e">
        <f ca="1">IF($B343&lt;='Visualization - Projection'!$C$18,OFFSET(Projection!X343,$A$2,0),NA())</f>
        <v>#N/A</v>
      </c>
      <c r="S343" s="12" t="e">
        <f ca="1">IF($B343&lt;='Visualization - Projection'!$C$18,OFFSET(Projection!Y343,$A$2,0),NA())</f>
        <v>#N/A</v>
      </c>
      <c r="T343" s="10" t="e">
        <f ca="1">IF($B343&lt;='Visualization - Projection'!$C$18,OFFSET(Projection!Z343,$A$2,0),NA())</f>
        <v>#N/A</v>
      </c>
      <c r="U343" s="10" t="e">
        <f ca="1">IF($B343&lt;='Visualization - Projection'!$C$18,OFFSET(Projection!AA343,$A$2,0),NA())</f>
        <v>#N/A</v>
      </c>
      <c r="V343" s="12" t="e">
        <f ca="1">IF($B343&lt;='Visualization - Projection'!$C$18,OFFSET(Projection!AB343,$A$2,0),NA())</f>
        <v>#N/A</v>
      </c>
      <c r="W343" s="10" t="e">
        <f ca="1">IF($B343&lt;='Visualization - Projection'!$C$18,OFFSET(Projection!AC343,$A$2,0),NA())</f>
        <v>#N/A</v>
      </c>
      <c r="X343" s="12" t="e">
        <f ca="1">IF($B343&lt;='Visualization - Projection'!$C$18,OFFSET(Projection!AD343,$A$2,0),NA())</f>
        <v>#N/A</v>
      </c>
      <c r="Y343" s="11" t="e">
        <f ca="1">IF($B343&lt;='Visualization - Projection'!$C$18,OFFSET(Projection!AE343,$A$2,0),NA())</f>
        <v>#N/A</v>
      </c>
      <c r="Z343" s="10" t="e">
        <f ca="1">IF($B343&lt;='Visualization - Projection'!$C$18,OFFSET(Projection!AI343,$A$2,0),NA())</f>
        <v>#N/A</v>
      </c>
      <c r="AA343" s="11" t="e">
        <f ca="1">IF($B343&lt;='Visualization - Projection'!$C$18,OFFSET(Projection!AJ343,$A$2,0),NA())</f>
        <v>#N/A</v>
      </c>
      <c r="AB343" s="11" t="e">
        <f ca="1">IF($B343&lt;='Visualization - Projection'!$C$18,OFFSET(Projection!#REF!,$A$2,0),NA())</f>
        <v>#N/A</v>
      </c>
      <c r="AC343" s="11" t="e">
        <f ca="1">IF($B343&lt;='Visualization - Projection'!$C$18,OFFSET(Projection!AK343,$A$2,0),NA())</f>
        <v>#N/A</v>
      </c>
      <c r="AD343" s="10" t="e">
        <f ca="1">IF($B343&lt;='Visualization - Projection'!$C$18,OFFSET(Projection!AL343,$A$2,0),NA())</f>
        <v>#N/A</v>
      </c>
      <c r="AE343" s="10" t="e">
        <f ca="1">IF($B343&lt;='Visualization - Projection'!$C$18,OFFSET(Projection!AM343,$A$2,0),NA())</f>
        <v>#N/A</v>
      </c>
      <c r="AF343" s="3" t="e">
        <f ca="1">IF($B343&lt;='Visualization - Projection'!$C$18,OFFSET(Projection!K343,$A$2,0),NA())</f>
        <v>#N/A</v>
      </c>
      <c r="AG343" s="3" t="e">
        <f ca="1">IF($B343&lt;='Visualization - Projection'!$C$18,OFFSET(Projection!M343,$A$2,0),NA())</f>
        <v>#N/A</v>
      </c>
      <c r="AH343" s="3" t="e">
        <f ca="1">IF($B343&lt;='Visualization - Projection'!$C$18,OFFSET(Projection!N343,$A$2,0),NA())</f>
        <v>#N/A</v>
      </c>
    </row>
    <row r="344" spans="2:34">
      <c r="B344" s="9" t="e">
        <f ca="1">IF(B343&lt;'Visualization - Projection'!$C$18,OFFSET(Projection!A344,$A$2,0),NA())</f>
        <v>#N/A</v>
      </c>
      <c r="C344" s="10" t="e">
        <f ca="1">IF($B344&lt;='Visualization - Projection'!$C$18,OFFSET(Projection!B344,$A$2,0),NA())</f>
        <v>#N/A</v>
      </c>
      <c r="D344" s="11" t="e">
        <f ca="1">IF($B344&lt;='Visualization - Projection'!$C$18,OFFSET(Projection!C344,$A$2,0),NA())</f>
        <v>#N/A</v>
      </c>
      <c r="E344" s="12" t="e">
        <f ca="1">IF($B344&lt;='Visualization - Projection'!$C$18,OFFSET(Projection!D344,$A$2,0),NA())</f>
        <v>#N/A</v>
      </c>
      <c r="F344" s="12" t="e">
        <f ca="1">IF($B344&lt;='Visualization - Projection'!$C$18,OFFSET(Projection!#REF!,$A$2,0),NA())</f>
        <v>#N/A</v>
      </c>
      <c r="G344" s="10" t="e">
        <f ca="1">IF($B344&lt;='Visualization - Projection'!$C$18,OFFSET(Projection!E344,$A$2,0),NA())</f>
        <v>#N/A</v>
      </c>
      <c r="H344" s="12" t="e">
        <f ca="1">IF($B344&lt;='Visualization - Projection'!$C$18,OFFSET(Projection!F344,$A$2,0),NA())</f>
        <v>#N/A</v>
      </c>
      <c r="I344" s="12" t="e">
        <f ca="1">IF($B344&lt;='Visualization - Projection'!$C$18,OFFSET(Projection!#REF!,$A$2,0),NA())</f>
        <v>#N/A</v>
      </c>
      <c r="J344" s="10" t="e">
        <f ca="1">IF($B344&lt;='Visualization - Projection'!$C$18,OFFSET(Projection!O344,$A$2,0),NA())</f>
        <v>#N/A</v>
      </c>
      <c r="K344" s="10" t="e">
        <f ca="1">IF($B344&lt;='Visualization - Projection'!$C$18,OFFSET(Projection!P344,$A$2,0),NA())</f>
        <v>#N/A</v>
      </c>
      <c r="L344" s="12" t="e">
        <f ca="1">IF($B344&lt;='Visualization - Projection'!$C$18,OFFSET(Projection!Q344,$A$2,0),NA())</f>
        <v>#N/A</v>
      </c>
      <c r="M344" s="12" t="e">
        <f ca="1">IF($B344&lt;='Visualization - Projection'!$C$18,OFFSET(Projection!#REF!,$A$2,0),NA())</f>
        <v>#N/A</v>
      </c>
      <c r="N344" s="10" t="e">
        <f ca="1">IF($B344&lt;='Visualization - Projection'!$C$18,OFFSET(Projection!T344,$A$2,0),NA())</f>
        <v>#N/A</v>
      </c>
      <c r="O344" s="11" t="e">
        <f ca="1">IF($B344&lt;='Visualization - Projection'!$C$18,OFFSET(Projection!U344,$A$2,0),NA())</f>
        <v>#N/A</v>
      </c>
      <c r="P344" s="12" t="e">
        <f ca="1">IF($B344&lt;='Visualization - Projection'!$C$18,OFFSET(Projection!V344,$A$2,0),NA())</f>
        <v>#N/A</v>
      </c>
      <c r="Q344" s="10" t="e">
        <f ca="1">IF($B344&lt;='Visualization - Projection'!$C$18,OFFSET(Projection!W344,$A$2,0),NA())</f>
        <v>#N/A</v>
      </c>
      <c r="R344" s="11" t="e">
        <f ca="1">IF($B344&lt;='Visualization - Projection'!$C$18,OFFSET(Projection!X344,$A$2,0),NA())</f>
        <v>#N/A</v>
      </c>
      <c r="S344" s="12" t="e">
        <f ca="1">IF($B344&lt;='Visualization - Projection'!$C$18,OFFSET(Projection!Y344,$A$2,0),NA())</f>
        <v>#N/A</v>
      </c>
      <c r="T344" s="10" t="e">
        <f ca="1">IF($B344&lt;='Visualization - Projection'!$C$18,OFFSET(Projection!Z344,$A$2,0),NA())</f>
        <v>#N/A</v>
      </c>
      <c r="U344" s="10" t="e">
        <f ca="1">IF($B344&lt;='Visualization - Projection'!$C$18,OFFSET(Projection!AA344,$A$2,0),NA())</f>
        <v>#N/A</v>
      </c>
      <c r="V344" s="12" t="e">
        <f ca="1">IF($B344&lt;='Visualization - Projection'!$C$18,OFFSET(Projection!AB344,$A$2,0),NA())</f>
        <v>#N/A</v>
      </c>
      <c r="W344" s="10" t="e">
        <f ca="1">IF($B344&lt;='Visualization - Projection'!$C$18,OFFSET(Projection!AC344,$A$2,0),NA())</f>
        <v>#N/A</v>
      </c>
      <c r="X344" s="12" t="e">
        <f ca="1">IF($B344&lt;='Visualization - Projection'!$C$18,OFFSET(Projection!AD344,$A$2,0),NA())</f>
        <v>#N/A</v>
      </c>
      <c r="Y344" s="11" t="e">
        <f ca="1">IF($B344&lt;='Visualization - Projection'!$C$18,OFFSET(Projection!AE344,$A$2,0),NA())</f>
        <v>#N/A</v>
      </c>
      <c r="Z344" s="10" t="e">
        <f ca="1">IF($B344&lt;='Visualization - Projection'!$C$18,OFFSET(Projection!AI344,$A$2,0),NA())</f>
        <v>#N/A</v>
      </c>
      <c r="AA344" s="11" t="e">
        <f ca="1">IF($B344&lt;='Visualization - Projection'!$C$18,OFFSET(Projection!AJ344,$A$2,0),NA())</f>
        <v>#N/A</v>
      </c>
      <c r="AB344" s="11" t="e">
        <f ca="1">IF($B344&lt;='Visualization - Projection'!$C$18,OFFSET(Projection!#REF!,$A$2,0),NA())</f>
        <v>#N/A</v>
      </c>
      <c r="AC344" s="11" t="e">
        <f ca="1">IF($B344&lt;='Visualization - Projection'!$C$18,OFFSET(Projection!AK344,$A$2,0),NA())</f>
        <v>#N/A</v>
      </c>
      <c r="AD344" s="10" t="e">
        <f ca="1">IF($B344&lt;='Visualization - Projection'!$C$18,OFFSET(Projection!AL344,$A$2,0),NA())</f>
        <v>#N/A</v>
      </c>
      <c r="AE344" s="10" t="e">
        <f ca="1">IF($B344&lt;='Visualization - Projection'!$C$18,OFFSET(Projection!AM344,$A$2,0),NA())</f>
        <v>#N/A</v>
      </c>
      <c r="AF344" s="3" t="e">
        <f ca="1">IF($B344&lt;='Visualization - Projection'!$C$18,OFFSET(Projection!K344,$A$2,0),NA())</f>
        <v>#N/A</v>
      </c>
      <c r="AG344" s="3" t="e">
        <f ca="1">IF($B344&lt;='Visualization - Projection'!$C$18,OFFSET(Projection!M344,$A$2,0),NA())</f>
        <v>#N/A</v>
      </c>
      <c r="AH344" s="3" t="e">
        <f ca="1">IF($B344&lt;='Visualization - Projection'!$C$18,OFFSET(Projection!N344,$A$2,0),NA())</f>
        <v>#N/A</v>
      </c>
    </row>
    <row r="345" spans="2:34">
      <c r="B345" s="9" t="e">
        <f ca="1">IF(B344&lt;'Visualization - Projection'!$C$18,OFFSET(Projection!A345,$A$2,0),NA())</f>
        <v>#N/A</v>
      </c>
      <c r="C345" s="10" t="e">
        <f ca="1">IF($B345&lt;='Visualization - Projection'!$C$18,OFFSET(Projection!B345,$A$2,0),NA())</f>
        <v>#N/A</v>
      </c>
      <c r="D345" s="11" t="e">
        <f ca="1">IF($B345&lt;='Visualization - Projection'!$C$18,OFFSET(Projection!C345,$A$2,0),NA())</f>
        <v>#N/A</v>
      </c>
      <c r="E345" s="12" t="e">
        <f ca="1">IF($B345&lt;='Visualization - Projection'!$C$18,OFFSET(Projection!D345,$A$2,0),NA())</f>
        <v>#N/A</v>
      </c>
      <c r="F345" s="12" t="e">
        <f ca="1">IF($B345&lt;='Visualization - Projection'!$C$18,OFFSET(Projection!#REF!,$A$2,0),NA())</f>
        <v>#N/A</v>
      </c>
      <c r="G345" s="10" t="e">
        <f ca="1">IF($B345&lt;='Visualization - Projection'!$C$18,OFFSET(Projection!E345,$A$2,0),NA())</f>
        <v>#N/A</v>
      </c>
      <c r="H345" s="12" t="e">
        <f ca="1">IF($B345&lt;='Visualization - Projection'!$C$18,OFFSET(Projection!F345,$A$2,0),NA())</f>
        <v>#N/A</v>
      </c>
      <c r="I345" s="12" t="e">
        <f ca="1">IF($B345&lt;='Visualization - Projection'!$C$18,OFFSET(Projection!#REF!,$A$2,0),NA())</f>
        <v>#N/A</v>
      </c>
      <c r="J345" s="10" t="e">
        <f ca="1">IF($B345&lt;='Visualization - Projection'!$C$18,OFFSET(Projection!O345,$A$2,0),NA())</f>
        <v>#N/A</v>
      </c>
      <c r="K345" s="10" t="e">
        <f ca="1">IF($B345&lt;='Visualization - Projection'!$C$18,OFFSET(Projection!P345,$A$2,0),NA())</f>
        <v>#N/A</v>
      </c>
      <c r="L345" s="12" t="e">
        <f ca="1">IF($B345&lt;='Visualization - Projection'!$C$18,OFFSET(Projection!Q345,$A$2,0),NA())</f>
        <v>#N/A</v>
      </c>
      <c r="M345" s="12" t="e">
        <f ca="1">IF($B345&lt;='Visualization - Projection'!$C$18,OFFSET(Projection!#REF!,$A$2,0),NA())</f>
        <v>#N/A</v>
      </c>
      <c r="N345" s="10" t="e">
        <f ca="1">IF($B345&lt;='Visualization - Projection'!$C$18,OFFSET(Projection!T345,$A$2,0),NA())</f>
        <v>#N/A</v>
      </c>
      <c r="O345" s="11" t="e">
        <f ca="1">IF($B345&lt;='Visualization - Projection'!$C$18,OFFSET(Projection!U345,$A$2,0),NA())</f>
        <v>#N/A</v>
      </c>
      <c r="P345" s="12" t="e">
        <f ca="1">IF($B345&lt;='Visualization - Projection'!$C$18,OFFSET(Projection!V345,$A$2,0),NA())</f>
        <v>#N/A</v>
      </c>
      <c r="Q345" s="10" t="e">
        <f ca="1">IF($B345&lt;='Visualization - Projection'!$C$18,OFFSET(Projection!W345,$A$2,0),NA())</f>
        <v>#N/A</v>
      </c>
      <c r="R345" s="11" t="e">
        <f ca="1">IF($B345&lt;='Visualization - Projection'!$C$18,OFFSET(Projection!X345,$A$2,0),NA())</f>
        <v>#N/A</v>
      </c>
      <c r="S345" s="12" t="e">
        <f ca="1">IF($B345&lt;='Visualization - Projection'!$C$18,OFFSET(Projection!Y345,$A$2,0),NA())</f>
        <v>#N/A</v>
      </c>
      <c r="T345" s="10" t="e">
        <f ca="1">IF($B345&lt;='Visualization - Projection'!$C$18,OFFSET(Projection!Z345,$A$2,0),NA())</f>
        <v>#N/A</v>
      </c>
      <c r="U345" s="10" t="e">
        <f ca="1">IF($B345&lt;='Visualization - Projection'!$C$18,OFFSET(Projection!AA345,$A$2,0),NA())</f>
        <v>#N/A</v>
      </c>
      <c r="V345" s="12" t="e">
        <f ca="1">IF($B345&lt;='Visualization - Projection'!$C$18,OFFSET(Projection!AB345,$A$2,0),NA())</f>
        <v>#N/A</v>
      </c>
      <c r="W345" s="10" t="e">
        <f ca="1">IF($B345&lt;='Visualization - Projection'!$C$18,OFFSET(Projection!AC345,$A$2,0),NA())</f>
        <v>#N/A</v>
      </c>
      <c r="X345" s="12" t="e">
        <f ca="1">IF($B345&lt;='Visualization - Projection'!$C$18,OFFSET(Projection!AD345,$A$2,0),NA())</f>
        <v>#N/A</v>
      </c>
      <c r="Y345" s="11" t="e">
        <f ca="1">IF($B345&lt;='Visualization - Projection'!$C$18,OFFSET(Projection!AE345,$A$2,0),NA())</f>
        <v>#N/A</v>
      </c>
      <c r="Z345" s="10" t="e">
        <f ca="1">IF($B345&lt;='Visualization - Projection'!$C$18,OFFSET(Projection!AI345,$A$2,0),NA())</f>
        <v>#N/A</v>
      </c>
      <c r="AA345" s="11" t="e">
        <f ca="1">IF($B345&lt;='Visualization - Projection'!$C$18,OFFSET(Projection!AJ345,$A$2,0),NA())</f>
        <v>#N/A</v>
      </c>
      <c r="AB345" s="11" t="e">
        <f ca="1">IF($B345&lt;='Visualization - Projection'!$C$18,OFFSET(Projection!#REF!,$A$2,0),NA())</f>
        <v>#N/A</v>
      </c>
      <c r="AC345" s="11" t="e">
        <f ca="1">IF($B345&lt;='Visualization - Projection'!$C$18,OFFSET(Projection!AK345,$A$2,0),NA())</f>
        <v>#N/A</v>
      </c>
      <c r="AD345" s="10" t="e">
        <f ca="1">IF($B345&lt;='Visualization - Projection'!$C$18,OFFSET(Projection!AL345,$A$2,0),NA())</f>
        <v>#N/A</v>
      </c>
      <c r="AE345" s="10" t="e">
        <f ca="1">IF($B345&lt;='Visualization - Projection'!$C$18,OFFSET(Projection!AM345,$A$2,0),NA())</f>
        <v>#N/A</v>
      </c>
      <c r="AF345" s="3" t="e">
        <f ca="1">IF($B345&lt;='Visualization - Projection'!$C$18,OFFSET(Projection!K345,$A$2,0),NA())</f>
        <v>#N/A</v>
      </c>
      <c r="AG345" s="3" t="e">
        <f ca="1">IF($B345&lt;='Visualization - Projection'!$C$18,OFFSET(Projection!M345,$A$2,0),NA())</f>
        <v>#N/A</v>
      </c>
      <c r="AH345" s="3" t="e">
        <f ca="1">IF($B345&lt;='Visualization - Projection'!$C$18,OFFSET(Projection!N345,$A$2,0),NA())</f>
        <v>#N/A</v>
      </c>
    </row>
    <row r="346" spans="2:34">
      <c r="B346" s="9" t="e">
        <f ca="1">IF(B345&lt;'Visualization - Projection'!$C$18,OFFSET(Projection!A346,$A$2,0),NA())</f>
        <v>#N/A</v>
      </c>
      <c r="C346" s="10" t="e">
        <f ca="1">IF($B346&lt;='Visualization - Projection'!$C$18,OFFSET(Projection!B346,$A$2,0),NA())</f>
        <v>#N/A</v>
      </c>
      <c r="D346" s="11" t="e">
        <f ca="1">IF($B346&lt;='Visualization - Projection'!$C$18,OFFSET(Projection!C346,$A$2,0),NA())</f>
        <v>#N/A</v>
      </c>
      <c r="E346" s="12" t="e">
        <f ca="1">IF($B346&lt;='Visualization - Projection'!$C$18,OFFSET(Projection!D346,$A$2,0),NA())</f>
        <v>#N/A</v>
      </c>
      <c r="F346" s="12" t="e">
        <f ca="1">IF($B346&lt;='Visualization - Projection'!$C$18,OFFSET(Projection!#REF!,$A$2,0),NA())</f>
        <v>#N/A</v>
      </c>
      <c r="G346" s="10" t="e">
        <f ca="1">IF($B346&lt;='Visualization - Projection'!$C$18,OFFSET(Projection!E346,$A$2,0),NA())</f>
        <v>#N/A</v>
      </c>
      <c r="H346" s="12" t="e">
        <f ca="1">IF($B346&lt;='Visualization - Projection'!$C$18,OFFSET(Projection!F346,$A$2,0),NA())</f>
        <v>#N/A</v>
      </c>
      <c r="I346" s="12" t="e">
        <f ca="1">IF($B346&lt;='Visualization - Projection'!$C$18,OFFSET(Projection!#REF!,$A$2,0),NA())</f>
        <v>#N/A</v>
      </c>
      <c r="J346" s="10" t="e">
        <f ca="1">IF($B346&lt;='Visualization - Projection'!$C$18,OFFSET(Projection!O346,$A$2,0),NA())</f>
        <v>#N/A</v>
      </c>
      <c r="K346" s="10" t="e">
        <f ca="1">IF($B346&lt;='Visualization - Projection'!$C$18,OFFSET(Projection!P346,$A$2,0),NA())</f>
        <v>#N/A</v>
      </c>
      <c r="L346" s="12" t="e">
        <f ca="1">IF($B346&lt;='Visualization - Projection'!$C$18,OFFSET(Projection!Q346,$A$2,0),NA())</f>
        <v>#N/A</v>
      </c>
      <c r="M346" s="12" t="e">
        <f ca="1">IF($B346&lt;='Visualization - Projection'!$C$18,OFFSET(Projection!#REF!,$A$2,0),NA())</f>
        <v>#N/A</v>
      </c>
      <c r="N346" s="10" t="e">
        <f ca="1">IF($B346&lt;='Visualization - Projection'!$C$18,OFFSET(Projection!T346,$A$2,0),NA())</f>
        <v>#N/A</v>
      </c>
      <c r="O346" s="11" t="e">
        <f ca="1">IF($B346&lt;='Visualization - Projection'!$C$18,OFFSET(Projection!U346,$A$2,0),NA())</f>
        <v>#N/A</v>
      </c>
      <c r="P346" s="12" t="e">
        <f ca="1">IF($B346&lt;='Visualization - Projection'!$C$18,OFFSET(Projection!V346,$A$2,0),NA())</f>
        <v>#N/A</v>
      </c>
      <c r="Q346" s="10" t="e">
        <f ca="1">IF($B346&lt;='Visualization - Projection'!$C$18,OFFSET(Projection!W346,$A$2,0),NA())</f>
        <v>#N/A</v>
      </c>
      <c r="R346" s="11" t="e">
        <f ca="1">IF($B346&lt;='Visualization - Projection'!$C$18,OFFSET(Projection!X346,$A$2,0),NA())</f>
        <v>#N/A</v>
      </c>
      <c r="S346" s="12" t="e">
        <f ca="1">IF($B346&lt;='Visualization - Projection'!$C$18,OFFSET(Projection!Y346,$A$2,0),NA())</f>
        <v>#N/A</v>
      </c>
      <c r="T346" s="10" t="e">
        <f ca="1">IF($B346&lt;='Visualization - Projection'!$C$18,OFFSET(Projection!Z346,$A$2,0),NA())</f>
        <v>#N/A</v>
      </c>
      <c r="U346" s="10" t="e">
        <f ca="1">IF($B346&lt;='Visualization - Projection'!$C$18,OFFSET(Projection!AA346,$A$2,0),NA())</f>
        <v>#N/A</v>
      </c>
      <c r="V346" s="12" t="e">
        <f ca="1">IF($B346&lt;='Visualization - Projection'!$C$18,OFFSET(Projection!AB346,$A$2,0),NA())</f>
        <v>#N/A</v>
      </c>
      <c r="W346" s="10" t="e">
        <f ca="1">IF($B346&lt;='Visualization - Projection'!$C$18,OFFSET(Projection!AC346,$A$2,0),NA())</f>
        <v>#N/A</v>
      </c>
      <c r="X346" s="12" t="e">
        <f ca="1">IF($B346&lt;='Visualization - Projection'!$C$18,OFFSET(Projection!AD346,$A$2,0),NA())</f>
        <v>#N/A</v>
      </c>
      <c r="Y346" s="11" t="e">
        <f ca="1">IF($B346&lt;='Visualization - Projection'!$C$18,OFFSET(Projection!AE346,$A$2,0),NA())</f>
        <v>#N/A</v>
      </c>
      <c r="Z346" s="10" t="e">
        <f ca="1">IF($B346&lt;='Visualization - Projection'!$C$18,OFFSET(Projection!AI346,$A$2,0),NA())</f>
        <v>#N/A</v>
      </c>
      <c r="AA346" s="11" t="e">
        <f ca="1">IF($B346&lt;='Visualization - Projection'!$C$18,OFFSET(Projection!AJ346,$A$2,0),NA())</f>
        <v>#N/A</v>
      </c>
      <c r="AB346" s="11" t="e">
        <f ca="1">IF($B346&lt;='Visualization - Projection'!$C$18,OFFSET(Projection!#REF!,$A$2,0),NA())</f>
        <v>#N/A</v>
      </c>
      <c r="AC346" s="11" t="e">
        <f ca="1">IF($B346&lt;='Visualization - Projection'!$C$18,OFFSET(Projection!AK346,$A$2,0),NA())</f>
        <v>#N/A</v>
      </c>
      <c r="AD346" s="10" t="e">
        <f ca="1">IF($B346&lt;='Visualization - Projection'!$C$18,OFFSET(Projection!AL346,$A$2,0),NA())</f>
        <v>#N/A</v>
      </c>
      <c r="AE346" s="10" t="e">
        <f ca="1">IF($B346&lt;='Visualization - Projection'!$C$18,OFFSET(Projection!AM346,$A$2,0),NA())</f>
        <v>#N/A</v>
      </c>
      <c r="AF346" s="3" t="e">
        <f ca="1">IF($B346&lt;='Visualization - Projection'!$C$18,OFFSET(Projection!K346,$A$2,0),NA())</f>
        <v>#N/A</v>
      </c>
      <c r="AG346" s="3" t="e">
        <f ca="1">IF($B346&lt;='Visualization - Projection'!$C$18,OFFSET(Projection!M346,$A$2,0),NA())</f>
        <v>#N/A</v>
      </c>
      <c r="AH346" s="3" t="e">
        <f ca="1">IF($B346&lt;='Visualization - Projection'!$C$18,OFFSET(Projection!N346,$A$2,0),NA())</f>
        <v>#N/A</v>
      </c>
    </row>
    <row r="347" spans="2:34">
      <c r="B347" s="9" t="e">
        <f ca="1">IF(B346&lt;'Visualization - Projection'!$C$18,OFFSET(Projection!A347,$A$2,0),NA())</f>
        <v>#N/A</v>
      </c>
      <c r="C347" s="10" t="e">
        <f ca="1">IF($B347&lt;='Visualization - Projection'!$C$18,OFFSET(Projection!B347,$A$2,0),NA())</f>
        <v>#N/A</v>
      </c>
      <c r="D347" s="11" t="e">
        <f ca="1">IF($B347&lt;='Visualization - Projection'!$C$18,OFFSET(Projection!C347,$A$2,0),NA())</f>
        <v>#N/A</v>
      </c>
      <c r="E347" s="12" t="e">
        <f ca="1">IF($B347&lt;='Visualization - Projection'!$C$18,OFFSET(Projection!D347,$A$2,0),NA())</f>
        <v>#N/A</v>
      </c>
      <c r="F347" s="12" t="e">
        <f ca="1">IF($B347&lt;='Visualization - Projection'!$C$18,OFFSET(Projection!#REF!,$A$2,0),NA())</f>
        <v>#N/A</v>
      </c>
      <c r="G347" s="10" t="e">
        <f ca="1">IF($B347&lt;='Visualization - Projection'!$C$18,OFFSET(Projection!E347,$A$2,0),NA())</f>
        <v>#N/A</v>
      </c>
      <c r="H347" s="12" t="e">
        <f ca="1">IF($B347&lt;='Visualization - Projection'!$C$18,OFFSET(Projection!F347,$A$2,0),NA())</f>
        <v>#N/A</v>
      </c>
      <c r="I347" s="12" t="e">
        <f ca="1">IF($B347&lt;='Visualization - Projection'!$C$18,OFFSET(Projection!#REF!,$A$2,0),NA())</f>
        <v>#N/A</v>
      </c>
      <c r="J347" s="10" t="e">
        <f ca="1">IF($B347&lt;='Visualization - Projection'!$C$18,OFFSET(Projection!O347,$A$2,0),NA())</f>
        <v>#N/A</v>
      </c>
      <c r="K347" s="10" t="e">
        <f ca="1">IF($B347&lt;='Visualization - Projection'!$C$18,OFFSET(Projection!P347,$A$2,0),NA())</f>
        <v>#N/A</v>
      </c>
      <c r="L347" s="12" t="e">
        <f ca="1">IF($B347&lt;='Visualization - Projection'!$C$18,OFFSET(Projection!Q347,$A$2,0),NA())</f>
        <v>#N/A</v>
      </c>
      <c r="M347" s="12" t="e">
        <f ca="1">IF($B347&lt;='Visualization - Projection'!$C$18,OFFSET(Projection!#REF!,$A$2,0),NA())</f>
        <v>#N/A</v>
      </c>
      <c r="N347" s="10" t="e">
        <f ca="1">IF($B347&lt;='Visualization - Projection'!$C$18,OFFSET(Projection!T347,$A$2,0),NA())</f>
        <v>#N/A</v>
      </c>
      <c r="O347" s="11" t="e">
        <f ca="1">IF($B347&lt;='Visualization - Projection'!$C$18,OFFSET(Projection!U347,$A$2,0),NA())</f>
        <v>#N/A</v>
      </c>
      <c r="P347" s="12" t="e">
        <f ca="1">IF($B347&lt;='Visualization - Projection'!$C$18,OFFSET(Projection!V347,$A$2,0),NA())</f>
        <v>#N/A</v>
      </c>
      <c r="Q347" s="10" t="e">
        <f ca="1">IF($B347&lt;='Visualization - Projection'!$C$18,OFFSET(Projection!W347,$A$2,0),NA())</f>
        <v>#N/A</v>
      </c>
      <c r="R347" s="11" t="e">
        <f ca="1">IF($B347&lt;='Visualization - Projection'!$C$18,OFFSET(Projection!X347,$A$2,0),NA())</f>
        <v>#N/A</v>
      </c>
      <c r="S347" s="12" t="e">
        <f ca="1">IF($B347&lt;='Visualization - Projection'!$C$18,OFFSET(Projection!Y347,$A$2,0),NA())</f>
        <v>#N/A</v>
      </c>
      <c r="T347" s="10" t="e">
        <f ca="1">IF($B347&lt;='Visualization - Projection'!$C$18,OFFSET(Projection!Z347,$A$2,0),NA())</f>
        <v>#N/A</v>
      </c>
      <c r="U347" s="10" t="e">
        <f ca="1">IF($B347&lt;='Visualization - Projection'!$C$18,OFFSET(Projection!AA347,$A$2,0),NA())</f>
        <v>#N/A</v>
      </c>
      <c r="V347" s="12" t="e">
        <f ca="1">IF($B347&lt;='Visualization - Projection'!$C$18,OFFSET(Projection!AB347,$A$2,0),NA())</f>
        <v>#N/A</v>
      </c>
      <c r="W347" s="10" t="e">
        <f ca="1">IF($B347&lt;='Visualization - Projection'!$C$18,OFFSET(Projection!AC347,$A$2,0),NA())</f>
        <v>#N/A</v>
      </c>
      <c r="X347" s="12" t="e">
        <f ca="1">IF($B347&lt;='Visualization - Projection'!$C$18,OFFSET(Projection!AD347,$A$2,0),NA())</f>
        <v>#N/A</v>
      </c>
      <c r="Y347" s="11" t="e">
        <f ca="1">IF($B347&lt;='Visualization - Projection'!$C$18,OFFSET(Projection!AE347,$A$2,0),NA())</f>
        <v>#N/A</v>
      </c>
      <c r="Z347" s="10" t="e">
        <f ca="1">IF($B347&lt;='Visualization - Projection'!$C$18,OFFSET(Projection!AI347,$A$2,0),NA())</f>
        <v>#N/A</v>
      </c>
      <c r="AA347" s="11" t="e">
        <f ca="1">IF($B347&lt;='Visualization - Projection'!$C$18,OFFSET(Projection!AJ347,$A$2,0),NA())</f>
        <v>#N/A</v>
      </c>
      <c r="AB347" s="11" t="e">
        <f ca="1">IF($B347&lt;='Visualization - Projection'!$C$18,OFFSET(Projection!#REF!,$A$2,0),NA())</f>
        <v>#N/A</v>
      </c>
      <c r="AC347" s="11" t="e">
        <f ca="1">IF($B347&lt;='Visualization - Projection'!$C$18,OFFSET(Projection!AK347,$A$2,0),NA())</f>
        <v>#N/A</v>
      </c>
      <c r="AD347" s="10" t="e">
        <f ca="1">IF($B347&lt;='Visualization - Projection'!$C$18,OFFSET(Projection!AL347,$A$2,0),NA())</f>
        <v>#N/A</v>
      </c>
      <c r="AE347" s="10" t="e">
        <f ca="1">IF($B347&lt;='Visualization - Projection'!$C$18,OFFSET(Projection!AM347,$A$2,0),NA())</f>
        <v>#N/A</v>
      </c>
      <c r="AF347" s="3" t="e">
        <f ca="1">IF($B347&lt;='Visualization - Projection'!$C$18,OFFSET(Projection!K347,$A$2,0),NA())</f>
        <v>#N/A</v>
      </c>
      <c r="AG347" s="3" t="e">
        <f ca="1">IF($B347&lt;='Visualization - Projection'!$C$18,OFFSET(Projection!M347,$A$2,0),NA())</f>
        <v>#N/A</v>
      </c>
      <c r="AH347" s="3" t="e">
        <f ca="1">IF($B347&lt;='Visualization - Projection'!$C$18,OFFSET(Projection!N347,$A$2,0),NA())</f>
        <v>#N/A</v>
      </c>
    </row>
    <row r="348" spans="2:34">
      <c r="B348" s="9" t="e">
        <f ca="1">IF(B347&lt;'Visualization - Projection'!$C$18,OFFSET(Projection!A348,$A$2,0),NA())</f>
        <v>#N/A</v>
      </c>
      <c r="C348" s="10" t="e">
        <f ca="1">IF($B348&lt;='Visualization - Projection'!$C$18,OFFSET(Projection!B348,$A$2,0),NA())</f>
        <v>#N/A</v>
      </c>
      <c r="D348" s="11" t="e">
        <f ca="1">IF($B348&lt;='Visualization - Projection'!$C$18,OFFSET(Projection!C348,$A$2,0),NA())</f>
        <v>#N/A</v>
      </c>
      <c r="E348" s="12" t="e">
        <f ca="1">IF($B348&lt;='Visualization - Projection'!$C$18,OFFSET(Projection!D348,$A$2,0),NA())</f>
        <v>#N/A</v>
      </c>
      <c r="F348" s="12" t="e">
        <f ca="1">IF($B348&lt;='Visualization - Projection'!$C$18,OFFSET(Projection!#REF!,$A$2,0),NA())</f>
        <v>#N/A</v>
      </c>
      <c r="G348" s="10" t="e">
        <f ca="1">IF($B348&lt;='Visualization - Projection'!$C$18,OFFSET(Projection!E348,$A$2,0),NA())</f>
        <v>#N/A</v>
      </c>
      <c r="H348" s="12" t="e">
        <f ca="1">IF($B348&lt;='Visualization - Projection'!$C$18,OFFSET(Projection!F348,$A$2,0),NA())</f>
        <v>#N/A</v>
      </c>
      <c r="I348" s="12" t="e">
        <f ca="1">IF($B348&lt;='Visualization - Projection'!$C$18,OFFSET(Projection!#REF!,$A$2,0),NA())</f>
        <v>#N/A</v>
      </c>
      <c r="J348" s="10" t="e">
        <f ca="1">IF($B348&lt;='Visualization - Projection'!$C$18,OFFSET(Projection!O348,$A$2,0),NA())</f>
        <v>#N/A</v>
      </c>
      <c r="K348" s="10" t="e">
        <f ca="1">IF($B348&lt;='Visualization - Projection'!$C$18,OFFSET(Projection!P348,$A$2,0),NA())</f>
        <v>#N/A</v>
      </c>
      <c r="L348" s="12" t="e">
        <f ca="1">IF($B348&lt;='Visualization - Projection'!$C$18,OFFSET(Projection!Q348,$A$2,0),NA())</f>
        <v>#N/A</v>
      </c>
      <c r="M348" s="12" t="e">
        <f ca="1">IF($B348&lt;='Visualization - Projection'!$C$18,OFFSET(Projection!#REF!,$A$2,0),NA())</f>
        <v>#N/A</v>
      </c>
      <c r="N348" s="10" t="e">
        <f ca="1">IF($B348&lt;='Visualization - Projection'!$C$18,OFFSET(Projection!T348,$A$2,0),NA())</f>
        <v>#N/A</v>
      </c>
      <c r="O348" s="11" t="e">
        <f ca="1">IF($B348&lt;='Visualization - Projection'!$C$18,OFFSET(Projection!U348,$A$2,0),NA())</f>
        <v>#N/A</v>
      </c>
      <c r="P348" s="12" t="e">
        <f ca="1">IF($B348&lt;='Visualization - Projection'!$C$18,OFFSET(Projection!V348,$A$2,0),NA())</f>
        <v>#N/A</v>
      </c>
      <c r="Q348" s="10" t="e">
        <f ca="1">IF($B348&lt;='Visualization - Projection'!$C$18,OFFSET(Projection!W348,$A$2,0),NA())</f>
        <v>#N/A</v>
      </c>
      <c r="R348" s="11" t="e">
        <f ca="1">IF($B348&lt;='Visualization - Projection'!$C$18,OFFSET(Projection!X348,$A$2,0),NA())</f>
        <v>#N/A</v>
      </c>
      <c r="S348" s="12" t="e">
        <f ca="1">IF($B348&lt;='Visualization - Projection'!$C$18,OFFSET(Projection!Y348,$A$2,0),NA())</f>
        <v>#N/A</v>
      </c>
      <c r="T348" s="10" t="e">
        <f ca="1">IF($B348&lt;='Visualization - Projection'!$C$18,OFFSET(Projection!Z348,$A$2,0),NA())</f>
        <v>#N/A</v>
      </c>
      <c r="U348" s="10" t="e">
        <f ca="1">IF($B348&lt;='Visualization - Projection'!$C$18,OFFSET(Projection!AA348,$A$2,0),NA())</f>
        <v>#N/A</v>
      </c>
      <c r="V348" s="12" t="e">
        <f ca="1">IF($B348&lt;='Visualization - Projection'!$C$18,OFFSET(Projection!AB348,$A$2,0),NA())</f>
        <v>#N/A</v>
      </c>
      <c r="W348" s="10" t="e">
        <f ca="1">IF($B348&lt;='Visualization - Projection'!$C$18,OFFSET(Projection!AC348,$A$2,0),NA())</f>
        <v>#N/A</v>
      </c>
      <c r="X348" s="12" t="e">
        <f ca="1">IF($B348&lt;='Visualization - Projection'!$C$18,OFFSET(Projection!AD348,$A$2,0),NA())</f>
        <v>#N/A</v>
      </c>
      <c r="Y348" s="11" t="e">
        <f ca="1">IF($B348&lt;='Visualization - Projection'!$C$18,OFFSET(Projection!AE348,$A$2,0),NA())</f>
        <v>#N/A</v>
      </c>
      <c r="Z348" s="10" t="e">
        <f ca="1">IF($B348&lt;='Visualization - Projection'!$C$18,OFFSET(Projection!AI348,$A$2,0),NA())</f>
        <v>#N/A</v>
      </c>
      <c r="AA348" s="11" t="e">
        <f ca="1">IF($B348&lt;='Visualization - Projection'!$C$18,OFFSET(Projection!AJ348,$A$2,0),NA())</f>
        <v>#N/A</v>
      </c>
      <c r="AB348" s="11" t="e">
        <f ca="1">IF($B348&lt;='Visualization - Projection'!$C$18,OFFSET(Projection!#REF!,$A$2,0),NA())</f>
        <v>#N/A</v>
      </c>
      <c r="AC348" s="11" t="e">
        <f ca="1">IF($B348&lt;='Visualization - Projection'!$C$18,OFFSET(Projection!AK348,$A$2,0),NA())</f>
        <v>#N/A</v>
      </c>
      <c r="AD348" s="10" t="e">
        <f ca="1">IF($B348&lt;='Visualization - Projection'!$C$18,OFFSET(Projection!AL348,$A$2,0),NA())</f>
        <v>#N/A</v>
      </c>
      <c r="AE348" s="10" t="e">
        <f ca="1">IF($B348&lt;='Visualization - Projection'!$C$18,OFFSET(Projection!AM348,$A$2,0),NA())</f>
        <v>#N/A</v>
      </c>
      <c r="AF348" s="3" t="e">
        <f ca="1">IF($B348&lt;='Visualization - Projection'!$C$18,OFFSET(Projection!K348,$A$2,0),NA())</f>
        <v>#N/A</v>
      </c>
      <c r="AG348" s="3" t="e">
        <f ca="1">IF($B348&lt;='Visualization - Projection'!$C$18,OFFSET(Projection!M348,$A$2,0),NA())</f>
        <v>#N/A</v>
      </c>
      <c r="AH348" s="3" t="e">
        <f ca="1">IF($B348&lt;='Visualization - Projection'!$C$18,OFFSET(Projection!N348,$A$2,0),NA())</f>
        <v>#N/A</v>
      </c>
    </row>
    <row r="349" spans="2:34">
      <c r="B349" s="9" t="e">
        <f ca="1">IF(B348&lt;'Visualization - Projection'!$C$18,OFFSET(Projection!A349,$A$2,0),NA())</f>
        <v>#N/A</v>
      </c>
      <c r="C349" s="10" t="e">
        <f ca="1">IF($B349&lt;='Visualization - Projection'!$C$18,OFFSET(Projection!B349,$A$2,0),NA())</f>
        <v>#N/A</v>
      </c>
      <c r="D349" s="11" t="e">
        <f ca="1">IF($B349&lt;='Visualization - Projection'!$C$18,OFFSET(Projection!C349,$A$2,0),NA())</f>
        <v>#N/A</v>
      </c>
      <c r="E349" s="12" t="e">
        <f ca="1">IF($B349&lt;='Visualization - Projection'!$C$18,OFFSET(Projection!D349,$A$2,0),NA())</f>
        <v>#N/A</v>
      </c>
      <c r="F349" s="12" t="e">
        <f ca="1">IF($B349&lt;='Visualization - Projection'!$C$18,OFFSET(Projection!#REF!,$A$2,0),NA())</f>
        <v>#N/A</v>
      </c>
      <c r="G349" s="10" t="e">
        <f ca="1">IF($B349&lt;='Visualization - Projection'!$C$18,OFFSET(Projection!E349,$A$2,0),NA())</f>
        <v>#N/A</v>
      </c>
      <c r="H349" s="12" t="e">
        <f ca="1">IF($B349&lt;='Visualization - Projection'!$C$18,OFFSET(Projection!F349,$A$2,0),NA())</f>
        <v>#N/A</v>
      </c>
      <c r="I349" s="12" t="e">
        <f ca="1">IF($B349&lt;='Visualization - Projection'!$C$18,OFFSET(Projection!#REF!,$A$2,0),NA())</f>
        <v>#N/A</v>
      </c>
      <c r="J349" s="10" t="e">
        <f ca="1">IF($B349&lt;='Visualization - Projection'!$C$18,OFFSET(Projection!O349,$A$2,0),NA())</f>
        <v>#N/A</v>
      </c>
      <c r="K349" s="10" t="e">
        <f ca="1">IF($B349&lt;='Visualization - Projection'!$C$18,OFFSET(Projection!P349,$A$2,0),NA())</f>
        <v>#N/A</v>
      </c>
      <c r="L349" s="12" t="e">
        <f ca="1">IF($B349&lt;='Visualization - Projection'!$C$18,OFFSET(Projection!Q349,$A$2,0),NA())</f>
        <v>#N/A</v>
      </c>
      <c r="M349" s="12" t="e">
        <f ca="1">IF($B349&lt;='Visualization - Projection'!$C$18,OFFSET(Projection!#REF!,$A$2,0),NA())</f>
        <v>#N/A</v>
      </c>
      <c r="N349" s="10" t="e">
        <f ca="1">IF($B349&lt;='Visualization - Projection'!$C$18,OFFSET(Projection!T349,$A$2,0),NA())</f>
        <v>#N/A</v>
      </c>
      <c r="O349" s="11" t="e">
        <f ca="1">IF($B349&lt;='Visualization - Projection'!$C$18,OFFSET(Projection!U349,$A$2,0),NA())</f>
        <v>#N/A</v>
      </c>
      <c r="P349" s="12" t="e">
        <f ca="1">IF($B349&lt;='Visualization - Projection'!$C$18,OFFSET(Projection!V349,$A$2,0),NA())</f>
        <v>#N/A</v>
      </c>
      <c r="Q349" s="10" t="e">
        <f ca="1">IF($B349&lt;='Visualization - Projection'!$C$18,OFFSET(Projection!W349,$A$2,0),NA())</f>
        <v>#N/A</v>
      </c>
      <c r="R349" s="11" t="e">
        <f ca="1">IF($B349&lt;='Visualization - Projection'!$C$18,OFFSET(Projection!X349,$A$2,0),NA())</f>
        <v>#N/A</v>
      </c>
      <c r="S349" s="12" t="e">
        <f ca="1">IF($B349&lt;='Visualization - Projection'!$C$18,OFFSET(Projection!Y349,$A$2,0),NA())</f>
        <v>#N/A</v>
      </c>
      <c r="T349" s="10" t="e">
        <f ca="1">IF($B349&lt;='Visualization - Projection'!$C$18,OFFSET(Projection!Z349,$A$2,0),NA())</f>
        <v>#N/A</v>
      </c>
      <c r="U349" s="10" t="e">
        <f ca="1">IF($B349&lt;='Visualization - Projection'!$C$18,OFFSET(Projection!AA349,$A$2,0),NA())</f>
        <v>#N/A</v>
      </c>
      <c r="V349" s="12" t="e">
        <f ca="1">IF($B349&lt;='Visualization - Projection'!$C$18,OFFSET(Projection!AB349,$A$2,0),NA())</f>
        <v>#N/A</v>
      </c>
      <c r="W349" s="10" t="e">
        <f ca="1">IF($B349&lt;='Visualization - Projection'!$C$18,OFFSET(Projection!AC349,$A$2,0),NA())</f>
        <v>#N/A</v>
      </c>
      <c r="X349" s="12" t="e">
        <f ca="1">IF($B349&lt;='Visualization - Projection'!$C$18,OFFSET(Projection!AD349,$A$2,0),NA())</f>
        <v>#N/A</v>
      </c>
      <c r="Y349" s="11" t="e">
        <f ca="1">IF($B349&lt;='Visualization - Projection'!$C$18,OFFSET(Projection!AE349,$A$2,0),NA())</f>
        <v>#N/A</v>
      </c>
      <c r="Z349" s="10" t="e">
        <f ca="1">IF($B349&lt;='Visualization - Projection'!$C$18,OFFSET(Projection!AI349,$A$2,0),NA())</f>
        <v>#N/A</v>
      </c>
      <c r="AA349" s="11" t="e">
        <f ca="1">IF($B349&lt;='Visualization - Projection'!$C$18,OFFSET(Projection!AJ349,$A$2,0),NA())</f>
        <v>#N/A</v>
      </c>
      <c r="AB349" s="11" t="e">
        <f ca="1">IF($B349&lt;='Visualization - Projection'!$C$18,OFFSET(Projection!#REF!,$A$2,0),NA())</f>
        <v>#N/A</v>
      </c>
      <c r="AC349" s="11" t="e">
        <f ca="1">IF($B349&lt;='Visualization - Projection'!$C$18,OFFSET(Projection!AK349,$A$2,0),NA())</f>
        <v>#N/A</v>
      </c>
      <c r="AD349" s="10" t="e">
        <f ca="1">IF($B349&lt;='Visualization - Projection'!$C$18,OFFSET(Projection!AL349,$A$2,0),NA())</f>
        <v>#N/A</v>
      </c>
      <c r="AE349" s="10" t="e">
        <f ca="1">IF($B349&lt;='Visualization - Projection'!$C$18,OFFSET(Projection!AM349,$A$2,0),NA())</f>
        <v>#N/A</v>
      </c>
      <c r="AF349" s="3" t="e">
        <f ca="1">IF($B349&lt;='Visualization - Projection'!$C$18,OFFSET(Projection!K349,$A$2,0),NA())</f>
        <v>#N/A</v>
      </c>
      <c r="AG349" s="3" t="e">
        <f ca="1">IF($B349&lt;='Visualization - Projection'!$C$18,OFFSET(Projection!M349,$A$2,0),NA())</f>
        <v>#N/A</v>
      </c>
      <c r="AH349" s="3" t="e">
        <f ca="1">IF($B349&lt;='Visualization - Projection'!$C$18,OFFSET(Projection!N349,$A$2,0),NA())</f>
        <v>#N/A</v>
      </c>
    </row>
    <row r="350" spans="2:34">
      <c r="B350" s="9" t="e">
        <f ca="1">IF(B349&lt;'Visualization - Projection'!$C$18,OFFSET(Projection!A350,$A$2,0),NA())</f>
        <v>#N/A</v>
      </c>
      <c r="C350" s="10" t="e">
        <f ca="1">IF($B350&lt;='Visualization - Projection'!$C$18,OFFSET(Projection!B350,$A$2,0),NA())</f>
        <v>#N/A</v>
      </c>
      <c r="D350" s="11" t="e">
        <f ca="1">IF($B350&lt;='Visualization - Projection'!$C$18,OFFSET(Projection!C350,$A$2,0),NA())</f>
        <v>#N/A</v>
      </c>
      <c r="E350" s="12" t="e">
        <f ca="1">IF($B350&lt;='Visualization - Projection'!$C$18,OFFSET(Projection!D350,$A$2,0),NA())</f>
        <v>#N/A</v>
      </c>
      <c r="F350" s="12" t="e">
        <f ca="1">IF($B350&lt;='Visualization - Projection'!$C$18,OFFSET(Projection!#REF!,$A$2,0),NA())</f>
        <v>#N/A</v>
      </c>
      <c r="G350" s="10" t="e">
        <f ca="1">IF($B350&lt;='Visualization - Projection'!$C$18,OFFSET(Projection!E350,$A$2,0),NA())</f>
        <v>#N/A</v>
      </c>
      <c r="H350" s="12" t="e">
        <f ca="1">IF($B350&lt;='Visualization - Projection'!$C$18,OFFSET(Projection!F350,$A$2,0),NA())</f>
        <v>#N/A</v>
      </c>
      <c r="I350" s="12" t="e">
        <f ca="1">IF($B350&lt;='Visualization - Projection'!$C$18,OFFSET(Projection!#REF!,$A$2,0),NA())</f>
        <v>#N/A</v>
      </c>
      <c r="J350" s="10" t="e">
        <f ca="1">IF($B350&lt;='Visualization - Projection'!$C$18,OFFSET(Projection!O350,$A$2,0),NA())</f>
        <v>#N/A</v>
      </c>
      <c r="K350" s="10" t="e">
        <f ca="1">IF($B350&lt;='Visualization - Projection'!$C$18,OFFSET(Projection!P350,$A$2,0),NA())</f>
        <v>#N/A</v>
      </c>
      <c r="L350" s="12" t="e">
        <f ca="1">IF($B350&lt;='Visualization - Projection'!$C$18,OFFSET(Projection!Q350,$A$2,0),NA())</f>
        <v>#N/A</v>
      </c>
      <c r="M350" s="12" t="e">
        <f ca="1">IF($B350&lt;='Visualization - Projection'!$C$18,OFFSET(Projection!#REF!,$A$2,0),NA())</f>
        <v>#N/A</v>
      </c>
      <c r="N350" s="10" t="e">
        <f ca="1">IF($B350&lt;='Visualization - Projection'!$C$18,OFFSET(Projection!T350,$A$2,0),NA())</f>
        <v>#N/A</v>
      </c>
      <c r="O350" s="11" t="e">
        <f ca="1">IF($B350&lt;='Visualization - Projection'!$C$18,OFFSET(Projection!U350,$A$2,0),NA())</f>
        <v>#N/A</v>
      </c>
      <c r="P350" s="12" t="e">
        <f ca="1">IF($B350&lt;='Visualization - Projection'!$C$18,OFFSET(Projection!V350,$A$2,0),NA())</f>
        <v>#N/A</v>
      </c>
      <c r="Q350" s="10" t="e">
        <f ca="1">IF($B350&lt;='Visualization - Projection'!$C$18,OFFSET(Projection!W350,$A$2,0),NA())</f>
        <v>#N/A</v>
      </c>
      <c r="R350" s="11" t="e">
        <f ca="1">IF($B350&lt;='Visualization - Projection'!$C$18,OFFSET(Projection!X350,$A$2,0),NA())</f>
        <v>#N/A</v>
      </c>
      <c r="S350" s="12" t="e">
        <f ca="1">IF($B350&lt;='Visualization - Projection'!$C$18,OFFSET(Projection!Y350,$A$2,0),NA())</f>
        <v>#N/A</v>
      </c>
      <c r="T350" s="10" t="e">
        <f ca="1">IF($B350&lt;='Visualization - Projection'!$C$18,OFFSET(Projection!Z350,$A$2,0),NA())</f>
        <v>#N/A</v>
      </c>
      <c r="U350" s="10" t="e">
        <f ca="1">IF($B350&lt;='Visualization - Projection'!$C$18,OFFSET(Projection!AA350,$A$2,0),NA())</f>
        <v>#N/A</v>
      </c>
      <c r="V350" s="12" t="e">
        <f ca="1">IF($B350&lt;='Visualization - Projection'!$C$18,OFFSET(Projection!AB350,$A$2,0),NA())</f>
        <v>#N/A</v>
      </c>
      <c r="W350" s="10" t="e">
        <f ca="1">IF($B350&lt;='Visualization - Projection'!$C$18,OFFSET(Projection!AC350,$A$2,0),NA())</f>
        <v>#N/A</v>
      </c>
      <c r="X350" s="12" t="e">
        <f ca="1">IF($B350&lt;='Visualization - Projection'!$C$18,OFFSET(Projection!AD350,$A$2,0),NA())</f>
        <v>#N/A</v>
      </c>
      <c r="Y350" s="11" t="e">
        <f ca="1">IF($B350&lt;='Visualization - Projection'!$C$18,OFFSET(Projection!AE350,$A$2,0),NA())</f>
        <v>#N/A</v>
      </c>
      <c r="Z350" s="10" t="e">
        <f ca="1">IF($B350&lt;='Visualization - Projection'!$C$18,OFFSET(Projection!AI350,$A$2,0),NA())</f>
        <v>#N/A</v>
      </c>
      <c r="AA350" s="11" t="e">
        <f ca="1">IF($B350&lt;='Visualization - Projection'!$C$18,OFFSET(Projection!AJ350,$A$2,0),NA())</f>
        <v>#N/A</v>
      </c>
      <c r="AB350" s="11" t="e">
        <f ca="1">IF($B350&lt;='Visualization - Projection'!$C$18,OFFSET(Projection!#REF!,$A$2,0),NA())</f>
        <v>#N/A</v>
      </c>
      <c r="AC350" s="11" t="e">
        <f ca="1">IF($B350&lt;='Visualization - Projection'!$C$18,OFFSET(Projection!AK350,$A$2,0),NA())</f>
        <v>#N/A</v>
      </c>
      <c r="AD350" s="10" t="e">
        <f ca="1">IF($B350&lt;='Visualization - Projection'!$C$18,OFFSET(Projection!AL350,$A$2,0),NA())</f>
        <v>#N/A</v>
      </c>
      <c r="AE350" s="10" t="e">
        <f ca="1">IF($B350&lt;='Visualization - Projection'!$C$18,OFFSET(Projection!AM350,$A$2,0),NA())</f>
        <v>#N/A</v>
      </c>
      <c r="AF350" s="3" t="e">
        <f ca="1">IF($B350&lt;='Visualization - Projection'!$C$18,OFFSET(Projection!K350,$A$2,0),NA())</f>
        <v>#N/A</v>
      </c>
      <c r="AG350" s="3" t="e">
        <f ca="1">IF($B350&lt;='Visualization - Projection'!$C$18,OFFSET(Projection!M350,$A$2,0),NA())</f>
        <v>#N/A</v>
      </c>
      <c r="AH350" s="3" t="e">
        <f ca="1">IF($B350&lt;='Visualization - Projection'!$C$18,OFFSET(Projection!N350,$A$2,0),NA())</f>
        <v>#N/A</v>
      </c>
    </row>
    <row r="351" spans="2:34">
      <c r="B351" s="9" t="e">
        <f ca="1">IF(B350&lt;'Visualization - Projection'!$C$18,OFFSET(Projection!A351,$A$2,0),NA())</f>
        <v>#N/A</v>
      </c>
      <c r="C351" s="10" t="e">
        <f ca="1">IF($B351&lt;='Visualization - Projection'!$C$18,OFFSET(Projection!B351,$A$2,0),NA())</f>
        <v>#N/A</v>
      </c>
      <c r="D351" s="11" t="e">
        <f ca="1">IF($B351&lt;='Visualization - Projection'!$C$18,OFFSET(Projection!C351,$A$2,0),NA())</f>
        <v>#N/A</v>
      </c>
      <c r="E351" s="12" t="e">
        <f ca="1">IF($B351&lt;='Visualization - Projection'!$C$18,OFFSET(Projection!D351,$A$2,0),NA())</f>
        <v>#N/A</v>
      </c>
      <c r="F351" s="12" t="e">
        <f ca="1">IF($B351&lt;='Visualization - Projection'!$C$18,OFFSET(Projection!#REF!,$A$2,0),NA())</f>
        <v>#N/A</v>
      </c>
      <c r="G351" s="10" t="e">
        <f ca="1">IF($B351&lt;='Visualization - Projection'!$C$18,OFFSET(Projection!E351,$A$2,0),NA())</f>
        <v>#N/A</v>
      </c>
      <c r="H351" s="12" t="e">
        <f ca="1">IF($B351&lt;='Visualization - Projection'!$C$18,OFFSET(Projection!F351,$A$2,0),NA())</f>
        <v>#N/A</v>
      </c>
      <c r="I351" s="12" t="e">
        <f ca="1">IF($B351&lt;='Visualization - Projection'!$C$18,OFFSET(Projection!#REF!,$A$2,0),NA())</f>
        <v>#N/A</v>
      </c>
      <c r="J351" s="10" t="e">
        <f ca="1">IF($B351&lt;='Visualization - Projection'!$C$18,OFFSET(Projection!O351,$A$2,0),NA())</f>
        <v>#N/A</v>
      </c>
      <c r="K351" s="10" t="e">
        <f ca="1">IF($B351&lt;='Visualization - Projection'!$C$18,OFFSET(Projection!P351,$A$2,0),NA())</f>
        <v>#N/A</v>
      </c>
      <c r="L351" s="12" t="e">
        <f ca="1">IF($B351&lt;='Visualization - Projection'!$C$18,OFFSET(Projection!Q351,$A$2,0),NA())</f>
        <v>#N/A</v>
      </c>
      <c r="M351" s="12" t="e">
        <f ca="1">IF($B351&lt;='Visualization - Projection'!$C$18,OFFSET(Projection!#REF!,$A$2,0),NA())</f>
        <v>#N/A</v>
      </c>
      <c r="N351" s="10" t="e">
        <f ca="1">IF($B351&lt;='Visualization - Projection'!$C$18,OFFSET(Projection!T351,$A$2,0),NA())</f>
        <v>#N/A</v>
      </c>
      <c r="O351" s="11" t="e">
        <f ca="1">IF($B351&lt;='Visualization - Projection'!$C$18,OFFSET(Projection!U351,$A$2,0),NA())</f>
        <v>#N/A</v>
      </c>
      <c r="P351" s="12" t="e">
        <f ca="1">IF($B351&lt;='Visualization - Projection'!$C$18,OFFSET(Projection!V351,$A$2,0),NA())</f>
        <v>#N/A</v>
      </c>
      <c r="Q351" s="10" t="e">
        <f ca="1">IF($B351&lt;='Visualization - Projection'!$C$18,OFFSET(Projection!W351,$A$2,0),NA())</f>
        <v>#N/A</v>
      </c>
      <c r="R351" s="11" t="e">
        <f ca="1">IF($B351&lt;='Visualization - Projection'!$C$18,OFFSET(Projection!X351,$A$2,0),NA())</f>
        <v>#N/A</v>
      </c>
      <c r="S351" s="12" t="e">
        <f ca="1">IF($B351&lt;='Visualization - Projection'!$C$18,OFFSET(Projection!Y351,$A$2,0),NA())</f>
        <v>#N/A</v>
      </c>
      <c r="T351" s="10" t="e">
        <f ca="1">IF($B351&lt;='Visualization - Projection'!$C$18,OFFSET(Projection!Z351,$A$2,0),NA())</f>
        <v>#N/A</v>
      </c>
      <c r="U351" s="10" t="e">
        <f ca="1">IF($B351&lt;='Visualization - Projection'!$C$18,OFFSET(Projection!AA351,$A$2,0),NA())</f>
        <v>#N/A</v>
      </c>
      <c r="V351" s="12" t="e">
        <f ca="1">IF($B351&lt;='Visualization - Projection'!$C$18,OFFSET(Projection!AB351,$A$2,0),NA())</f>
        <v>#N/A</v>
      </c>
      <c r="W351" s="10" t="e">
        <f ca="1">IF($B351&lt;='Visualization - Projection'!$C$18,OFFSET(Projection!AC351,$A$2,0),NA())</f>
        <v>#N/A</v>
      </c>
      <c r="X351" s="12" t="e">
        <f ca="1">IF($B351&lt;='Visualization - Projection'!$C$18,OFFSET(Projection!AD351,$A$2,0),NA())</f>
        <v>#N/A</v>
      </c>
      <c r="Y351" s="11" t="e">
        <f ca="1">IF($B351&lt;='Visualization - Projection'!$C$18,OFFSET(Projection!AE351,$A$2,0),NA())</f>
        <v>#N/A</v>
      </c>
      <c r="Z351" s="10" t="e">
        <f ca="1">IF($B351&lt;='Visualization - Projection'!$C$18,OFFSET(Projection!AI351,$A$2,0),NA())</f>
        <v>#N/A</v>
      </c>
      <c r="AA351" s="11" t="e">
        <f ca="1">IF($B351&lt;='Visualization - Projection'!$C$18,OFFSET(Projection!AJ351,$A$2,0),NA())</f>
        <v>#N/A</v>
      </c>
      <c r="AB351" s="11" t="e">
        <f ca="1">IF($B351&lt;='Visualization - Projection'!$C$18,OFFSET(Projection!#REF!,$A$2,0),NA())</f>
        <v>#N/A</v>
      </c>
      <c r="AC351" s="11" t="e">
        <f ca="1">IF($B351&lt;='Visualization - Projection'!$C$18,OFFSET(Projection!AK351,$A$2,0),NA())</f>
        <v>#N/A</v>
      </c>
      <c r="AD351" s="10" t="e">
        <f ca="1">IF($B351&lt;='Visualization - Projection'!$C$18,OFFSET(Projection!AL351,$A$2,0),NA())</f>
        <v>#N/A</v>
      </c>
      <c r="AE351" s="10" t="e">
        <f ca="1">IF($B351&lt;='Visualization - Projection'!$C$18,OFFSET(Projection!AM351,$A$2,0),NA())</f>
        <v>#N/A</v>
      </c>
      <c r="AF351" s="3" t="e">
        <f ca="1">IF($B351&lt;='Visualization - Projection'!$C$18,OFFSET(Projection!K351,$A$2,0),NA())</f>
        <v>#N/A</v>
      </c>
      <c r="AG351" s="3" t="e">
        <f ca="1">IF($B351&lt;='Visualization - Projection'!$C$18,OFFSET(Projection!M351,$A$2,0),NA())</f>
        <v>#N/A</v>
      </c>
      <c r="AH351" s="3" t="e">
        <f ca="1">IF($B351&lt;='Visualization - Projection'!$C$18,OFFSET(Projection!N351,$A$2,0),NA())</f>
        <v>#N/A</v>
      </c>
    </row>
    <row r="352" spans="2:34">
      <c r="B352" s="9" t="e">
        <f ca="1">IF(B351&lt;'Visualization - Projection'!$C$18,OFFSET(Projection!A352,$A$2,0),NA())</f>
        <v>#N/A</v>
      </c>
      <c r="C352" s="10" t="e">
        <f ca="1">IF($B352&lt;='Visualization - Projection'!$C$18,OFFSET(Projection!B352,$A$2,0),NA())</f>
        <v>#N/A</v>
      </c>
      <c r="D352" s="11" t="e">
        <f ca="1">IF($B352&lt;='Visualization - Projection'!$C$18,OFFSET(Projection!C352,$A$2,0),NA())</f>
        <v>#N/A</v>
      </c>
      <c r="E352" s="12" t="e">
        <f ca="1">IF($B352&lt;='Visualization - Projection'!$C$18,OFFSET(Projection!D352,$A$2,0),NA())</f>
        <v>#N/A</v>
      </c>
      <c r="F352" s="12" t="e">
        <f ca="1">IF($B352&lt;='Visualization - Projection'!$C$18,OFFSET(Projection!#REF!,$A$2,0),NA())</f>
        <v>#N/A</v>
      </c>
      <c r="G352" s="10" t="e">
        <f ca="1">IF($B352&lt;='Visualization - Projection'!$C$18,OFFSET(Projection!E352,$A$2,0),NA())</f>
        <v>#N/A</v>
      </c>
      <c r="H352" s="12" t="e">
        <f ca="1">IF($B352&lt;='Visualization - Projection'!$C$18,OFFSET(Projection!F352,$A$2,0),NA())</f>
        <v>#N/A</v>
      </c>
      <c r="I352" s="12" t="e">
        <f ca="1">IF($B352&lt;='Visualization - Projection'!$C$18,OFFSET(Projection!#REF!,$A$2,0),NA())</f>
        <v>#N/A</v>
      </c>
      <c r="J352" s="10" t="e">
        <f ca="1">IF($B352&lt;='Visualization - Projection'!$C$18,OFFSET(Projection!O352,$A$2,0),NA())</f>
        <v>#N/A</v>
      </c>
      <c r="K352" s="10" t="e">
        <f ca="1">IF($B352&lt;='Visualization - Projection'!$C$18,OFFSET(Projection!P352,$A$2,0),NA())</f>
        <v>#N/A</v>
      </c>
      <c r="L352" s="12" t="e">
        <f ca="1">IF($B352&lt;='Visualization - Projection'!$C$18,OFFSET(Projection!Q352,$A$2,0),NA())</f>
        <v>#N/A</v>
      </c>
      <c r="M352" s="12" t="e">
        <f ca="1">IF($B352&lt;='Visualization - Projection'!$C$18,OFFSET(Projection!#REF!,$A$2,0),NA())</f>
        <v>#N/A</v>
      </c>
      <c r="N352" s="10" t="e">
        <f ca="1">IF($B352&lt;='Visualization - Projection'!$C$18,OFFSET(Projection!T352,$A$2,0),NA())</f>
        <v>#N/A</v>
      </c>
      <c r="O352" s="11" t="e">
        <f ca="1">IF($B352&lt;='Visualization - Projection'!$C$18,OFFSET(Projection!U352,$A$2,0),NA())</f>
        <v>#N/A</v>
      </c>
      <c r="P352" s="12" t="e">
        <f ca="1">IF($B352&lt;='Visualization - Projection'!$C$18,OFFSET(Projection!V352,$A$2,0),NA())</f>
        <v>#N/A</v>
      </c>
      <c r="Q352" s="10" t="e">
        <f ca="1">IF($B352&lt;='Visualization - Projection'!$C$18,OFFSET(Projection!W352,$A$2,0),NA())</f>
        <v>#N/A</v>
      </c>
      <c r="R352" s="11" t="e">
        <f ca="1">IF($B352&lt;='Visualization - Projection'!$C$18,OFFSET(Projection!X352,$A$2,0),NA())</f>
        <v>#N/A</v>
      </c>
      <c r="S352" s="12" t="e">
        <f ca="1">IF($B352&lt;='Visualization - Projection'!$C$18,OFFSET(Projection!Y352,$A$2,0),NA())</f>
        <v>#N/A</v>
      </c>
      <c r="T352" s="10" t="e">
        <f ca="1">IF($B352&lt;='Visualization - Projection'!$C$18,OFFSET(Projection!Z352,$A$2,0),NA())</f>
        <v>#N/A</v>
      </c>
      <c r="U352" s="10" t="e">
        <f ca="1">IF($B352&lt;='Visualization - Projection'!$C$18,OFFSET(Projection!AA352,$A$2,0),NA())</f>
        <v>#N/A</v>
      </c>
      <c r="V352" s="12" t="e">
        <f ca="1">IF($B352&lt;='Visualization - Projection'!$C$18,OFFSET(Projection!AB352,$A$2,0),NA())</f>
        <v>#N/A</v>
      </c>
      <c r="W352" s="10" t="e">
        <f ca="1">IF($B352&lt;='Visualization - Projection'!$C$18,OFFSET(Projection!AC352,$A$2,0),NA())</f>
        <v>#N/A</v>
      </c>
      <c r="X352" s="12" t="e">
        <f ca="1">IF($B352&lt;='Visualization - Projection'!$C$18,OFFSET(Projection!AD352,$A$2,0),NA())</f>
        <v>#N/A</v>
      </c>
      <c r="Y352" s="11" t="e">
        <f ca="1">IF($B352&lt;='Visualization - Projection'!$C$18,OFFSET(Projection!AE352,$A$2,0),NA())</f>
        <v>#N/A</v>
      </c>
      <c r="Z352" s="10" t="e">
        <f ca="1">IF($B352&lt;='Visualization - Projection'!$C$18,OFFSET(Projection!AI352,$A$2,0),NA())</f>
        <v>#N/A</v>
      </c>
      <c r="AA352" s="11" t="e">
        <f ca="1">IF($B352&lt;='Visualization - Projection'!$C$18,OFFSET(Projection!AJ352,$A$2,0),NA())</f>
        <v>#N/A</v>
      </c>
      <c r="AB352" s="11" t="e">
        <f ca="1">IF($B352&lt;='Visualization - Projection'!$C$18,OFFSET(Projection!#REF!,$A$2,0),NA())</f>
        <v>#N/A</v>
      </c>
      <c r="AC352" s="11" t="e">
        <f ca="1">IF($B352&lt;='Visualization - Projection'!$C$18,OFFSET(Projection!AK352,$A$2,0),NA())</f>
        <v>#N/A</v>
      </c>
      <c r="AD352" s="10" t="e">
        <f ca="1">IF($B352&lt;='Visualization - Projection'!$C$18,OFFSET(Projection!AL352,$A$2,0),NA())</f>
        <v>#N/A</v>
      </c>
      <c r="AE352" s="10" t="e">
        <f ca="1">IF($B352&lt;='Visualization - Projection'!$C$18,OFFSET(Projection!AM352,$A$2,0),NA())</f>
        <v>#N/A</v>
      </c>
      <c r="AF352" s="3" t="e">
        <f ca="1">IF($B352&lt;='Visualization - Projection'!$C$18,OFFSET(Projection!K352,$A$2,0),NA())</f>
        <v>#N/A</v>
      </c>
      <c r="AG352" s="3" t="e">
        <f ca="1">IF($B352&lt;='Visualization - Projection'!$C$18,OFFSET(Projection!M352,$A$2,0),NA())</f>
        <v>#N/A</v>
      </c>
      <c r="AH352" s="3" t="e">
        <f ca="1">IF($B352&lt;='Visualization - Projection'!$C$18,OFFSET(Projection!N352,$A$2,0),NA())</f>
        <v>#N/A</v>
      </c>
    </row>
    <row r="353" spans="2:34">
      <c r="B353" s="9" t="e">
        <f ca="1">IF(B352&lt;'Visualization - Projection'!$C$18,OFFSET(Projection!A353,$A$2,0),NA())</f>
        <v>#N/A</v>
      </c>
      <c r="C353" s="10" t="e">
        <f ca="1">IF($B353&lt;='Visualization - Projection'!$C$18,OFFSET(Projection!B353,$A$2,0),NA())</f>
        <v>#N/A</v>
      </c>
      <c r="D353" s="11" t="e">
        <f ca="1">IF($B353&lt;='Visualization - Projection'!$C$18,OFFSET(Projection!C353,$A$2,0),NA())</f>
        <v>#N/A</v>
      </c>
      <c r="E353" s="12" t="e">
        <f ca="1">IF($B353&lt;='Visualization - Projection'!$C$18,OFFSET(Projection!D353,$A$2,0),NA())</f>
        <v>#N/A</v>
      </c>
      <c r="F353" s="12" t="e">
        <f ca="1">IF($B353&lt;='Visualization - Projection'!$C$18,OFFSET(Projection!#REF!,$A$2,0),NA())</f>
        <v>#N/A</v>
      </c>
      <c r="G353" s="10" t="e">
        <f ca="1">IF($B353&lt;='Visualization - Projection'!$C$18,OFFSET(Projection!E353,$A$2,0),NA())</f>
        <v>#N/A</v>
      </c>
      <c r="H353" s="12" t="e">
        <f ca="1">IF($B353&lt;='Visualization - Projection'!$C$18,OFFSET(Projection!F353,$A$2,0),NA())</f>
        <v>#N/A</v>
      </c>
      <c r="I353" s="12" t="e">
        <f ca="1">IF($B353&lt;='Visualization - Projection'!$C$18,OFFSET(Projection!#REF!,$A$2,0),NA())</f>
        <v>#N/A</v>
      </c>
      <c r="J353" s="10" t="e">
        <f ca="1">IF($B353&lt;='Visualization - Projection'!$C$18,OFFSET(Projection!O353,$A$2,0),NA())</f>
        <v>#N/A</v>
      </c>
      <c r="K353" s="10" t="e">
        <f ca="1">IF($B353&lt;='Visualization - Projection'!$C$18,OFFSET(Projection!P353,$A$2,0),NA())</f>
        <v>#N/A</v>
      </c>
      <c r="L353" s="12" t="e">
        <f ca="1">IF($B353&lt;='Visualization - Projection'!$C$18,OFFSET(Projection!Q353,$A$2,0),NA())</f>
        <v>#N/A</v>
      </c>
      <c r="M353" s="12" t="e">
        <f ca="1">IF($B353&lt;='Visualization - Projection'!$C$18,OFFSET(Projection!#REF!,$A$2,0),NA())</f>
        <v>#N/A</v>
      </c>
      <c r="N353" s="10" t="e">
        <f ca="1">IF($B353&lt;='Visualization - Projection'!$C$18,OFFSET(Projection!T353,$A$2,0),NA())</f>
        <v>#N/A</v>
      </c>
      <c r="O353" s="11" t="e">
        <f ca="1">IF($B353&lt;='Visualization - Projection'!$C$18,OFFSET(Projection!U353,$A$2,0),NA())</f>
        <v>#N/A</v>
      </c>
      <c r="P353" s="12" t="e">
        <f ca="1">IF($B353&lt;='Visualization - Projection'!$C$18,OFFSET(Projection!V353,$A$2,0),NA())</f>
        <v>#N/A</v>
      </c>
      <c r="Q353" s="10" t="e">
        <f ca="1">IF($B353&lt;='Visualization - Projection'!$C$18,OFFSET(Projection!W353,$A$2,0),NA())</f>
        <v>#N/A</v>
      </c>
      <c r="R353" s="11" t="e">
        <f ca="1">IF($B353&lt;='Visualization - Projection'!$C$18,OFFSET(Projection!X353,$A$2,0),NA())</f>
        <v>#N/A</v>
      </c>
      <c r="S353" s="12" t="e">
        <f ca="1">IF($B353&lt;='Visualization - Projection'!$C$18,OFFSET(Projection!Y353,$A$2,0),NA())</f>
        <v>#N/A</v>
      </c>
      <c r="T353" s="10" t="e">
        <f ca="1">IF($B353&lt;='Visualization - Projection'!$C$18,OFFSET(Projection!Z353,$A$2,0),NA())</f>
        <v>#N/A</v>
      </c>
      <c r="U353" s="10" t="e">
        <f ca="1">IF($B353&lt;='Visualization - Projection'!$C$18,OFFSET(Projection!AA353,$A$2,0),NA())</f>
        <v>#N/A</v>
      </c>
      <c r="V353" s="12" t="e">
        <f ca="1">IF($B353&lt;='Visualization - Projection'!$C$18,OFFSET(Projection!AB353,$A$2,0),NA())</f>
        <v>#N/A</v>
      </c>
      <c r="W353" s="10" t="e">
        <f ca="1">IF($B353&lt;='Visualization - Projection'!$C$18,OFFSET(Projection!AC353,$A$2,0),NA())</f>
        <v>#N/A</v>
      </c>
      <c r="X353" s="12" t="e">
        <f ca="1">IF($B353&lt;='Visualization - Projection'!$C$18,OFFSET(Projection!AD353,$A$2,0),NA())</f>
        <v>#N/A</v>
      </c>
      <c r="Y353" s="11" t="e">
        <f ca="1">IF($B353&lt;='Visualization - Projection'!$C$18,OFFSET(Projection!AE353,$A$2,0),NA())</f>
        <v>#N/A</v>
      </c>
      <c r="Z353" s="10" t="e">
        <f ca="1">IF($B353&lt;='Visualization - Projection'!$C$18,OFFSET(Projection!AI353,$A$2,0),NA())</f>
        <v>#N/A</v>
      </c>
      <c r="AA353" s="11" t="e">
        <f ca="1">IF($B353&lt;='Visualization - Projection'!$C$18,OFFSET(Projection!AJ353,$A$2,0),NA())</f>
        <v>#N/A</v>
      </c>
      <c r="AB353" s="11" t="e">
        <f ca="1">IF($B353&lt;='Visualization - Projection'!$C$18,OFFSET(Projection!#REF!,$A$2,0),NA())</f>
        <v>#N/A</v>
      </c>
      <c r="AC353" s="11" t="e">
        <f ca="1">IF($B353&lt;='Visualization - Projection'!$C$18,OFFSET(Projection!AK353,$A$2,0),NA())</f>
        <v>#N/A</v>
      </c>
      <c r="AD353" s="10" t="e">
        <f ca="1">IF($B353&lt;='Visualization - Projection'!$C$18,OFFSET(Projection!AL353,$A$2,0),NA())</f>
        <v>#N/A</v>
      </c>
      <c r="AE353" s="10" t="e">
        <f ca="1">IF($B353&lt;='Visualization - Projection'!$C$18,OFFSET(Projection!AM353,$A$2,0),NA())</f>
        <v>#N/A</v>
      </c>
      <c r="AF353" s="3" t="e">
        <f ca="1">IF($B353&lt;='Visualization - Projection'!$C$18,OFFSET(Projection!K353,$A$2,0),NA())</f>
        <v>#N/A</v>
      </c>
      <c r="AG353" s="3" t="e">
        <f ca="1">IF($B353&lt;='Visualization - Projection'!$C$18,OFFSET(Projection!M353,$A$2,0),NA())</f>
        <v>#N/A</v>
      </c>
      <c r="AH353" s="3" t="e">
        <f ca="1">IF($B353&lt;='Visualization - Projection'!$C$18,OFFSET(Projection!N353,$A$2,0),NA())</f>
        <v>#N/A</v>
      </c>
    </row>
    <row r="354" spans="2:34">
      <c r="B354" s="9" t="e">
        <f ca="1">IF(B353&lt;'Visualization - Projection'!$C$18,OFFSET(Projection!A354,$A$2,0),NA())</f>
        <v>#N/A</v>
      </c>
      <c r="C354" s="10" t="e">
        <f ca="1">IF($B354&lt;='Visualization - Projection'!$C$18,OFFSET(Projection!B354,$A$2,0),NA())</f>
        <v>#N/A</v>
      </c>
      <c r="D354" s="11" t="e">
        <f ca="1">IF($B354&lt;='Visualization - Projection'!$C$18,OFFSET(Projection!C354,$A$2,0),NA())</f>
        <v>#N/A</v>
      </c>
      <c r="E354" s="12" t="e">
        <f ca="1">IF($B354&lt;='Visualization - Projection'!$C$18,OFFSET(Projection!D354,$A$2,0),NA())</f>
        <v>#N/A</v>
      </c>
      <c r="F354" s="12" t="e">
        <f ca="1">IF($B354&lt;='Visualization - Projection'!$C$18,OFFSET(Projection!#REF!,$A$2,0),NA())</f>
        <v>#N/A</v>
      </c>
      <c r="G354" s="10" t="e">
        <f ca="1">IF($B354&lt;='Visualization - Projection'!$C$18,OFFSET(Projection!E354,$A$2,0),NA())</f>
        <v>#N/A</v>
      </c>
      <c r="H354" s="12" t="e">
        <f ca="1">IF($B354&lt;='Visualization - Projection'!$C$18,OFFSET(Projection!F354,$A$2,0),NA())</f>
        <v>#N/A</v>
      </c>
      <c r="I354" s="12" t="e">
        <f ca="1">IF($B354&lt;='Visualization - Projection'!$C$18,OFFSET(Projection!#REF!,$A$2,0),NA())</f>
        <v>#N/A</v>
      </c>
      <c r="J354" s="10" t="e">
        <f ca="1">IF($B354&lt;='Visualization - Projection'!$C$18,OFFSET(Projection!O354,$A$2,0),NA())</f>
        <v>#N/A</v>
      </c>
      <c r="K354" s="10" t="e">
        <f ca="1">IF($B354&lt;='Visualization - Projection'!$C$18,OFFSET(Projection!P354,$A$2,0),NA())</f>
        <v>#N/A</v>
      </c>
      <c r="L354" s="12" t="e">
        <f ca="1">IF($B354&lt;='Visualization - Projection'!$C$18,OFFSET(Projection!Q354,$A$2,0),NA())</f>
        <v>#N/A</v>
      </c>
      <c r="M354" s="12" t="e">
        <f ca="1">IF($B354&lt;='Visualization - Projection'!$C$18,OFFSET(Projection!#REF!,$A$2,0),NA())</f>
        <v>#N/A</v>
      </c>
      <c r="N354" s="10" t="e">
        <f ca="1">IF($B354&lt;='Visualization - Projection'!$C$18,OFFSET(Projection!T354,$A$2,0),NA())</f>
        <v>#N/A</v>
      </c>
      <c r="O354" s="11" t="e">
        <f ca="1">IF($B354&lt;='Visualization - Projection'!$C$18,OFFSET(Projection!U354,$A$2,0),NA())</f>
        <v>#N/A</v>
      </c>
      <c r="P354" s="12" t="e">
        <f ca="1">IF($B354&lt;='Visualization - Projection'!$C$18,OFFSET(Projection!V354,$A$2,0),NA())</f>
        <v>#N/A</v>
      </c>
      <c r="Q354" s="10" t="e">
        <f ca="1">IF($B354&lt;='Visualization - Projection'!$C$18,OFFSET(Projection!W354,$A$2,0),NA())</f>
        <v>#N/A</v>
      </c>
      <c r="R354" s="11" t="e">
        <f ca="1">IF($B354&lt;='Visualization - Projection'!$C$18,OFFSET(Projection!X354,$A$2,0),NA())</f>
        <v>#N/A</v>
      </c>
      <c r="S354" s="12" t="e">
        <f ca="1">IF($B354&lt;='Visualization - Projection'!$C$18,OFFSET(Projection!Y354,$A$2,0),NA())</f>
        <v>#N/A</v>
      </c>
      <c r="T354" s="10" t="e">
        <f ca="1">IF($B354&lt;='Visualization - Projection'!$C$18,OFFSET(Projection!Z354,$A$2,0),NA())</f>
        <v>#N/A</v>
      </c>
      <c r="U354" s="10" t="e">
        <f ca="1">IF($B354&lt;='Visualization - Projection'!$C$18,OFFSET(Projection!AA354,$A$2,0),NA())</f>
        <v>#N/A</v>
      </c>
      <c r="V354" s="12" t="e">
        <f ca="1">IF($B354&lt;='Visualization - Projection'!$C$18,OFFSET(Projection!AB354,$A$2,0),NA())</f>
        <v>#N/A</v>
      </c>
      <c r="W354" s="10" t="e">
        <f ca="1">IF($B354&lt;='Visualization - Projection'!$C$18,OFFSET(Projection!AC354,$A$2,0),NA())</f>
        <v>#N/A</v>
      </c>
      <c r="X354" s="12" t="e">
        <f ca="1">IF($B354&lt;='Visualization - Projection'!$C$18,OFFSET(Projection!AD354,$A$2,0),NA())</f>
        <v>#N/A</v>
      </c>
      <c r="Y354" s="11" t="e">
        <f ca="1">IF($B354&lt;='Visualization - Projection'!$C$18,OFFSET(Projection!AE354,$A$2,0),NA())</f>
        <v>#N/A</v>
      </c>
      <c r="Z354" s="10" t="e">
        <f ca="1">IF($B354&lt;='Visualization - Projection'!$C$18,OFFSET(Projection!AI354,$A$2,0),NA())</f>
        <v>#N/A</v>
      </c>
      <c r="AA354" s="11" t="e">
        <f ca="1">IF($B354&lt;='Visualization - Projection'!$C$18,OFFSET(Projection!AJ354,$A$2,0),NA())</f>
        <v>#N/A</v>
      </c>
      <c r="AB354" s="11" t="e">
        <f ca="1">IF($B354&lt;='Visualization - Projection'!$C$18,OFFSET(Projection!#REF!,$A$2,0),NA())</f>
        <v>#N/A</v>
      </c>
      <c r="AC354" s="11" t="e">
        <f ca="1">IF($B354&lt;='Visualization - Projection'!$C$18,OFFSET(Projection!AK354,$A$2,0),NA())</f>
        <v>#N/A</v>
      </c>
      <c r="AD354" s="10" t="e">
        <f ca="1">IF($B354&lt;='Visualization - Projection'!$C$18,OFFSET(Projection!AL354,$A$2,0),NA())</f>
        <v>#N/A</v>
      </c>
      <c r="AE354" s="10" t="e">
        <f ca="1">IF($B354&lt;='Visualization - Projection'!$C$18,OFFSET(Projection!AM354,$A$2,0),NA())</f>
        <v>#N/A</v>
      </c>
      <c r="AF354" s="3" t="e">
        <f ca="1">IF($B354&lt;='Visualization - Projection'!$C$18,OFFSET(Projection!K354,$A$2,0),NA())</f>
        <v>#N/A</v>
      </c>
      <c r="AG354" s="3" t="e">
        <f ca="1">IF($B354&lt;='Visualization - Projection'!$C$18,OFFSET(Projection!M354,$A$2,0),NA())</f>
        <v>#N/A</v>
      </c>
      <c r="AH354" s="3" t="e">
        <f ca="1">IF($B354&lt;='Visualization - Projection'!$C$18,OFFSET(Projection!N354,$A$2,0),NA())</f>
        <v>#N/A</v>
      </c>
    </row>
    <row r="355" spans="2:34">
      <c r="B355" s="9" t="e">
        <f ca="1">IF(B354&lt;'Visualization - Projection'!$C$18,OFFSET(Projection!A355,$A$2,0),NA())</f>
        <v>#N/A</v>
      </c>
      <c r="C355" s="10" t="e">
        <f ca="1">IF($B355&lt;='Visualization - Projection'!$C$18,OFFSET(Projection!B355,$A$2,0),NA())</f>
        <v>#N/A</v>
      </c>
      <c r="D355" s="11" t="e">
        <f ca="1">IF($B355&lt;='Visualization - Projection'!$C$18,OFFSET(Projection!C355,$A$2,0),NA())</f>
        <v>#N/A</v>
      </c>
      <c r="E355" s="12" t="e">
        <f ca="1">IF($B355&lt;='Visualization - Projection'!$C$18,OFFSET(Projection!D355,$A$2,0),NA())</f>
        <v>#N/A</v>
      </c>
      <c r="F355" s="12" t="e">
        <f ca="1">IF($B355&lt;='Visualization - Projection'!$C$18,OFFSET(Projection!#REF!,$A$2,0),NA())</f>
        <v>#N/A</v>
      </c>
      <c r="G355" s="10" t="e">
        <f ca="1">IF($B355&lt;='Visualization - Projection'!$C$18,OFFSET(Projection!E355,$A$2,0),NA())</f>
        <v>#N/A</v>
      </c>
      <c r="H355" s="12" t="e">
        <f ca="1">IF($B355&lt;='Visualization - Projection'!$C$18,OFFSET(Projection!F355,$A$2,0),NA())</f>
        <v>#N/A</v>
      </c>
      <c r="I355" s="12" t="e">
        <f ca="1">IF($B355&lt;='Visualization - Projection'!$C$18,OFFSET(Projection!#REF!,$A$2,0),NA())</f>
        <v>#N/A</v>
      </c>
      <c r="J355" s="10" t="e">
        <f ca="1">IF($B355&lt;='Visualization - Projection'!$C$18,OFFSET(Projection!O355,$A$2,0),NA())</f>
        <v>#N/A</v>
      </c>
      <c r="K355" s="10" t="e">
        <f ca="1">IF($B355&lt;='Visualization - Projection'!$C$18,OFFSET(Projection!P355,$A$2,0),NA())</f>
        <v>#N/A</v>
      </c>
      <c r="L355" s="12" t="e">
        <f ca="1">IF($B355&lt;='Visualization - Projection'!$C$18,OFFSET(Projection!Q355,$A$2,0),NA())</f>
        <v>#N/A</v>
      </c>
      <c r="M355" s="12" t="e">
        <f ca="1">IF($B355&lt;='Visualization - Projection'!$C$18,OFFSET(Projection!#REF!,$A$2,0),NA())</f>
        <v>#N/A</v>
      </c>
      <c r="N355" s="10" t="e">
        <f ca="1">IF($B355&lt;='Visualization - Projection'!$C$18,OFFSET(Projection!T355,$A$2,0),NA())</f>
        <v>#N/A</v>
      </c>
      <c r="O355" s="11" t="e">
        <f ca="1">IF($B355&lt;='Visualization - Projection'!$C$18,OFFSET(Projection!U355,$A$2,0),NA())</f>
        <v>#N/A</v>
      </c>
      <c r="P355" s="12" t="e">
        <f ca="1">IF($B355&lt;='Visualization - Projection'!$C$18,OFFSET(Projection!V355,$A$2,0),NA())</f>
        <v>#N/A</v>
      </c>
      <c r="Q355" s="10" t="e">
        <f ca="1">IF($B355&lt;='Visualization - Projection'!$C$18,OFFSET(Projection!W355,$A$2,0),NA())</f>
        <v>#N/A</v>
      </c>
      <c r="R355" s="11" t="e">
        <f ca="1">IF($B355&lt;='Visualization - Projection'!$C$18,OFFSET(Projection!X355,$A$2,0),NA())</f>
        <v>#N/A</v>
      </c>
      <c r="S355" s="12" t="e">
        <f ca="1">IF($B355&lt;='Visualization - Projection'!$C$18,OFFSET(Projection!Y355,$A$2,0),NA())</f>
        <v>#N/A</v>
      </c>
      <c r="T355" s="10" t="e">
        <f ca="1">IF($B355&lt;='Visualization - Projection'!$C$18,OFFSET(Projection!Z355,$A$2,0),NA())</f>
        <v>#N/A</v>
      </c>
      <c r="U355" s="10" t="e">
        <f ca="1">IF($B355&lt;='Visualization - Projection'!$C$18,OFFSET(Projection!AA355,$A$2,0),NA())</f>
        <v>#N/A</v>
      </c>
      <c r="V355" s="12" t="e">
        <f ca="1">IF($B355&lt;='Visualization - Projection'!$C$18,OFFSET(Projection!AB355,$A$2,0),NA())</f>
        <v>#N/A</v>
      </c>
      <c r="W355" s="10" t="e">
        <f ca="1">IF($B355&lt;='Visualization - Projection'!$C$18,OFFSET(Projection!AC355,$A$2,0),NA())</f>
        <v>#N/A</v>
      </c>
      <c r="X355" s="12" t="e">
        <f ca="1">IF($B355&lt;='Visualization - Projection'!$C$18,OFFSET(Projection!AD355,$A$2,0),NA())</f>
        <v>#N/A</v>
      </c>
      <c r="Y355" s="11" t="e">
        <f ca="1">IF($B355&lt;='Visualization - Projection'!$C$18,OFFSET(Projection!AE355,$A$2,0),NA())</f>
        <v>#N/A</v>
      </c>
      <c r="Z355" s="10" t="e">
        <f ca="1">IF($B355&lt;='Visualization - Projection'!$C$18,OFFSET(Projection!AI355,$A$2,0),NA())</f>
        <v>#N/A</v>
      </c>
      <c r="AA355" s="11" t="e">
        <f ca="1">IF($B355&lt;='Visualization - Projection'!$C$18,OFFSET(Projection!AJ355,$A$2,0),NA())</f>
        <v>#N/A</v>
      </c>
      <c r="AB355" s="11" t="e">
        <f ca="1">IF($B355&lt;='Visualization - Projection'!$C$18,OFFSET(Projection!#REF!,$A$2,0),NA())</f>
        <v>#N/A</v>
      </c>
      <c r="AC355" s="11" t="e">
        <f ca="1">IF($B355&lt;='Visualization - Projection'!$C$18,OFFSET(Projection!AK355,$A$2,0),NA())</f>
        <v>#N/A</v>
      </c>
      <c r="AD355" s="10" t="e">
        <f ca="1">IF($B355&lt;='Visualization - Projection'!$C$18,OFFSET(Projection!AL355,$A$2,0),NA())</f>
        <v>#N/A</v>
      </c>
      <c r="AE355" s="10" t="e">
        <f ca="1">IF($B355&lt;='Visualization - Projection'!$C$18,OFFSET(Projection!AM355,$A$2,0),NA())</f>
        <v>#N/A</v>
      </c>
      <c r="AF355" s="3" t="e">
        <f ca="1">IF($B355&lt;='Visualization - Projection'!$C$18,OFFSET(Projection!K355,$A$2,0),NA())</f>
        <v>#N/A</v>
      </c>
      <c r="AG355" s="3" t="e">
        <f ca="1">IF($B355&lt;='Visualization - Projection'!$C$18,OFFSET(Projection!M355,$A$2,0),NA())</f>
        <v>#N/A</v>
      </c>
      <c r="AH355" s="3" t="e">
        <f ca="1">IF($B355&lt;='Visualization - Projection'!$C$18,OFFSET(Projection!N355,$A$2,0),NA())</f>
        <v>#N/A</v>
      </c>
    </row>
    <row r="356" spans="2:34">
      <c r="B356" s="9" t="e">
        <f ca="1">IF(B355&lt;'Visualization - Projection'!$C$18,OFFSET(Projection!A356,$A$2,0),NA())</f>
        <v>#N/A</v>
      </c>
      <c r="C356" s="10" t="e">
        <f ca="1">IF($B356&lt;='Visualization - Projection'!$C$18,OFFSET(Projection!B356,$A$2,0),NA())</f>
        <v>#N/A</v>
      </c>
      <c r="D356" s="11" t="e">
        <f ca="1">IF($B356&lt;='Visualization - Projection'!$C$18,OFFSET(Projection!C356,$A$2,0),NA())</f>
        <v>#N/A</v>
      </c>
      <c r="E356" s="12" t="e">
        <f ca="1">IF($B356&lt;='Visualization - Projection'!$C$18,OFFSET(Projection!D356,$A$2,0),NA())</f>
        <v>#N/A</v>
      </c>
      <c r="F356" s="12" t="e">
        <f ca="1">IF($B356&lt;='Visualization - Projection'!$C$18,OFFSET(Projection!#REF!,$A$2,0),NA())</f>
        <v>#N/A</v>
      </c>
      <c r="G356" s="10" t="e">
        <f ca="1">IF($B356&lt;='Visualization - Projection'!$C$18,OFFSET(Projection!E356,$A$2,0),NA())</f>
        <v>#N/A</v>
      </c>
      <c r="H356" s="12" t="e">
        <f ca="1">IF($B356&lt;='Visualization - Projection'!$C$18,OFFSET(Projection!F356,$A$2,0),NA())</f>
        <v>#N/A</v>
      </c>
      <c r="I356" s="12" t="e">
        <f ca="1">IF($B356&lt;='Visualization - Projection'!$C$18,OFFSET(Projection!#REF!,$A$2,0),NA())</f>
        <v>#N/A</v>
      </c>
      <c r="J356" s="10" t="e">
        <f ca="1">IF($B356&lt;='Visualization - Projection'!$C$18,OFFSET(Projection!O356,$A$2,0),NA())</f>
        <v>#N/A</v>
      </c>
      <c r="K356" s="10" t="e">
        <f ca="1">IF($B356&lt;='Visualization - Projection'!$C$18,OFFSET(Projection!P356,$A$2,0),NA())</f>
        <v>#N/A</v>
      </c>
      <c r="L356" s="12" t="e">
        <f ca="1">IF($B356&lt;='Visualization - Projection'!$C$18,OFFSET(Projection!Q356,$A$2,0),NA())</f>
        <v>#N/A</v>
      </c>
      <c r="M356" s="12" t="e">
        <f ca="1">IF($B356&lt;='Visualization - Projection'!$C$18,OFFSET(Projection!#REF!,$A$2,0),NA())</f>
        <v>#N/A</v>
      </c>
      <c r="N356" s="10" t="e">
        <f ca="1">IF($B356&lt;='Visualization - Projection'!$C$18,OFFSET(Projection!T356,$A$2,0),NA())</f>
        <v>#N/A</v>
      </c>
      <c r="O356" s="11" t="e">
        <f ca="1">IF($B356&lt;='Visualization - Projection'!$C$18,OFFSET(Projection!U356,$A$2,0),NA())</f>
        <v>#N/A</v>
      </c>
      <c r="P356" s="12" t="e">
        <f ca="1">IF($B356&lt;='Visualization - Projection'!$C$18,OFFSET(Projection!V356,$A$2,0),NA())</f>
        <v>#N/A</v>
      </c>
      <c r="Q356" s="10" t="e">
        <f ca="1">IF($B356&lt;='Visualization - Projection'!$C$18,OFFSET(Projection!W356,$A$2,0),NA())</f>
        <v>#N/A</v>
      </c>
      <c r="R356" s="11" t="e">
        <f ca="1">IF($B356&lt;='Visualization - Projection'!$C$18,OFFSET(Projection!X356,$A$2,0),NA())</f>
        <v>#N/A</v>
      </c>
      <c r="S356" s="12" t="e">
        <f ca="1">IF($B356&lt;='Visualization - Projection'!$C$18,OFFSET(Projection!Y356,$A$2,0),NA())</f>
        <v>#N/A</v>
      </c>
      <c r="T356" s="10" t="e">
        <f ca="1">IF($B356&lt;='Visualization - Projection'!$C$18,OFFSET(Projection!Z356,$A$2,0),NA())</f>
        <v>#N/A</v>
      </c>
      <c r="U356" s="10" t="e">
        <f ca="1">IF($B356&lt;='Visualization - Projection'!$C$18,OFFSET(Projection!AA356,$A$2,0),NA())</f>
        <v>#N/A</v>
      </c>
      <c r="V356" s="12" t="e">
        <f ca="1">IF($B356&lt;='Visualization - Projection'!$C$18,OFFSET(Projection!AB356,$A$2,0),NA())</f>
        <v>#N/A</v>
      </c>
      <c r="W356" s="10" t="e">
        <f ca="1">IF($B356&lt;='Visualization - Projection'!$C$18,OFFSET(Projection!AC356,$A$2,0),NA())</f>
        <v>#N/A</v>
      </c>
      <c r="X356" s="12" t="e">
        <f ca="1">IF($B356&lt;='Visualization - Projection'!$C$18,OFFSET(Projection!AD356,$A$2,0),NA())</f>
        <v>#N/A</v>
      </c>
      <c r="Y356" s="11" t="e">
        <f ca="1">IF($B356&lt;='Visualization - Projection'!$C$18,OFFSET(Projection!AE356,$A$2,0),NA())</f>
        <v>#N/A</v>
      </c>
      <c r="Z356" s="10" t="e">
        <f ca="1">IF($B356&lt;='Visualization - Projection'!$C$18,OFFSET(Projection!AI356,$A$2,0),NA())</f>
        <v>#N/A</v>
      </c>
      <c r="AA356" s="11" t="e">
        <f ca="1">IF($B356&lt;='Visualization - Projection'!$C$18,OFFSET(Projection!AJ356,$A$2,0),NA())</f>
        <v>#N/A</v>
      </c>
      <c r="AB356" s="11" t="e">
        <f ca="1">IF($B356&lt;='Visualization - Projection'!$C$18,OFFSET(Projection!#REF!,$A$2,0),NA())</f>
        <v>#N/A</v>
      </c>
      <c r="AC356" s="11" t="e">
        <f ca="1">IF($B356&lt;='Visualization - Projection'!$C$18,OFFSET(Projection!AK356,$A$2,0),NA())</f>
        <v>#N/A</v>
      </c>
      <c r="AD356" s="10" t="e">
        <f ca="1">IF($B356&lt;='Visualization - Projection'!$C$18,OFFSET(Projection!AL356,$A$2,0),NA())</f>
        <v>#N/A</v>
      </c>
      <c r="AE356" s="10" t="e">
        <f ca="1">IF($B356&lt;='Visualization - Projection'!$C$18,OFFSET(Projection!AM356,$A$2,0),NA())</f>
        <v>#N/A</v>
      </c>
      <c r="AF356" s="3" t="e">
        <f ca="1">IF($B356&lt;='Visualization - Projection'!$C$18,OFFSET(Projection!K356,$A$2,0),NA())</f>
        <v>#N/A</v>
      </c>
      <c r="AG356" s="3" t="e">
        <f ca="1">IF($B356&lt;='Visualization - Projection'!$C$18,OFFSET(Projection!M356,$A$2,0),NA())</f>
        <v>#N/A</v>
      </c>
      <c r="AH356" s="3" t="e">
        <f ca="1">IF($B356&lt;='Visualization - Projection'!$C$18,OFFSET(Projection!N356,$A$2,0),NA())</f>
        <v>#N/A</v>
      </c>
    </row>
    <row r="357" spans="2:34">
      <c r="B357" s="9" t="e">
        <f ca="1">IF(B356&lt;'Visualization - Projection'!$C$18,OFFSET(Projection!A357,$A$2,0),NA())</f>
        <v>#N/A</v>
      </c>
      <c r="C357" s="10" t="e">
        <f ca="1">IF($B357&lt;='Visualization - Projection'!$C$18,OFFSET(Projection!B357,$A$2,0),NA())</f>
        <v>#N/A</v>
      </c>
      <c r="D357" s="11" t="e">
        <f ca="1">IF($B357&lt;='Visualization - Projection'!$C$18,OFFSET(Projection!C357,$A$2,0),NA())</f>
        <v>#N/A</v>
      </c>
      <c r="E357" s="12" t="e">
        <f ca="1">IF($B357&lt;='Visualization - Projection'!$C$18,OFFSET(Projection!D357,$A$2,0),NA())</f>
        <v>#N/A</v>
      </c>
      <c r="F357" s="12" t="e">
        <f ca="1">IF($B357&lt;='Visualization - Projection'!$C$18,OFFSET(Projection!#REF!,$A$2,0),NA())</f>
        <v>#N/A</v>
      </c>
      <c r="G357" s="10" t="e">
        <f ca="1">IF($B357&lt;='Visualization - Projection'!$C$18,OFFSET(Projection!E357,$A$2,0),NA())</f>
        <v>#N/A</v>
      </c>
      <c r="H357" s="12" t="e">
        <f ca="1">IF($B357&lt;='Visualization - Projection'!$C$18,OFFSET(Projection!F357,$A$2,0),NA())</f>
        <v>#N/A</v>
      </c>
      <c r="I357" s="12" t="e">
        <f ca="1">IF($B357&lt;='Visualization - Projection'!$C$18,OFFSET(Projection!#REF!,$A$2,0),NA())</f>
        <v>#N/A</v>
      </c>
      <c r="J357" s="10" t="e">
        <f ca="1">IF($B357&lt;='Visualization - Projection'!$C$18,OFFSET(Projection!O357,$A$2,0),NA())</f>
        <v>#N/A</v>
      </c>
      <c r="K357" s="10" t="e">
        <f ca="1">IF($B357&lt;='Visualization - Projection'!$C$18,OFFSET(Projection!P357,$A$2,0),NA())</f>
        <v>#N/A</v>
      </c>
      <c r="L357" s="12" t="e">
        <f ca="1">IF($B357&lt;='Visualization - Projection'!$C$18,OFFSET(Projection!Q357,$A$2,0),NA())</f>
        <v>#N/A</v>
      </c>
      <c r="M357" s="12" t="e">
        <f ca="1">IF($B357&lt;='Visualization - Projection'!$C$18,OFFSET(Projection!#REF!,$A$2,0),NA())</f>
        <v>#N/A</v>
      </c>
      <c r="N357" s="10" t="e">
        <f ca="1">IF($B357&lt;='Visualization - Projection'!$C$18,OFFSET(Projection!T357,$A$2,0),NA())</f>
        <v>#N/A</v>
      </c>
      <c r="O357" s="11" t="e">
        <f ca="1">IF($B357&lt;='Visualization - Projection'!$C$18,OFFSET(Projection!U357,$A$2,0),NA())</f>
        <v>#N/A</v>
      </c>
      <c r="P357" s="12" t="e">
        <f ca="1">IF($B357&lt;='Visualization - Projection'!$C$18,OFFSET(Projection!V357,$A$2,0),NA())</f>
        <v>#N/A</v>
      </c>
      <c r="Q357" s="10" t="e">
        <f ca="1">IF($B357&lt;='Visualization - Projection'!$C$18,OFFSET(Projection!W357,$A$2,0),NA())</f>
        <v>#N/A</v>
      </c>
      <c r="R357" s="11" t="e">
        <f ca="1">IF($B357&lt;='Visualization - Projection'!$C$18,OFFSET(Projection!X357,$A$2,0),NA())</f>
        <v>#N/A</v>
      </c>
      <c r="S357" s="12" t="e">
        <f ca="1">IF($B357&lt;='Visualization - Projection'!$C$18,OFFSET(Projection!Y357,$A$2,0),NA())</f>
        <v>#N/A</v>
      </c>
      <c r="T357" s="10" t="e">
        <f ca="1">IF($B357&lt;='Visualization - Projection'!$C$18,OFFSET(Projection!Z357,$A$2,0),NA())</f>
        <v>#N/A</v>
      </c>
      <c r="U357" s="10" t="e">
        <f ca="1">IF($B357&lt;='Visualization - Projection'!$C$18,OFFSET(Projection!AA357,$A$2,0),NA())</f>
        <v>#N/A</v>
      </c>
      <c r="V357" s="12" t="e">
        <f ca="1">IF($B357&lt;='Visualization - Projection'!$C$18,OFFSET(Projection!AB357,$A$2,0),NA())</f>
        <v>#N/A</v>
      </c>
      <c r="W357" s="10" t="e">
        <f ca="1">IF($B357&lt;='Visualization - Projection'!$C$18,OFFSET(Projection!AC357,$A$2,0),NA())</f>
        <v>#N/A</v>
      </c>
      <c r="X357" s="12" t="e">
        <f ca="1">IF($B357&lt;='Visualization - Projection'!$C$18,OFFSET(Projection!AD357,$A$2,0),NA())</f>
        <v>#N/A</v>
      </c>
      <c r="Y357" s="11" t="e">
        <f ca="1">IF($B357&lt;='Visualization - Projection'!$C$18,OFFSET(Projection!AE357,$A$2,0),NA())</f>
        <v>#N/A</v>
      </c>
      <c r="Z357" s="10" t="e">
        <f ca="1">IF($B357&lt;='Visualization - Projection'!$C$18,OFFSET(Projection!AI357,$A$2,0),NA())</f>
        <v>#N/A</v>
      </c>
      <c r="AA357" s="11" t="e">
        <f ca="1">IF($B357&lt;='Visualization - Projection'!$C$18,OFFSET(Projection!AJ357,$A$2,0),NA())</f>
        <v>#N/A</v>
      </c>
      <c r="AB357" s="11" t="e">
        <f ca="1">IF($B357&lt;='Visualization - Projection'!$C$18,OFFSET(Projection!#REF!,$A$2,0),NA())</f>
        <v>#N/A</v>
      </c>
      <c r="AC357" s="11" t="e">
        <f ca="1">IF($B357&lt;='Visualization - Projection'!$C$18,OFFSET(Projection!AK357,$A$2,0),NA())</f>
        <v>#N/A</v>
      </c>
      <c r="AD357" s="10" t="e">
        <f ca="1">IF($B357&lt;='Visualization - Projection'!$C$18,OFFSET(Projection!AL357,$A$2,0),NA())</f>
        <v>#N/A</v>
      </c>
      <c r="AE357" s="10" t="e">
        <f ca="1">IF($B357&lt;='Visualization - Projection'!$C$18,OFFSET(Projection!AM357,$A$2,0),NA())</f>
        <v>#N/A</v>
      </c>
      <c r="AF357" s="3" t="e">
        <f ca="1">IF($B357&lt;='Visualization - Projection'!$C$18,OFFSET(Projection!K357,$A$2,0),NA())</f>
        <v>#N/A</v>
      </c>
      <c r="AG357" s="3" t="e">
        <f ca="1">IF($B357&lt;='Visualization - Projection'!$C$18,OFFSET(Projection!M357,$A$2,0),NA())</f>
        <v>#N/A</v>
      </c>
      <c r="AH357" s="3" t="e">
        <f ca="1">IF($B357&lt;='Visualization - Projection'!$C$18,OFFSET(Projection!N357,$A$2,0),NA())</f>
        <v>#N/A</v>
      </c>
    </row>
    <row r="358" spans="2:34">
      <c r="B358" s="9" t="e">
        <f ca="1">IF(B357&lt;'Visualization - Projection'!$C$18,OFFSET(Projection!A358,$A$2,0),NA())</f>
        <v>#N/A</v>
      </c>
      <c r="C358" s="10" t="e">
        <f ca="1">IF($B358&lt;='Visualization - Projection'!$C$18,OFFSET(Projection!B358,$A$2,0),NA())</f>
        <v>#N/A</v>
      </c>
      <c r="D358" s="11" t="e">
        <f ca="1">IF($B358&lt;='Visualization - Projection'!$C$18,OFFSET(Projection!C358,$A$2,0),NA())</f>
        <v>#N/A</v>
      </c>
      <c r="E358" s="12" t="e">
        <f ca="1">IF($B358&lt;='Visualization - Projection'!$C$18,OFFSET(Projection!D358,$A$2,0),NA())</f>
        <v>#N/A</v>
      </c>
      <c r="F358" s="12" t="e">
        <f ca="1">IF($B358&lt;='Visualization - Projection'!$C$18,OFFSET(Projection!#REF!,$A$2,0),NA())</f>
        <v>#N/A</v>
      </c>
      <c r="G358" s="10" t="e">
        <f ca="1">IF($B358&lt;='Visualization - Projection'!$C$18,OFFSET(Projection!E358,$A$2,0),NA())</f>
        <v>#N/A</v>
      </c>
      <c r="H358" s="12" t="e">
        <f ca="1">IF($B358&lt;='Visualization - Projection'!$C$18,OFFSET(Projection!F358,$A$2,0),NA())</f>
        <v>#N/A</v>
      </c>
      <c r="I358" s="12" t="e">
        <f ca="1">IF($B358&lt;='Visualization - Projection'!$C$18,OFFSET(Projection!#REF!,$A$2,0),NA())</f>
        <v>#N/A</v>
      </c>
      <c r="J358" s="10" t="e">
        <f ca="1">IF($B358&lt;='Visualization - Projection'!$C$18,OFFSET(Projection!O358,$A$2,0),NA())</f>
        <v>#N/A</v>
      </c>
      <c r="K358" s="10" t="e">
        <f ca="1">IF($B358&lt;='Visualization - Projection'!$C$18,OFFSET(Projection!P358,$A$2,0),NA())</f>
        <v>#N/A</v>
      </c>
      <c r="L358" s="12" t="e">
        <f ca="1">IF($B358&lt;='Visualization - Projection'!$C$18,OFFSET(Projection!Q358,$A$2,0),NA())</f>
        <v>#N/A</v>
      </c>
      <c r="M358" s="12" t="e">
        <f ca="1">IF($B358&lt;='Visualization - Projection'!$C$18,OFFSET(Projection!#REF!,$A$2,0),NA())</f>
        <v>#N/A</v>
      </c>
      <c r="N358" s="10" t="e">
        <f ca="1">IF($B358&lt;='Visualization - Projection'!$C$18,OFFSET(Projection!T358,$A$2,0),NA())</f>
        <v>#N/A</v>
      </c>
      <c r="O358" s="11" t="e">
        <f ca="1">IF($B358&lt;='Visualization - Projection'!$C$18,OFFSET(Projection!U358,$A$2,0),NA())</f>
        <v>#N/A</v>
      </c>
      <c r="P358" s="12" t="e">
        <f ca="1">IF($B358&lt;='Visualization - Projection'!$C$18,OFFSET(Projection!V358,$A$2,0),NA())</f>
        <v>#N/A</v>
      </c>
      <c r="Q358" s="10" t="e">
        <f ca="1">IF($B358&lt;='Visualization - Projection'!$C$18,OFFSET(Projection!W358,$A$2,0),NA())</f>
        <v>#N/A</v>
      </c>
      <c r="R358" s="11" t="e">
        <f ca="1">IF($B358&lt;='Visualization - Projection'!$C$18,OFFSET(Projection!X358,$A$2,0),NA())</f>
        <v>#N/A</v>
      </c>
      <c r="S358" s="12" t="e">
        <f ca="1">IF($B358&lt;='Visualization - Projection'!$C$18,OFFSET(Projection!Y358,$A$2,0),NA())</f>
        <v>#N/A</v>
      </c>
      <c r="T358" s="10" t="e">
        <f ca="1">IF($B358&lt;='Visualization - Projection'!$C$18,OFFSET(Projection!Z358,$A$2,0),NA())</f>
        <v>#N/A</v>
      </c>
      <c r="U358" s="10" t="e">
        <f ca="1">IF($B358&lt;='Visualization - Projection'!$C$18,OFFSET(Projection!AA358,$A$2,0),NA())</f>
        <v>#N/A</v>
      </c>
      <c r="V358" s="12" t="e">
        <f ca="1">IF($B358&lt;='Visualization - Projection'!$C$18,OFFSET(Projection!AB358,$A$2,0),NA())</f>
        <v>#N/A</v>
      </c>
      <c r="W358" s="10" t="e">
        <f ca="1">IF($B358&lt;='Visualization - Projection'!$C$18,OFFSET(Projection!AC358,$A$2,0),NA())</f>
        <v>#N/A</v>
      </c>
      <c r="X358" s="12" t="e">
        <f ca="1">IF($B358&lt;='Visualization - Projection'!$C$18,OFFSET(Projection!AD358,$A$2,0),NA())</f>
        <v>#N/A</v>
      </c>
      <c r="Y358" s="11" t="e">
        <f ca="1">IF($B358&lt;='Visualization - Projection'!$C$18,OFFSET(Projection!AE358,$A$2,0),NA())</f>
        <v>#N/A</v>
      </c>
      <c r="Z358" s="10" t="e">
        <f ca="1">IF($B358&lt;='Visualization - Projection'!$C$18,OFFSET(Projection!AI358,$A$2,0),NA())</f>
        <v>#N/A</v>
      </c>
      <c r="AA358" s="11" t="e">
        <f ca="1">IF($B358&lt;='Visualization - Projection'!$C$18,OFFSET(Projection!AJ358,$A$2,0),NA())</f>
        <v>#N/A</v>
      </c>
      <c r="AB358" s="11" t="e">
        <f ca="1">IF($B358&lt;='Visualization - Projection'!$C$18,OFFSET(Projection!#REF!,$A$2,0),NA())</f>
        <v>#N/A</v>
      </c>
      <c r="AC358" s="11" t="e">
        <f ca="1">IF($B358&lt;='Visualization - Projection'!$C$18,OFFSET(Projection!AK358,$A$2,0),NA())</f>
        <v>#N/A</v>
      </c>
      <c r="AD358" s="10" t="e">
        <f ca="1">IF($B358&lt;='Visualization - Projection'!$C$18,OFFSET(Projection!AL358,$A$2,0),NA())</f>
        <v>#N/A</v>
      </c>
      <c r="AE358" s="10" t="e">
        <f ca="1">IF($B358&lt;='Visualization - Projection'!$C$18,OFFSET(Projection!AM358,$A$2,0),NA())</f>
        <v>#N/A</v>
      </c>
      <c r="AF358" s="3" t="e">
        <f ca="1">IF($B358&lt;='Visualization - Projection'!$C$18,OFFSET(Projection!K358,$A$2,0),NA())</f>
        <v>#N/A</v>
      </c>
      <c r="AG358" s="3" t="e">
        <f ca="1">IF($B358&lt;='Visualization - Projection'!$C$18,OFFSET(Projection!M358,$A$2,0),NA())</f>
        <v>#N/A</v>
      </c>
      <c r="AH358" s="3" t="e">
        <f ca="1">IF($B358&lt;='Visualization - Projection'!$C$18,OFFSET(Projection!N358,$A$2,0),NA())</f>
        <v>#N/A</v>
      </c>
    </row>
    <row r="359" spans="2:34">
      <c r="B359" s="9" t="e">
        <f ca="1">IF(B358&lt;'Visualization - Projection'!$C$18,OFFSET(Projection!A359,$A$2,0),NA())</f>
        <v>#N/A</v>
      </c>
      <c r="C359" s="10" t="e">
        <f ca="1">IF($B359&lt;='Visualization - Projection'!$C$18,OFFSET(Projection!B359,$A$2,0),NA())</f>
        <v>#N/A</v>
      </c>
      <c r="D359" s="11" t="e">
        <f ca="1">IF($B359&lt;='Visualization - Projection'!$C$18,OFFSET(Projection!C359,$A$2,0),NA())</f>
        <v>#N/A</v>
      </c>
      <c r="E359" s="12" t="e">
        <f ca="1">IF($B359&lt;='Visualization - Projection'!$C$18,OFFSET(Projection!D359,$A$2,0),NA())</f>
        <v>#N/A</v>
      </c>
      <c r="F359" s="12" t="e">
        <f ca="1">IF($B359&lt;='Visualization - Projection'!$C$18,OFFSET(Projection!#REF!,$A$2,0),NA())</f>
        <v>#N/A</v>
      </c>
      <c r="G359" s="10" t="e">
        <f ca="1">IF($B359&lt;='Visualization - Projection'!$C$18,OFFSET(Projection!E359,$A$2,0),NA())</f>
        <v>#N/A</v>
      </c>
      <c r="H359" s="12" t="e">
        <f ca="1">IF($B359&lt;='Visualization - Projection'!$C$18,OFFSET(Projection!F359,$A$2,0),NA())</f>
        <v>#N/A</v>
      </c>
      <c r="I359" s="12" t="e">
        <f ca="1">IF($B359&lt;='Visualization - Projection'!$C$18,OFFSET(Projection!#REF!,$A$2,0),NA())</f>
        <v>#N/A</v>
      </c>
      <c r="J359" s="10" t="e">
        <f ca="1">IF($B359&lt;='Visualization - Projection'!$C$18,OFFSET(Projection!O359,$A$2,0),NA())</f>
        <v>#N/A</v>
      </c>
      <c r="K359" s="10" t="e">
        <f ca="1">IF($B359&lt;='Visualization - Projection'!$C$18,OFFSET(Projection!P359,$A$2,0),NA())</f>
        <v>#N/A</v>
      </c>
      <c r="L359" s="12" t="e">
        <f ca="1">IF($B359&lt;='Visualization - Projection'!$C$18,OFFSET(Projection!Q359,$A$2,0),NA())</f>
        <v>#N/A</v>
      </c>
      <c r="M359" s="12" t="e">
        <f ca="1">IF($B359&lt;='Visualization - Projection'!$C$18,OFFSET(Projection!#REF!,$A$2,0),NA())</f>
        <v>#N/A</v>
      </c>
      <c r="N359" s="10" t="e">
        <f ca="1">IF($B359&lt;='Visualization - Projection'!$C$18,OFFSET(Projection!T359,$A$2,0),NA())</f>
        <v>#N/A</v>
      </c>
      <c r="O359" s="11" t="e">
        <f ca="1">IF($B359&lt;='Visualization - Projection'!$C$18,OFFSET(Projection!U359,$A$2,0),NA())</f>
        <v>#N/A</v>
      </c>
      <c r="P359" s="12" t="e">
        <f ca="1">IF($B359&lt;='Visualization - Projection'!$C$18,OFFSET(Projection!V359,$A$2,0),NA())</f>
        <v>#N/A</v>
      </c>
      <c r="Q359" s="10" t="e">
        <f ca="1">IF($B359&lt;='Visualization - Projection'!$C$18,OFFSET(Projection!W359,$A$2,0),NA())</f>
        <v>#N/A</v>
      </c>
      <c r="R359" s="11" t="e">
        <f ca="1">IF($B359&lt;='Visualization - Projection'!$C$18,OFFSET(Projection!X359,$A$2,0),NA())</f>
        <v>#N/A</v>
      </c>
      <c r="S359" s="12" t="e">
        <f ca="1">IF($B359&lt;='Visualization - Projection'!$C$18,OFFSET(Projection!Y359,$A$2,0),NA())</f>
        <v>#N/A</v>
      </c>
      <c r="T359" s="10" t="e">
        <f ca="1">IF($B359&lt;='Visualization - Projection'!$C$18,OFFSET(Projection!Z359,$A$2,0),NA())</f>
        <v>#N/A</v>
      </c>
      <c r="U359" s="10" t="e">
        <f ca="1">IF($B359&lt;='Visualization - Projection'!$C$18,OFFSET(Projection!AA359,$A$2,0),NA())</f>
        <v>#N/A</v>
      </c>
      <c r="V359" s="12" t="e">
        <f ca="1">IF($B359&lt;='Visualization - Projection'!$C$18,OFFSET(Projection!AB359,$A$2,0),NA())</f>
        <v>#N/A</v>
      </c>
      <c r="W359" s="10" t="e">
        <f ca="1">IF($B359&lt;='Visualization - Projection'!$C$18,OFFSET(Projection!AC359,$A$2,0),NA())</f>
        <v>#N/A</v>
      </c>
      <c r="X359" s="12" t="e">
        <f ca="1">IF($B359&lt;='Visualization - Projection'!$C$18,OFFSET(Projection!AD359,$A$2,0),NA())</f>
        <v>#N/A</v>
      </c>
      <c r="Y359" s="11" t="e">
        <f ca="1">IF($B359&lt;='Visualization - Projection'!$C$18,OFFSET(Projection!AE359,$A$2,0),NA())</f>
        <v>#N/A</v>
      </c>
      <c r="Z359" s="10" t="e">
        <f ca="1">IF($B359&lt;='Visualization - Projection'!$C$18,OFFSET(Projection!AI359,$A$2,0),NA())</f>
        <v>#N/A</v>
      </c>
      <c r="AA359" s="11" t="e">
        <f ca="1">IF($B359&lt;='Visualization - Projection'!$C$18,OFFSET(Projection!AJ359,$A$2,0),NA())</f>
        <v>#N/A</v>
      </c>
      <c r="AB359" s="11" t="e">
        <f ca="1">IF($B359&lt;='Visualization - Projection'!$C$18,OFFSET(Projection!#REF!,$A$2,0),NA())</f>
        <v>#N/A</v>
      </c>
      <c r="AC359" s="11" t="e">
        <f ca="1">IF($B359&lt;='Visualization - Projection'!$C$18,OFFSET(Projection!AK359,$A$2,0),NA())</f>
        <v>#N/A</v>
      </c>
      <c r="AD359" s="10" t="e">
        <f ca="1">IF($B359&lt;='Visualization - Projection'!$C$18,OFFSET(Projection!AL359,$A$2,0),NA())</f>
        <v>#N/A</v>
      </c>
      <c r="AE359" s="10" t="e">
        <f ca="1">IF($B359&lt;='Visualization - Projection'!$C$18,OFFSET(Projection!AM359,$A$2,0),NA())</f>
        <v>#N/A</v>
      </c>
      <c r="AF359" s="3" t="e">
        <f ca="1">IF($B359&lt;='Visualization - Projection'!$C$18,OFFSET(Projection!K359,$A$2,0),NA())</f>
        <v>#N/A</v>
      </c>
      <c r="AG359" s="3" t="e">
        <f ca="1">IF($B359&lt;='Visualization - Projection'!$C$18,OFFSET(Projection!M359,$A$2,0),NA())</f>
        <v>#N/A</v>
      </c>
      <c r="AH359" s="3" t="e">
        <f ca="1">IF($B359&lt;='Visualization - Projection'!$C$18,OFFSET(Projection!N359,$A$2,0),NA())</f>
        <v>#N/A</v>
      </c>
    </row>
    <row r="360" spans="2:34">
      <c r="B360" s="9" t="e">
        <f ca="1">IF(B359&lt;'Visualization - Projection'!$C$18,OFFSET(Projection!A360,$A$2,0),NA())</f>
        <v>#N/A</v>
      </c>
      <c r="C360" s="10" t="e">
        <f ca="1">IF($B360&lt;='Visualization - Projection'!$C$18,OFFSET(Projection!B360,$A$2,0),NA())</f>
        <v>#N/A</v>
      </c>
      <c r="D360" s="11" t="e">
        <f ca="1">IF($B360&lt;='Visualization - Projection'!$C$18,OFFSET(Projection!C360,$A$2,0),NA())</f>
        <v>#N/A</v>
      </c>
      <c r="E360" s="12" t="e">
        <f ca="1">IF($B360&lt;='Visualization - Projection'!$C$18,OFFSET(Projection!D360,$A$2,0),NA())</f>
        <v>#N/A</v>
      </c>
      <c r="F360" s="12" t="e">
        <f ca="1">IF($B360&lt;='Visualization - Projection'!$C$18,OFFSET(Projection!#REF!,$A$2,0),NA())</f>
        <v>#N/A</v>
      </c>
      <c r="G360" s="10" t="e">
        <f ca="1">IF($B360&lt;='Visualization - Projection'!$C$18,OFFSET(Projection!E360,$A$2,0),NA())</f>
        <v>#N/A</v>
      </c>
      <c r="H360" s="12" t="e">
        <f ca="1">IF($B360&lt;='Visualization - Projection'!$C$18,OFFSET(Projection!F360,$A$2,0),NA())</f>
        <v>#N/A</v>
      </c>
      <c r="I360" s="12" t="e">
        <f ca="1">IF($B360&lt;='Visualization - Projection'!$C$18,OFFSET(Projection!#REF!,$A$2,0),NA())</f>
        <v>#N/A</v>
      </c>
      <c r="J360" s="10" t="e">
        <f ca="1">IF($B360&lt;='Visualization - Projection'!$C$18,OFFSET(Projection!O360,$A$2,0),NA())</f>
        <v>#N/A</v>
      </c>
      <c r="K360" s="10" t="e">
        <f ca="1">IF($B360&lt;='Visualization - Projection'!$C$18,OFFSET(Projection!P360,$A$2,0),NA())</f>
        <v>#N/A</v>
      </c>
      <c r="L360" s="12" t="e">
        <f ca="1">IF($B360&lt;='Visualization - Projection'!$C$18,OFFSET(Projection!Q360,$A$2,0),NA())</f>
        <v>#N/A</v>
      </c>
      <c r="M360" s="12" t="e">
        <f ca="1">IF($B360&lt;='Visualization - Projection'!$C$18,OFFSET(Projection!#REF!,$A$2,0),NA())</f>
        <v>#N/A</v>
      </c>
      <c r="N360" s="10" t="e">
        <f ca="1">IF($B360&lt;='Visualization - Projection'!$C$18,OFFSET(Projection!T360,$A$2,0),NA())</f>
        <v>#N/A</v>
      </c>
      <c r="O360" s="11" t="e">
        <f ca="1">IF($B360&lt;='Visualization - Projection'!$C$18,OFFSET(Projection!U360,$A$2,0),NA())</f>
        <v>#N/A</v>
      </c>
      <c r="P360" s="12" t="e">
        <f ca="1">IF($B360&lt;='Visualization - Projection'!$C$18,OFFSET(Projection!V360,$A$2,0),NA())</f>
        <v>#N/A</v>
      </c>
      <c r="Q360" s="10" t="e">
        <f ca="1">IF($B360&lt;='Visualization - Projection'!$C$18,OFFSET(Projection!W360,$A$2,0),NA())</f>
        <v>#N/A</v>
      </c>
      <c r="R360" s="11" t="e">
        <f ca="1">IF($B360&lt;='Visualization - Projection'!$C$18,OFFSET(Projection!X360,$A$2,0),NA())</f>
        <v>#N/A</v>
      </c>
      <c r="S360" s="12" t="e">
        <f ca="1">IF($B360&lt;='Visualization - Projection'!$C$18,OFFSET(Projection!Y360,$A$2,0),NA())</f>
        <v>#N/A</v>
      </c>
      <c r="T360" s="10" t="e">
        <f ca="1">IF($B360&lt;='Visualization - Projection'!$C$18,OFFSET(Projection!Z360,$A$2,0),NA())</f>
        <v>#N/A</v>
      </c>
      <c r="U360" s="10" t="e">
        <f ca="1">IF($B360&lt;='Visualization - Projection'!$C$18,OFFSET(Projection!AA360,$A$2,0),NA())</f>
        <v>#N/A</v>
      </c>
      <c r="V360" s="12" t="e">
        <f ca="1">IF($B360&lt;='Visualization - Projection'!$C$18,OFFSET(Projection!AB360,$A$2,0),NA())</f>
        <v>#N/A</v>
      </c>
      <c r="W360" s="10" t="e">
        <f ca="1">IF($B360&lt;='Visualization - Projection'!$C$18,OFFSET(Projection!AC360,$A$2,0),NA())</f>
        <v>#N/A</v>
      </c>
      <c r="X360" s="12" t="e">
        <f ca="1">IF($B360&lt;='Visualization - Projection'!$C$18,OFFSET(Projection!AD360,$A$2,0),NA())</f>
        <v>#N/A</v>
      </c>
      <c r="Y360" s="11" t="e">
        <f ca="1">IF($B360&lt;='Visualization - Projection'!$C$18,OFFSET(Projection!AE360,$A$2,0),NA())</f>
        <v>#N/A</v>
      </c>
      <c r="Z360" s="10" t="e">
        <f ca="1">IF($B360&lt;='Visualization - Projection'!$C$18,OFFSET(Projection!AI360,$A$2,0),NA())</f>
        <v>#N/A</v>
      </c>
      <c r="AA360" s="11" t="e">
        <f ca="1">IF($B360&lt;='Visualization - Projection'!$C$18,OFFSET(Projection!AJ360,$A$2,0),NA())</f>
        <v>#N/A</v>
      </c>
      <c r="AB360" s="11" t="e">
        <f ca="1">IF($B360&lt;='Visualization - Projection'!$C$18,OFFSET(Projection!#REF!,$A$2,0),NA())</f>
        <v>#N/A</v>
      </c>
      <c r="AC360" s="11" t="e">
        <f ca="1">IF($B360&lt;='Visualization - Projection'!$C$18,OFFSET(Projection!AK360,$A$2,0),NA())</f>
        <v>#N/A</v>
      </c>
      <c r="AD360" s="10" t="e">
        <f ca="1">IF($B360&lt;='Visualization - Projection'!$C$18,OFFSET(Projection!AL360,$A$2,0),NA())</f>
        <v>#N/A</v>
      </c>
      <c r="AE360" s="10" t="e">
        <f ca="1">IF($B360&lt;='Visualization - Projection'!$C$18,OFFSET(Projection!AM360,$A$2,0),NA())</f>
        <v>#N/A</v>
      </c>
      <c r="AF360" s="3" t="e">
        <f ca="1">IF($B360&lt;='Visualization - Projection'!$C$18,OFFSET(Projection!K360,$A$2,0),NA())</f>
        <v>#N/A</v>
      </c>
      <c r="AG360" s="3" t="e">
        <f ca="1">IF($B360&lt;='Visualization - Projection'!$C$18,OFFSET(Projection!M360,$A$2,0),NA())</f>
        <v>#N/A</v>
      </c>
      <c r="AH360" s="3" t="e">
        <f ca="1">IF($B360&lt;='Visualization - Projection'!$C$18,OFFSET(Projection!N360,$A$2,0),NA())</f>
        <v>#N/A</v>
      </c>
    </row>
    <row r="361" spans="2:34">
      <c r="B361" s="9" t="e">
        <f ca="1">IF(B360&lt;'Visualization - Projection'!$C$18,OFFSET(Projection!A361,$A$2,0),NA())</f>
        <v>#N/A</v>
      </c>
      <c r="C361" s="10" t="e">
        <f ca="1">IF($B361&lt;='Visualization - Projection'!$C$18,OFFSET(Projection!B361,$A$2,0),NA())</f>
        <v>#N/A</v>
      </c>
      <c r="D361" s="11" t="e">
        <f ca="1">IF($B361&lt;='Visualization - Projection'!$C$18,OFFSET(Projection!C361,$A$2,0),NA())</f>
        <v>#N/A</v>
      </c>
      <c r="E361" s="12" t="e">
        <f ca="1">IF($B361&lt;='Visualization - Projection'!$C$18,OFFSET(Projection!D361,$A$2,0),NA())</f>
        <v>#N/A</v>
      </c>
      <c r="F361" s="12" t="e">
        <f ca="1">IF($B361&lt;='Visualization - Projection'!$C$18,OFFSET(Projection!#REF!,$A$2,0),NA())</f>
        <v>#N/A</v>
      </c>
      <c r="G361" s="10" t="e">
        <f ca="1">IF($B361&lt;='Visualization - Projection'!$C$18,OFFSET(Projection!E361,$A$2,0),NA())</f>
        <v>#N/A</v>
      </c>
      <c r="H361" s="12" t="e">
        <f ca="1">IF($B361&lt;='Visualization - Projection'!$C$18,OFFSET(Projection!F361,$A$2,0),NA())</f>
        <v>#N/A</v>
      </c>
      <c r="I361" s="12" t="e">
        <f ca="1">IF($B361&lt;='Visualization - Projection'!$C$18,OFFSET(Projection!#REF!,$A$2,0),NA())</f>
        <v>#N/A</v>
      </c>
      <c r="J361" s="10" t="e">
        <f ca="1">IF($B361&lt;='Visualization - Projection'!$C$18,OFFSET(Projection!O361,$A$2,0),NA())</f>
        <v>#N/A</v>
      </c>
      <c r="K361" s="10" t="e">
        <f ca="1">IF($B361&lt;='Visualization - Projection'!$C$18,OFFSET(Projection!P361,$A$2,0),NA())</f>
        <v>#N/A</v>
      </c>
      <c r="L361" s="12" t="e">
        <f ca="1">IF($B361&lt;='Visualization - Projection'!$C$18,OFFSET(Projection!Q361,$A$2,0),NA())</f>
        <v>#N/A</v>
      </c>
      <c r="M361" s="12" t="e">
        <f ca="1">IF($B361&lt;='Visualization - Projection'!$C$18,OFFSET(Projection!#REF!,$A$2,0),NA())</f>
        <v>#N/A</v>
      </c>
      <c r="N361" s="10" t="e">
        <f ca="1">IF($B361&lt;='Visualization - Projection'!$C$18,OFFSET(Projection!T361,$A$2,0),NA())</f>
        <v>#N/A</v>
      </c>
      <c r="O361" s="11" t="e">
        <f ca="1">IF($B361&lt;='Visualization - Projection'!$C$18,OFFSET(Projection!U361,$A$2,0),NA())</f>
        <v>#N/A</v>
      </c>
      <c r="P361" s="12" t="e">
        <f ca="1">IF($B361&lt;='Visualization - Projection'!$C$18,OFFSET(Projection!V361,$A$2,0),NA())</f>
        <v>#N/A</v>
      </c>
      <c r="Q361" s="10" t="e">
        <f ca="1">IF($B361&lt;='Visualization - Projection'!$C$18,OFFSET(Projection!W361,$A$2,0),NA())</f>
        <v>#N/A</v>
      </c>
      <c r="R361" s="11" t="e">
        <f ca="1">IF($B361&lt;='Visualization - Projection'!$C$18,OFFSET(Projection!X361,$A$2,0),NA())</f>
        <v>#N/A</v>
      </c>
      <c r="S361" s="12" t="e">
        <f ca="1">IF($B361&lt;='Visualization - Projection'!$C$18,OFFSET(Projection!Y361,$A$2,0),NA())</f>
        <v>#N/A</v>
      </c>
      <c r="T361" s="10" t="e">
        <f ca="1">IF($B361&lt;='Visualization - Projection'!$C$18,OFFSET(Projection!Z361,$A$2,0),NA())</f>
        <v>#N/A</v>
      </c>
      <c r="U361" s="10" t="e">
        <f ca="1">IF($B361&lt;='Visualization - Projection'!$C$18,OFFSET(Projection!AA361,$A$2,0),NA())</f>
        <v>#N/A</v>
      </c>
      <c r="V361" s="12" t="e">
        <f ca="1">IF($B361&lt;='Visualization - Projection'!$C$18,OFFSET(Projection!AB361,$A$2,0),NA())</f>
        <v>#N/A</v>
      </c>
      <c r="W361" s="10" t="e">
        <f ca="1">IF($B361&lt;='Visualization - Projection'!$C$18,OFFSET(Projection!AC361,$A$2,0),NA())</f>
        <v>#N/A</v>
      </c>
      <c r="X361" s="12" t="e">
        <f ca="1">IF($B361&lt;='Visualization - Projection'!$C$18,OFFSET(Projection!AD361,$A$2,0),NA())</f>
        <v>#N/A</v>
      </c>
      <c r="Y361" s="11" t="e">
        <f ca="1">IF($B361&lt;='Visualization - Projection'!$C$18,OFFSET(Projection!AE361,$A$2,0),NA())</f>
        <v>#N/A</v>
      </c>
      <c r="Z361" s="10" t="e">
        <f ca="1">IF($B361&lt;='Visualization - Projection'!$C$18,OFFSET(Projection!AI361,$A$2,0),NA())</f>
        <v>#N/A</v>
      </c>
      <c r="AA361" s="11" t="e">
        <f ca="1">IF($B361&lt;='Visualization - Projection'!$C$18,OFFSET(Projection!AJ361,$A$2,0),NA())</f>
        <v>#N/A</v>
      </c>
      <c r="AB361" s="11" t="e">
        <f ca="1">IF($B361&lt;='Visualization - Projection'!$C$18,OFFSET(Projection!#REF!,$A$2,0),NA())</f>
        <v>#N/A</v>
      </c>
      <c r="AC361" s="11" t="e">
        <f ca="1">IF($B361&lt;='Visualization - Projection'!$C$18,OFFSET(Projection!AK361,$A$2,0),NA())</f>
        <v>#N/A</v>
      </c>
      <c r="AD361" s="10" t="e">
        <f ca="1">IF($B361&lt;='Visualization - Projection'!$C$18,OFFSET(Projection!AL361,$A$2,0),NA())</f>
        <v>#N/A</v>
      </c>
      <c r="AE361" s="10" t="e">
        <f ca="1">IF($B361&lt;='Visualization - Projection'!$C$18,OFFSET(Projection!AM361,$A$2,0),NA())</f>
        <v>#N/A</v>
      </c>
      <c r="AF361" s="3" t="e">
        <f ca="1">IF($B361&lt;='Visualization - Projection'!$C$18,OFFSET(Projection!K361,$A$2,0),NA())</f>
        <v>#N/A</v>
      </c>
      <c r="AG361" s="3" t="e">
        <f ca="1">IF($B361&lt;='Visualization - Projection'!$C$18,OFFSET(Projection!M361,$A$2,0),NA())</f>
        <v>#N/A</v>
      </c>
      <c r="AH361" s="3" t="e">
        <f ca="1">IF($B361&lt;='Visualization - Projection'!$C$18,OFFSET(Projection!N361,$A$2,0),NA())</f>
        <v>#N/A</v>
      </c>
    </row>
    <row r="362" spans="2:34">
      <c r="B362" s="9" t="e">
        <f ca="1">IF(B361&lt;'Visualization - Projection'!$C$18,OFFSET(Projection!A362,$A$2,0),NA())</f>
        <v>#N/A</v>
      </c>
      <c r="C362" s="10" t="e">
        <f ca="1">IF($B362&lt;='Visualization - Projection'!$C$18,OFFSET(Projection!B362,$A$2,0),NA())</f>
        <v>#N/A</v>
      </c>
      <c r="D362" s="11" t="e">
        <f ca="1">IF($B362&lt;='Visualization - Projection'!$C$18,OFFSET(Projection!C362,$A$2,0),NA())</f>
        <v>#N/A</v>
      </c>
      <c r="E362" s="12" t="e">
        <f ca="1">IF($B362&lt;='Visualization - Projection'!$C$18,OFFSET(Projection!D362,$A$2,0),NA())</f>
        <v>#N/A</v>
      </c>
      <c r="F362" s="12" t="e">
        <f ca="1">IF($B362&lt;='Visualization - Projection'!$C$18,OFFSET(Projection!#REF!,$A$2,0),NA())</f>
        <v>#N/A</v>
      </c>
      <c r="G362" s="10" t="e">
        <f ca="1">IF($B362&lt;='Visualization - Projection'!$C$18,OFFSET(Projection!E362,$A$2,0),NA())</f>
        <v>#N/A</v>
      </c>
      <c r="H362" s="12" t="e">
        <f ca="1">IF($B362&lt;='Visualization - Projection'!$C$18,OFFSET(Projection!F362,$A$2,0),NA())</f>
        <v>#N/A</v>
      </c>
      <c r="I362" s="12" t="e">
        <f ca="1">IF($B362&lt;='Visualization - Projection'!$C$18,OFFSET(Projection!#REF!,$A$2,0),NA())</f>
        <v>#N/A</v>
      </c>
      <c r="J362" s="10" t="e">
        <f ca="1">IF($B362&lt;='Visualization - Projection'!$C$18,OFFSET(Projection!O362,$A$2,0),NA())</f>
        <v>#N/A</v>
      </c>
      <c r="K362" s="10" t="e">
        <f ca="1">IF($B362&lt;='Visualization - Projection'!$C$18,OFFSET(Projection!P362,$A$2,0),NA())</f>
        <v>#N/A</v>
      </c>
      <c r="L362" s="12" t="e">
        <f ca="1">IF($B362&lt;='Visualization - Projection'!$C$18,OFFSET(Projection!Q362,$A$2,0),NA())</f>
        <v>#N/A</v>
      </c>
      <c r="M362" s="12" t="e">
        <f ca="1">IF($B362&lt;='Visualization - Projection'!$C$18,OFFSET(Projection!#REF!,$A$2,0),NA())</f>
        <v>#N/A</v>
      </c>
      <c r="N362" s="10" t="e">
        <f ca="1">IF($B362&lt;='Visualization - Projection'!$C$18,OFFSET(Projection!T362,$A$2,0),NA())</f>
        <v>#N/A</v>
      </c>
      <c r="O362" s="11" t="e">
        <f ca="1">IF($B362&lt;='Visualization - Projection'!$C$18,OFFSET(Projection!U362,$A$2,0),NA())</f>
        <v>#N/A</v>
      </c>
      <c r="P362" s="12" t="e">
        <f ca="1">IF($B362&lt;='Visualization - Projection'!$C$18,OFFSET(Projection!V362,$A$2,0),NA())</f>
        <v>#N/A</v>
      </c>
      <c r="Q362" s="10" t="e">
        <f ca="1">IF($B362&lt;='Visualization - Projection'!$C$18,OFFSET(Projection!W362,$A$2,0),NA())</f>
        <v>#N/A</v>
      </c>
      <c r="R362" s="11" t="e">
        <f ca="1">IF($B362&lt;='Visualization - Projection'!$C$18,OFFSET(Projection!X362,$A$2,0),NA())</f>
        <v>#N/A</v>
      </c>
      <c r="S362" s="12" t="e">
        <f ca="1">IF($B362&lt;='Visualization - Projection'!$C$18,OFFSET(Projection!Y362,$A$2,0),NA())</f>
        <v>#N/A</v>
      </c>
      <c r="T362" s="10" t="e">
        <f ca="1">IF($B362&lt;='Visualization - Projection'!$C$18,OFFSET(Projection!Z362,$A$2,0),NA())</f>
        <v>#N/A</v>
      </c>
      <c r="U362" s="10" t="e">
        <f ca="1">IF($B362&lt;='Visualization - Projection'!$C$18,OFFSET(Projection!AA362,$A$2,0),NA())</f>
        <v>#N/A</v>
      </c>
      <c r="V362" s="12" t="e">
        <f ca="1">IF($B362&lt;='Visualization - Projection'!$C$18,OFFSET(Projection!AB362,$A$2,0),NA())</f>
        <v>#N/A</v>
      </c>
      <c r="W362" s="10" t="e">
        <f ca="1">IF($B362&lt;='Visualization - Projection'!$C$18,OFFSET(Projection!AC362,$A$2,0),NA())</f>
        <v>#N/A</v>
      </c>
      <c r="X362" s="12" t="e">
        <f ca="1">IF($B362&lt;='Visualization - Projection'!$C$18,OFFSET(Projection!AD362,$A$2,0),NA())</f>
        <v>#N/A</v>
      </c>
      <c r="Y362" s="11" t="e">
        <f ca="1">IF($B362&lt;='Visualization - Projection'!$C$18,OFFSET(Projection!AE362,$A$2,0),NA())</f>
        <v>#N/A</v>
      </c>
      <c r="Z362" s="10" t="e">
        <f ca="1">IF($B362&lt;='Visualization - Projection'!$C$18,OFFSET(Projection!AI362,$A$2,0),NA())</f>
        <v>#N/A</v>
      </c>
      <c r="AA362" s="11" t="e">
        <f ca="1">IF($B362&lt;='Visualization - Projection'!$C$18,OFFSET(Projection!AJ362,$A$2,0),NA())</f>
        <v>#N/A</v>
      </c>
      <c r="AB362" s="11" t="e">
        <f ca="1">IF($B362&lt;='Visualization - Projection'!$C$18,OFFSET(Projection!#REF!,$A$2,0),NA())</f>
        <v>#N/A</v>
      </c>
      <c r="AC362" s="11" t="e">
        <f ca="1">IF($B362&lt;='Visualization - Projection'!$C$18,OFFSET(Projection!AK362,$A$2,0),NA())</f>
        <v>#N/A</v>
      </c>
      <c r="AD362" s="10" t="e">
        <f ca="1">IF($B362&lt;='Visualization - Projection'!$C$18,OFFSET(Projection!AL362,$A$2,0),NA())</f>
        <v>#N/A</v>
      </c>
      <c r="AE362" s="10" t="e">
        <f ca="1">IF($B362&lt;='Visualization - Projection'!$C$18,OFFSET(Projection!AM362,$A$2,0),NA())</f>
        <v>#N/A</v>
      </c>
      <c r="AF362" s="3" t="e">
        <f ca="1">IF($B362&lt;='Visualization - Projection'!$C$18,OFFSET(Projection!K362,$A$2,0),NA())</f>
        <v>#N/A</v>
      </c>
      <c r="AG362" s="3" t="e">
        <f ca="1">IF($B362&lt;='Visualization - Projection'!$C$18,OFFSET(Projection!M362,$A$2,0),NA())</f>
        <v>#N/A</v>
      </c>
      <c r="AH362" s="3" t="e">
        <f ca="1">IF($B362&lt;='Visualization - Projection'!$C$18,OFFSET(Projection!N362,$A$2,0),NA())</f>
        <v>#N/A</v>
      </c>
    </row>
    <row r="363" spans="2:34">
      <c r="B363" s="9" t="e">
        <f ca="1">IF(B362&lt;'Visualization - Projection'!$C$18,OFFSET(Projection!A363,$A$2,0),NA())</f>
        <v>#N/A</v>
      </c>
      <c r="C363" s="10" t="e">
        <f ca="1">IF($B363&lt;='Visualization - Projection'!$C$18,OFFSET(Projection!B363,$A$2,0),NA())</f>
        <v>#N/A</v>
      </c>
      <c r="D363" s="11" t="e">
        <f ca="1">IF($B363&lt;='Visualization - Projection'!$C$18,OFFSET(Projection!C363,$A$2,0),NA())</f>
        <v>#N/A</v>
      </c>
      <c r="E363" s="12" t="e">
        <f ca="1">IF($B363&lt;='Visualization - Projection'!$C$18,OFFSET(Projection!D363,$A$2,0),NA())</f>
        <v>#N/A</v>
      </c>
      <c r="F363" s="12" t="e">
        <f ca="1">IF($B363&lt;='Visualization - Projection'!$C$18,OFFSET(Projection!#REF!,$A$2,0),NA())</f>
        <v>#N/A</v>
      </c>
      <c r="G363" s="10" t="e">
        <f ca="1">IF($B363&lt;='Visualization - Projection'!$C$18,OFFSET(Projection!E363,$A$2,0),NA())</f>
        <v>#N/A</v>
      </c>
      <c r="H363" s="12" t="e">
        <f ca="1">IF($B363&lt;='Visualization - Projection'!$C$18,OFFSET(Projection!F363,$A$2,0),NA())</f>
        <v>#N/A</v>
      </c>
      <c r="I363" s="12" t="e">
        <f ca="1">IF($B363&lt;='Visualization - Projection'!$C$18,OFFSET(Projection!#REF!,$A$2,0),NA())</f>
        <v>#N/A</v>
      </c>
      <c r="J363" s="10" t="e">
        <f ca="1">IF($B363&lt;='Visualization - Projection'!$C$18,OFFSET(Projection!O363,$A$2,0),NA())</f>
        <v>#N/A</v>
      </c>
      <c r="K363" s="10" t="e">
        <f ca="1">IF($B363&lt;='Visualization - Projection'!$C$18,OFFSET(Projection!P363,$A$2,0),NA())</f>
        <v>#N/A</v>
      </c>
      <c r="L363" s="12" t="e">
        <f ca="1">IF($B363&lt;='Visualization - Projection'!$C$18,OFFSET(Projection!Q363,$A$2,0),NA())</f>
        <v>#N/A</v>
      </c>
      <c r="M363" s="12" t="e">
        <f ca="1">IF($B363&lt;='Visualization - Projection'!$C$18,OFFSET(Projection!#REF!,$A$2,0),NA())</f>
        <v>#N/A</v>
      </c>
      <c r="N363" s="10" t="e">
        <f ca="1">IF($B363&lt;='Visualization - Projection'!$C$18,OFFSET(Projection!T363,$A$2,0),NA())</f>
        <v>#N/A</v>
      </c>
      <c r="O363" s="11" t="e">
        <f ca="1">IF($B363&lt;='Visualization - Projection'!$C$18,OFFSET(Projection!U363,$A$2,0),NA())</f>
        <v>#N/A</v>
      </c>
      <c r="P363" s="12" t="e">
        <f ca="1">IF($B363&lt;='Visualization - Projection'!$C$18,OFFSET(Projection!V363,$A$2,0),NA())</f>
        <v>#N/A</v>
      </c>
      <c r="Q363" s="10" t="e">
        <f ca="1">IF($B363&lt;='Visualization - Projection'!$C$18,OFFSET(Projection!W363,$A$2,0),NA())</f>
        <v>#N/A</v>
      </c>
      <c r="R363" s="11" t="e">
        <f ca="1">IF($B363&lt;='Visualization - Projection'!$C$18,OFFSET(Projection!X363,$A$2,0),NA())</f>
        <v>#N/A</v>
      </c>
      <c r="S363" s="12" t="e">
        <f ca="1">IF($B363&lt;='Visualization - Projection'!$C$18,OFFSET(Projection!Y363,$A$2,0),NA())</f>
        <v>#N/A</v>
      </c>
      <c r="T363" s="10" t="e">
        <f ca="1">IF($B363&lt;='Visualization - Projection'!$C$18,OFFSET(Projection!Z363,$A$2,0),NA())</f>
        <v>#N/A</v>
      </c>
      <c r="U363" s="10" t="e">
        <f ca="1">IF($B363&lt;='Visualization - Projection'!$C$18,OFFSET(Projection!AA363,$A$2,0),NA())</f>
        <v>#N/A</v>
      </c>
      <c r="V363" s="12" t="e">
        <f ca="1">IF($B363&lt;='Visualization - Projection'!$C$18,OFFSET(Projection!AB363,$A$2,0),NA())</f>
        <v>#N/A</v>
      </c>
      <c r="W363" s="10" t="e">
        <f ca="1">IF($B363&lt;='Visualization - Projection'!$C$18,OFFSET(Projection!AC363,$A$2,0),NA())</f>
        <v>#N/A</v>
      </c>
      <c r="X363" s="12" t="e">
        <f ca="1">IF($B363&lt;='Visualization - Projection'!$C$18,OFFSET(Projection!AD363,$A$2,0),NA())</f>
        <v>#N/A</v>
      </c>
      <c r="Y363" s="11" t="e">
        <f ca="1">IF($B363&lt;='Visualization - Projection'!$C$18,OFFSET(Projection!AE363,$A$2,0),NA())</f>
        <v>#N/A</v>
      </c>
      <c r="Z363" s="10" t="e">
        <f ca="1">IF($B363&lt;='Visualization - Projection'!$C$18,OFFSET(Projection!AI363,$A$2,0),NA())</f>
        <v>#N/A</v>
      </c>
      <c r="AA363" s="11" t="e">
        <f ca="1">IF($B363&lt;='Visualization - Projection'!$C$18,OFFSET(Projection!AJ363,$A$2,0),NA())</f>
        <v>#N/A</v>
      </c>
      <c r="AB363" s="11" t="e">
        <f ca="1">IF($B363&lt;='Visualization - Projection'!$C$18,OFFSET(Projection!#REF!,$A$2,0),NA())</f>
        <v>#N/A</v>
      </c>
      <c r="AC363" s="11" t="e">
        <f ca="1">IF($B363&lt;='Visualization - Projection'!$C$18,OFFSET(Projection!AK363,$A$2,0),NA())</f>
        <v>#N/A</v>
      </c>
      <c r="AD363" s="10" t="e">
        <f ca="1">IF($B363&lt;='Visualization - Projection'!$C$18,OFFSET(Projection!AL363,$A$2,0),NA())</f>
        <v>#N/A</v>
      </c>
      <c r="AE363" s="10" t="e">
        <f ca="1">IF($B363&lt;='Visualization - Projection'!$C$18,OFFSET(Projection!AM363,$A$2,0),NA())</f>
        <v>#N/A</v>
      </c>
      <c r="AF363" s="3" t="e">
        <f ca="1">IF($B363&lt;='Visualization - Projection'!$C$18,OFFSET(Projection!K363,$A$2,0),NA())</f>
        <v>#N/A</v>
      </c>
      <c r="AG363" s="3" t="e">
        <f ca="1">IF($B363&lt;='Visualization - Projection'!$C$18,OFFSET(Projection!M363,$A$2,0),NA())</f>
        <v>#N/A</v>
      </c>
      <c r="AH363" s="3" t="e">
        <f ca="1">IF($B363&lt;='Visualization - Projection'!$C$18,OFFSET(Projection!N363,$A$2,0),NA())</f>
        <v>#N/A</v>
      </c>
    </row>
    <row r="364" spans="2:34">
      <c r="B364" s="9" t="e">
        <f ca="1">IF(B363&lt;'Visualization - Projection'!$C$18,OFFSET(Projection!A364,$A$2,0),NA())</f>
        <v>#N/A</v>
      </c>
      <c r="C364" s="10" t="e">
        <f ca="1">IF($B364&lt;='Visualization - Projection'!$C$18,OFFSET(Projection!B364,$A$2,0),NA())</f>
        <v>#N/A</v>
      </c>
      <c r="D364" s="11" t="e">
        <f ca="1">IF($B364&lt;='Visualization - Projection'!$C$18,OFFSET(Projection!C364,$A$2,0),NA())</f>
        <v>#N/A</v>
      </c>
      <c r="E364" s="12" t="e">
        <f ca="1">IF($B364&lt;='Visualization - Projection'!$C$18,OFFSET(Projection!D364,$A$2,0),NA())</f>
        <v>#N/A</v>
      </c>
      <c r="F364" s="12" t="e">
        <f ca="1">IF($B364&lt;='Visualization - Projection'!$C$18,OFFSET(Projection!#REF!,$A$2,0),NA())</f>
        <v>#N/A</v>
      </c>
      <c r="G364" s="10" t="e">
        <f ca="1">IF($B364&lt;='Visualization - Projection'!$C$18,OFFSET(Projection!E364,$A$2,0),NA())</f>
        <v>#N/A</v>
      </c>
      <c r="H364" s="12" t="e">
        <f ca="1">IF($B364&lt;='Visualization - Projection'!$C$18,OFFSET(Projection!F364,$A$2,0),NA())</f>
        <v>#N/A</v>
      </c>
      <c r="I364" s="12" t="e">
        <f ca="1">IF($B364&lt;='Visualization - Projection'!$C$18,OFFSET(Projection!#REF!,$A$2,0),NA())</f>
        <v>#N/A</v>
      </c>
      <c r="J364" s="10" t="e">
        <f ca="1">IF($B364&lt;='Visualization - Projection'!$C$18,OFFSET(Projection!O364,$A$2,0),NA())</f>
        <v>#N/A</v>
      </c>
      <c r="K364" s="10" t="e">
        <f ca="1">IF($B364&lt;='Visualization - Projection'!$C$18,OFFSET(Projection!P364,$A$2,0),NA())</f>
        <v>#N/A</v>
      </c>
      <c r="L364" s="12" t="e">
        <f ca="1">IF($B364&lt;='Visualization - Projection'!$C$18,OFFSET(Projection!Q364,$A$2,0),NA())</f>
        <v>#N/A</v>
      </c>
      <c r="M364" s="12" t="e">
        <f ca="1">IF($B364&lt;='Visualization - Projection'!$C$18,OFFSET(Projection!#REF!,$A$2,0),NA())</f>
        <v>#N/A</v>
      </c>
      <c r="N364" s="10" t="e">
        <f ca="1">IF($B364&lt;='Visualization - Projection'!$C$18,OFFSET(Projection!T364,$A$2,0),NA())</f>
        <v>#N/A</v>
      </c>
      <c r="O364" s="11" t="e">
        <f ca="1">IF($B364&lt;='Visualization - Projection'!$C$18,OFFSET(Projection!U364,$A$2,0),NA())</f>
        <v>#N/A</v>
      </c>
      <c r="P364" s="12" t="e">
        <f ca="1">IF($B364&lt;='Visualization - Projection'!$C$18,OFFSET(Projection!V364,$A$2,0),NA())</f>
        <v>#N/A</v>
      </c>
      <c r="Q364" s="10" t="e">
        <f ca="1">IF($B364&lt;='Visualization - Projection'!$C$18,OFFSET(Projection!W364,$A$2,0),NA())</f>
        <v>#N/A</v>
      </c>
      <c r="R364" s="11" t="e">
        <f ca="1">IF($B364&lt;='Visualization - Projection'!$C$18,OFFSET(Projection!X364,$A$2,0),NA())</f>
        <v>#N/A</v>
      </c>
      <c r="S364" s="12" t="e">
        <f ca="1">IF($B364&lt;='Visualization - Projection'!$C$18,OFFSET(Projection!Y364,$A$2,0),NA())</f>
        <v>#N/A</v>
      </c>
      <c r="T364" s="10" t="e">
        <f ca="1">IF($B364&lt;='Visualization - Projection'!$C$18,OFFSET(Projection!Z364,$A$2,0),NA())</f>
        <v>#N/A</v>
      </c>
      <c r="U364" s="10" t="e">
        <f ca="1">IF($B364&lt;='Visualization - Projection'!$C$18,OFFSET(Projection!AA364,$A$2,0),NA())</f>
        <v>#N/A</v>
      </c>
      <c r="V364" s="12" t="e">
        <f ca="1">IF($B364&lt;='Visualization - Projection'!$C$18,OFFSET(Projection!AB364,$A$2,0),NA())</f>
        <v>#N/A</v>
      </c>
      <c r="W364" s="10" t="e">
        <f ca="1">IF($B364&lt;='Visualization - Projection'!$C$18,OFFSET(Projection!AC364,$A$2,0),NA())</f>
        <v>#N/A</v>
      </c>
      <c r="X364" s="12" t="e">
        <f ca="1">IF($B364&lt;='Visualization - Projection'!$C$18,OFFSET(Projection!AD364,$A$2,0),NA())</f>
        <v>#N/A</v>
      </c>
      <c r="Y364" s="11" t="e">
        <f ca="1">IF($B364&lt;='Visualization - Projection'!$C$18,OFFSET(Projection!AE364,$A$2,0),NA())</f>
        <v>#N/A</v>
      </c>
      <c r="Z364" s="10" t="e">
        <f ca="1">IF($B364&lt;='Visualization - Projection'!$C$18,OFFSET(Projection!AI364,$A$2,0),NA())</f>
        <v>#N/A</v>
      </c>
      <c r="AA364" s="11" t="e">
        <f ca="1">IF($B364&lt;='Visualization - Projection'!$C$18,OFFSET(Projection!AJ364,$A$2,0),NA())</f>
        <v>#N/A</v>
      </c>
      <c r="AB364" s="11" t="e">
        <f ca="1">IF($B364&lt;='Visualization - Projection'!$C$18,OFFSET(Projection!#REF!,$A$2,0),NA())</f>
        <v>#N/A</v>
      </c>
      <c r="AC364" s="11" t="e">
        <f ca="1">IF($B364&lt;='Visualization - Projection'!$C$18,OFFSET(Projection!AK364,$A$2,0),NA())</f>
        <v>#N/A</v>
      </c>
      <c r="AD364" s="10" t="e">
        <f ca="1">IF($B364&lt;='Visualization - Projection'!$C$18,OFFSET(Projection!AL364,$A$2,0),NA())</f>
        <v>#N/A</v>
      </c>
      <c r="AE364" s="10" t="e">
        <f ca="1">IF($B364&lt;='Visualization - Projection'!$C$18,OFFSET(Projection!AM364,$A$2,0),NA())</f>
        <v>#N/A</v>
      </c>
      <c r="AF364" s="3" t="e">
        <f ca="1">IF($B364&lt;='Visualization - Projection'!$C$18,OFFSET(Projection!K364,$A$2,0),NA())</f>
        <v>#N/A</v>
      </c>
      <c r="AG364" s="3" t="e">
        <f ca="1">IF($B364&lt;='Visualization - Projection'!$C$18,OFFSET(Projection!M364,$A$2,0),NA())</f>
        <v>#N/A</v>
      </c>
      <c r="AH364" s="3" t="e">
        <f ca="1">IF($B364&lt;='Visualization - Projection'!$C$18,OFFSET(Projection!N364,$A$2,0),NA())</f>
        <v>#N/A</v>
      </c>
    </row>
    <row r="365" spans="2:34">
      <c r="B365" s="9" t="e">
        <f ca="1">IF(B364&lt;'Visualization - Projection'!$C$18,OFFSET(Projection!A365,$A$2,0),NA())</f>
        <v>#N/A</v>
      </c>
      <c r="C365" s="10" t="e">
        <f ca="1">IF($B365&lt;='Visualization - Projection'!$C$18,OFFSET(Projection!B365,$A$2,0),NA())</f>
        <v>#N/A</v>
      </c>
      <c r="D365" s="11" t="e">
        <f ca="1">IF($B365&lt;='Visualization - Projection'!$C$18,OFFSET(Projection!C365,$A$2,0),NA())</f>
        <v>#N/A</v>
      </c>
      <c r="E365" s="12" t="e">
        <f ca="1">IF($B365&lt;='Visualization - Projection'!$C$18,OFFSET(Projection!D365,$A$2,0),NA())</f>
        <v>#N/A</v>
      </c>
      <c r="F365" s="12" t="e">
        <f ca="1">IF($B365&lt;='Visualization - Projection'!$C$18,OFFSET(Projection!#REF!,$A$2,0),NA())</f>
        <v>#N/A</v>
      </c>
      <c r="G365" s="10" t="e">
        <f ca="1">IF($B365&lt;='Visualization - Projection'!$C$18,OFFSET(Projection!E365,$A$2,0),NA())</f>
        <v>#N/A</v>
      </c>
      <c r="H365" s="12" t="e">
        <f ca="1">IF($B365&lt;='Visualization - Projection'!$C$18,OFFSET(Projection!F365,$A$2,0),NA())</f>
        <v>#N/A</v>
      </c>
      <c r="I365" s="12" t="e">
        <f ca="1">IF($B365&lt;='Visualization - Projection'!$C$18,OFFSET(Projection!#REF!,$A$2,0),NA())</f>
        <v>#N/A</v>
      </c>
      <c r="J365" s="10" t="e">
        <f ca="1">IF($B365&lt;='Visualization - Projection'!$C$18,OFFSET(Projection!O365,$A$2,0),NA())</f>
        <v>#N/A</v>
      </c>
      <c r="K365" s="10" t="e">
        <f ca="1">IF($B365&lt;='Visualization - Projection'!$C$18,OFFSET(Projection!P365,$A$2,0),NA())</f>
        <v>#N/A</v>
      </c>
      <c r="L365" s="12" t="e">
        <f ca="1">IF($B365&lt;='Visualization - Projection'!$C$18,OFFSET(Projection!Q365,$A$2,0),NA())</f>
        <v>#N/A</v>
      </c>
      <c r="M365" s="12" t="e">
        <f ca="1">IF($B365&lt;='Visualization - Projection'!$C$18,OFFSET(Projection!#REF!,$A$2,0),NA())</f>
        <v>#N/A</v>
      </c>
      <c r="N365" s="10" t="e">
        <f ca="1">IF($B365&lt;='Visualization - Projection'!$C$18,OFFSET(Projection!T365,$A$2,0),NA())</f>
        <v>#N/A</v>
      </c>
      <c r="O365" s="11" t="e">
        <f ca="1">IF($B365&lt;='Visualization - Projection'!$C$18,OFFSET(Projection!U365,$A$2,0),NA())</f>
        <v>#N/A</v>
      </c>
      <c r="P365" s="12" t="e">
        <f ca="1">IF($B365&lt;='Visualization - Projection'!$C$18,OFFSET(Projection!V365,$A$2,0),NA())</f>
        <v>#N/A</v>
      </c>
      <c r="Q365" s="10" t="e">
        <f ca="1">IF($B365&lt;='Visualization - Projection'!$C$18,OFFSET(Projection!W365,$A$2,0),NA())</f>
        <v>#N/A</v>
      </c>
      <c r="R365" s="11" t="e">
        <f ca="1">IF($B365&lt;='Visualization - Projection'!$C$18,OFFSET(Projection!X365,$A$2,0),NA())</f>
        <v>#N/A</v>
      </c>
      <c r="S365" s="12" t="e">
        <f ca="1">IF($B365&lt;='Visualization - Projection'!$C$18,OFFSET(Projection!Y365,$A$2,0),NA())</f>
        <v>#N/A</v>
      </c>
      <c r="T365" s="10" t="e">
        <f ca="1">IF($B365&lt;='Visualization - Projection'!$C$18,OFFSET(Projection!Z365,$A$2,0),NA())</f>
        <v>#N/A</v>
      </c>
      <c r="U365" s="10" t="e">
        <f ca="1">IF($B365&lt;='Visualization - Projection'!$C$18,OFFSET(Projection!AA365,$A$2,0),NA())</f>
        <v>#N/A</v>
      </c>
      <c r="V365" s="12" t="e">
        <f ca="1">IF($B365&lt;='Visualization - Projection'!$C$18,OFFSET(Projection!AB365,$A$2,0),NA())</f>
        <v>#N/A</v>
      </c>
      <c r="W365" s="10" t="e">
        <f ca="1">IF($B365&lt;='Visualization - Projection'!$C$18,OFFSET(Projection!AC365,$A$2,0),NA())</f>
        <v>#N/A</v>
      </c>
      <c r="X365" s="12" t="e">
        <f ca="1">IF($B365&lt;='Visualization - Projection'!$C$18,OFFSET(Projection!AD365,$A$2,0),NA())</f>
        <v>#N/A</v>
      </c>
      <c r="Y365" s="11" t="e">
        <f ca="1">IF($B365&lt;='Visualization - Projection'!$C$18,OFFSET(Projection!AE365,$A$2,0),NA())</f>
        <v>#N/A</v>
      </c>
      <c r="Z365" s="10" t="e">
        <f ca="1">IF($B365&lt;='Visualization - Projection'!$C$18,OFFSET(Projection!AI365,$A$2,0),NA())</f>
        <v>#N/A</v>
      </c>
      <c r="AA365" s="11" t="e">
        <f ca="1">IF($B365&lt;='Visualization - Projection'!$C$18,OFFSET(Projection!AJ365,$A$2,0),NA())</f>
        <v>#N/A</v>
      </c>
      <c r="AB365" s="11" t="e">
        <f ca="1">IF($B365&lt;='Visualization - Projection'!$C$18,OFFSET(Projection!#REF!,$A$2,0),NA())</f>
        <v>#N/A</v>
      </c>
      <c r="AC365" s="11" t="e">
        <f ca="1">IF($B365&lt;='Visualization - Projection'!$C$18,OFFSET(Projection!AK365,$A$2,0),NA())</f>
        <v>#N/A</v>
      </c>
      <c r="AD365" s="10" t="e">
        <f ca="1">IF($B365&lt;='Visualization - Projection'!$C$18,OFFSET(Projection!AL365,$A$2,0),NA())</f>
        <v>#N/A</v>
      </c>
      <c r="AE365" s="10" t="e">
        <f ca="1">IF($B365&lt;='Visualization - Projection'!$C$18,OFFSET(Projection!AM365,$A$2,0),NA())</f>
        <v>#N/A</v>
      </c>
      <c r="AF365" s="3" t="e">
        <f ca="1">IF($B365&lt;='Visualization - Projection'!$C$18,OFFSET(Projection!K365,$A$2,0),NA())</f>
        <v>#N/A</v>
      </c>
      <c r="AG365" s="3" t="e">
        <f ca="1">IF($B365&lt;='Visualization - Projection'!$C$18,OFFSET(Projection!M365,$A$2,0),NA())</f>
        <v>#N/A</v>
      </c>
      <c r="AH365" s="3" t="e">
        <f ca="1">IF($B365&lt;='Visualization - Projection'!$C$18,OFFSET(Projection!N365,$A$2,0),NA())</f>
        <v>#N/A</v>
      </c>
    </row>
    <row r="366" spans="2:34">
      <c r="B366" s="9" t="e">
        <f ca="1">IF(B365&lt;'Visualization - Projection'!$C$18,OFFSET(Projection!A366,$A$2,0),NA())</f>
        <v>#N/A</v>
      </c>
      <c r="C366" s="10" t="e">
        <f ca="1">IF($B366&lt;='Visualization - Projection'!$C$18,OFFSET(Projection!B366,$A$2,0),NA())</f>
        <v>#N/A</v>
      </c>
      <c r="D366" s="11" t="e">
        <f ca="1">IF($B366&lt;='Visualization - Projection'!$C$18,OFFSET(Projection!C366,$A$2,0),NA())</f>
        <v>#N/A</v>
      </c>
      <c r="E366" s="12" t="e">
        <f ca="1">IF($B366&lt;='Visualization - Projection'!$C$18,OFFSET(Projection!D366,$A$2,0),NA())</f>
        <v>#N/A</v>
      </c>
      <c r="F366" s="12" t="e">
        <f ca="1">IF($B366&lt;='Visualization - Projection'!$C$18,OFFSET(Projection!#REF!,$A$2,0),NA())</f>
        <v>#N/A</v>
      </c>
      <c r="G366" s="10" t="e">
        <f ca="1">IF($B366&lt;='Visualization - Projection'!$C$18,OFFSET(Projection!E366,$A$2,0),NA())</f>
        <v>#N/A</v>
      </c>
      <c r="H366" s="12" t="e">
        <f ca="1">IF($B366&lt;='Visualization - Projection'!$C$18,OFFSET(Projection!F366,$A$2,0),NA())</f>
        <v>#N/A</v>
      </c>
      <c r="I366" s="12" t="e">
        <f ca="1">IF($B366&lt;='Visualization - Projection'!$C$18,OFFSET(Projection!#REF!,$A$2,0),NA())</f>
        <v>#N/A</v>
      </c>
      <c r="J366" s="10" t="e">
        <f ca="1">IF($B366&lt;='Visualization - Projection'!$C$18,OFFSET(Projection!O366,$A$2,0),NA())</f>
        <v>#N/A</v>
      </c>
      <c r="K366" s="10" t="e">
        <f ca="1">IF($B366&lt;='Visualization - Projection'!$C$18,OFFSET(Projection!P366,$A$2,0),NA())</f>
        <v>#N/A</v>
      </c>
      <c r="L366" s="12" t="e">
        <f ca="1">IF($B366&lt;='Visualization - Projection'!$C$18,OFFSET(Projection!Q366,$A$2,0),NA())</f>
        <v>#N/A</v>
      </c>
      <c r="M366" s="12" t="e">
        <f ca="1">IF($B366&lt;='Visualization - Projection'!$C$18,OFFSET(Projection!#REF!,$A$2,0),NA())</f>
        <v>#N/A</v>
      </c>
      <c r="N366" s="10" t="e">
        <f ca="1">IF($B366&lt;='Visualization - Projection'!$C$18,OFFSET(Projection!T366,$A$2,0),NA())</f>
        <v>#N/A</v>
      </c>
      <c r="O366" s="11" t="e">
        <f ca="1">IF($B366&lt;='Visualization - Projection'!$C$18,OFFSET(Projection!U366,$A$2,0),NA())</f>
        <v>#N/A</v>
      </c>
      <c r="P366" s="12" t="e">
        <f ca="1">IF($B366&lt;='Visualization - Projection'!$C$18,OFFSET(Projection!V366,$A$2,0),NA())</f>
        <v>#N/A</v>
      </c>
      <c r="Q366" s="10" t="e">
        <f ca="1">IF($B366&lt;='Visualization - Projection'!$C$18,OFFSET(Projection!W366,$A$2,0),NA())</f>
        <v>#N/A</v>
      </c>
      <c r="R366" s="11" t="e">
        <f ca="1">IF($B366&lt;='Visualization - Projection'!$C$18,OFFSET(Projection!X366,$A$2,0),NA())</f>
        <v>#N/A</v>
      </c>
      <c r="S366" s="12" t="e">
        <f ca="1">IF($B366&lt;='Visualization - Projection'!$C$18,OFFSET(Projection!Y366,$A$2,0),NA())</f>
        <v>#N/A</v>
      </c>
      <c r="T366" s="10" t="e">
        <f ca="1">IF($B366&lt;='Visualization - Projection'!$C$18,OFFSET(Projection!Z366,$A$2,0),NA())</f>
        <v>#N/A</v>
      </c>
      <c r="U366" s="10" t="e">
        <f ca="1">IF($B366&lt;='Visualization - Projection'!$C$18,OFFSET(Projection!AA366,$A$2,0),NA())</f>
        <v>#N/A</v>
      </c>
      <c r="V366" s="12" t="e">
        <f ca="1">IF($B366&lt;='Visualization - Projection'!$C$18,OFFSET(Projection!AB366,$A$2,0),NA())</f>
        <v>#N/A</v>
      </c>
      <c r="W366" s="10" t="e">
        <f ca="1">IF($B366&lt;='Visualization - Projection'!$C$18,OFFSET(Projection!AC366,$A$2,0),NA())</f>
        <v>#N/A</v>
      </c>
      <c r="X366" s="12" t="e">
        <f ca="1">IF($B366&lt;='Visualization - Projection'!$C$18,OFFSET(Projection!AD366,$A$2,0),NA())</f>
        <v>#N/A</v>
      </c>
      <c r="Y366" s="11" t="e">
        <f ca="1">IF($B366&lt;='Visualization - Projection'!$C$18,OFFSET(Projection!AE366,$A$2,0),NA())</f>
        <v>#N/A</v>
      </c>
      <c r="Z366" s="10" t="e">
        <f ca="1">IF($B366&lt;='Visualization - Projection'!$C$18,OFFSET(Projection!AI366,$A$2,0),NA())</f>
        <v>#N/A</v>
      </c>
      <c r="AA366" s="11" t="e">
        <f ca="1">IF($B366&lt;='Visualization - Projection'!$C$18,OFFSET(Projection!AJ366,$A$2,0),NA())</f>
        <v>#N/A</v>
      </c>
      <c r="AB366" s="11" t="e">
        <f ca="1">IF($B366&lt;='Visualization - Projection'!$C$18,OFFSET(Projection!#REF!,$A$2,0),NA())</f>
        <v>#N/A</v>
      </c>
      <c r="AC366" s="11" t="e">
        <f ca="1">IF($B366&lt;='Visualization - Projection'!$C$18,OFFSET(Projection!AK366,$A$2,0),NA())</f>
        <v>#N/A</v>
      </c>
      <c r="AD366" s="10" t="e">
        <f ca="1">IF($B366&lt;='Visualization - Projection'!$C$18,OFFSET(Projection!AL366,$A$2,0),NA())</f>
        <v>#N/A</v>
      </c>
      <c r="AE366" s="10" t="e">
        <f ca="1">IF($B366&lt;='Visualization - Projection'!$C$18,OFFSET(Projection!AM366,$A$2,0),NA())</f>
        <v>#N/A</v>
      </c>
      <c r="AF366" s="3" t="e">
        <f ca="1">IF($B366&lt;='Visualization - Projection'!$C$18,OFFSET(Projection!K366,$A$2,0),NA())</f>
        <v>#N/A</v>
      </c>
      <c r="AG366" s="3" t="e">
        <f ca="1">IF($B366&lt;='Visualization - Projection'!$C$18,OFFSET(Projection!M366,$A$2,0),NA())</f>
        <v>#N/A</v>
      </c>
      <c r="AH366" s="3" t="e">
        <f ca="1">IF($B366&lt;='Visualization - Projection'!$C$18,OFFSET(Projection!N366,$A$2,0),NA())</f>
        <v>#N/A</v>
      </c>
    </row>
    <row r="367" spans="2:34">
      <c r="B367" s="9" t="e">
        <f ca="1">IF(B366&lt;'Visualization - Projection'!$C$18,OFFSET(Projection!A367,$A$2,0),NA())</f>
        <v>#N/A</v>
      </c>
      <c r="C367" s="10" t="e">
        <f ca="1">IF($B367&lt;='Visualization - Projection'!$C$18,OFFSET(Projection!B367,$A$2,0),NA())</f>
        <v>#N/A</v>
      </c>
      <c r="D367" s="11" t="e">
        <f ca="1">IF($B367&lt;='Visualization - Projection'!$C$18,OFFSET(Projection!C367,$A$2,0),NA())</f>
        <v>#N/A</v>
      </c>
      <c r="E367" s="12" t="e">
        <f ca="1">IF($B367&lt;='Visualization - Projection'!$C$18,OFFSET(Projection!D367,$A$2,0),NA())</f>
        <v>#N/A</v>
      </c>
      <c r="F367" s="12" t="e">
        <f ca="1">IF($B367&lt;='Visualization - Projection'!$C$18,OFFSET(Projection!#REF!,$A$2,0),NA())</f>
        <v>#N/A</v>
      </c>
      <c r="G367" s="10" t="e">
        <f ca="1">IF($B367&lt;='Visualization - Projection'!$C$18,OFFSET(Projection!E367,$A$2,0),NA())</f>
        <v>#N/A</v>
      </c>
      <c r="H367" s="12" t="e">
        <f ca="1">IF($B367&lt;='Visualization - Projection'!$C$18,OFFSET(Projection!F367,$A$2,0),NA())</f>
        <v>#N/A</v>
      </c>
      <c r="I367" s="12" t="e">
        <f ca="1">IF($B367&lt;='Visualization - Projection'!$C$18,OFFSET(Projection!#REF!,$A$2,0),NA())</f>
        <v>#N/A</v>
      </c>
      <c r="J367" s="10" t="e">
        <f ca="1">IF($B367&lt;='Visualization - Projection'!$C$18,OFFSET(Projection!O367,$A$2,0),NA())</f>
        <v>#N/A</v>
      </c>
      <c r="K367" s="10" t="e">
        <f ca="1">IF($B367&lt;='Visualization - Projection'!$C$18,OFFSET(Projection!P367,$A$2,0),NA())</f>
        <v>#N/A</v>
      </c>
      <c r="L367" s="12" t="e">
        <f ca="1">IF($B367&lt;='Visualization - Projection'!$C$18,OFFSET(Projection!Q367,$A$2,0),NA())</f>
        <v>#N/A</v>
      </c>
      <c r="M367" s="12" t="e">
        <f ca="1">IF($B367&lt;='Visualization - Projection'!$C$18,OFFSET(Projection!#REF!,$A$2,0),NA())</f>
        <v>#N/A</v>
      </c>
      <c r="N367" s="10" t="e">
        <f ca="1">IF($B367&lt;='Visualization - Projection'!$C$18,OFFSET(Projection!T367,$A$2,0),NA())</f>
        <v>#N/A</v>
      </c>
      <c r="O367" s="11" t="e">
        <f ca="1">IF($B367&lt;='Visualization - Projection'!$C$18,OFFSET(Projection!U367,$A$2,0),NA())</f>
        <v>#N/A</v>
      </c>
      <c r="P367" s="12" t="e">
        <f ca="1">IF($B367&lt;='Visualization - Projection'!$C$18,OFFSET(Projection!V367,$A$2,0),NA())</f>
        <v>#N/A</v>
      </c>
      <c r="Q367" s="10" t="e">
        <f ca="1">IF($B367&lt;='Visualization - Projection'!$C$18,OFFSET(Projection!W367,$A$2,0),NA())</f>
        <v>#N/A</v>
      </c>
      <c r="R367" s="11" t="e">
        <f ca="1">IF($B367&lt;='Visualization - Projection'!$C$18,OFFSET(Projection!X367,$A$2,0),NA())</f>
        <v>#N/A</v>
      </c>
      <c r="S367" s="12" t="e">
        <f ca="1">IF($B367&lt;='Visualization - Projection'!$C$18,OFFSET(Projection!Y367,$A$2,0),NA())</f>
        <v>#N/A</v>
      </c>
      <c r="T367" s="10" t="e">
        <f ca="1">IF($B367&lt;='Visualization - Projection'!$C$18,OFFSET(Projection!Z367,$A$2,0),NA())</f>
        <v>#N/A</v>
      </c>
      <c r="U367" s="10" t="e">
        <f ca="1">IF($B367&lt;='Visualization - Projection'!$C$18,OFFSET(Projection!AA367,$A$2,0),NA())</f>
        <v>#N/A</v>
      </c>
      <c r="V367" s="12" t="e">
        <f ca="1">IF($B367&lt;='Visualization - Projection'!$C$18,OFFSET(Projection!AB367,$A$2,0),NA())</f>
        <v>#N/A</v>
      </c>
      <c r="W367" s="10" t="e">
        <f ca="1">IF($B367&lt;='Visualization - Projection'!$C$18,OFFSET(Projection!AC367,$A$2,0),NA())</f>
        <v>#N/A</v>
      </c>
      <c r="X367" s="12" t="e">
        <f ca="1">IF($B367&lt;='Visualization - Projection'!$C$18,OFFSET(Projection!AD367,$A$2,0),NA())</f>
        <v>#N/A</v>
      </c>
      <c r="Y367" s="11" t="e">
        <f ca="1">IF($B367&lt;='Visualization - Projection'!$C$18,OFFSET(Projection!AE367,$A$2,0),NA())</f>
        <v>#N/A</v>
      </c>
      <c r="Z367" s="10" t="e">
        <f ca="1">IF($B367&lt;='Visualization - Projection'!$C$18,OFFSET(Projection!AI367,$A$2,0),NA())</f>
        <v>#N/A</v>
      </c>
      <c r="AA367" s="11" t="e">
        <f ca="1">IF($B367&lt;='Visualization - Projection'!$C$18,OFFSET(Projection!AJ367,$A$2,0),NA())</f>
        <v>#N/A</v>
      </c>
      <c r="AB367" s="11" t="e">
        <f ca="1">IF($B367&lt;='Visualization - Projection'!$C$18,OFFSET(Projection!#REF!,$A$2,0),NA())</f>
        <v>#N/A</v>
      </c>
      <c r="AC367" s="11" t="e">
        <f ca="1">IF($B367&lt;='Visualization - Projection'!$C$18,OFFSET(Projection!AK367,$A$2,0),NA())</f>
        <v>#N/A</v>
      </c>
      <c r="AD367" s="10" t="e">
        <f ca="1">IF($B367&lt;='Visualization - Projection'!$C$18,OFFSET(Projection!AL367,$A$2,0),NA())</f>
        <v>#N/A</v>
      </c>
      <c r="AE367" s="10" t="e">
        <f ca="1">IF($B367&lt;='Visualization - Projection'!$C$18,OFFSET(Projection!AM367,$A$2,0),NA())</f>
        <v>#N/A</v>
      </c>
      <c r="AF367" s="3" t="e">
        <f ca="1">IF($B367&lt;='Visualization - Projection'!$C$18,OFFSET(Projection!K367,$A$2,0),NA())</f>
        <v>#N/A</v>
      </c>
      <c r="AG367" s="3" t="e">
        <f ca="1">IF($B367&lt;='Visualization - Projection'!$C$18,OFFSET(Projection!M367,$A$2,0),NA())</f>
        <v>#N/A</v>
      </c>
      <c r="AH367" s="3" t="e">
        <f ca="1">IF($B367&lt;='Visualization - Projection'!$C$18,OFFSET(Projection!N367,$A$2,0),NA())</f>
        <v>#N/A</v>
      </c>
    </row>
    <row r="368" spans="2:34">
      <c r="B368" s="9" t="e">
        <f ca="1">IF(B367&lt;'Visualization - Projection'!$C$18,OFFSET(Projection!A368,$A$2,0),NA())</f>
        <v>#N/A</v>
      </c>
      <c r="C368" s="10" t="e">
        <f ca="1">IF($B368&lt;='Visualization - Projection'!$C$18,OFFSET(Projection!B368,$A$2,0),NA())</f>
        <v>#N/A</v>
      </c>
      <c r="D368" s="11" t="e">
        <f ca="1">IF($B368&lt;='Visualization - Projection'!$C$18,OFFSET(Projection!C368,$A$2,0),NA())</f>
        <v>#N/A</v>
      </c>
      <c r="E368" s="12" t="e">
        <f ca="1">IF($B368&lt;='Visualization - Projection'!$C$18,OFFSET(Projection!D368,$A$2,0),NA())</f>
        <v>#N/A</v>
      </c>
      <c r="F368" s="12" t="e">
        <f ca="1">IF($B368&lt;='Visualization - Projection'!$C$18,OFFSET(Projection!#REF!,$A$2,0),NA())</f>
        <v>#N/A</v>
      </c>
      <c r="G368" s="10" t="e">
        <f ca="1">IF($B368&lt;='Visualization - Projection'!$C$18,OFFSET(Projection!E368,$A$2,0),NA())</f>
        <v>#N/A</v>
      </c>
      <c r="H368" s="12" t="e">
        <f ca="1">IF($B368&lt;='Visualization - Projection'!$C$18,OFFSET(Projection!F368,$A$2,0),NA())</f>
        <v>#N/A</v>
      </c>
      <c r="I368" s="12" t="e">
        <f ca="1">IF($B368&lt;='Visualization - Projection'!$C$18,OFFSET(Projection!#REF!,$A$2,0),NA())</f>
        <v>#N/A</v>
      </c>
      <c r="J368" s="10" t="e">
        <f ca="1">IF($B368&lt;='Visualization - Projection'!$C$18,OFFSET(Projection!O368,$A$2,0),NA())</f>
        <v>#N/A</v>
      </c>
      <c r="K368" s="10" t="e">
        <f ca="1">IF($B368&lt;='Visualization - Projection'!$C$18,OFFSET(Projection!P368,$A$2,0),NA())</f>
        <v>#N/A</v>
      </c>
      <c r="L368" s="12" t="e">
        <f ca="1">IF($B368&lt;='Visualization - Projection'!$C$18,OFFSET(Projection!Q368,$A$2,0),NA())</f>
        <v>#N/A</v>
      </c>
      <c r="M368" s="12" t="e">
        <f ca="1">IF($B368&lt;='Visualization - Projection'!$C$18,OFFSET(Projection!#REF!,$A$2,0),NA())</f>
        <v>#N/A</v>
      </c>
      <c r="N368" s="10" t="e">
        <f ca="1">IF($B368&lt;='Visualization - Projection'!$C$18,OFFSET(Projection!T368,$A$2,0),NA())</f>
        <v>#N/A</v>
      </c>
      <c r="O368" s="11" t="e">
        <f ca="1">IF($B368&lt;='Visualization - Projection'!$C$18,OFFSET(Projection!U368,$A$2,0),NA())</f>
        <v>#N/A</v>
      </c>
      <c r="P368" s="12" t="e">
        <f ca="1">IF($B368&lt;='Visualization - Projection'!$C$18,OFFSET(Projection!V368,$A$2,0),NA())</f>
        <v>#N/A</v>
      </c>
      <c r="Q368" s="10" t="e">
        <f ca="1">IF($B368&lt;='Visualization - Projection'!$C$18,OFFSET(Projection!W368,$A$2,0),NA())</f>
        <v>#N/A</v>
      </c>
      <c r="R368" s="11" t="e">
        <f ca="1">IF($B368&lt;='Visualization - Projection'!$C$18,OFFSET(Projection!X368,$A$2,0),NA())</f>
        <v>#N/A</v>
      </c>
      <c r="S368" s="12" t="e">
        <f ca="1">IF($B368&lt;='Visualization - Projection'!$C$18,OFFSET(Projection!Y368,$A$2,0),NA())</f>
        <v>#N/A</v>
      </c>
      <c r="T368" s="10" t="e">
        <f ca="1">IF($B368&lt;='Visualization - Projection'!$C$18,OFFSET(Projection!Z368,$A$2,0),NA())</f>
        <v>#N/A</v>
      </c>
      <c r="U368" s="10" t="e">
        <f ca="1">IF($B368&lt;='Visualization - Projection'!$C$18,OFFSET(Projection!AA368,$A$2,0),NA())</f>
        <v>#N/A</v>
      </c>
      <c r="V368" s="12" t="e">
        <f ca="1">IF($B368&lt;='Visualization - Projection'!$C$18,OFFSET(Projection!AB368,$A$2,0),NA())</f>
        <v>#N/A</v>
      </c>
      <c r="W368" s="10" t="e">
        <f ca="1">IF($B368&lt;='Visualization - Projection'!$C$18,OFFSET(Projection!AC368,$A$2,0),NA())</f>
        <v>#N/A</v>
      </c>
      <c r="X368" s="12" t="e">
        <f ca="1">IF($B368&lt;='Visualization - Projection'!$C$18,OFFSET(Projection!AD368,$A$2,0),NA())</f>
        <v>#N/A</v>
      </c>
      <c r="Y368" s="11" t="e">
        <f ca="1">IF($B368&lt;='Visualization - Projection'!$C$18,OFFSET(Projection!AE368,$A$2,0),NA())</f>
        <v>#N/A</v>
      </c>
      <c r="Z368" s="10" t="e">
        <f ca="1">IF($B368&lt;='Visualization - Projection'!$C$18,OFFSET(Projection!AI368,$A$2,0),NA())</f>
        <v>#N/A</v>
      </c>
      <c r="AA368" s="11" t="e">
        <f ca="1">IF($B368&lt;='Visualization - Projection'!$C$18,OFFSET(Projection!AJ368,$A$2,0),NA())</f>
        <v>#N/A</v>
      </c>
      <c r="AB368" s="11" t="e">
        <f ca="1">IF($B368&lt;='Visualization - Projection'!$C$18,OFFSET(Projection!#REF!,$A$2,0),NA())</f>
        <v>#N/A</v>
      </c>
      <c r="AC368" s="11" t="e">
        <f ca="1">IF($B368&lt;='Visualization - Projection'!$C$18,OFFSET(Projection!AK368,$A$2,0),NA())</f>
        <v>#N/A</v>
      </c>
      <c r="AD368" s="10" t="e">
        <f ca="1">IF($B368&lt;='Visualization - Projection'!$C$18,OFFSET(Projection!AL368,$A$2,0),NA())</f>
        <v>#N/A</v>
      </c>
      <c r="AE368" s="10" t="e">
        <f ca="1">IF($B368&lt;='Visualization - Projection'!$C$18,OFFSET(Projection!AM368,$A$2,0),NA())</f>
        <v>#N/A</v>
      </c>
      <c r="AF368" s="3" t="e">
        <f ca="1">IF($B368&lt;='Visualization - Projection'!$C$18,OFFSET(Projection!K368,$A$2,0),NA())</f>
        <v>#N/A</v>
      </c>
      <c r="AG368" s="3" t="e">
        <f ca="1">IF($B368&lt;='Visualization - Projection'!$C$18,OFFSET(Projection!M368,$A$2,0),NA())</f>
        <v>#N/A</v>
      </c>
      <c r="AH368" s="3" t="e">
        <f ca="1">IF($B368&lt;='Visualization - Projection'!$C$18,OFFSET(Projection!N368,$A$2,0),NA())</f>
        <v>#N/A</v>
      </c>
    </row>
    <row r="369" spans="2:34">
      <c r="B369" s="9" t="e">
        <f ca="1">IF(B368&lt;'Visualization - Projection'!$C$18,OFFSET(Projection!A369,$A$2,0),NA())</f>
        <v>#N/A</v>
      </c>
      <c r="C369" s="10" t="e">
        <f ca="1">IF($B369&lt;='Visualization - Projection'!$C$18,OFFSET(Projection!B369,$A$2,0),NA())</f>
        <v>#N/A</v>
      </c>
      <c r="D369" s="11" t="e">
        <f ca="1">IF($B369&lt;='Visualization - Projection'!$C$18,OFFSET(Projection!C369,$A$2,0),NA())</f>
        <v>#N/A</v>
      </c>
      <c r="E369" s="12" t="e">
        <f ca="1">IF($B369&lt;='Visualization - Projection'!$C$18,OFFSET(Projection!D369,$A$2,0),NA())</f>
        <v>#N/A</v>
      </c>
      <c r="F369" s="12" t="e">
        <f ca="1">IF($B369&lt;='Visualization - Projection'!$C$18,OFFSET(Projection!#REF!,$A$2,0),NA())</f>
        <v>#N/A</v>
      </c>
      <c r="G369" s="10" t="e">
        <f ca="1">IF($B369&lt;='Visualization - Projection'!$C$18,OFFSET(Projection!E369,$A$2,0),NA())</f>
        <v>#N/A</v>
      </c>
      <c r="H369" s="12" t="e">
        <f ca="1">IF($B369&lt;='Visualization - Projection'!$C$18,OFFSET(Projection!F369,$A$2,0),NA())</f>
        <v>#N/A</v>
      </c>
      <c r="I369" s="12" t="e">
        <f ca="1">IF($B369&lt;='Visualization - Projection'!$C$18,OFFSET(Projection!#REF!,$A$2,0),NA())</f>
        <v>#N/A</v>
      </c>
      <c r="J369" s="10" t="e">
        <f ca="1">IF($B369&lt;='Visualization - Projection'!$C$18,OFFSET(Projection!O369,$A$2,0),NA())</f>
        <v>#N/A</v>
      </c>
      <c r="K369" s="10" t="e">
        <f ca="1">IF($B369&lt;='Visualization - Projection'!$C$18,OFFSET(Projection!P369,$A$2,0),NA())</f>
        <v>#N/A</v>
      </c>
      <c r="L369" s="12" t="e">
        <f ca="1">IF($B369&lt;='Visualization - Projection'!$C$18,OFFSET(Projection!Q369,$A$2,0),NA())</f>
        <v>#N/A</v>
      </c>
      <c r="M369" s="12" t="e">
        <f ca="1">IF($B369&lt;='Visualization - Projection'!$C$18,OFFSET(Projection!#REF!,$A$2,0),NA())</f>
        <v>#N/A</v>
      </c>
      <c r="N369" s="10" t="e">
        <f ca="1">IF($B369&lt;='Visualization - Projection'!$C$18,OFFSET(Projection!T369,$A$2,0),NA())</f>
        <v>#N/A</v>
      </c>
      <c r="O369" s="11" t="e">
        <f ca="1">IF($B369&lt;='Visualization - Projection'!$C$18,OFFSET(Projection!U369,$A$2,0),NA())</f>
        <v>#N/A</v>
      </c>
      <c r="P369" s="12" t="e">
        <f ca="1">IF($B369&lt;='Visualization - Projection'!$C$18,OFFSET(Projection!V369,$A$2,0),NA())</f>
        <v>#N/A</v>
      </c>
      <c r="Q369" s="10" t="e">
        <f ca="1">IF($B369&lt;='Visualization - Projection'!$C$18,OFFSET(Projection!W369,$A$2,0),NA())</f>
        <v>#N/A</v>
      </c>
      <c r="R369" s="11" t="e">
        <f ca="1">IF($B369&lt;='Visualization - Projection'!$C$18,OFFSET(Projection!X369,$A$2,0),NA())</f>
        <v>#N/A</v>
      </c>
      <c r="S369" s="12" t="e">
        <f ca="1">IF($B369&lt;='Visualization - Projection'!$C$18,OFFSET(Projection!Y369,$A$2,0),NA())</f>
        <v>#N/A</v>
      </c>
      <c r="T369" s="10" t="e">
        <f ca="1">IF($B369&lt;='Visualization - Projection'!$C$18,OFFSET(Projection!Z369,$A$2,0),NA())</f>
        <v>#N/A</v>
      </c>
      <c r="U369" s="10" t="e">
        <f ca="1">IF($B369&lt;='Visualization - Projection'!$C$18,OFFSET(Projection!AA369,$A$2,0),NA())</f>
        <v>#N/A</v>
      </c>
      <c r="V369" s="12" t="e">
        <f ca="1">IF($B369&lt;='Visualization - Projection'!$C$18,OFFSET(Projection!AB369,$A$2,0),NA())</f>
        <v>#N/A</v>
      </c>
      <c r="W369" s="10" t="e">
        <f ca="1">IF($B369&lt;='Visualization - Projection'!$C$18,OFFSET(Projection!AC369,$A$2,0),NA())</f>
        <v>#N/A</v>
      </c>
      <c r="X369" s="12" t="e">
        <f ca="1">IF($B369&lt;='Visualization - Projection'!$C$18,OFFSET(Projection!AD369,$A$2,0),NA())</f>
        <v>#N/A</v>
      </c>
      <c r="Y369" s="11" t="e">
        <f ca="1">IF($B369&lt;='Visualization - Projection'!$C$18,OFFSET(Projection!AE369,$A$2,0),NA())</f>
        <v>#N/A</v>
      </c>
      <c r="Z369" s="10" t="e">
        <f ca="1">IF($B369&lt;='Visualization - Projection'!$C$18,OFFSET(Projection!AI369,$A$2,0),NA())</f>
        <v>#N/A</v>
      </c>
      <c r="AA369" s="11" t="e">
        <f ca="1">IF($B369&lt;='Visualization - Projection'!$C$18,OFFSET(Projection!AJ369,$A$2,0),NA())</f>
        <v>#N/A</v>
      </c>
      <c r="AB369" s="11" t="e">
        <f ca="1">IF($B369&lt;='Visualization - Projection'!$C$18,OFFSET(Projection!#REF!,$A$2,0),NA())</f>
        <v>#N/A</v>
      </c>
      <c r="AC369" s="11" t="e">
        <f ca="1">IF($B369&lt;='Visualization - Projection'!$C$18,OFFSET(Projection!AK369,$A$2,0),NA())</f>
        <v>#N/A</v>
      </c>
      <c r="AD369" s="10" t="e">
        <f ca="1">IF($B369&lt;='Visualization - Projection'!$C$18,OFFSET(Projection!AL369,$A$2,0),NA())</f>
        <v>#N/A</v>
      </c>
      <c r="AE369" s="10" t="e">
        <f ca="1">IF($B369&lt;='Visualization - Projection'!$C$18,OFFSET(Projection!AM369,$A$2,0),NA())</f>
        <v>#N/A</v>
      </c>
      <c r="AF369" s="3" t="e">
        <f ca="1">IF($B369&lt;='Visualization - Projection'!$C$18,OFFSET(Projection!K369,$A$2,0),NA())</f>
        <v>#N/A</v>
      </c>
      <c r="AG369" s="3" t="e">
        <f ca="1">IF($B369&lt;='Visualization - Projection'!$C$18,OFFSET(Projection!M369,$A$2,0),NA())</f>
        <v>#N/A</v>
      </c>
      <c r="AH369" s="3" t="e">
        <f ca="1">IF($B369&lt;='Visualization - Projection'!$C$18,OFFSET(Projection!N369,$A$2,0),NA())</f>
        <v>#N/A</v>
      </c>
    </row>
    <row r="370" spans="2:34">
      <c r="B370" s="9" t="e">
        <f ca="1">IF(B369&lt;'Visualization - Projection'!$C$18,OFFSET(Projection!A370,$A$2,0),NA())</f>
        <v>#N/A</v>
      </c>
      <c r="C370" s="10" t="e">
        <f ca="1">IF($B370&lt;='Visualization - Projection'!$C$18,OFFSET(Projection!B370,$A$2,0),NA())</f>
        <v>#N/A</v>
      </c>
      <c r="D370" s="11" t="e">
        <f ca="1">IF($B370&lt;='Visualization - Projection'!$C$18,OFFSET(Projection!C370,$A$2,0),NA())</f>
        <v>#N/A</v>
      </c>
      <c r="E370" s="12" t="e">
        <f ca="1">IF($B370&lt;='Visualization - Projection'!$C$18,OFFSET(Projection!D370,$A$2,0),NA())</f>
        <v>#N/A</v>
      </c>
      <c r="F370" s="12" t="e">
        <f ca="1">IF($B370&lt;='Visualization - Projection'!$C$18,OFFSET(Projection!#REF!,$A$2,0),NA())</f>
        <v>#N/A</v>
      </c>
      <c r="G370" s="10" t="e">
        <f ca="1">IF($B370&lt;='Visualization - Projection'!$C$18,OFFSET(Projection!E370,$A$2,0),NA())</f>
        <v>#N/A</v>
      </c>
      <c r="H370" s="12" t="e">
        <f ca="1">IF($B370&lt;='Visualization - Projection'!$C$18,OFFSET(Projection!F370,$A$2,0),NA())</f>
        <v>#N/A</v>
      </c>
      <c r="I370" s="12" t="e">
        <f ca="1">IF($B370&lt;='Visualization - Projection'!$C$18,OFFSET(Projection!#REF!,$A$2,0),NA())</f>
        <v>#N/A</v>
      </c>
      <c r="J370" s="10" t="e">
        <f ca="1">IF($B370&lt;='Visualization - Projection'!$C$18,OFFSET(Projection!O370,$A$2,0),NA())</f>
        <v>#N/A</v>
      </c>
      <c r="K370" s="10" t="e">
        <f ca="1">IF($B370&lt;='Visualization - Projection'!$C$18,OFFSET(Projection!P370,$A$2,0),NA())</f>
        <v>#N/A</v>
      </c>
      <c r="L370" s="12" t="e">
        <f ca="1">IF($B370&lt;='Visualization - Projection'!$C$18,OFFSET(Projection!Q370,$A$2,0),NA())</f>
        <v>#N/A</v>
      </c>
      <c r="M370" s="12" t="e">
        <f ca="1">IF($B370&lt;='Visualization - Projection'!$C$18,OFFSET(Projection!#REF!,$A$2,0),NA())</f>
        <v>#N/A</v>
      </c>
      <c r="N370" s="10" t="e">
        <f ca="1">IF($B370&lt;='Visualization - Projection'!$C$18,OFFSET(Projection!T370,$A$2,0),NA())</f>
        <v>#N/A</v>
      </c>
      <c r="O370" s="11" t="e">
        <f ca="1">IF($B370&lt;='Visualization - Projection'!$C$18,OFFSET(Projection!U370,$A$2,0),NA())</f>
        <v>#N/A</v>
      </c>
      <c r="P370" s="12" t="e">
        <f ca="1">IF($B370&lt;='Visualization - Projection'!$C$18,OFFSET(Projection!V370,$A$2,0),NA())</f>
        <v>#N/A</v>
      </c>
      <c r="Q370" s="10" t="e">
        <f ca="1">IF($B370&lt;='Visualization - Projection'!$C$18,OFFSET(Projection!W370,$A$2,0),NA())</f>
        <v>#N/A</v>
      </c>
      <c r="R370" s="11" t="e">
        <f ca="1">IF($B370&lt;='Visualization - Projection'!$C$18,OFFSET(Projection!X370,$A$2,0),NA())</f>
        <v>#N/A</v>
      </c>
      <c r="S370" s="12" t="e">
        <f ca="1">IF($B370&lt;='Visualization - Projection'!$C$18,OFFSET(Projection!Y370,$A$2,0),NA())</f>
        <v>#N/A</v>
      </c>
      <c r="T370" s="10" t="e">
        <f ca="1">IF($B370&lt;='Visualization - Projection'!$C$18,OFFSET(Projection!Z370,$A$2,0),NA())</f>
        <v>#N/A</v>
      </c>
      <c r="U370" s="10" t="e">
        <f ca="1">IF($B370&lt;='Visualization - Projection'!$C$18,OFFSET(Projection!AA370,$A$2,0),NA())</f>
        <v>#N/A</v>
      </c>
      <c r="V370" s="12" t="e">
        <f ca="1">IF($B370&lt;='Visualization - Projection'!$C$18,OFFSET(Projection!AB370,$A$2,0),NA())</f>
        <v>#N/A</v>
      </c>
      <c r="W370" s="10" t="e">
        <f ca="1">IF($B370&lt;='Visualization - Projection'!$C$18,OFFSET(Projection!AC370,$A$2,0),NA())</f>
        <v>#N/A</v>
      </c>
      <c r="X370" s="12" t="e">
        <f ca="1">IF($B370&lt;='Visualization - Projection'!$C$18,OFFSET(Projection!AD370,$A$2,0),NA())</f>
        <v>#N/A</v>
      </c>
      <c r="Y370" s="11" t="e">
        <f ca="1">IF($B370&lt;='Visualization - Projection'!$C$18,OFFSET(Projection!AE370,$A$2,0),NA())</f>
        <v>#N/A</v>
      </c>
      <c r="Z370" s="10" t="e">
        <f ca="1">IF($B370&lt;='Visualization - Projection'!$C$18,OFFSET(Projection!AI370,$A$2,0),NA())</f>
        <v>#N/A</v>
      </c>
      <c r="AA370" s="11" t="e">
        <f ca="1">IF($B370&lt;='Visualization - Projection'!$C$18,OFFSET(Projection!AJ370,$A$2,0),NA())</f>
        <v>#N/A</v>
      </c>
      <c r="AB370" s="11" t="e">
        <f ca="1">IF($B370&lt;='Visualization - Projection'!$C$18,OFFSET(Projection!#REF!,$A$2,0),NA())</f>
        <v>#N/A</v>
      </c>
      <c r="AC370" s="11" t="e">
        <f ca="1">IF($B370&lt;='Visualization - Projection'!$C$18,OFFSET(Projection!AK370,$A$2,0),NA())</f>
        <v>#N/A</v>
      </c>
      <c r="AD370" s="10" t="e">
        <f ca="1">IF($B370&lt;='Visualization - Projection'!$C$18,OFFSET(Projection!AL370,$A$2,0),NA())</f>
        <v>#N/A</v>
      </c>
      <c r="AE370" s="10" t="e">
        <f ca="1">IF($B370&lt;='Visualization - Projection'!$C$18,OFFSET(Projection!AM370,$A$2,0),NA())</f>
        <v>#N/A</v>
      </c>
      <c r="AF370" s="3" t="e">
        <f ca="1">IF($B370&lt;='Visualization - Projection'!$C$18,OFFSET(Projection!K370,$A$2,0),NA())</f>
        <v>#N/A</v>
      </c>
      <c r="AG370" s="3" t="e">
        <f ca="1">IF($B370&lt;='Visualization - Projection'!$C$18,OFFSET(Projection!M370,$A$2,0),NA())</f>
        <v>#N/A</v>
      </c>
      <c r="AH370" s="3" t="e">
        <f ca="1">IF($B370&lt;='Visualization - Projection'!$C$18,OFFSET(Projection!N370,$A$2,0),NA())</f>
        <v>#N/A</v>
      </c>
    </row>
    <row r="371" spans="2:34">
      <c r="B371" s="9" t="e">
        <f ca="1">IF(B370&lt;'Visualization - Projection'!$C$18,OFFSET(Projection!A371,$A$2,0),NA())</f>
        <v>#N/A</v>
      </c>
      <c r="C371" s="10" t="e">
        <f ca="1">IF($B371&lt;='Visualization - Projection'!$C$18,OFFSET(Projection!B371,$A$2,0),NA())</f>
        <v>#N/A</v>
      </c>
      <c r="D371" s="11" t="e">
        <f ca="1">IF($B371&lt;='Visualization - Projection'!$C$18,OFFSET(Projection!C371,$A$2,0),NA())</f>
        <v>#N/A</v>
      </c>
      <c r="E371" s="12" t="e">
        <f ca="1">IF($B371&lt;='Visualization - Projection'!$C$18,OFFSET(Projection!D371,$A$2,0),NA())</f>
        <v>#N/A</v>
      </c>
      <c r="F371" s="12" t="e">
        <f ca="1">IF($B371&lt;='Visualization - Projection'!$C$18,OFFSET(Projection!#REF!,$A$2,0),NA())</f>
        <v>#N/A</v>
      </c>
      <c r="G371" s="10" t="e">
        <f ca="1">IF($B371&lt;='Visualization - Projection'!$C$18,OFFSET(Projection!E371,$A$2,0),NA())</f>
        <v>#N/A</v>
      </c>
      <c r="H371" s="12" t="e">
        <f ca="1">IF($B371&lt;='Visualization - Projection'!$C$18,OFFSET(Projection!F371,$A$2,0),NA())</f>
        <v>#N/A</v>
      </c>
      <c r="I371" s="12" t="e">
        <f ca="1">IF($B371&lt;='Visualization - Projection'!$C$18,OFFSET(Projection!#REF!,$A$2,0),NA())</f>
        <v>#N/A</v>
      </c>
      <c r="J371" s="10" t="e">
        <f ca="1">IF($B371&lt;='Visualization - Projection'!$C$18,OFFSET(Projection!O371,$A$2,0),NA())</f>
        <v>#N/A</v>
      </c>
      <c r="K371" s="10" t="e">
        <f ca="1">IF($B371&lt;='Visualization - Projection'!$C$18,OFFSET(Projection!P371,$A$2,0),NA())</f>
        <v>#N/A</v>
      </c>
      <c r="L371" s="12" t="e">
        <f ca="1">IF($B371&lt;='Visualization - Projection'!$C$18,OFFSET(Projection!Q371,$A$2,0),NA())</f>
        <v>#N/A</v>
      </c>
      <c r="M371" s="12" t="e">
        <f ca="1">IF($B371&lt;='Visualization - Projection'!$C$18,OFFSET(Projection!#REF!,$A$2,0),NA())</f>
        <v>#N/A</v>
      </c>
      <c r="N371" s="10" t="e">
        <f ca="1">IF($B371&lt;='Visualization - Projection'!$C$18,OFFSET(Projection!T371,$A$2,0),NA())</f>
        <v>#N/A</v>
      </c>
      <c r="O371" s="11" t="e">
        <f ca="1">IF($B371&lt;='Visualization - Projection'!$C$18,OFFSET(Projection!U371,$A$2,0),NA())</f>
        <v>#N/A</v>
      </c>
      <c r="P371" s="12" t="e">
        <f ca="1">IF($B371&lt;='Visualization - Projection'!$C$18,OFFSET(Projection!V371,$A$2,0),NA())</f>
        <v>#N/A</v>
      </c>
      <c r="Q371" s="10" t="e">
        <f ca="1">IF($B371&lt;='Visualization - Projection'!$C$18,OFFSET(Projection!W371,$A$2,0),NA())</f>
        <v>#N/A</v>
      </c>
      <c r="R371" s="11" t="e">
        <f ca="1">IF($B371&lt;='Visualization - Projection'!$C$18,OFFSET(Projection!X371,$A$2,0),NA())</f>
        <v>#N/A</v>
      </c>
      <c r="S371" s="12" t="e">
        <f ca="1">IF($B371&lt;='Visualization - Projection'!$C$18,OFFSET(Projection!Y371,$A$2,0),NA())</f>
        <v>#N/A</v>
      </c>
      <c r="T371" s="10" t="e">
        <f ca="1">IF($B371&lt;='Visualization - Projection'!$C$18,OFFSET(Projection!Z371,$A$2,0),NA())</f>
        <v>#N/A</v>
      </c>
      <c r="U371" s="10" t="e">
        <f ca="1">IF($B371&lt;='Visualization - Projection'!$C$18,OFFSET(Projection!AA371,$A$2,0),NA())</f>
        <v>#N/A</v>
      </c>
      <c r="V371" s="12" t="e">
        <f ca="1">IF($B371&lt;='Visualization - Projection'!$C$18,OFFSET(Projection!AB371,$A$2,0),NA())</f>
        <v>#N/A</v>
      </c>
      <c r="W371" s="10" t="e">
        <f ca="1">IF($B371&lt;='Visualization - Projection'!$C$18,OFFSET(Projection!AC371,$A$2,0),NA())</f>
        <v>#N/A</v>
      </c>
      <c r="X371" s="12" t="e">
        <f ca="1">IF($B371&lt;='Visualization - Projection'!$C$18,OFFSET(Projection!AD371,$A$2,0),NA())</f>
        <v>#N/A</v>
      </c>
      <c r="Y371" s="11" t="e">
        <f ca="1">IF($B371&lt;='Visualization - Projection'!$C$18,OFFSET(Projection!AE371,$A$2,0),NA())</f>
        <v>#N/A</v>
      </c>
      <c r="Z371" s="10" t="e">
        <f ca="1">IF($B371&lt;='Visualization - Projection'!$C$18,OFFSET(Projection!AI371,$A$2,0),NA())</f>
        <v>#N/A</v>
      </c>
      <c r="AA371" s="11" t="e">
        <f ca="1">IF($B371&lt;='Visualization - Projection'!$C$18,OFFSET(Projection!AJ371,$A$2,0),NA())</f>
        <v>#N/A</v>
      </c>
      <c r="AB371" s="11" t="e">
        <f ca="1">IF($B371&lt;='Visualization - Projection'!$C$18,OFFSET(Projection!#REF!,$A$2,0),NA())</f>
        <v>#N/A</v>
      </c>
      <c r="AC371" s="11" t="e">
        <f ca="1">IF($B371&lt;='Visualization - Projection'!$C$18,OFFSET(Projection!AK371,$A$2,0),NA())</f>
        <v>#N/A</v>
      </c>
      <c r="AD371" s="10" t="e">
        <f ca="1">IF($B371&lt;='Visualization - Projection'!$C$18,OFFSET(Projection!AL371,$A$2,0),NA())</f>
        <v>#N/A</v>
      </c>
      <c r="AE371" s="10" t="e">
        <f ca="1">IF($B371&lt;='Visualization - Projection'!$C$18,OFFSET(Projection!AM371,$A$2,0),NA())</f>
        <v>#N/A</v>
      </c>
      <c r="AF371" s="3" t="e">
        <f ca="1">IF($B371&lt;='Visualization - Projection'!$C$18,OFFSET(Projection!K371,$A$2,0),NA())</f>
        <v>#N/A</v>
      </c>
      <c r="AG371" s="3" t="e">
        <f ca="1">IF($B371&lt;='Visualization - Projection'!$C$18,OFFSET(Projection!M371,$A$2,0),NA())</f>
        <v>#N/A</v>
      </c>
      <c r="AH371" s="3" t="e">
        <f ca="1">IF($B371&lt;='Visualization - Projection'!$C$18,OFFSET(Projection!N371,$A$2,0),NA())</f>
        <v>#N/A</v>
      </c>
    </row>
    <row r="372" spans="2:34">
      <c r="B372" s="9" t="e">
        <f ca="1">IF(B371&lt;'Visualization - Projection'!$C$18,OFFSET(Projection!A372,$A$2,0),NA())</f>
        <v>#N/A</v>
      </c>
      <c r="C372" s="10" t="e">
        <f ca="1">IF($B372&lt;='Visualization - Projection'!$C$18,OFFSET(Projection!B372,$A$2,0),NA())</f>
        <v>#N/A</v>
      </c>
      <c r="D372" s="11" t="e">
        <f ca="1">IF($B372&lt;='Visualization - Projection'!$C$18,OFFSET(Projection!C372,$A$2,0),NA())</f>
        <v>#N/A</v>
      </c>
      <c r="E372" s="12" t="e">
        <f ca="1">IF($B372&lt;='Visualization - Projection'!$C$18,OFFSET(Projection!D372,$A$2,0),NA())</f>
        <v>#N/A</v>
      </c>
      <c r="F372" s="12" t="e">
        <f ca="1">IF($B372&lt;='Visualization - Projection'!$C$18,OFFSET(Projection!#REF!,$A$2,0),NA())</f>
        <v>#N/A</v>
      </c>
      <c r="G372" s="10" t="e">
        <f ca="1">IF($B372&lt;='Visualization - Projection'!$C$18,OFFSET(Projection!E372,$A$2,0),NA())</f>
        <v>#N/A</v>
      </c>
      <c r="H372" s="12" t="e">
        <f ca="1">IF($B372&lt;='Visualization - Projection'!$C$18,OFFSET(Projection!F372,$A$2,0),NA())</f>
        <v>#N/A</v>
      </c>
      <c r="I372" s="12" t="e">
        <f ca="1">IF($B372&lt;='Visualization - Projection'!$C$18,OFFSET(Projection!#REF!,$A$2,0),NA())</f>
        <v>#N/A</v>
      </c>
      <c r="J372" s="10" t="e">
        <f ca="1">IF($B372&lt;='Visualization - Projection'!$C$18,OFFSET(Projection!O372,$A$2,0),NA())</f>
        <v>#N/A</v>
      </c>
      <c r="K372" s="10" t="e">
        <f ca="1">IF($B372&lt;='Visualization - Projection'!$C$18,OFFSET(Projection!P372,$A$2,0),NA())</f>
        <v>#N/A</v>
      </c>
      <c r="L372" s="12" t="e">
        <f ca="1">IF($B372&lt;='Visualization - Projection'!$C$18,OFFSET(Projection!Q372,$A$2,0),NA())</f>
        <v>#N/A</v>
      </c>
      <c r="M372" s="12" t="e">
        <f ca="1">IF($B372&lt;='Visualization - Projection'!$C$18,OFFSET(Projection!#REF!,$A$2,0),NA())</f>
        <v>#N/A</v>
      </c>
      <c r="N372" s="10" t="e">
        <f ca="1">IF($B372&lt;='Visualization - Projection'!$C$18,OFFSET(Projection!T372,$A$2,0),NA())</f>
        <v>#N/A</v>
      </c>
      <c r="O372" s="11" t="e">
        <f ca="1">IF($B372&lt;='Visualization - Projection'!$C$18,OFFSET(Projection!U372,$A$2,0),NA())</f>
        <v>#N/A</v>
      </c>
      <c r="P372" s="12" t="e">
        <f ca="1">IF($B372&lt;='Visualization - Projection'!$C$18,OFFSET(Projection!V372,$A$2,0),NA())</f>
        <v>#N/A</v>
      </c>
      <c r="Q372" s="10" t="e">
        <f ca="1">IF($B372&lt;='Visualization - Projection'!$C$18,OFFSET(Projection!W372,$A$2,0),NA())</f>
        <v>#N/A</v>
      </c>
      <c r="R372" s="11" t="e">
        <f ca="1">IF($B372&lt;='Visualization - Projection'!$C$18,OFFSET(Projection!X372,$A$2,0),NA())</f>
        <v>#N/A</v>
      </c>
      <c r="S372" s="12" t="e">
        <f ca="1">IF($B372&lt;='Visualization - Projection'!$C$18,OFFSET(Projection!Y372,$A$2,0),NA())</f>
        <v>#N/A</v>
      </c>
      <c r="T372" s="10" t="e">
        <f ca="1">IF($B372&lt;='Visualization - Projection'!$C$18,OFFSET(Projection!Z372,$A$2,0),NA())</f>
        <v>#N/A</v>
      </c>
      <c r="U372" s="10" t="e">
        <f ca="1">IF($B372&lt;='Visualization - Projection'!$C$18,OFFSET(Projection!AA372,$A$2,0),NA())</f>
        <v>#N/A</v>
      </c>
      <c r="V372" s="12" t="e">
        <f ca="1">IF($B372&lt;='Visualization - Projection'!$C$18,OFFSET(Projection!AB372,$A$2,0),NA())</f>
        <v>#N/A</v>
      </c>
      <c r="W372" s="10" t="e">
        <f ca="1">IF($B372&lt;='Visualization - Projection'!$C$18,OFFSET(Projection!AC372,$A$2,0),NA())</f>
        <v>#N/A</v>
      </c>
      <c r="X372" s="12" t="e">
        <f ca="1">IF($B372&lt;='Visualization - Projection'!$C$18,OFFSET(Projection!AD372,$A$2,0),NA())</f>
        <v>#N/A</v>
      </c>
      <c r="Y372" s="11" t="e">
        <f ca="1">IF($B372&lt;='Visualization - Projection'!$C$18,OFFSET(Projection!AE372,$A$2,0),NA())</f>
        <v>#N/A</v>
      </c>
      <c r="Z372" s="10" t="e">
        <f ca="1">IF($B372&lt;='Visualization - Projection'!$C$18,OFFSET(Projection!AI372,$A$2,0),NA())</f>
        <v>#N/A</v>
      </c>
      <c r="AA372" s="11" t="e">
        <f ca="1">IF($B372&lt;='Visualization - Projection'!$C$18,OFFSET(Projection!AJ372,$A$2,0),NA())</f>
        <v>#N/A</v>
      </c>
      <c r="AB372" s="11" t="e">
        <f ca="1">IF($B372&lt;='Visualization - Projection'!$C$18,OFFSET(Projection!#REF!,$A$2,0),NA())</f>
        <v>#N/A</v>
      </c>
      <c r="AC372" s="11" t="e">
        <f ca="1">IF($B372&lt;='Visualization - Projection'!$C$18,OFFSET(Projection!AK372,$A$2,0),NA())</f>
        <v>#N/A</v>
      </c>
      <c r="AD372" s="10" t="e">
        <f ca="1">IF($B372&lt;='Visualization - Projection'!$C$18,OFFSET(Projection!AL372,$A$2,0),NA())</f>
        <v>#N/A</v>
      </c>
      <c r="AE372" s="10" t="e">
        <f ca="1">IF($B372&lt;='Visualization - Projection'!$C$18,OFFSET(Projection!AM372,$A$2,0),NA())</f>
        <v>#N/A</v>
      </c>
      <c r="AF372" s="3" t="e">
        <f ca="1">IF($B372&lt;='Visualization - Projection'!$C$18,OFFSET(Projection!K372,$A$2,0),NA())</f>
        <v>#N/A</v>
      </c>
      <c r="AG372" s="3" t="e">
        <f ca="1">IF($B372&lt;='Visualization - Projection'!$C$18,OFFSET(Projection!M372,$A$2,0),NA())</f>
        <v>#N/A</v>
      </c>
      <c r="AH372" s="3" t="e">
        <f ca="1">IF($B372&lt;='Visualization - Projection'!$C$18,OFFSET(Projection!N372,$A$2,0),NA())</f>
        <v>#N/A</v>
      </c>
    </row>
    <row r="373" spans="2:34">
      <c r="B373" s="9" t="e">
        <f ca="1">IF(B372&lt;'Visualization - Projection'!$C$18,OFFSET(Projection!A373,$A$2,0),NA())</f>
        <v>#N/A</v>
      </c>
      <c r="C373" s="10" t="e">
        <f ca="1">IF($B373&lt;='Visualization - Projection'!$C$18,OFFSET(Projection!B373,$A$2,0),NA())</f>
        <v>#N/A</v>
      </c>
      <c r="D373" s="11" t="e">
        <f ca="1">IF($B373&lt;='Visualization - Projection'!$C$18,OFFSET(Projection!C373,$A$2,0),NA())</f>
        <v>#N/A</v>
      </c>
      <c r="E373" s="12" t="e">
        <f ca="1">IF($B373&lt;='Visualization - Projection'!$C$18,OFFSET(Projection!D373,$A$2,0),NA())</f>
        <v>#N/A</v>
      </c>
      <c r="F373" s="12" t="e">
        <f ca="1">IF($B373&lt;='Visualization - Projection'!$C$18,OFFSET(Projection!#REF!,$A$2,0),NA())</f>
        <v>#N/A</v>
      </c>
      <c r="G373" s="10" t="e">
        <f ca="1">IF($B373&lt;='Visualization - Projection'!$C$18,OFFSET(Projection!E373,$A$2,0),NA())</f>
        <v>#N/A</v>
      </c>
      <c r="H373" s="12" t="e">
        <f ca="1">IF($B373&lt;='Visualization - Projection'!$C$18,OFFSET(Projection!F373,$A$2,0),NA())</f>
        <v>#N/A</v>
      </c>
      <c r="I373" s="12" t="e">
        <f ca="1">IF($B373&lt;='Visualization - Projection'!$C$18,OFFSET(Projection!#REF!,$A$2,0),NA())</f>
        <v>#N/A</v>
      </c>
      <c r="J373" s="10" t="e">
        <f ca="1">IF($B373&lt;='Visualization - Projection'!$C$18,OFFSET(Projection!O373,$A$2,0),NA())</f>
        <v>#N/A</v>
      </c>
      <c r="K373" s="10" t="e">
        <f ca="1">IF($B373&lt;='Visualization - Projection'!$C$18,OFFSET(Projection!P373,$A$2,0),NA())</f>
        <v>#N/A</v>
      </c>
      <c r="L373" s="12" t="e">
        <f ca="1">IF($B373&lt;='Visualization - Projection'!$C$18,OFFSET(Projection!Q373,$A$2,0),NA())</f>
        <v>#N/A</v>
      </c>
      <c r="M373" s="12" t="e">
        <f ca="1">IF($B373&lt;='Visualization - Projection'!$C$18,OFFSET(Projection!#REF!,$A$2,0),NA())</f>
        <v>#N/A</v>
      </c>
      <c r="N373" s="10" t="e">
        <f ca="1">IF($B373&lt;='Visualization - Projection'!$C$18,OFFSET(Projection!T373,$A$2,0),NA())</f>
        <v>#N/A</v>
      </c>
      <c r="O373" s="11" t="e">
        <f ca="1">IF($B373&lt;='Visualization - Projection'!$C$18,OFFSET(Projection!U373,$A$2,0),NA())</f>
        <v>#N/A</v>
      </c>
      <c r="P373" s="12" t="e">
        <f ca="1">IF($B373&lt;='Visualization - Projection'!$C$18,OFFSET(Projection!V373,$A$2,0),NA())</f>
        <v>#N/A</v>
      </c>
      <c r="Q373" s="10" t="e">
        <f ca="1">IF($B373&lt;='Visualization - Projection'!$C$18,OFFSET(Projection!W373,$A$2,0),NA())</f>
        <v>#N/A</v>
      </c>
      <c r="R373" s="11" t="e">
        <f ca="1">IF($B373&lt;='Visualization - Projection'!$C$18,OFFSET(Projection!X373,$A$2,0),NA())</f>
        <v>#N/A</v>
      </c>
      <c r="S373" s="12" t="e">
        <f ca="1">IF($B373&lt;='Visualization - Projection'!$C$18,OFFSET(Projection!Y373,$A$2,0),NA())</f>
        <v>#N/A</v>
      </c>
      <c r="T373" s="10" t="e">
        <f ca="1">IF($B373&lt;='Visualization - Projection'!$C$18,OFFSET(Projection!Z373,$A$2,0),NA())</f>
        <v>#N/A</v>
      </c>
      <c r="U373" s="10" t="e">
        <f ca="1">IF($B373&lt;='Visualization - Projection'!$C$18,OFFSET(Projection!AA373,$A$2,0),NA())</f>
        <v>#N/A</v>
      </c>
      <c r="V373" s="12" t="e">
        <f ca="1">IF($B373&lt;='Visualization - Projection'!$C$18,OFFSET(Projection!AB373,$A$2,0),NA())</f>
        <v>#N/A</v>
      </c>
      <c r="W373" s="10" t="e">
        <f ca="1">IF($B373&lt;='Visualization - Projection'!$C$18,OFFSET(Projection!AC373,$A$2,0),NA())</f>
        <v>#N/A</v>
      </c>
      <c r="X373" s="12" t="e">
        <f ca="1">IF($B373&lt;='Visualization - Projection'!$C$18,OFFSET(Projection!AD373,$A$2,0),NA())</f>
        <v>#N/A</v>
      </c>
      <c r="Y373" s="11" t="e">
        <f ca="1">IF($B373&lt;='Visualization - Projection'!$C$18,OFFSET(Projection!AE373,$A$2,0),NA())</f>
        <v>#N/A</v>
      </c>
      <c r="Z373" s="10" t="e">
        <f ca="1">IF($B373&lt;='Visualization - Projection'!$C$18,OFFSET(Projection!AI373,$A$2,0),NA())</f>
        <v>#N/A</v>
      </c>
      <c r="AA373" s="11" t="e">
        <f ca="1">IF($B373&lt;='Visualization - Projection'!$C$18,OFFSET(Projection!AJ373,$A$2,0),NA())</f>
        <v>#N/A</v>
      </c>
      <c r="AB373" s="11" t="e">
        <f ca="1">IF($B373&lt;='Visualization - Projection'!$C$18,OFFSET(Projection!#REF!,$A$2,0),NA())</f>
        <v>#N/A</v>
      </c>
      <c r="AC373" s="11" t="e">
        <f ca="1">IF($B373&lt;='Visualization - Projection'!$C$18,OFFSET(Projection!AK373,$A$2,0),NA())</f>
        <v>#N/A</v>
      </c>
      <c r="AD373" s="10" t="e">
        <f ca="1">IF($B373&lt;='Visualization - Projection'!$C$18,OFFSET(Projection!AL373,$A$2,0),NA())</f>
        <v>#N/A</v>
      </c>
      <c r="AE373" s="10" t="e">
        <f ca="1">IF($B373&lt;='Visualization - Projection'!$C$18,OFFSET(Projection!AM373,$A$2,0),NA())</f>
        <v>#N/A</v>
      </c>
      <c r="AF373" s="3" t="e">
        <f ca="1">IF($B373&lt;='Visualization - Projection'!$C$18,OFFSET(Projection!K373,$A$2,0),NA())</f>
        <v>#N/A</v>
      </c>
      <c r="AG373" s="3" t="e">
        <f ca="1">IF($B373&lt;='Visualization - Projection'!$C$18,OFFSET(Projection!M373,$A$2,0),NA())</f>
        <v>#N/A</v>
      </c>
      <c r="AH373" s="3" t="e">
        <f ca="1">IF($B373&lt;='Visualization - Projection'!$C$18,OFFSET(Projection!N373,$A$2,0),NA())</f>
        <v>#N/A</v>
      </c>
    </row>
    <row r="374" spans="2:34">
      <c r="B374" s="9" t="e">
        <f ca="1">IF(B373&lt;'Visualization - Projection'!$C$18,OFFSET(Projection!A374,$A$2,0),NA())</f>
        <v>#N/A</v>
      </c>
      <c r="C374" s="10" t="e">
        <f ca="1">IF($B374&lt;='Visualization - Projection'!$C$18,OFFSET(Projection!B374,$A$2,0),NA())</f>
        <v>#N/A</v>
      </c>
      <c r="D374" s="11" t="e">
        <f ca="1">IF($B374&lt;='Visualization - Projection'!$C$18,OFFSET(Projection!C374,$A$2,0),NA())</f>
        <v>#N/A</v>
      </c>
      <c r="E374" s="12" t="e">
        <f ca="1">IF($B374&lt;='Visualization - Projection'!$C$18,OFFSET(Projection!D374,$A$2,0),NA())</f>
        <v>#N/A</v>
      </c>
      <c r="F374" s="12" t="e">
        <f ca="1">IF($B374&lt;='Visualization - Projection'!$C$18,OFFSET(Projection!#REF!,$A$2,0),NA())</f>
        <v>#N/A</v>
      </c>
      <c r="G374" s="10" t="e">
        <f ca="1">IF($B374&lt;='Visualization - Projection'!$C$18,OFFSET(Projection!E374,$A$2,0),NA())</f>
        <v>#N/A</v>
      </c>
      <c r="H374" s="12" t="e">
        <f ca="1">IF($B374&lt;='Visualization - Projection'!$C$18,OFFSET(Projection!F374,$A$2,0),NA())</f>
        <v>#N/A</v>
      </c>
      <c r="I374" s="12" t="e">
        <f ca="1">IF($B374&lt;='Visualization - Projection'!$C$18,OFFSET(Projection!#REF!,$A$2,0),NA())</f>
        <v>#N/A</v>
      </c>
      <c r="J374" s="10" t="e">
        <f ca="1">IF($B374&lt;='Visualization - Projection'!$C$18,OFFSET(Projection!O374,$A$2,0),NA())</f>
        <v>#N/A</v>
      </c>
      <c r="K374" s="10" t="e">
        <f ca="1">IF($B374&lt;='Visualization - Projection'!$C$18,OFFSET(Projection!P374,$A$2,0),NA())</f>
        <v>#N/A</v>
      </c>
      <c r="L374" s="12" t="e">
        <f ca="1">IF($B374&lt;='Visualization - Projection'!$C$18,OFFSET(Projection!Q374,$A$2,0),NA())</f>
        <v>#N/A</v>
      </c>
      <c r="M374" s="12" t="e">
        <f ca="1">IF($B374&lt;='Visualization - Projection'!$C$18,OFFSET(Projection!#REF!,$A$2,0),NA())</f>
        <v>#N/A</v>
      </c>
      <c r="N374" s="10" t="e">
        <f ca="1">IF($B374&lt;='Visualization - Projection'!$C$18,OFFSET(Projection!T374,$A$2,0),NA())</f>
        <v>#N/A</v>
      </c>
      <c r="O374" s="11" t="e">
        <f ca="1">IF($B374&lt;='Visualization - Projection'!$C$18,OFFSET(Projection!U374,$A$2,0),NA())</f>
        <v>#N/A</v>
      </c>
      <c r="P374" s="12" t="e">
        <f ca="1">IF($B374&lt;='Visualization - Projection'!$C$18,OFFSET(Projection!V374,$A$2,0),NA())</f>
        <v>#N/A</v>
      </c>
      <c r="Q374" s="10" t="e">
        <f ca="1">IF($B374&lt;='Visualization - Projection'!$C$18,OFFSET(Projection!W374,$A$2,0),NA())</f>
        <v>#N/A</v>
      </c>
      <c r="R374" s="11" t="e">
        <f ca="1">IF($B374&lt;='Visualization - Projection'!$C$18,OFFSET(Projection!X374,$A$2,0),NA())</f>
        <v>#N/A</v>
      </c>
      <c r="S374" s="12" t="e">
        <f ca="1">IF($B374&lt;='Visualization - Projection'!$C$18,OFFSET(Projection!Y374,$A$2,0),NA())</f>
        <v>#N/A</v>
      </c>
      <c r="T374" s="10" t="e">
        <f ca="1">IF($B374&lt;='Visualization - Projection'!$C$18,OFFSET(Projection!Z374,$A$2,0),NA())</f>
        <v>#N/A</v>
      </c>
      <c r="U374" s="10" t="e">
        <f ca="1">IF($B374&lt;='Visualization - Projection'!$C$18,OFFSET(Projection!AA374,$A$2,0),NA())</f>
        <v>#N/A</v>
      </c>
      <c r="V374" s="12" t="e">
        <f ca="1">IF($B374&lt;='Visualization - Projection'!$C$18,OFFSET(Projection!AB374,$A$2,0),NA())</f>
        <v>#N/A</v>
      </c>
      <c r="W374" s="10" t="e">
        <f ca="1">IF($B374&lt;='Visualization - Projection'!$C$18,OFFSET(Projection!AC374,$A$2,0),NA())</f>
        <v>#N/A</v>
      </c>
      <c r="X374" s="12" t="e">
        <f ca="1">IF($B374&lt;='Visualization - Projection'!$C$18,OFFSET(Projection!AD374,$A$2,0),NA())</f>
        <v>#N/A</v>
      </c>
      <c r="Y374" s="11" t="e">
        <f ca="1">IF($B374&lt;='Visualization - Projection'!$C$18,OFFSET(Projection!AE374,$A$2,0),NA())</f>
        <v>#N/A</v>
      </c>
      <c r="Z374" s="10" t="e">
        <f ca="1">IF($B374&lt;='Visualization - Projection'!$C$18,OFFSET(Projection!AI374,$A$2,0),NA())</f>
        <v>#N/A</v>
      </c>
      <c r="AA374" s="11" t="e">
        <f ca="1">IF($B374&lt;='Visualization - Projection'!$C$18,OFFSET(Projection!AJ374,$A$2,0),NA())</f>
        <v>#N/A</v>
      </c>
      <c r="AB374" s="11" t="e">
        <f ca="1">IF($B374&lt;='Visualization - Projection'!$C$18,OFFSET(Projection!#REF!,$A$2,0),NA())</f>
        <v>#N/A</v>
      </c>
      <c r="AC374" s="11" t="e">
        <f ca="1">IF($B374&lt;='Visualization - Projection'!$C$18,OFFSET(Projection!AK374,$A$2,0),NA())</f>
        <v>#N/A</v>
      </c>
      <c r="AD374" s="10" t="e">
        <f ca="1">IF($B374&lt;='Visualization - Projection'!$C$18,OFFSET(Projection!AL374,$A$2,0),NA())</f>
        <v>#N/A</v>
      </c>
      <c r="AE374" s="10" t="e">
        <f ca="1">IF($B374&lt;='Visualization - Projection'!$C$18,OFFSET(Projection!AM374,$A$2,0),NA())</f>
        <v>#N/A</v>
      </c>
      <c r="AF374" s="3" t="e">
        <f ca="1">IF($B374&lt;='Visualization - Projection'!$C$18,OFFSET(Projection!K374,$A$2,0),NA())</f>
        <v>#N/A</v>
      </c>
      <c r="AG374" s="3" t="e">
        <f ca="1">IF($B374&lt;='Visualization - Projection'!$C$18,OFFSET(Projection!M374,$A$2,0),NA())</f>
        <v>#N/A</v>
      </c>
      <c r="AH374" s="3" t="e">
        <f ca="1">IF($B374&lt;='Visualization - Projection'!$C$18,OFFSET(Projection!N374,$A$2,0),NA())</f>
        <v>#N/A</v>
      </c>
    </row>
    <row r="375" spans="2:34">
      <c r="B375" s="9" t="e">
        <f ca="1">IF(B374&lt;'Visualization - Projection'!$C$18,OFFSET(Projection!A375,$A$2,0),NA())</f>
        <v>#N/A</v>
      </c>
      <c r="C375" s="10" t="e">
        <f ca="1">IF($B375&lt;='Visualization - Projection'!$C$18,OFFSET(Projection!B375,$A$2,0),NA())</f>
        <v>#N/A</v>
      </c>
      <c r="D375" s="11" t="e">
        <f ca="1">IF($B375&lt;='Visualization - Projection'!$C$18,OFFSET(Projection!C375,$A$2,0),NA())</f>
        <v>#N/A</v>
      </c>
      <c r="E375" s="12" t="e">
        <f ca="1">IF($B375&lt;='Visualization - Projection'!$C$18,OFFSET(Projection!D375,$A$2,0),NA())</f>
        <v>#N/A</v>
      </c>
      <c r="F375" s="12" t="e">
        <f ca="1">IF($B375&lt;='Visualization - Projection'!$C$18,OFFSET(Projection!#REF!,$A$2,0),NA())</f>
        <v>#N/A</v>
      </c>
      <c r="G375" s="10" t="e">
        <f ca="1">IF($B375&lt;='Visualization - Projection'!$C$18,OFFSET(Projection!E375,$A$2,0),NA())</f>
        <v>#N/A</v>
      </c>
      <c r="H375" s="12" t="e">
        <f ca="1">IF($B375&lt;='Visualization - Projection'!$C$18,OFFSET(Projection!F375,$A$2,0),NA())</f>
        <v>#N/A</v>
      </c>
      <c r="I375" s="12" t="e">
        <f ca="1">IF($B375&lt;='Visualization - Projection'!$C$18,OFFSET(Projection!#REF!,$A$2,0),NA())</f>
        <v>#N/A</v>
      </c>
      <c r="J375" s="10" t="e">
        <f ca="1">IF($B375&lt;='Visualization - Projection'!$C$18,OFFSET(Projection!O375,$A$2,0),NA())</f>
        <v>#N/A</v>
      </c>
      <c r="K375" s="10" t="e">
        <f ca="1">IF($B375&lt;='Visualization - Projection'!$C$18,OFFSET(Projection!P375,$A$2,0),NA())</f>
        <v>#N/A</v>
      </c>
      <c r="L375" s="12" t="e">
        <f ca="1">IF($B375&lt;='Visualization - Projection'!$C$18,OFFSET(Projection!Q375,$A$2,0),NA())</f>
        <v>#N/A</v>
      </c>
      <c r="M375" s="12" t="e">
        <f ca="1">IF($B375&lt;='Visualization - Projection'!$C$18,OFFSET(Projection!#REF!,$A$2,0),NA())</f>
        <v>#N/A</v>
      </c>
      <c r="N375" s="10" t="e">
        <f ca="1">IF($B375&lt;='Visualization - Projection'!$C$18,OFFSET(Projection!T375,$A$2,0),NA())</f>
        <v>#N/A</v>
      </c>
      <c r="O375" s="11" t="e">
        <f ca="1">IF($B375&lt;='Visualization - Projection'!$C$18,OFFSET(Projection!U375,$A$2,0),NA())</f>
        <v>#N/A</v>
      </c>
      <c r="P375" s="12" t="e">
        <f ca="1">IF($B375&lt;='Visualization - Projection'!$C$18,OFFSET(Projection!V375,$A$2,0),NA())</f>
        <v>#N/A</v>
      </c>
      <c r="Q375" s="10" t="e">
        <f ca="1">IF($B375&lt;='Visualization - Projection'!$C$18,OFFSET(Projection!W375,$A$2,0),NA())</f>
        <v>#N/A</v>
      </c>
      <c r="R375" s="11" t="e">
        <f ca="1">IF($B375&lt;='Visualization - Projection'!$C$18,OFFSET(Projection!X375,$A$2,0),NA())</f>
        <v>#N/A</v>
      </c>
      <c r="S375" s="12" t="e">
        <f ca="1">IF($B375&lt;='Visualization - Projection'!$C$18,OFFSET(Projection!Y375,$A$2,0),NA())</f>
        <v>#N/A</v>
      </c>
      <c r="T375" s="10" t="e">
        <f ca="1">IF($B375&lt;='Visualization - Projection'!$C$18,OFFSET(Projection!Z375,$A$2,0),NA())</f>
        <v>#N/A</v>
      </c>
      <c r="U375" s="10" t="e">
        <f ca="1">IF($B375&lt;='Visualization - Projection'!$C$18,OFFSET(Projection!AA375,$A$2,0),NA())</f>
        <v>#N/A</v>
      </c>
      <c r="V375" s="12" t="e">
        <f ca="1">IF($B375&lt;='Visualization - Projection'!$C$18,OFFSET(Projection!AB375,$A$2,0),NA())</f>
        <v>#N/A</v>
      </c>
      <c r="W375" s="10" t="e">
        <f ca="1">IF($B375&lt;='Visualization - Projection'!$C$18,OFFSET(Projection!AC375,$A$2,0),NA())</f>
        <v>#N/A</v>
      </c>
      <c r="X375" s="12" t="e">
        <f ca="1">IF($B375&lt;='Visualization - Projection'!$C$18,OFFSET(Projection!AD375,$A$2,0),NA())</f>
        <v>#N/A</v>
      </c>
      <c r="Y375" s="11" t="e">
        <f ca="1">IF($B375&lt;='Visualization - Projection'!$C$18,OFFSET(Projection!AE375,$A$2,0),NA())</f>
        <v>#N/A</v>
      </c>
      <c r="Z375" s="10" t="e">
        <f ca="1">IF($B375&lt;='Visualization - Projection'!$C$18,OFFSET(Projection!AI375,$A$2,0),NA())</f>
        <v>#N/A</v>
      </c>
      <c r="AA375" s="11" t="e">
        <f ca="1">IF($B375&lt;='Visualization - Projection'!$C$18,OFFSET(Projection!AJ375,$A$2,0),NA())</f>
        <v>#N/A</v>
      </c>
      <c r="AB375" s="11" t="e">
        <f ca="1">IF($B375&lt;='Visualization - Projection'!$C$18,OFFSET(Projection!#REF!,$A$2,0),NA())</f>
        <v>#N/A</v>
      </c>
      <c r="AC375" s="11" t="e">
        <f ca="1">IF($B375&lt;='Visualization - Projection'!$C$18,OFFSET(Projection!AK375,$A$2,0),NA())</f>
        <v>#N/A</v>
      </c>
      <c r="AD375" s="10" t="e">
        <f ca="1">IF($B375&lt;='Visualization - Projection'!$C$18,OFFSET(Projection!AL375,$A$2,0),NA())</f>
        <v>#N/A</v>
      </c>
      <c r="AE375" s="10" t="e">
        <f ca="1">IF($B375&lt;='Visualization - Projection'!$C$18,OFFSET(Projection!AM375,$A$2,0),NA())</f>
        <v>#N/A</v>
      </c>
      <c r="AF375" s="3" t="e">
        <f ca="1">IF($B375&lt;='Visualization - Projection'!$C$18,OFFSET(Projection!K375,$A$2,0),NA())</f>
        <v>#N/A</v>
      </c>
      <c r="AG375" s="3" t="e">
        <f ca="1">IF($B375&lt;='Visualization - Projection'!$C$18,OFFSET(Projection!M375,$A$2,0),NA())</f>
        <v>#N/A</v>
      </c>
      <c r="AH375" s="3" t="e">
        <f ca="1">IF($B375&lt;='Visualization - Projection'!$C$18,OFFSET(Projection!N375,$A$2,0),NA())</f>
        <v>#N/A</v>
      </c>
    </row>
    <row r="376" spans="2:34">
      <c r="B376" s="9" t="e">
        <f ca="1">IF(B375&lt;'Visualization - Projection'!$C$18,OFFSET(Projection!A376,$A$2,0),NA())</f>
        <v>#N/A</v>
      </c>
      <c r="C376" s="10" t="e">
        <f ca="1">IF($B376&lt;='Visualization - Projection'!$C$18,OFFSET(Projection!B376,$A$2,0),NA())</f>
        <v>#N/A</v>
      </c>
      <c r="D376" s="11" t="e">
        <f ca="1">IF($B376&lt;='Visualization - Projection'!$C$18,OFFSET(Projection!C376,$A$2,0),NA())</f>
        <v>#N/A</v>
      </c>
      <c r="E376" s="12" t="e">
        <f ca="1">IF($B376&lt;='Visualization - Projection'!$C$18,OFFSET(Projection!D376,$A$2,0),NA())</f>
        <v>#N/A</v>
      </c>
      <c r="F376" s="12" t="e">
        <f ca="1">IF($B376&lt;='Visualization - Projection'!$C$18,OFFSET(Projection!#REF!,$A$2,0),NA())</f>
        <v>#N/A</v>
      </c>
      <c r="G376" s="10" t="e">
        <f ca="1">IF($B376&lt;='Visualization - Projection'!$C$18,OFFSET(Projection!E376,$A$2,0),NA())</f>
        <v>#N/A</v>
      </c>
      <c r="H376" s="12" t="e">
        <f ca="1">IF($B376&lt;='Visualization - Projection'!$C$18,OFFSET(Projection!F376,$A$2,0),NA())</f>
        <v>#N/A</v>
      </c>
      <c r="I376" s="12" t="e">
        <f ca="1">IF($B376&lt;='Visualization - Projection'!$C$18,OFFSET(Projection!#REF!,$A$2,0),NA())</f>
        <v>#N/A</v>
      </c>
      <c r="J376" s="10" t="e">
        <f ca="1">IF($B376&lt;='Visualization - Projection'!$C$18,OFFSET(Projection!O376,$A$2,0),NA())</f>
        <v>#N/A</v>
      </c>
      <c r="K376" s="10" t="e">
        <f ca="1">IF($B376&lt;='Visualization - Projection'!$C$18,OFFSET(Projection!P376,$A$2,0),NA())</f>
        <v>#N/A</v>
      </c>
      <c r="L376" s="12" t="e">
        <f ca="1">IF($B376&lt;='Visualization - Projection'!$C$18,OFFSET(Projection!Q376,$A$2,0),NA())</f>
        <v>#N/A</v>
      </c>
      <c r="M376" s="12" t="e">
        <f ca="1">IF($B376&lt;='Visualization - Projection'!$C$18,OFFSET(Projection!#REF!,$A$2,0),NA())</f>
        <v>#N/A</v>
      </c>
      <c r="N376" s="10" t="e">
        <f ca="1">IF($B376&lt;='Visualization - Projection'!$C$18,OFFSET(Projection!T376,$A$2,0),NA())</f>
        <v>#N/A</v>
      </c>
      <c r="O376" s="11" t="e">
        <f ca="1">IF($B376&lt;='Visualization - Projection'!$C$18,OFFSET(Projection!U376,$A$2,0),NA())</f>
        <v>#N/A</v>
      </c>
      <c r="P376" s="12" t="e">
        <f ca="1">IF($B376&lt;='Visualization - Projection'!$C$18,OFFSET(Projection!V376,$A$2,0),NA())</f>
        <v>#N/A</v>
      </c>
      <c r="Q376" s="10" t="e">
        <f ca="1">IF($B376&lt;='Visualization - Projection'!$C$18,OFFSET(Projection!W376,$A$2,0),NA())</f>
        <v>#N/A</v>
      </c>
      <c r="R376" s="11" t="e">
        <f ca="1">IF($B376&lt;='Visualization - Projection'!$C$18,OFFSET(Projection!X376,$A$2,0),NA())</f>
        <v>#N/A</v>
      </c>
      <c r="S376" s="12" t="e">
        <f ca="1">IF($B376&lt;='Visualization - Projection'!$C$18,OFFSET(Projection!Y376,$A$2,0),NA())</f>
        <v>#N/A</v>
      </c>
      <c r="T376" s="10" t="e">
        <f ca="1">IF($B376&lt;='Visualization - Projection'!$C$18,OFFSET(Projection!Z376,$A$2,0),NA())</f>
        <v>#N/A</v>
      </c>
      <c r="U376" s="10" t="e">
        <f ca="1">IF($B376&lt;='Visualization - Projection'!$C$18,OFFSET(Projection!AA376,$A$2,0),NA())</f>
        <v>#N/A</v>
      </c>
      <c r="V376" s="12" t="e">
        <f ca="1">IF($B376&lt;='Visualization - Projection'!$C$18,OFFSET(Projection!AB376,$A$2,0),NA())</f>
        <v>#N/A</v>
      </c>
      <c r="W376" s="10" t="e">
        <f ca="1">IF($B376&lt;='Visualization - Projection'!$C$18,OFFSET(Projection!AC376,$A$2,0),NA())</f>
        <v>#N/A</v>
      </c>
      <c r="X376" s="12" t="e">
        <f ca="1">IF($B376&lt;='Visualization - Projection'!$C$18,OFFSET(Projection!AD376,$A$2,0),NA())</f>
        <v>#N/A</v>
      </c>
      <c r="Y376" s="11" t="e">
        <f ca="1">IF($B376&lt;='Visualization - Projection'!$C$18,OFFSET(Projection!AE376,$A$2,0),NA())</f>
        <v>#N/A</v>
      </c>
      <c r="Z376" s="10" t="e">
        <f ca="1">IF($B376&lt;='Visualization - Projection'!$C$18,OFFSET(Projection!AI376,$A$2,0),NA())</f>
        <v>#N/A</v>
      </c>
      <c r="AA376" s="11" t="e">
        <f ca="1">IF($B376&lt;='Visualization - Projection'!$C$18,OFFSET(Projection!AJ376,$A$2,0),NA())</f>
        <v>#N/A</v>
      </c>
      <c r="AB376" s="11" t="e">
        <f ca="1">IF($B376&lt;='Visualization - Projection'!$C$18,OFFSET(Projection!#REF!,$A$2,0),NA())</f>
        <v>#N/A</v>
      </c>
      <c r="AC376" s="11" t="e">
        <f ca="1">IF($B376&lt;='Visualization - Projection'!$C$18,OFFSET(Projection!AK376,$A$2,0),NA())</f>
        <v>#N/A</v>
      </c>
      <c r="AD376" s="10" t="e">
        <f ca="1">IF($B376&lt;='Visualization - Projection'!$C$18,OFFSET(Projection!AL376,$A$2,0),NA())</f>
        <v>#N/A</v>
      </c>
      <c r="AE376" s="10" t="e">
        <f ca="1">IF($B376&lt;='Visualization - Projection'!$C$18,OFFSET(Projection!AM376,$A$2,0),NA())</f>
        <v>#N/A</v>
      </c>
      <c r="AF376" s="3" t="e">
        <f ca="1">IF($B376&lt;='Visualization - Projection'!$C$18,OFFSET(Projection!K376,$A$2,0),NA())</f>
        <v>#N/A</v>
      </c>
      <c r="AG376" s="3" t="e">
        <f ca="1">IF($B376&lt;='Visualization - Projection'!$C$18,OFFSET(Projection!M376,$A$2,0),NA())</f>
        <v>#N/A</v>
      </c>
      <c r="AH376" s="3" t="e">
        <f ca="1">IF($B376&lt;='Visualization - Projection'!$C$18,OFFSET(Projection!N376,$A$2,0),NA())</f>
        <v>#N/A</v>
      </c>
    </row>
    <row r="377" spans="2:34">
      <c r="B377" s="9" t="e">
        <f ca="1">IF(B376&lt;'Visualization - Projection'!$C$18,OFFSET(Projection!A377,$A$2,0),NA())</f>
        <v>#N/A</v>
      </c>
      <c r="C377" s="10" t="e">
        <f ca="1">IF($B377&lt;='Visualization - Projection'!$C$18,OFFSET(Projection!B377,$A$2,0),NA())</f>
        <v>#N/A</v>
      </c>
      <c r="D377" s="11" t="e">
        <f ca="1">IF($B377&lt;='Visualization - Projection'!$C$18,OFFSET(Projection!C377,$A$2,0),NA())</f>
        <v>#N/A</v>
      </c>
      <c r="E377" s="12" t="e">
        <f ca="1">IF($B377&lt;='Visualization - Projection'!$C$18,OFFSET(Projection!D377,$A$2,0),NA())</f>
        <v>#N/A</v>
      </c>
      <c r="F377" s="12" t="e">
        <f ca="1">IF($B377&lt;='Visualization - Projection'!$C$18,OFFSET(Projection!#REF!,$A$2,0),NA())</f>
        <v>#N/A</v>
      </c>
      <c r="G377" s="10" t="e">
        <f ca="1">IF($B377&lt;='Visualization - Projection'!$C$18,OFFSET(Projection!E377,$A$2,0),NA())</f>
        <v>#N/A</v>
      </c>
      <c r="H377" s="12" t="e">
        <f ca="1">IF($B377&lt;='Visualization - Projection'!$C$18,OFFSET(Projection!F377,$A$2,0),NA())</f>
        <v>#N/A</v>
      </c>
      <c r="I377" s="12" t="e">
        <f ca="1">IF($B377&lt;='Visualization - Projection'!$C$18,OFFSET(Projection!#REF!,$A$2,0),NA())</f>
        <v>#N/A</v>
      </c>
      <c r="J377" s="10" t="e">
        <f ca="1">IF($B377&lt;='Visualization - Projection'!$C$18,OFFSET(Projection!O377,$A$2,0),NA())</f>
        <v>#N/A</v>
      </c>
      <c r="K377" s="10" t="e">
        <f ca="1">IF($B377&lt;='Visualization - Projection'!$C$18,OFFSET(Projection!P377,$A$2,0),NA())</f>
        <v>#N/A</v>
      </c>
      <c r="L377" s="12" t="e">
        <f ca="1">IF($B377&lt;='Visualization - Projection'!$C$18,OFFSET(Projection!Q377,$A$2,0),NA())</f>
        <v>#N/A</v>
      </c>
      <c r="M377" s="12" t="e">
        <f ca="1">IF($B377&lt;='Visualization - Projection'!$C$18,OFFSET(Projection!#REF!,$A$2,0),NA())</f>
        <v>#N/A</v>
      </c>
      <c r="N377" s="10" t="e">
        <f ca="1">IF($B377&lt;='Visualization - Projection'!$C$18,OFFSET(Projection!T377,$A$2,0),NA())</f>
        <v>#N/A</v>
      </c>
      <c r="O377" s="11" t="e">
        <f ca="1">IF($B377&lt;='Visualization - Projection'!$C$18,OFFSET(Projection!U377,$A$2,0),NA())</f>
        <v>#N/A</v>
      </c>
      <c r="P377" s="12" t="e">
        <f ca="1">IF($B377&lt;='Visualization - Projection'!$C$18,OFFSET(Projection!V377,$A$2,0),NA())</f>
        <v>#N/A</v>
      </c>
      <c r="Q377" s="10" t="e">
        <f ca="1">IF($B377&lt;='Visualization - Projection'!$C$18,OFFSET(Projection!W377,$A$2,0),NA())</f>
        <v>#N/A</v>
      </c>
      <c r="R377" s="11" t="e">
        <f ca="1">IF($B377&lt;='Visualization - Projection'!$C$18,OFFSET(Projection!X377,$A$2,0),NA())</f>
        <v>#N/A</v>
      </c>
      <c r="S377" s="12" t="e">
        <f ca="1">IF($B377&lt;='Visualization - Projection'!$C$18,OFFSET(Projection!Y377,$A$2,0),NA())</f>
        <v>#N/A</v>
      </c>
      <c r="T377" s="10" t="e">
        <f ca="1">IF($B377&lt;='Visualization - Projection'!$C$18,OFFSET(Projection!Z377,$A$2,0),NA())</f>
        <v>#N/A</v>
      </c>
      <c r="U377" s="10" t="e">
        <f ca="1">IF($B377&lt;='Visualization - Projection'!$C$18,OFFSET(Projection!AA377,$A$2,0),NA())</f>
        <v>#N/A</v>
      </c>
      <c r="V377" s="12" t="e">
        <f ca="1">IF($B377&lt;='Visualization - Projection'!$C$18,OFFSET(Projection!AB377,$A$2,0),NA())</f>
        <v>#N/A</v>
      </c>
      <c r="W377" s="10" t="e">
        <f ca="1">IF($B377&lt;='Visualization - Projection'!$C$18,OFFSET(Projection!AC377,$A$2,0),NA())</f>
        <v>#N/A</v>
      </c>
      <c r="X377" s="12" t="e">
        <f ca="1">IF($B377&lt;='Visualization - Projection'!$C$18,OFFSET(Projection!AD377,$A$2,0),NA())</f>
        <v>#N/A</v>
      </c>
      <c r="Y377" s="11" t="e">
        <f ca="1">IF($B377&lt;='Visualization - Projection'!$C$18,OFFSET(Projection!AE377,$A$2,0),NA())</f>
        <v>#N/A</v>
      </c>
      <c r="Z377" s="10" t="e">
        <f ca="1">IF($B377&lt;='Visualization - Projection'!$C$18,OFFSET(Projection!AI377,$A$2,0),NA())</f>
        <v>#N/A</v>
      </c>
      <c r="AA377" s="11" t="e">
        <f ca="1">IF($B377&lt;='Visualization - Projection'!$C$18,OFFSET(Projection!AJ377,$A$2,0),NA())</f>
        <v>#N/A</v>
      </c>
      <c r="AB377" s="11" t="e">
        <f ca="1">IF($B377&lt;='Visualization - Projection'!$C$18,OFFSET(Projection!#REF!,$A$2,0),NA())</f>
        <v>#N/A</v>
      </c>
      <c r="AC377" s="11" t="e">
        <f ca="1">IF($B377&lt;='Visualization - Projection'!$C$18,OFFSET(Projection!AK377,$A$2,0),NA())</f>
        <v>#N/A</v>
      </c>
      <c r="AD377" s="10" t="e">
        <f ca="1">IF($B377&lt;='Visualization - Projection'!$C$18,OFFSET(Projection!AL377,$A$2,0),NA())</f>
        <v>#N/A</v>
      </c>
      <c r="AE377" s="10" t="e">
        <f ca="1">IF($B377&lt;='Visualization - Projection'!$C$18,OFFSET(Projection!AM377,$A$2,0),NA())</f>
        <v>#N/A</v>
      </c>
      <c r="AF377" s="3" t="e">
        <f ca="1">IF($B377&lt;='Visualization - Projection'!$C$18,OFFSET(Projection!K377,$A$2,0),NA())</f>
        <v>#N/A</v>
      </c>
      <c r="AG377" s="3" t="e">
        <f ca="1">IF($B377&lt;='Visualization - Projection'!$C$18,OFFSET(Projection!M377,$A$2,0),NA())</f>
        <v>#N/A</v>
      </c>
      <c r="AH377" s="3" t="e">
        <f ca="1">IF($B377&lt;='Visualization - Projection'!$C$18,OFFSET(Projection!N377,$A$2,0),NA())</f>
        <v>#N/A</v>
      </c>
    </row>
    <row r="378" spans="2:34">
      <c r="B378" s="9" t="e">
        <f ca="1">IF(B377&lt;'Visualization - Projection'!$C$18,OFFSET(Projection!A378,$A$2,0),NA())</f>
        <v>#N/A</v>
      </c>
      <c r="C378" s="10" t="e">
        <f ca="1">IF($B378&lt;='Visualization - Projection'!$C$18,OFFSET(Projection!B378,$A$2,0),NA())</f>
        <v>#N/A</v>
      </c>
      <c r="D378" s="11" t="e">
        <f ca="1">IF($B378&lt;='Visualization - Projection'!$C$18,OFFSET(Projection!C378,$A$2,0),NA())</f>
        <v>#N/A</v>
      </c>
      <c r="E378" s="12" t="e">
        <f ca="1">IF($B378&lt;='Visualization - Projection'!$C$18,OFFSET(Projection!D378,$A$2,0),NA())</f>
        <v>#N/A</v>
      </c>
      <c r="F378" s="12" t="e">
        <f ca="1">IF($B378&lt;='Visualization - Projection'!$C$18,OFFSET(Projection!#REF!,$A$2,0),NA())</f>
        <v>#N/A</v>
      </c>
      <c r="G378" s="10" t="e">
        <f ca="1">IF($B378&lt;='Visualization - Projection'!$C$18,OFFSET(Projection!E378,$A$2,0),NA())</f>
        <v>#N/A</v>
      </c>
      <c r="H378" s="12" t="e">
        <f ca="1">IF($B378&lt;='Visualization - Projection'!$C$18,OFFSET(Projection!F378,$A$2,0),NA())</f>
        <v>#N/A</v>
      </c>
      <c r="I378" s="12" t="e">
        <f ca="1">IF($B378&lt;='Visualization - Projection'!$C$18,OFFSET(Projection!#REF!,$A$2,0),NA())</f>
        <v>#N/A</v>
      </c>
      <c r="J378" s="10" t="e">
        <f ca="1">IF($B378&lt;='Visualization - Projection'!$C$18,OFFSET(Projection!O378,$A$2,0),NA())</f>
        <v>#N/A</v>
      </c>
      <c r="K378" s="10" t="e">
        <f ca="1">IF($B378&lt;='Visualization - Projection'!$C$18,OFFSET(Projection!P378,$A$2,0),NA())</f>
        <v>#N/A</v>
      </c>
      <c r="L378" s="12" t="e">
        <f ca="1">IF($B378&lt;='Visualization - Projection'!$C$18,OFFSET(Projection!Q378,$A$2,0),NA())</f>
        <v>#N/A</v>
      </c>
      <c r="M378" s="12" t="e">
        <f ca="1">IF($B378&lt;='Visualization - Projection'!$C$18,OFFSET(Projection!#REF!,$A$2,0),NA())</f>
        <v>#N/A</v>
      </c>
      <c r="N378" s="10" t="e">
        <f ca="1">IF($B378&lt;='Visualization - Projection'!$C$18,OFFSET(Projection!T378,$A$2,0),NA())</f>
        <v>#N/A</v>
      </c>
      <c r="O378" s="11" t="e">
        <f ca="1">IF($B378&lt;='Visualization - Projection'!$C$18,OFFSET(Projection!U378,$A$2,0),NA())</f>
        <v>#N/A</v>
      </c>
      <c r="P378" s="12" t="e">
        <f ca="1">IF($B378&lt;='Visualization - Projection'!$C$18,OFFSET(Projection!V378,$A$2,0),NA())</f>
        <v>#N/A</v>
      </c>
      <c r="Q378" s="10" t="e">
        <f ca="1">IF($B378&lt;='Visualization - Projection'!$C$18,OFFSET(Projection!W378,$A$2,0),NA())</f>
        <v>#N/A</v>
      </c>
      <c r="R378" s="11" t="e">
        <f ca="1">IF($B378&lt;='Visualization - Projection'!$C$18,OFFSET(Projection!X378,$A$2,0),NA())</f>
        <v>#N/A</v>
      </c>
      <c r="S378" s="12" t="e">
        <f ca="1">IF($B378&lt;='Visualization - Projection'!$C$18,OFFSET(Projection!Y378,$A$2,0),NA())</f>
        <v>#N/A</v>
      </c>
      <c r="T378" s="10" t="e">
        <f ca="1">IF($B378&lt;='Visualization - Projection'!$C$18,OFFSET(Projection!Z378,$A$2,0),NA())</f>
        <v>#N/A</v>
      </c>
      <c r="U378" s="10" t="e">
        <f ca="1">IF($B378&lt;='Visualization - Projection'!$C$18,OFFSET(Projection!AA378,$A$2,0),NA())</f>
        <v>#N/A</v>
      </c>
      <c r="V378" s="12" t="e">
        <f ca="1">IF($B378&lt;='Visualization - Projection'!$C$18,OFFSET(Projection!AB378,$A$2,0),NA())</f>
        <v>#N/A</v>
      </c>
      <c r="W378" s="10" t="e">
        <f ca="1">IF($B378&lt;='Visualization - Projection'!$C$18,OFFSET(Projection!AC378,$A$2,0),NA())</f>
        <v>#N/A</v>
      </c>
      <c r="X378" s="12" t="e">
        <f ca="1">IF($B378&lt;='Visualization - Projection'!$C$18,OFFSET(Projection!AD378,$A$2,0),NA())</f>
        <v>#N/A</v>
      </c>
      <c r="Y378" s="11" t="e">
        <f ca="1">IF($B378&lt;='Visualization - Projection'!$C$18,OFFSET(Projection!AE378,$A$2,0),NA())</f>
        <v>#N/A</v>
      </c>
      <c r="Z378" s="10" t="e">
        <f ca="1">IF($B378&lt;='Visualization - Projection'!$C$18,OFFSET(Projection!AI378,$A$2,0),NA())</f>
        <v>#N/A</v>
      </c>
      <c r="AA378" s="11" t="e">
        <f ca="1">IF($B378&lt;='Visualization - Projection'!$C$18,OFFSET(Projection!AJ378,$A$2,0),NA())</f>
        <v>#N/A</v>
      </c>
      <c r="AB378" s="11" t="e">
        <f ca="1">IF($B378&lt;='Visualization - Projection'!$C$18,OFFSET(Projection!#REF!,$A$2,0),NA())</f>
        <v>#N/A</v>
      </c>
      <c r="AC378" s="11" t="e">
        <f ca="1">IF($B378&lt;='Visualization - Projection'!$C$18,OFFSET(Projection!AK378,$A$2,0),NA())</f>
        <v>#N/A</v>
      </c>
      <c r="AD378" s="10" t="e">
        <f ca="1">IF($B378&lt;='Visualization - Projection'!$C$18,OFFSET(Projection!AL378,$A$2,0),NA())</f>
        <v>#N/A</v>
      </c>
      <c r="AE378" s="10" t="e">
        <f ca="1">IF($B378&lt;='Visualization - Projection'!$C$18,OFFSET(Projection!AM378,$A$2,0),NA())</f>
        <v>#N/A</v>
      </c>
      <c r="AF378" s="3" t="e">
        <f ca="1">IF($B378&lt;='Visualization - Projection'!$C$18,OFFSET(Projection!K378,$A$2,0),NA())</f>
        <v>#N/A</v>
      </c>
      <c r="AG378" s="3" t="e">
        <f ca="1">IF($B378&lt;='Visualization - Projection'!$C$18,OFFSET(Projection!M378,$A$2,0),NA())</f>
        <v>#N/A</v>
      </c>
      <c r="AH378" s="3" t="e">
        <f ca="1">IF($B378&lt;='Visualization - Projection'!$C$18,OFFSET(Projection!N378,$A$2,0),NA())</f>
        <v>#N/A</v>
      </c>
    </row>
    <row r="379" spans="2:34">
      <c r="B379" s="9" t="e">
        <f ca="1">IF(B378&lt;'Visualization - Projection'!$C$18,OFFSET(Projection!A379,$A$2,0),NA())</f>
        <v>#N/A</v>
      </c>
      <c r="C379" s="10" t="e">
        <f ca="1">IF($B379&lt;='Visualization - Projection'!$C$18,OFFSET(Projection!B379,$A$2,0),NA())</f>
        <v>#N/A</v>
      </c>
      <c r="D379" s="11" t="e">
        <f ca="1">IF($B379&lt;='Visualization - Projection'!$C$18,OFFSET(Projection!C379,$A$2,0),NA())</f>
        <v>#N/A</v>
      </c>
      <c r="E379" s="12" t="e">
        <f ca="1">IF($B379&lt;='Visualization - Projection'!$C$18,OFFSET(Projection!D379,$A$2,0),NA())</f>
        <v>#N/A</v>
      </c>
      <c r="F379" s="12" t="e">
        <f ca="1">IF($B379&lt;='Visualization - Projection'!$C$18,OFFSET(Projection!#REF!,$A$2,0),NA())</f>
        <v>#N/A</v>
      </c>
      <c r="G379" s="10" t="e">
        <f ca="1">IF($B379&lt;='Visualization - Projection'!$C$18,OFFSET(Projection!E379,$A$2,0),NA())</f>
        <v>#N/A</v>
      </c>
      <c r="H379" s="12" t="e">
        <f ca="1">IF($B379&lt;='Visualization - Projection'!$C$18,OFFSET(Projection!F379,$A$2,0),NA())</f>
        <v>#N/A</v>
      </c>
      <c r="I379" s="12" t="e">
        <f ca="1">IF($B379&lt;='Visualization - Projection'!$C$18,OFFSET(Projection!#REF!,$A$2,0),NA())</f>
        <v>#N/A</v>
      </c>
      <c r="J379" s="10" t="e">
        <f ca="1">IF($B379&lt;='Visualization - Projection'!$C$18,OFFSET(Projection!O379,$A$2,0),NA())</f>
        <v>#N/A</v>
      </c>
      <c r="K379" s="10" t="e">
        <f ca="1">IF($B379&lt;='Visualization - Projection'!$C$18,OFFSET(Projection!P379,$A$2,0),NA())</f>
        <v>#N/A</v>
      </c>
      <c r="L379" s="12" t="e">
        <f ca="1">IF($B379&lt;='Visualization - Projection'!$C$18,OFFSET(Projection!Q379,$A$2,0),NA())</f>
        <v>#N/A</v>
      </c>
      <c r="M379" s="12" t="e">
        <f ca="1">IF($B379&lt;='Visualization - Projection'!$C$18,OFFSET(Projection!#REF!,$A$2,0),NA())</f>
        <v>#N/A</v>
      </c>
      <c r="N379" s="10" t="e">
        <f ca="1">IF($B379&lt;='Visualization - Projection'!$C$18,OFFSET(Projection!T379,$A$2,0),NA())</f>
        <v>#N/A</v>
      </c>
      <c r="O379" s="11" t="e">
        <f ca="1">IF($B379&lt;='Visualization - Projection'!$C$18,OFFSET(Projection!U379,$A$2,0),NA())</f>
        <v>#N/A</v>
      </c>
      <c r="P379" s="12" t="e">
        <f ca="1">IF($B379&lt;='Visualization - Projection'!$C$18,OFFSET(Projection!V379,$A$2,0),NA())</f>
        <v>#N/A</v>
      </c>
      <c r="Q379" s="10" t="e">
        <f ca="1">IF($B379&lt;='Visualization - Projection'!$C$18,OFFSET(Projection!W379,$A$2,0),NA())</f>
        <v>#N/A</v>
      </c>
      <c r="R379" s="11" t="e">
        <f ca="1">IF($B379&lt;='Visualization - Projection'!$C$18,OFFSET(Projection!X379,$A$2,0),NA())</f>
        <v>#N/A</v>
      </c>
      <c r="S379" s="12" t="e">
        <f ca="1">IF($B379&lt;='Visualization - Projection'!$C$18,OFFSET(Projection!Y379,$A$2,0),NA())</f>
        <v>#N/A</v>
      </c>
      <c r="T379" s="10" t="e">
        <f ca="1">IF($B379&lt;='Visualization - Projection'!$C$18,OFFSET(Projection!Z379,$A$2,0),NA())</f>
        <v>#N/A</v>
      </c>
      <c r="U379" s="10" t="e">
        <f ca="1">IF($B379&lt;='Visualization - Projection'!$C$18,OFFSET(Projection!AA379,$A$2,0),NA())</f>
        <v>#N/A</v>
      </c>
      <c r="V379" s="12" t="e">
        <f ca="1">IF($B379&lt;='Visualization - Projection'!$C$18,OFFSET(Projection!AB379,$A$2,0),NA())</f>
        <v>#N/A</v>
      </c>
      <c r="W379" s="10" t="e">
        <f ca="1">IF($B379&lt;='Visualization - Projection'!$C$18,OFFSET(Projection!AC379,$A$2,0),NA())</f>
        <v>#N/A</v>
      </c>
      <c r="X379" s="12" t="e">
        <f ca="1">IF($B379&lt;='Visualization - Projection'!$C$18,OFFSET(Projection!AD379,$A$2,0),NA())</f>
        <v>#N/A</v>
      </c>
      <c r="Y379" s="11" t="e">
        <f ca="1">IF($B379&lt;='Visualization - Projection'!$C$18,OFFSET(Projection!AE379,$A$2,0),NA())</f>
        <v>#N/A</v>
      </c>
      <c r="Z379" s="10" t="e">
        <f ca="1">IF($B379&lt;='Visualization - Projection'!$C$18,OFFSET(Projection!AI379,$A$2,0),NA())</f>
        <v>#N/A</v>
      </c>
      <c r="AA379" s="11" t="e">
        <f ca="1">IF($B379&lt;='Visualization - Projection'!$C$18,OFFSET(Projection!AJ379,$A$2,0),NA())</f>
        <v>#N/A</v>
      </c>
      <c r="AB379" s="11" t="e">
        <f ca="1">IF($B379&lt;='Visualization - Projection'!$C$18,OFFSET(Projection!#REF!,$A$2,0),NA())</f>
        <v>#N/A</v>
      </c>
      <c r="AC379" s="11" t="e">
        <f ca="1">IF($B379&lt;='Visualization - Projection'!$C$18,OFFSET(Projection!AK379,$A$2,0),NA())</f>
        <v>#N/A</v>
      </c>
      <c r="AD379" s="10" t="e">
        <f ca="1">IF($B379&lt;='Visualization - Projection'!$C$18,OFFSET(Projection!AL379,$A$2,0),NA())</f>
        <v>#N/A</v>
      </c>
      <c r="AE379" s="10" t="e">
        <f ca="1">IF($B379&lt;='Visualization - Projection'!$C$18,OFFSET(Projection!AM379,$A$2,0),NA())</f>
        <v>#N/A</v>
      </c>
      <c r="AF379" s="3" t="e">
        <f ca="1">IF($B379&lt;='Visualization - Projection'!$C$18,OFFSET(Projection!K379,$A$2,0),NA())</f>
        <v>#N/A</v>
      </c>
      <c r="AG379" s="3" t="e">
        <f ca="1">IF($B379&lt;='Visualization - Projection'!$C$18,OFFSET(Projection!M379,$A$2,0),NA())</f>
        <v>#N/A</v>
      </c>
      <c r="AH379" s="3" t="e">
        <f ca="1">IF($B379&lt;='Visualization - Projection'!$C$18,OFFSET(Projection!N379,$A$2,0),NA())</f>
        <v>#N/A</v>
      </c>
    </row>
    <row r="380" spans="2:34">
      <c r="B380" s="9" t="e">
        <f ca="1">IF(B379&lt;'Visualization - Projection'!$C$18,OFFSET(Projection!A380,$A$2,0),NA())</f>
        <v>#N/A</v>
      </c>
      <c r="C380" s="10" t="e">
        <f ca="1">IF($B380&lt;='Visualization - Projection'!$C$18,OFFSET(Projection!B380,$A$2,0),NA())</f>
        <v>#N/A</v>
      </c>
      <c r="D380" s="11" t="e">
        <f ca="1">IF($B380&lt;='Visualization - Projection'!$C$18,OFFSET(Projection!C380,$A$2,0),NA())</f>
        <v>#N/A</v>
      </c>
      <c r="E380" s="12" t="e">
        <f ca="1">IF($B380&lt;='Visualization - Projection'!$C$18,OFFSET(Projection!D380,$A$2,0),NA())</f>
        <v>#N/A</v>
      </c>
      <c r="F380" s="12" t="e">
        <f ca="1">IF($B380&lt;='Visualization - Projection'!$C$18,OFFSET(Projection!#REF!,$A$2,0),NA())</f>
        <v>#N/A</v>
      </c>
      <c r="G380" s="10" t="e">
        <f ca="1">IF($B380&lt;='Visualization - Projection'!$C$18,OFFSET(Projection!E380,$A$2,0),NA())</f>
        <v>#N/A</v>
      </c>
      <c r="H380" s="12" t="e">
        <f ca="1">IF($B380&lt;='Visualization - Projection'!$C$18,OFFSET(Projection!F380,$A$2,0),NA())</f>
        <v>#N/A</v>
      </c>
      <c r="I380" s="12" t="e">
        <f ca="1">IF($B380&lt;='Visualization - Projection'!$C$18,OFFSET(Projection!#REF!,$A$2,0),NA())</f>
        <v>#N/A</v>
      </c>
      <c r="J380" s="10" t="e">
        <f ca="1">IF($B380&lt;='Visualization - Projection'!$C$18,OFFSET(Projection!O380,$A$2,0),NA())</f>
        <v>#N/A</v>
      </c>
      <c r="K380" s="10" t="e">
        <f ca="1">IF($B380&lt;='Visualization - Projection'!$C$18,OFFSET(Projection!P380,$A$2,0),NA())</f>
        <v>#N/A</v>
      </c>
      <c r="L380" s="12" t="e">
        <f ca="1">IF($B380&lt;='Visualization - Projection'!$C$18,OFFSET(Projection!Q380,$A$2,0),NA())</f>
        <v>#N/A</v>
      </c>
      <c r="M380" s="12" t="e">
        <f ca="1">IF($B380&lt;='Visualization - Projection'!$C$18,OFFSET(Projection!#REF!,$A$2,0),NA())</f>
        <v>#N/A</v>
      </c>
      <c r="N380" s="10" t="e">
        <f ca="1">IF($B380&lt;='Visualization - Projection'!$C$18,OFFSET(Projection!T380,$A$2,0),NA())</f>
        <v>#N/A</v>
      </c>
      <c r="O380" s="11" t="e">
        <f ca="1">IF($B380&lt;='Visualization - Projection'!$C$18,OFFSET(Projection!U380,$A$2,0),NA())</f>
        <v>#N/A</v>
      </c>
      <c r="P380" s="12" t="e">
        <f ca="1">IF($B380&lt;='Visualization - Projection'!$C$18,OFFSET(Projection!V380,$A$2,0),NA())</f>
        <v>#N/A</v>
      </c>
      <c r="Q380" s="10" t="e">
        <f ca="1">IF($B380&lt;='Visualization - Projection'!$C$18,OFFSET(Projection!W380,$A$2,0),NA())</f>
        <v>#N/A</v>
      </c>
      <c r="R380" s="11" t="e">
        <f ca="1">IF($B380&lt;='Visualization - Projection'!$C$18,OFFSET(Projection!X380,$A$2,0),NA())</f>
        <v>#N/A</v>
      </c>
      <c r="S380" s="12" t="e">
        <f ca="1">IF($B380&lt;='Visualization - Projection'!$C$18,OFFSET(Projection!Y380,$A$2,0),NA())</f>
        <v>#N/A</v>
      </c>
      <c r="T380" s="10" t="e">
        <f ca="1">IF($B380&lt;='Visualization - Projection'!$C$18,OFFSET(Projection!Z380,$A$2,0),NA())</f>
        <v>#N/A</v>
      </c>
      <c r="U380" s="10" t="e">
        <f ca="1">IF($B380&lt;='Visualization - Projection'!$C$18,OFFSET(Projection!AA380,$A$2,0),NA())</f>
        <v>#N/A</v>
      </c>
      <c r="V380" s="12" t="e">
        <f ca="1">IF($B380&lt;='Visualization - Projection'!$C$18,OFFSET(Projection!AB380,$A$2,0),NA())</f>
        <v>#N/A</v>
      </c>
      <c r="W380" s="10" t="e">
        <f ca="1">IF($B380&lt;='Visualization - Projection'!$C$18,OFFSET(Projection!AC380,$A$2,0),NA())</f>
        <v>#N/A</v>
      </c>
      <c r="X380" s="12" t="e">
        <f ca="1">IF($B380&lt;='Visualization - Projection'!$C$18,OFFSET(Projection!AD380,$A$2,0),NA())</f>
        <v>#N/A</v>
      </c>
      <c r="Y380" s="11" t="e">
        <f ca="1">IF($B380&lt;='Visualization - Projection'!$C$18,OFFSET(Projection!AE380,$A$2,0),NA())</f>
        <v>#N/A</v>
      </c>
      <c r="Z380" s="10" t="e">
        <f ca="1">IF($B380&lt;='Visualization - Projection'!$C$18,OFFSET(Projection!AI380,$A$2,0),NA())</f>
        <v>#N/A</v>
      </c>
      <c r="AA380" s="11" t="e">
        <f ca="1">IF($B380&lt;='Visualization - Projection'!$C$18,OFFSET(Projection!AJ380,$A$2,0),NA())</f>
        <v>#N/A</v>
      </c>
      <c r="AB380" s="11" t="e">
        <f ca="1">IF($B380&lt;='Visualization - Projection'!$C$18,OFFSET(Projection!#REF!,$A$2,0),NA())</f>
        <v>#N/A</v>
      </c>
      <c r="AC380" s="11" t="e">
        <f ca="1">IF($B380&lt;='Visualization - Projection'!$C$18,OFFSET(Projection!AK380,$A$2,0),NA())</f>
        <v>#N/A</v>
      </c>
      <c r="AD380" s="10" t="e">
        <f ca="1">IF($B380&lt;='Visualization - Projection'!$C$18,OFFSET(Projection!AL380,$A$2,0),NA())</f>
        <v>#N/A</v>
      </c>
      <c r="AE380" s="10" t="e">
        <f ca="1">IF($B380&lt;='Visualization - Projection'!$C$18,OFFSET(Projection!AM380,$A$2,0),NA())</f>
        <v>#N/A</v>
      </c>
      <c r="AF380" s="3" t="e">
        <f ca="1">IF($B380&lt;='Visualization - Projection'!$C$18,OFFSET(Projection!K380,$A$2,0),NA())</f>
        <v>#N/A</v>
      </c>
      <c r="AG380" s="3" t="e">
        <f ca="1">IF($B380&lt;='Visualization - Projection'!$C$18,OFFSET(Projection!M380,$A$2,0),NA())</f>
        <v>#N/A</v>
      </c>
      <c r="AH380" s="3" t="e">
        <f ca="1">IF($B380&lt;='Visualization - Projection'!$C$18,OFFSET(Projection!N380,$A$2,0),NA())</f>
        <v>#N/A</v>
      </c>
    </row>
    <row r="381" spans="2:34">
      <c r="B381" s="9" t="e">
        <f ca="1">IF(B380&lt;'Visualization - Projection'!$C$18,OFFSET(Projection!A381,$A$2,0),NA())</f>
        <v>#N/A</v>
      </c>
      <c r="C381" s="10" t="e">
        <f ca="1">IF($B381&lt;='Visualization - Projection'!$C$18,OFFSET(Projection!B381,$A$2,0),NA())</f>
        <v>#N/A</v>
      </c>
      <c r="D381" s="11" t="e">
        <f ca="1">IF($B381&lt;='Visualization - Projection'!$C$18,OFFSET(Projection!C381,$A$2,0),NA())</f>
        <v>#N/A</v>
      </c>
      <c r="E381" s="12" t="e">
        <f ca="1">IF($B381&lt;='Visualization - Projection'!$C$18,OFFSET(Projection!D381,$A$2,0),NA())</f>
        <v>#N/A</v>
      </c>
      <c r="F381" s="12" t="e">
        <f ca="1">IF($B381&lt;='Visualization - Projection'!$C$18,OFFSET(Projection!#REF!,$A$2,0),NA())</f>
        <v>#N/A</v>
      </c>
      <c r="G381" s="10" t="e">
        <f ca="1">IF($B381&lt;='Visualization - Projection'!$C$18,OFFSET(Projection!E381,$A$2,0),NA())</f>
        <v>#N/A</v>
      </c>
      <c r="H381" s="12" t="e">
        <f ca="1">IF($B381&lt;='Visualization - Projection'!$C$18,OFFSET(Projection!F381,$A$2,0),NA())</f>
        <v>#N/A</v>
      </c>
      <c r="I381" s="12" t="e">
        <f ca="1">IF($B381&lt;='Visualization - Projection'!$C$18,OFFSET(Projection!#REF!,$A$2,0),NA())</f>
        <v>#N/A</v>
      </c>
      <c r="J381" s="10" t="e">
        <f ca="1">IF($B381&lt;='Visualization - Projection'!$C$18,OFFSET(Projection!O381,$A$2,0),NA())</f>
        <v>#N/A</v>
      </c>
      <c r="K381" s="10" t="e">
        <f ca="1">IF($B381&lt;='Visualization - Projection'!$C$18,OFFSET(Projection!P381,$A$2,0),NA())</f>
        <v>#N/A</v>
      </c>
      <c r="L381" s="12" t="e">
        <f ca="1">IF($B381&lt;='Visualization - Projection'!$C$18,OFFSET(Projection!Q381,$A$2,0),NA())</f>
        <v>#N/A</v>
      </c>
      <c r="M381" s="12" t="e">
        <f ca="1">IF($B381&lt;='Visualization - Projection'!$C$18,OFFSET(Projection!#REF!,$A$2,0),NA())</f>
        <v>#N/A</v>
      </c>
      <c r="N381" s="10" t="e">
        <f ca="1">IF($B381&lt;='Visualization - Projection'!$C$18,OFFSET(Projection!T381,$A$2,0),NA())</f>
        <v>#N/A</v>
      </c>
      <c r="O381" s="11" t="e">
        <f ca="1">IF($B381&lt;='Visualization - Projection'!$C$18,OFFSET(Projection!U381,$A$2,0),NA())</f>
        <v>#N/A</v>
      </c>
      <c r="P381" s="12" t="e">
        <f ca="1">IF($B381&lt;='Visualization - Projection'!$C$18,OFFSET(Projection!V381,$A$2,0),NA())</f>
        <v>#N/A</v>
      </c>
      <c r="Q381" s="10" t="e">
        <f ca="1">IF($B381&lt;='Visualization - Projection'!$C$18,OFFSET(Projection!W381,$A$2,0),NA())</f>
        <v>#N/A</v>
      </c>
      <c r="R381" s="11" t="e">
        <f ca="1">IF($B381&lt;='Visualization - Projection'!$C$18,OFFSET(Projection!X381,$A$2,0),NA())</f>
        <v>#N/A</v>
      </c>
      <c r="S381" s="12" t="e">
        <f ca="1">IF($B381&lt;='Visualization - Projection'!$C$18,OFFSET(Projection!Y381,$A$2,0),NA())</f>
        <v>#N/A</v>
      </c>
      <c r="T381" s="10" t="e">
        <f ca="1">IF($B381&lt;='Visualization - Projection'!$C$18,OFFSET(Projection!Z381,$A$2,0),NA())</f>
        <v>#N/A</v>
      </c>
      <c r="U381" s="10" t="e">
        <f ca="1">IF($B381&lt;='Visualization - Projection'!$C$18,OFFSET(Projection!AA381,$A$2,0),NA())</f>
        <v>#N/A</v>
      </c>
      <c r="V381" s="12" t="e">
        <f ca="1">IF($B381&lt;='Visualization - Projection'!$C$18,OFFSET(Projection!AB381,$A$2,0),NA())</f>
        <v>#N/A</v>
      </c>
      <c r="W381" s="10" t="e">
        <f ca="1">IF($B381&lt;='Visualization - Projection'!$C$18,OFFSET(Projection!AC381,$A$2,0),NA())</f>
        <v>#N/A</v>
      </c>
      <c r="X381" s="12" t="e">
        <f ca="1">IF($B381&lt;='Visualization - Projection'!$C$18,OFFSET(Projection!AD381,$A$2,0),NA())</f>
        <v>#N/A</v>
      </c>
      <c r="Y381" s="11" t="e">
        <f ca="1">IF($B381&lt;='Visualization - Projection'!$C$18,OFFSET(Projection!AE381,$A$2,0),NA())</f>
        <v>#N/A</v>
      </c>
      <c r="Z381" s="10" t="e">
        <f ca="1">IF($B381&lt;='Visualization - Projection'!$C$18,OFFSET(Projection!AI381,$A$2,0),NA())</f>
        <v>#N/A</v>
      </c>
      <c r="AA381" s="11" t="e">
        <f ca="1">IF($B381&lt;='Visualization - Projection'!$C$18,OFFSET(Projection!AJ381,$A$2,0),NA())</f>
        <v>#N/A</v>
      </c>
      <c r="AB381" s="11" t="e">
        <f ca="1">IF($B381&lt;='Visualization - Projection'!$C$18,OFFSET(Projection!#REF!,$A$2,0),NA())</f>
        <v>#N/A</v>
      </c>
      <c r="AC381" s="11" t="e">
        <f ca="1">IF($B381&lt;='Visualization - Projection'!$C$18,OFFSET(Projection!AK381,$A$2,0),NA())</f>
        <v>#N/A</v>
      </c>
      <c r="AD381" s="10" t="e">
        <f ca="1">IF($B381&lt;='Visualization - Projection'!$C$18,OFFSET(Projection!AL381,$A$2,0),NA())</f>
        <v>#N/A</v>
      </c>
      <c r="AE381" s="10" t="e">
        <f ca="1">IF($B381&lt;='Visualization - Projection'!$C$18,OFFSET(Projection!AM381,$A$2,0),NA())</f>
        <v>#N/A</v>
      </c>
      <c r="AF381" s="3" t="e">
        <f ca="1">IF($B381&lt;='Visualization - Projection'!$C$18,OFFSET(Projection!K381,$A$2,0),NA())</f>
        <v>#N/A</v>
      </c>
      <c r="AG381" s="3" t="e">
        <f ca="1">IF($B381&lt;='Visualization - Projection'!$C$18,OFFSET(Projection!M381,$A$2,0),NA())</f>
        <v>#N/A</v>
      </c>
      <c r="AH381" s="3" t="e">
        <f ca="1">IF($B381&lt;='Visualization - Projection'!$C$18,OFFSET(Projection!N381,$A$2,0),NA())</f>
        <v>#N/A</v>
      </c>
    </row>
    <row r="382" spans="2:34">
      <c r="B382" s="9" t="e">
        <f ca="1">IF(B381&lt;'Visualization - Projection'!$C$18,OFFSET(Projection!A382,$A$2,0),NA())</f>
        <v>#N/A</v>
      </c>
      <c r="C382" s="10" t="e">
        <f ca="1">IF($B382&lt;='Visualization - Projection'!$C$18,OFFSET(Projection!B382,$A$2,0),NA())</f>
        <v>#N/A</v>
      </c>
      <c r="D382" s="11" t="e">
        <f ca="1">IF($B382&lt;='Visualization - Projection'!$C$18,OFFSET(Projection!C382,$A$2,0),NA())</f>
        <v>#N/A</v>
      </c>
      <c r="E382" s="12" t="e">
        <f ca="1">IF($B382&lt;='Visualization - Projection'!$C$18,OFFSET(Projection!D382,$A$2,0),NA())</f>
        <v>#N/A</v>
      </c>
      <c r="F382" s="12" t="e">
        <f ca="1">IF($B382&lt;='Visualization - Projection'!$C$18,OFFSET(Projection!#REF!,$A$2,0),NA())</f>
        <v>#N/A</v>
      </c>
      <c r="G382" s="10" t="e">
        <f ca="1">IF($B382&lt;='Visualization - Projection'!$C$18,OFFSET(Projection!E382,$A$2,0),NA())</f>
        <v>#N/A</v>
      </c>
      <c r="H382" s="12" t="e">
        <f ca="1">IF($B382&lt;='Visualization - Projection'!$C$18,OFFSET(Projection!F382,$A$2,0),NA())</f>
        <v>#N/A</v>
      </c>
      <c r="I382" s="12" t="e">
        <f ca="1">IF($B382&lt;='Visualization - Projection'!$C$18,OFFSET(Projection!#REF!,$A$2,0),NA())</f>
        <v>#N/A</v>
      </c>
      <c r="J382" s="10" t="e">
        <f ca="1">IF($B382&lt;='Visualization - Projection'!$C$18,OFFSET(Projection!O382,$A$2,0),NA())</f>
        <v>#N/A</v>
      </c>
      <c r="K382" s="10" t="e">
        <f ca="1">IF($B382&lt;='Visualization - Projection'!$C$18,OFFSET(Projection!P382,$A$2,0),NA())</f>
        <v>#N/A</v>
      </c>
      <c r="L382" s="12" t="e">
        <f ca="1">IF($B382&lt;='Visualization - Projection'!$C$18,OFFSET(Projection!Q382,$A$2,0),NA())</f>
        <v>#N/A</v>
      </c>
      <c r="M382" s="12" t="e">
        <f ca="1">IF($B382&lt;='Visualization - Projection'!$C$18,OFFSET(Projection!#REF!,$A$2,0),NA())</f>
        <v>#N/A</v>
      </c>
      <c r="N382" s="10" t="e">
        <f ca="1">IF($B382&lt;='Visualization - Projection'!$C$18,OFFSET(Projection!T382,$A$2,0),NA())</f>
        <v>#N/A</v>
      </c>
      <c r="O382" s="11" t="e">
        <f ca="1">IF($B382&lt;='Visualization - Projection'!$C$18,OFFSET(Projection!U382,$A$2,0),NA())</f>
        <v>#N/A</v>
      </c>
      <c r="P382" s="12" t="e">
        <f ca="1">IF($B382&lt;='Visualization - Projection'!$C$18,OFFSET(Projection!V382,$A$2,0),NA())</f>
        <v>#N/A</v>
      </c>
      <c r="Q382" s="10" t="e">
        <f ca="1">IF($B382&lt;='Visualization - Projection'!$C$18,OFFSET(Projection!W382,$A$2,0),NA())</f>
        <v>#N/A</v>
      </c>
      <c r="R382" s="11" t="e">
        <f ca="1">IF($B382&lt;='Visualization - Projection'!$C$18,OFFSET(Projection!X382,$A$2,0),NA())</f>
        <v>#N/A</v>
      </c>
      <c r="S382" s="12" t="e">
        <f ca="1">IF($B382&lt;='Visualization - Projection'!$C$18,OFFSET(Projection!Y382,$A$2,0),NA())</f>
        <v>#N/A</v>
      </c>
      <c r="T382" s="10" t="e">
        <f ca="1">IF($B382&lt;='Visualization - Projection'!$C$18,OFFSET(Projection!Z382,$A$2,0),NA())</f>
        <v>#N/A</v>
      </c>
      <c r="U382" s="10" t="e">
        <f ca="1">IF($B382&lt;='Visualization - Projection'!$C$18,OFFSET(Projection!AA382,$A$2,0),NA())</f>
        <v>#N/A</v>
      </c>
      <c r="V382" s="12" t="e">
        <f ca="1">IF($B382&lt;='Visualization - Projection'!$C$18,OFFSET(Projection!AB382,$A$2,0),NA())</f>
        <v>#N/A</v>
      </c>
      <c r="W382" s="10" t="e">
        <f ca="1">IF($B382&lt;='Visualization - Projection'!$C$18,OFFSET(Projection!AC382,$A$2,0),NA())</f>
        <v>#N/A</v>
      </c>
      <c r="X382" s="12" t="e">
        <f ca="1">IF($B382&lt;='Visualization - Projection'!$C$18,OFFSET(Projection!AD382,$A$2,0),NA())</f>
        <v>#N/A</v>
      </c>
      <c r="Y382" s="11" t="e">
        <f ca="1">IF($B382&lt;='Visualization - Projection'!$C$18,OFFSET(Projection!AE382,$A$2,0),NA())</f>
        <v>#N/A</v>
      </c>
      <c r="Z382" s="10" t="e">
        <f ca="1">IF($B382&lt;='Visualization - Projection'!$C$18,OFFSET(Projection!AI382,$A$2,0),NA())</f>
        <v>#N/A</v>
      </c>
      <c r="AA382" s="11" t="e">
        <f ca="1">IF($B382&lt;='Visualization - Projection'!$C$18,OFFSET(Projection!AJ382,$A$2,0),NA())</f>
        <v>#N/A</v>
      </c>
      <c r="AB382" s="11" t="e">
        <f ca="1">IF($B382&lt;='Visualization - Projection'!$C$18,OFFSET(Projection!#REF!,$A$2,0),NA())</f>
        <v>#N/A</v>
      </c>
      <c r="AC382" s="11" t="e">
        <f ca="1">IF($B382&lt;='Visualization - Projection'!$C$18,OFFSET(Projection!AK382,$A$2,0),NA())</f>
        <v>#N/A</v>
      </c>
      <c r="AD382" s="10" t="e">
        <f ca="1">IF($B382&lt;='Visualization - Projection'!$C$18,OFFSET(Projection!AL382,$A$2,0),NA())</f>
        <v>#N/A</v>
      </c>
      <c r="AE382" s="10" t="e">
        <f ca="1">IF($B382&lt;='Visualization - Projection'!$C$18,OFFSET(Projection!AM382,$A$2,0),NA())</f>
        <v>#N/A</v>
      </c>
      <c r="AF382" s="3" t="e">
        <f ca="1">IF($B382&lt;='Visualization - Projection'!$C$18,OFFSET(Projection!K382,$A$2,0),NA())</f>
        <v>#N/A</v>
      </c>
      <c r="AG382" s="3" t="e">
        <f ca="1">IF($B382&lt;='Visualization - Projection'!$C$18,OFFSET(Projection!M382,$A$2,0),NA())</f>
        <v>#N/A</v>
      </c>
      <c r="AH382" s="3" t="e">
        <f ca="1">IF($B382&lt;='Visualization - Projection'!$C$18,OFFSET(Projection!N382,$A$2,0),NA())</f>
        <v>#N/A</v>
      </c>
    </row>
    <row r="383" spans="2:34">
      <c r="B383" s="9" t="e">
        <f ca="1">IF(B382&lt;'Visualization - Projection'!$C$18,OFFSET(Projection!A383,$A$2,0),NA())</f>
        <v>#N/A</v>
      </c>
      <c r="C383" s="10" t="e">
        <f ca="1">IF($B383&lt;='Visualization - Projection'!$C$18,OFFSET(Projection!B383,$A$2,0),NA())</f>
        <v>#N/A</v>
      </c>
      <c r="D383" s="11" t="e">
        <f ca="1">IF($B383&lt;='Visualization - Projection'!$C$18,OFFSET(Projection!C383,$A$2,0),NA())</f>
        <v>#N/A</v>
      </c>
      <c r="E383" s="12" t="e">
        <f ca="1">IF($B383&lt;='Visualization - Projection'!$C$18,OFFSET(Projection!D383,$A$2,0),NA())</f>
        <v>#N/A</v>
      </c>
      <c r="F383" s="12" t="e">
        <f ca="1">IF($B383&lt;='Visualization - Projection'!$C$18,OFFSET(Projection!#REF!,$A$2,0),NA())</f>
        <v>#N/A</v>
      </c>
      <c r="G383" s="10" t="e">
        <f ca="1">IF($B383&lt;='Visualization - Projection'!$C$18,OFFSET(Projection!E383,$A$2,0),NA())</f>
        <v>#N/A</v>
      </c>
      <c r="H383" s="12" t="e">
        <f ca="1">IF($B383&lt;='Visualization - Projection'!$C$18,OFFSET(Projection!F383,$A$2,0),NA())</f>
        <v>#N/A</v>
      </c>
      <c r="I383" s="12" t="e">
        <f ca="1">IF($B383&lt;='Visualization - Projection'!$C$18,OFFSET(Projection!#REF!,$A$2,0),NA())</f>
        <v>#N/A</v>
      </c>
      <c r="J383" s="10" t="e">
        <f ca="1">IF($B383&lt;='Visualization - Projection'!$C$18,OFFSET(Projection!O383,$A$2,0),NA())</f>
        <v>#N/A</v>
      </c>
      <c r="K383" s="10" t="e">
        <f ca="1">IF($B383&lt;='Visualization - Projection'!$C$18,OFFSET(Projection!P383,$A$2,0),NA())</f>
        <v>#N/A</v>
      </c>
      <c r="L383" s="12" t="e">
        <f ca="1">IF($B383&lt;='Visualization - Projection'!$C$18,OFFSET(Projection!Q383,$A$2,0),NA())</f>
        <v>#N/A</v>
      </c>
      <c r="M383" s="12" t="e">
        <f ca="1">IF($B383&lt;='Visualization - Projection'!$C$18,OFFSET(Projection!#REF!,$A$2,0),NA())</f>
        <v>#N/A</v>
      </c>
      <c r="N383" s="10" t="e">
        <f ca="1">IF($B383&lt;='Visualization - Projection'!$C$18,OFFSET(Projection!T383,$A$2,0),NA())</f>
        <v>#N/A</v>
      </c>
      <c r="O383" s="11" t="e">
        <f ca="1">IF($B383&lt;='Visualization - Projection'!$C$18,OFFSET(Projection!U383,$A$2,0),NA())</f>
        <v>#N/A</v>
      </c>
      <c r="P383" s="12" t="e">
        <f ca="1">IF($B383&lt;='Visualization - Projection'!$C$18,OFFSET(Projection!V383,$A$2,0),NA())</f>
        <v>#N/A</v>
      </c>
      <c r="Q383" s="10" t="e">
        <f ca="1">IF($B383&lt;='Visualization - Projection'!$C$18,OFFSET(Projection!W383,$A$2,0),NA())</f>
        <v>#N/A</v>
      </c>
      <c r="R383" s="11" t="e">
        <f ca="1">IF($B383&lt;='Visualization - Projection'!$C$18,OFFSET(Projection!X383,$A$2,0),NA())</f>
        <v>#N/A</v>
      </c>
      <c r="S383" s="12" t="e">
        <f ca="1">IF($B383&lt;='Visualization - Projection'!$C$18,OFFSET(Projection!Y383,$A$2,0),NA())</f>
        <v>#N/A</v>
      </c>
      <c r="T383" s="10" t="e">
        <f ca="1">IF($B383&lt;='Visualization - Projection'!$C$18,OFFSET(Projection!Z383,$A$2,0),NA())</f>
        <v>#N/A</v>
      </c>
      <c r="U383" s="10" t="e">
        <f ca="1">IF($B383&lt;='Visualization - Projection'!$C$18,OFFSET(Projection!AA383,$A$2,0),NA())</f>
        <v>#N/A</v>
      </c>
      <c r="V383" s="12" t="e">
        <f ca="1">IF($B383&lt;='Visualization - Projection'!$C$18,OFFSET(Projection!AB383,$A$2,0),NA())</f>
        <v>#N/A</v>
      </c>
      <c r="W383" s="10" t="e">
        <f ca="1">IF($B383&lt;='Visualization - Projection'!$C$18,OFFSET(Projection!AC383,$A$2,0),NA())</f>
        <v>#N/A</v>
      </c>
      <c r="X383" s="12" t="e">
        <f ca="1">IF($B383&lt;='Visualization - Projection'!$C$18,OFFSET(Projection!AD383,$A$2,0),NA())</f>
        <v>#N/A</v>
      </c>
      <c r="Y383" s="11" t="e">
        <f ca="1">IF($B383&lt;='Visualization - Projection'!$C$18,OFFSET(Projection!AE383,$A$2,0),NA())</f>
        <v>#N/A</v>
      </c>
      <c r="Z383" s="10" t="e">
        <f ca="1">IF($B383&lt;='Visualization - Projection'!$C$18,OFFSET(Projection!AI383,$A$2,0),NA())</f>
        <v>#N/A</v>
      </c>
      <c r="AA383" s="11" t="e">
        <f ca="1">IF($B383&lt;='Visualization - Projection'!$C$18,OFFSET(Projection!AJ383,$A$2,0),NA())</f>
        <v>#N/A</v>
      </c>
      <c r="AB383" s="11" t="e">
        <f ca="1">IF($B383&lt;='Visualization - Projection'!$C$18,OFFSET(Projection!#REF!,$A$2,0),NA())</f>
        <v>#N/A</v>
      </c>
      <c r="AC383" s="11" t="e">
        <f ca="1">IF($B383&lt;='Visualization - Projection'!$C$18,OFFSET(Projection!AK383,$A$2,0),NA())</f>
        <v>#N/A</v>
      </c>
      <c r="AD383" s="10" t="e">
        <f ca="1">IF($B383&lt;='Visualization - Projection'!$C$18,OFFSET(Projection!AL383,$A$2,0),NA())</f>
        <v>#N/A</v>
      </c>
      <c r="AE383" s="10" t="e">
        <f ca="1">IF($B383&lt;='Visualization - Projection'!$C$18,OFFSET(Projection!AM383,$A$2,0),NA())</f>
        <v>#N/A</v>
      </c>
      <c r="AF383" s="3" t="e">
        <f ca="1">IF($B383&lt;='Visualization - Projection'!$C$18,OFFSET(Projection!K383,$A$2,0),NA())</f>
        <v>#N/A</v>
      </c>
      <c r="AG383" s="3" t="e">
        <f ca="1">IF($B383&lt;='Visualization - Projection'!$C$18,OFFSET(Projection!M383,$A$2,0),NA())</f>
        <v>#N/A</v>
      </c>
      <c r="AH383" s="3" t="e">
        <f ca="1">IF($B383&lt;='Visualization - Projection'!$C$18,OFFSET(Projection!N383,$A$2,0),NA())</f>
        <v>#N/A</v>
      </c>
    </row>
    <row r="384" spans="2:34">
      <c r="B384" s="9" t="e">
        <f ca="1">IF(B383&lt;'Visualization - Projection'!$C$18,OFFSET(Projection!A384,$A$2,0),NA())</f>
        <v>#N/A</v>
      </c>
      <c r="C384" s="10" t="e">
        <f ca="1">IF($B384&lt;='Visualization - Projection'!$C$18,OFFSET(Projection!B384,$A$2,0),NA())</f>
        <v>#N/A</v>
      </c>
      <c r="D384" s="11" t="e">
        <f ca="1">IF($B384&lt;='Visualization - Projection'!$C$18,OFFSET(Projection!C384,$A$2,0),NA())</f>
        <v>#N/A</v>
      </c>
      <c r="E384" s="12" t="e">
        <f ca="1">IF($B384&lt;='Visualization - Projection'!$C$18,OFFSET(Projection!D384,$A$2,0),NA())</f>
        <v>#N/A</v>
      </c>
      <c r="F384" s="12" t="e">
        <f ca="1">IF($B384&lt;='Visualization - Projection'!$C$18,OFFSET(Projection!#REF!,$A$2,0),NA())</f>
        <v>#N/A</v>
      </c>
      <c r="G384" s="10" t="e">
        <f ca="1">IF($B384&lt;='Visualization - Projection'!$C$18,OFFSET(Projection!E384,$A$2,0),NA())</f>
        <v>#N/A</v>
      </c>
      <c r="H384" s="12" t="e">
        <f ca="1">IF($B384&lt;='Visualization - Projection'!$C$18,OFFSET(Projection!F384,$A$2,0),NA())</f>
        <v>#N/A</v>
      </c>
      <c r="I384" s="12" t="e">
        <f ca="1">IF($B384&lt;='Visualization - Projection'!$C$18,OFFSET(Projection!#REF!,$A$2,0),NA())</f>
        <v>#N/A</v>
      </c>
      <c r="J384" s="10" t="e">
        <f ca="1">IF($B384&lt;='Visualization - Projection'!$C$18,OFFSET(Projection!O384,$A$2,0),NA())</f>
        <v>#N/A</v>
      </c>
      <c r="K384" s="10" t="e">
        <f ca="1">IF($B384&lt;='Visualization - Projection'!$C$18,OFFSET(Projection!P384,$A$2,0),NA())</f>
        <v>#N/A</v>
      </c>
      <c r="L384" s="12" t="e">
        <f ca="1">IF($B384&lt;='Visualization - Projection'!$C$18,OFFSET(Projection!Q384,$A$2,0),NA())</f>
        <v>#N/A</v>
      </c>
      <c r="M384" s="12" t="e">
        <f ca="1">IF($B384&lt;='Visualization - Projection'!$C$18,OFFSET(Projection!#REF!,$A$2,0),NA())</f>
        <v>#N/A</v>
      </c>
      <c r="N384" s="10" t="e">
        <f ca="1">IF($B384&lt;='Visualization - Projection'!$C$18,OFFSET(Projection!T384,$A$2,0),NA())</f>
        <v>#N/A</v>
      </c>
      <c r="O384" s="11" t="e">
        <f ca="1">IF($B384&lt;='Visualization - Projection'!$C$18,OFFSET(Projection!U384,$A$2,0),NA())</f>
        <v>#N/A</v>
      </c>
      <c r="P384" s="12" t="e">
        <f ca="1">IF($B384&lt;='Visualization - Projection'!$C$18,OFFSET(Projection!V384,$A$2,0),NA())</f>
        <v>#N/A</v>
      </c>
      <c r="Q384" s="10" t="e">
        <f ca="1">IF($B384&lt;='Visualization - Projection'!$C$18,OFFSET(Projection!W384,$A$2,0),NA())</f>
        <v>#N/A</v>
      </c>
      <c r="R384" s="11" t="e">
        <f ca="1">IF($B384&lt;='Visualization - Projection'!$C$18,OFFSET(Projection!X384,$A$2,0),NA())</f>
        <v>#N/A</v>
      </c>
      <c r="S384" s="12" t="e">
        <f ca="1">IF($B384&lt;='Visualization - Projection'!$C$18,OFFSET(Projection!Y384,$A$2,0),NA())</f>
        <v>#N/A</v>
      </c>
      <c r="T384" s="10" t="e">
        <f ca="1">IF($B384&lt;='Visualization - Projection'!$C$18,OFFSET(Projection!Z384,$A$2,0),NA())</f>
        <v>#N/A</v>
      </c>
      <c r="U384" s="10" t="e">
        <f ca="1">IF($B384&lt;='Visualization - Projection'!$C$18,OFFSET(Projection!AA384,$A$2,0),NA())</f>
        <v>#N/A</v>
      </c>
      <c r="V384" s="12" t="e">
        <f ca="1">IF($B384&lt;='Visualization - Projection'!$C$18,OFFSET(Projection!AB384,$A$2,0),NA())</f>
        <v>#N/A</v>
      </c>
      <c r="W384" s="10" t="e">
        <f ca="1">IF($B384&lt;='Visualization - Projection'!$C$18,OFFSET(Projection!AC384,$A$2,0),NA())</f>
        <v>#N/A</v>
      </c>
      <c r="X384" s="12" t="e">
        <f ca="1">IF($B384&lt;='Visualization - Projection'!$C$18,OFFSET(Projection!AD384,$A$2,0),NA())</f>
        <v>#N/A</v>
      </c>
      <c r="Y384" s="11" t="e">
        <f ca="1">IF($B384&lt;='Visualization - Projection'!$C$18,OFFSET(Projection!AE384,$A$2,0),NA())</f>
        <v>#N/A</v>
      </c>
      <c r="Z384" s="10" t="e">
        <f ca="1">IF($B384&lt;='Visualization - Projection'!$C$18,OFFSET(Projection!AI384,$A$2,0),NA())</f>
        <v>#N/A</v>
      </c>
      <c r="AA384" s="11" t="e">
        <f ca="1">IF($B384&lt;='Visualization - Projection'!$C$18,OFFSET(Projection!AJ384,$A$2,0),NA())</f>
        <v>#N/A</v>
      </c>
      <c r="AB384" s="11" t="e">
        <f ca="1">IF($B384&lt;='Visualization - Projection'!$C$18,OFFSET(Projection!#REF!,$A$2,0),NA())</f>
        <v>#N/A</v>
      </c>
      <c r="AC384" s="11" t="e">
        <f ca="1">IF($B384&lt;='Visualization - Projection'!$C$18,OFFSET(Projection!AK384,$A$2,0),NA())</f>
        <v>#N/A</v>
      </c>
      <c r="AD384" s="10" t="e">
        <f ca="1">IF($B384&lt;='Visualization - Projection'!$C$18,OFFSET(Projection!AL384,$A$2,0),NA())</f>
        <v>#N/A</v>
      </c>
      <c r="AE384" s="10" t="e">
        <f ca="1">IF($B384&lt;='Visualization - Projection'!$C$18,OFFSET(Projection!AM384,$A$2,0),NA())</f>
        <v>#N/A</v>
      </c>
      <c r="AF384" s="3" t="e">
        <f ca="1">IF($B384&lt;='Visualization - Projection'!$C$18,OFFSET(Projection!K384,$A$2,0),NA())</f>
        <v>#N/A</v>
      </c>
      <c r="AG384" s="3" t="e">
        <f ca="1">IF($B384&lt;='Visualization - Projection'!$C$18,OFFSET(Projection!M384,$A$2,0),NA())</f>
        <v>#N/A</v>
      </c>
      <c r="AH384" s="3" t="e">
        <f ca="1">IF($B384&lt;='Visualization - Projection'!$C$18,OFFSET(Projection!N384,$A$2,0),NA())</f>
        <v>#N/A</v>
      </c>
    </row>
    <row r="385" spans="2:34">
      <c r="B385" s="9" t="e">
        <f ca="1">IF(B384&lt;'Visualization - Projection'!$C$18,OFFSET(Projection!A385,$A$2,0),NA())</f>
        <v>#N/A</v>
      </c>
      <c r="C385" s="10" t="e">
        <f ca="1">IF($B385&lt;='Visualization - Projection'!$C$18,OFFSET(Projection!B385,$A$2,0),NA())</f>
        <v>#N/A</v>
      </c>
      <c r="D385" s="11" t="e">
        <f ca="1">IF($B385&lt;='Visualization - Projection'!$C$18,OFFSET(Projection!C385,$A$2,0),NA())</f>
        <v>#N/A</v>
      </c>
      <c r="E385" s="12" t="e">
        <f ca="1">IF($B385&lt;='Visualization - Projection'!$C$18,OFFSET(Projection!D385,$A$2,0),NA())</f>
        <v>#N/A</v>
      </c>
      <c r="F385" s="12" t="e">
        <f ca="1">IF($B385&lt;='Visualization - Projection'!$C$18,OFFSET(Projection!#REF!,$A$2,0),NA())</f>
        <v>#N/A</v>
      </c>
      <c r="G385" s="10" t="e">
        <f ca="1">IF($B385&lt;='Visualization - Projection'!$C$18,OFFSET(Projection!E385,$A$2,0),NA())</f>
        <v>#N/A</v>
      </c>
      <c r="H385" s="12" t="e">
        <f ca="1">IF($B385&lt;='Visualization - Projection'!$C$18,OFFSET(Projection!F385,$A$2,0),NA())</f>
        <v>#N/A</v>
      </c>
      <c r="I385" s="12" t="e">
        <f ca="1">IF($B385&lt;='Visualization - Projection'!$C$18,OFFSET(Projection!#REF!,$A$2,0),NA())</f>
        <v>#N/A</v>
      </c>
      <c r="J385" s="10" t="e">
        <f ca="1">IF($B385&lt;='Visualization - Projection'!$C$18,OFFSET(Projection!O385,$A$2,0),NA())</f>
        <v>#N/A</v>
      </c>
      <c r="K385" s="10" t="e">
        <f ca="1">IF($B385&lt;='Visualization - Projection'!$C$18,OFFSET(Projection!P385,$A$2,0),NA())</f>
        <v>#N/A</v>
      </c>
      <c r="L385" s="12" t="e">
        <f ca="1">IF($B385&lt;='Visualization - Projection'!$C$18,OFFSET(Projection!Q385,$A$2,0),NA())</f>
        <v>#N/A</v>
      </c>
      <c r="M385" s="12" t="e">
        <f ca="1">IF($B385&lt;='Visualization - Projection'!$C$18,OFFSET(Projection!#REF!,$A$2,0),NA())</f>
        <v>#N/A</v>
      </c>
      <c r="N385" s="10" t="e">
        <f ca="1">IF($B385&lt;='Visualization - Projection'!$C$18,OFFSET(Projection!T385,$A$2,0),NA())</f>
        <v>#N/A</v>
      </c>
      <c r="O385" s="11" t="e">
        <f ca="1">IF($B385&lt;='Visualization - Projection'!$C$18,OFFSET(Projection!U385,$A$2,0),NA())</f>
        <v>#N/A</v>
      </c>
      <c r="P385" s="12" t="e">
        <f ca="1">IF($B385&lt;='Visualization - Projection'!$C$18,OFFSET(Projection!V385,$A$2,0),NA())</f>
        <v>#N/A</v>
      </c>
      <c r="Q385" s="10" t="e">
        <f ca="1">IF($B385&lt;='Visualization - Projection'!$C$18,OFFSET(Projection!W385,$A$2,0),NA())</f>
        <v>#N/A</v>
      </c>
      <c r="R385" s="11" t="e">
        <f ca="1">IF($B385&lt;='Visualization - Projection'!$C$18,OFFSET(Projection!X385,$A$2,0),NA())</f>
        <v>#N/A</v>
      </c>
      <c r="S385" s="12" t="e">
        <f ca="1">IF($B385&lt;='Visualization - Projection'!$C$18,OFFSET(Projection!Y385,$A$2,0),NA())</f>
        <v>#N/A</v>
      </c>
      <c r="T385" s="10" t="e">
        <f ca="1">IF($B385&lt;='Visualization - Projection'!$C$18,OFFSET(Projection!Z385,$A$2,0),NA())</f>
        <v>#N/A</v>
      </c>
      <c r="U385" s="10" t="e">
        <f ca="1">IF($B385&lt;='Visualization - Projection'!$C$18,OFFSET(Projection!AA385,$A$2,0),NA())</f>
        <v>#N/A</v>
      </c>
      <c r="V385" s="12" t="e">
        <f ca="1">IF($B385&lt;='Visualization - Projection'!$C$18,OFFSET(Projection!AB385,$A$2,0),NA())</f>
        <v>#N/A</v>
      </c>
      <c r="W385" s="10" t="e">
        <f ca="1">IF($B385&lt;='Visualization - Projection'!$C$18,OFFSET(Projection!AC385,$A$2,0),NA())</f>
        <v>#N/A</v>
      </c>
      <c r="X385" s="12" t="e">
        <f ca="1">IF($B385&lt;='Visualization - Projection'!$C$18,OFFSET(Projection!AD385,$A$2,0),NA())</f>
        <v>#N/A</v>
      </c>
      <c r="Y385" s="11" t="e">
        <f ca="1">IF($B385&lt;='Visualization - Projection'!$C$18,OFFSET(Projection!AE385,$A$2,0),NA())</f>
        <v>#N/A</v>
      </c>
      <c r="Z385" s="10" t="e">
        <f ca="1">IF($B385&lt;='Visualization - Projection'!$C$18,OFFSET(Projection!AI385,$A$2,0),NA())</f>
        <v>#N/A</v>
      </c>
      <c r="AA385" s="11" t="e">
        <f ca="1">IF($B385&lt;='Visualization - Projection'!$C$18,OFFSET(Projection!AJ385,$A$2,0),NA())</f>
        <v>#N/A</v>
      </c>
      <c r="AB385" s="11" t="e">
        <f ca="1">IF($B385&lt;='Visualization - Projection'!$C$18,OFFSET(Projection!#REF!,$A$2,0),NA())</f>
        <v>#N/A</v>
      </c>
      <c r="AC385" s="11" t="e">
        <f ca="1">IF($B385&lt;='Visualization - Projection'!$C$18,OFFSET(Projection!AK385,$A$2,0),NA())</f>
        <v>#N/A</v>
      </c>
      <c r="AD385" s="10" t="e">
        <f ca="1">IF($B385&lt;='Visualization - Projection'!$C$18,OFFSET(Projection!AL385,$A$2,0),NA())</f>
        <v>#N/A</v>
      </c>
      <c r="AE385" s="10" t="e">
        <f ca="1">IF($B385&lt;='Visualization - Projection'!$C$18,OFFSET(Projection!AM385,$A$2,0),NA())</f>
        <v>#N/A</v>
      </c>
      <c r="AF385" s="3" t="e">
        <f ca="1">IF($B385&lt;='Visualization - Projection'!$C$18,OFFSET(Projection!K385,$A$2,0),NA())</f>
        <v>#N/A</v>
      </c>
      <c r="AG385" s="3" t="e">
        <f ca="1">IF($B385&lt;='Visualization - Projection'!$C$18,OFFSET(Projection!M385,$A$2,0),NA())</f>
        <v>#N/A</v>
      </c>
      <c r="AH385" s="3" t="e">
        <f ca="1">IF($B385&lt;='Visualization - Projection'!$C$18,OFFSET(Projection!N385,$A$2,0),NA())</f>
        <v>#N/A</v>
      </c>
    </row>
    <row r="386" spans="2:34">
      <c r="B386" s="9" t="e">
        <f ca="1">IF(B385&lt;'Visualization - Projection'!$C$18,OFFSET(Projection!A386,$A$2,0),NA())</f>
        <v>#N/A</v>
      </c>
      <c r="C386" s="10" t="e">
        <f ca="1">IF($B386&lt;='Visualization - Projection'!$C$18,OFFSET(Projection!B386,$A$2,0),NA())</f>
        <v>#N/A</v>
      </c>
      <c r="D386" s="11" t="e">
        <f ca="1">IF($B386&lt;='Visualization - Projection'!$C$18,OFFSET(Projection!C386,$A$2,0),NA())</f>
        <v>#N/A</v>
      </c>
      <c r="E386" s="12" t="e">
        <f ca="1">IF($B386&lt;='Visualization - Projection'!$C$18,OFFSET(Projection!D386,$A$2,0),NA())</f>
        <v>#N/A</v>
      </c>
      <c r="F386" s="12" t="e">
        <f ca="1">IF($B386&lt;='Visualization - Projection'!$C$18,OFFSET(Projection!#REF!,$A$2,0),NA())</f>
        <v>#N/A</v>
      </c>
      <c r="G386" s="10" t="e">
        <f ca="1">IF($B386&lt;='Visualization - Projection'!$C$18,OFFSET(Projection!E386,$A$2,0),NA())</f>
        <v>#N/A</v>
      </c>
      <c r="H386" s="12" t="e">
        <f ca="1">IF($B386&lt;='Visualization - Projection'!$C$18,OFFSET(Projection!F386,$A$2,0),NA())</f>
        <v>#N/A</v>
      </c>
      <c r="I386" s="12" t="e">
        <f ca="1">IF($B386&lt;='Visualization - Projection'!$C$18,OFFSET(Projection!#REF!,$A$2,0),NA())</f>
        <v>#N/A</v>
      </c>
      <c r="J386" s="10" t="e">
        <f ca="1">IF($B386&lt;='Visualization - Projection'!$C$18,OFFSET(Projection!O386,$A$2,0),NA())</f>
        <v>#N/A</v>
      </c>
      <c r="K386" s="10" t="e">
        <f ca="1">IF($B386&lt;='Visualization - Projection'!$C$18,OFFSET(Projection!P386,$A$2,0),NA())</f>
        <v>#N/A</v>
      </c>
      <c r="L386" s="12" t="e">
        <f ca="1">IF($B386&lt;='Visualization - Projection'!$C$18,OFFSET(Projection!Q386,$A$2,0),NA())</f>
        <v>#N/A</v>
      </c>
      <c r="M386" s="12" t="e">
        <f ca="1">IF($B386&lt;='Visualization - Projection'!$C$18,OFFSET(Projection!#REF!,$A$2,0),NA())</f>
        <v>#N/A</v>
      </c>
      <c r="N386" s="10" t="e">
        <f ca="1">IF($B386&lt;='Visualization - Projection'!$C$18,OFFSET(Projection!T386,$A$2,0),NA())</f>
        <v>#N/A</v>
      </c>
      <c r="O386" s="11" t="e">
        <f ca="1">IF($B386&lt;='Visualization - Projection'!$C$18,OFFSET(Projection!U386,$A$2,0),NA())</f>
        <v>#N/A</v>
      </c>
      <c r="P386" s="12" t="e">
        <f ca="1">IF($B386&lt;='Visualization - Projection'!$C$18,OFFSET(Projection!V386,$A$2,0),NA())</f>
        <v>#N/A</v>
      </c>
      <c r="Q386" s="10" t="e">
        <f ca="1">IF($B386&lt;='Visualization - Projection'!$C$18,OFFSET(Projection!W386,$A$2,0),NA())</f>
        <v>#N/A</v>
      </c>
      <c r="R386" s="11" t="e">
        <f ca="1">IF($B386&lt;='Visualization - Projection'!$C$18,OFFSET(Projection!X386,$A$2,0),NA())</f>
        <v>#N/A</v>
      </c>
      <c r="S386" s="12" t="e">
        <f ca="1">IF($B386&lt;='Visualization - Projection'!$C$18,OFFSET(Projection!Y386,$A$2,0),NA())</f>
        <v>#N/A</v>
      </c>
      <c r="T386" s="10" t="e">
        <f ca="1">IF($B386&lt;='Visualization - Projection'!$C$18,OFFSET(Projection!Z386,$A$2,0),NA())</f>
        <v>#N/A</v>
      </c>
      <c r="U386" s="10" t="e">
        <f ca="1">IF($B386&lt;='Visualization - Projection'!$C$18,OFFSET(Projection!AA386,$A$2,0),NA())</f>
        <v>#N/A</v>
      </c>
      <c r="V386" s="12" t="e">
        <f ca="1">IF($B386&lt;='Visualization - Projection'!$C$18,OFFSET(Projection!AB386,$A$2,0),NA())</f>
        <v>#N/A</v>
      </c>
      <c r="W386" s="10" t="e">
        <f ca="1">IF($B386&lt;='Visualization - Projection'!$C$18,OFFSET(Projection!AC386,$A$2,0),NA())</f>
        <v>#N/A</v>
      </c>
      <c r="X386" s="12" t="e">
        <f ca="1">IF($B386&lt;='Visualization - Projection'!$C$18,OFFSET(Projection!AD386,$A$2,0),NA())</f>
        <v>#N/A</v>
      </c>
      <c r="Y386" s="11" t="e">
        <f ca="1">IF($B386&lt;='Visualization - Projection'!$C$18,OFFSET(Projection!AE386,$A$2,0),NA())</f>
        <v>#N/A</v>
      </c>
      <c r="Z386" s="10" t="e">
        <f ca="1">IF($B386&lt;='Visualization - Projection'!$C$18,OFFSET(Projection!AI386,$A$2,0),NA())</f>
        <v>#N/A</v>
      </c>
      <c r="AA386" s="11" t="e">
        <f ca="1">IF($B386&lt;='Visualization - Projection'!$C$18,OFFSET(Projection!AJ386,$A$2,0),NA())</f>
        <v>#N/A</v>
      </c>
      <c r="AB386" s="11" t="e">
        <f ca="1">IF($B386&lt;='Visualization - Projection'!$C$18,OFFSET(Projection!#REF!,$A$2,0),NA())</f>
        <v>#N/A</v>
      </c>
      <c r="AC386" s="11" t="e">
        <f ca="1">IF($B386&lt;='Visualization - Projection'!$C$18,OFFSET(Projection!AK386,$A$2,0),NA())</f>
        <v>#N/A</v>
      </c>
      <c r="AD386" s="10" t="e">
        <f ca="1">IF($B386&lt;='Visualization - Projection'!$C$18,OFFSET(Projection!AL386,$A$2,0),NA())</f>
        <v>#N/A</v>
      </c>
      <c r="AE386" s="10" t="e">
        <f ca="1">IF($B386&lt;='Visualization - Projection'!$C$18,OFFSET(Projection!AM386,$A$2,0),NA())</f>
        <v>#N/A</v>
      </c>
      <c r="AF386" s="3" t="e">
        <f ca="1">IF($B386&lt;='Visualization - Projection'!$C$18,OFFSET(Projection!K386,$A$2,0),NA())</f>
        <v>#N/A</v>
      </c>
      <c r="AG386" s="3" t="e">
        <f ca="1">IF($B386&lt;='Visualization - Projection'!$C$18,OFFSET(Projection!M386,$A$2,0),NA())</f>
        <v>#N/A</v>
      </c>
      <c r="AH386" s="3" t="e">
        <f ca="1">IF($B386&lt;='Visualization - Projection'!$C$18,OFFSET(Projection!N386,$A$2,0),NA())</f>
        <v>#N/A</v>
      </c>
    </row>
    <row r="387" spans="2:34">
      <c r="B387" s="9" t="e">
        <f ca="1">IF(B386&lt;'Visualization - Projection'!$C$18,OFFSET(Projection!A387,$A$2,0),NA())</f>
        <v>#N/A</v>
      </c>
      <c r="C387" s="10" t="e">
        <f ca="1">IF($B387&lt;='Visualization - Projection'!$C$18,OFFSET(Projection!B387,$A$2,0),NA())</f>
        <v>#N/A</v>
      </c>
      <c r="D387" s="11" t="e">
        <f ca="1">IF($B387&lt;='Visualization - Projection'!$C$18,OFFSET(Projection!C387,$A$2,0),NA())</f>
        <v>#N/A</v>
      </c>
      <c r="E387" s="12" t="e">
        <f ca="1">IF($B387&lt;='Visualization - Projection'!$C$18,OFFSET(Projection!D387,$A$2,0),NA())</f>
        <v>#N/A</v>
      </c>
      <c r="F387" s="12" t="e">
        <f ca="1">IF($B387&lt;='Visualization - Projection'!$C$18,OFFSET(Projection!#REF!,$A$2,0),NA())</f>
        <v>#N/A</v>
      </c>
      <c r="G387" s="10" t="e">
        <f ca="1">IF($B387&lt;='Visualization - Projection'!$C$18,OFFSET(Projection!E387,$A$2,0),NA())</f>
        <v>#N/A</v>
      </c>
      <c r="H387" s="12" t="e">
        <f ca="1">IF($B387&lt;='Visualization - Projection'!$C$18,OFFSET(Projection!F387,$A$2,0),NA())</f>
        <v>#N/A</v>
      </c>
      <c r="I387" s="12" t="e">
        <f ca="1">IF($B387&lt;='Visualization - Projection'!$C$18,OFFSET(Projection!#REF!,$A$2,0),NA())</f>
        <v>#N/A</v>
      </c>
      <c r="J387" s="10" t="e">
        <f ca="1">IF($B387&lt;='Visualization - Projection'!$C$18,OFFSET(Projection!O387,$A$2,0),NA())</f>
        <v>#N/A</v>
      </c>
      <c r="K387" s="10" t="e">
        <f ca="1">IF($B387&lt;='Visualization - Projection'!$C$18,OFFSET(Projection!P387,$A$2,0),NA())</f>
        <v>#N/A</v>
      </c>
      <c r="L387" s="12" t="e">
        <f ca="1">IF($B387&lt;='Visualization - Projection'!$C$18,OFFSET(Projection!Q387,$A$2,0),NA())</f>
        <v>#N/A</v>
      </c>
      <c r="M387" s="12" t="e">
        <f ca="1">IF($B387&lt;='Visualization - Projection'!$C$18,OFFSET(Projection!#REF!,$A$2,0),NA())</f>
        <v>#N/A</v>
      </c>
      <c r="N387" s="10" t="e">
        <f ca="1">IF($B387&lt;='Visualization - Projection'!$C$18,OFFSET(Projection!T387,$A$2,0),NA())</f>
        <v>#N/A</v>
      </c>
      <c r="O387" s="11" t="e">
        <f ca="1">IF($B387&lt;='Visualization - Projection'!$C$18,OFFSET(Projection!U387,$A$2,0),NA())</f>
        <v>#N/A</v>
      </c>
      <c r="P387" s="12" t="e">
        <f ca="1">IF($B387&lt;='Visualization - Projection'!$C$18,OFFSET(Projection!V387,$A$2,0),NA())</f>
        <v>#N/A</v>
      </c>
      <c r="Q387" s="10" t="e">
        <f ca="1">IF($B387&lt;='Visualization - Projection'!$C$18,OFFSET(Projection!W387,$A$2,0),NA())</f>
        <v>#N/A</v>
      </c>
      <c r="R387" s="11" t="e">
        <f ca="1">IF($B387&lt;='Visualization - Projection'!$C$18,OFFSET(Projection!X387,$A$2,0),NA())</f>
        <v>#N/A</v>
      </c>
      <c r="S387" s="12" t="e">
        <f ca="1">IF($B387&lt;='Visualization - Projection'!$C$18,OFFSET(Projection!Y387,$A$2,0),NA())</f>
        <v>#N/A</v>
      </c>
      <c r="T387" s="10" t="e">
        <f ca="1">IF($B387&lt;='Visualization - Projection'!$C$18,OFFSET(Projection!Z387,$A$2,0),NA())</f>
        <v>#N/A</v>
      </c>
      <c r="U387" s="10" t="e">
        <f ca="1">IF($B387&lt;='Visualization - Projection'!$C$18,OFFSET(Projection!AA387,$A$2,0),NA())</f>
        <v>#N/A</v>
      </c>
      <c r="V387" s="12" t="e">
        <f ca="1">IF($B387&lt;='Visualization - Projection'!$C$18,OFFSET(Projection!AB387,$A$2,0),NA())</f>
        <v>#N/A</v>
      </c>
      <c r="W387" s="10" t="e">
        <f ca="1">IF($B387&lt;='Visualization - Projection'!$C$18,OFFSET(Projection!AC387,$A$2,0),NA())</f>
        <v>#N/A</v>
      </c>
      <c r="X387" s="12" t="e">
        <f ca="1">IF($B387&lt;='Visualization - Projection'!$C$18,OFFSET(Projection!AD387,$A$2,0),NA())</f>
        <v>#N/A</v>
      </c>
      <c r="Y387" s="11" t="e">
        <f ca="1">IF($B387&lt;='Visualization - Projection'!$C$18,OFFSET(Projection!AE387,$A$2,0),NA())</f>
        <v>#N/A</v>
      </c>
      <c r="Z387" s="10" t="e">
        <f ca="1">IF($B387&lt;='Visualization - Projection'!$C$18,OFFSET(Projection!AI387,$A$2,0),NA())</f>
        <v>#N/A</v>
      </c>
      <c r="AA387" s="11" t="e">
        <f ca="1">IF($B387&lt;='Visualization - Projection'!$C$18,OFFSET(Projection!AJ387,$A$2,0),NA())</f>
        <v>#N/A</v>
      </c>
      <c r="AB387" s="11" t="e">
        <f ca="1">IF($B387&lt;='Visualization - Projection'!$C$18,OFFSET(Projection!#REF!,$A$2,0),NA())</f>
        <v>#N/A</v>
      </c>
      <c r="AC387" s="11" t="e">
        <f ca="1">IF($B387&lt;='Visualization - Projection'!$C$18,OFFSET(Projection!AK387,$A$2,0),NA())</f>
        <v>#N/A</v>
      </c>
      <c r="AD387" s="10" t="e">
        <f ca="1">IF($B387&lt;='Visualization - Projection'!$C$18,OFFSET(Projection!AL387,$A$2,0),NA())</f>
        <v>#N/A</v>
      </c>
      <c r="AE387" s="10" t="e">
        <f ca="1">IF($B387&lt;='Visualization - Projection'!$C$18,OFFSET(Projection!AM387,$A$2,0),NA())</f>
        <v>#N/A</v>
      </c>
      <c r="AF387" s="3" t="e">
        <f ca="1">IF($B387&lt;='Visualization - Projection'!$C$18,OFFSET(Projection!K387,$A$2,0),NA())</f>
        <v>#N/A</v>
      </c>
      <c r="AG387" s="3" t="e">
        <f ca="1">IF($B387&lt;='Visualization - Projection'!$C$18,OFFSET(Projection!M387,$A$2,0),NA())</f>
        <v>#N/A</v>
      </c>
      <c r="AH387" s="3" t="e">
        <f ca="1">IF($B387&lt;='Visualization - Projection'!$C$18,OFFSET(Projection!N387,$A$2,0),NA())</f>
        <v>#N/A</v>
      </c>
    </row>
    <row r="388" spans="2:34">
      <c r="B388" s="9" t="e">
        <f ca="1">IF(B387&lt;'Visualization - Projection'!$C$18,OFFSET(Projection!A388,$A$2,0),NA())</f>
        <v>#N/A</v>
      </c>
      <c r="C388" s="10" t="e">
        <f ca="1">IF($B388&lt;='Visualization - Projection'!$C$18,OFFSET(Projection!B388,$A$2,0),NA())</f>
        <v>#N/A</v>
      </c>
      <c r="D388" s="11" t="e">
        <f ca="1">IF($B388&lt;='Visualization - Projection'!$C$18,OFFSET(Projection!C388,$A$2,0),NA())</f>
        <v>#N/A</v>
      </c>
      <c r="E388" s="12" t="e">
        <f ca="1">IF($B388&lt;='Visualization - Projection'!$C$18,OFFSET(Projection!D388,$A$2,0),NA())</f>
        <v>#N/A</v>
      </c>
      <c r="F388" s="12" t="e">
        <f ca="1">IF($B388&lt;='Visualization - Projection'!$C$18,OFFSET(Projection!#REF!,$A$2,0),NA())</f>
        <v>#N/A</v>
      </c>
      <c r="G388" s="10" t="e">
        <f ca="1">IF($B388&lt;='Visualization - Projection'!$C$18,OFFSET(Projection!E388,$A$2,0),NA())</f>
        <v>#N/A</v>
      </c>
      <c r="H388" s="12" t="e">
        <f ca="1">IF($B388&lt;='Visualization - Projection'!$C$18,OFFSET(Projection!F388,$A$2,0),NA())</f>
        <v>#N/A</v>
      </c>
      <c r="I388" s="12" t="e">
        <f ca="1">IF($B388&lt;='Visualization - Projection'!$C$18,OFFSET(Projection!#REF!,$A$2,0),NA())</f>
        <v>#N/A</v>
      </c>
      <c r="J388" s="10" t="e">
        <f ca="1">IF($B388&lt;='Visualization - Projection'!$C$18,OFFSET(Projection!O388,$A$2,0),NA())</f>
        <v>#N/A</v>
      </c>
      <c r="K388" s="10" t="e">
        <f ca="1">IF($B388&lt;='Visualization - Projection'!$C$18,OFFSET(Projection!P388,$A$2,0),NA())</f>
        <v>#N/A</v>
      </c>
      <c r="L388" s="12" t="e">
        <f ca="1">IF($B388&lt;='Visualization - Projection'!$C$18,OFFSET(Projection!Q388,$A$2,0),NA())</f>
        <v>#N/A</v>
      </c>
      <c r="M388" s="12" t="e">
        <f ca="1">IF($B388&lt;='Visualization - Projection'!$C$18,OFFSET(Projection!#REF!,$A$2,0),NA())</f>
        <v>#N/A</v>
      </c>
      <c r="N388" s="10" t="e">
        <f ca="1">IF($B388&lt;='Visualization - Projection'!$C$18,OFFSET(Projection!T388,$A$2,0),NA())</f>
        <v>#N/A</v>
      </c>
      <c r="O388" s="11" t="e">
        <f ca="1">IF($B388&lt;='Visualization - Projection'!$C$18,OFFSET(Projection!U388,$A$2,0),NA())</f>
        <v>#N/A</v>
      </c>
      <c r="P388" s="12" t="e">
        <f ca="1">IF($B388&lt;='Visualization - Projection'!$C$18,OFFSET(Projection!V388,$A$2,0),NA())</f>
        <v>#N/A</v>
      </c>
      <c r="Q388" s="10" t="e">
        <f ca="1">IF($B388&lt;='Visualization - Projection'!$C$18,OFFSET(Projection!W388,$A$2,0),NA())</f>
        <v>#N/A</v>
      </c>
      <c r="R388" s="11" t="e">
        <f ca="1">IF($B388&lt;='Visualization - Projection'!$C$18,OFFSET(Projection!X388,$A$2,0),NA())</f>
        <v>#N/A</v>
      </c>
      <c r="S388" s="12" t="e">
        <f ca="1">IF($B388&lt;='Visualization - Projection'!$C$18,OFFSET(Projection!Y388,$A$2,0),NA())</f>
        <v>#N/A</v>
      </c>
      <c r="T388" s="10" t="e">
        <f ca="1">IF($B388&lt;='Visualization - Projection'!$C$18,OFFSET(Projection!Z388,$A$2,0),NA())</f>
        <v>#N/A</v>
      </c>
      <c r="U388" s="10" t="e">
        <f ca="1">IF($B388&lt;='Visualization - Projection'!$C$18,OFFSET(Projection!AA388,$A$2,0),NA())</f>
        <v>#N/A</v>
      </c>
      <c r="V388" s="12" t="e">
        <f ca="1">IF($B388&lt;='Visualization - Projection'!$C$18,OFFSET(Projection!AB388,$A$2,0),NA())</f>
        <v>#N/A</v>
      </c>
      <c r="W388" s="10" t="e">
        <f ca="1">IF($B388&lt;='Visualization - Projection'!$C$18,OFFSET(Projection!AC388,$A$2,0),NA())</f>
        <v>#N/A</v>
      </c>
      <c r="X388" s="12" t="e">
        <f ca="1">IF($B388&lt;='Visualization - Projection'!$C$18,OFFSET(Projection!AD388,$A$2,0),NA())</f>
        <v>#N/A</v>
      </c>
      <c r="Y388" s="11" t="e">
        <f ca="1">IF($B388&lt;='Visualization - Projection'!$C$18,OFFSET(Projection!AE388,$A$2,0),NA())</f>
        <v>#N/A</v>
      </c>
      <c r="Z388" s="10" t="e">
        <f ca="1">IF($B388&lt;='Visualization - Projection'!$C$18,OFFSET(Projection!AI388,$A$2,0),NA())</f>
        <v>#N/A</v>
      </c>
      <c r="AA388" s="11" t="e">
        <f ca="1">IF($B388&lt;='Visualization - Projection'!$C$18,OFFSET(Projection!AJ388,$A$2,0),NA())</f>
        <v>#N/A</v>
      </c>
      <c r="AB388" s="11" t="e">
        <f ca="1">IF($B388&lt;='Visualization - Projection'!$C$18,OFFSET(Projection!#REF!,$A$2,0),NA())</f>
        <v>#N/A</v>
      </c>
      <c r="AC388" s="11" t="e">
        <f ca="1">IF($B388&lt;='Visualization - Projection'!$C$18,OFFSET(Projection!AK388,$A$2,0),NA())</f>
        <v>#N/A</v>
      </c>
      <c r="AD388" s="10" t="e">
        <f ca="1">IF($B388&lt;='Visualization - Projection'!$C$18,OFFSET(Projection!AL388,$A$2,0),NA())</f>
        <v>#N/A</v>
      </c>
      <c r="AE388" s="10" t="e">
        <f ca="1">IF($B388&lt;='Visualization - Projection'!$C$18,OFFSET(Projection!AM388,$A$2,0),NA())</f>
        <v>#N/A</v>
      </c>
      <c r="AF388" s="3" t="e">
        <f ca="1">IF($B388&lt;='Visualization - Projection'!$C$18,OFFSET(Projection!K388,$A$2,0),NA())</f>
        <v>#N/A</v>
      </c>
      <c r="AG388" s="3" t="e">
        <f ca="1">IF($B388&lt;='Visualization - Projection'!$C$18,OFFSET(Projection!M388,$A$2,0),NA())</f>
        <v>#N/A</v>
      </c>
      <c r="AH388" s="3" t="e">
        <f ca="1">IF($B388&lt;='Visualization - Projection'!$C$18,OFFSET(Projection!N388,$A$2,0),NA())</f>
        <v>#N/A</v>
      </c>
    </row>
    <row r="389" spans="2:34">
      <c r="B389" s="9" t="e">
        <f ca="1">IF(B388&lt;'Visualization - Projection'!$C$18,OFFSET(Projection!A389,$A$2,0),NA())</f>
        <v>#N/A</v>
      </c>
      <c r="C389" s="10" t="e">
        <f ca="1">IF($B389&lt;='Visualization - Projection'!$C$18,OFFSET(Projection!B389,$A$2,0),NA())</f>
        <v>#N/A</v>
      </c>
      <c r="D389" s="11" t="e">
        <f ca="1">IF($B389&lt;='Visualization - Projection'!$C$18,OFFSET(Projection!C389,$A$2,0),NA())</f>
        <v>#N/A</v>
      </c>
      <c r="E389" s="12" t="e">
        <f ca="1">IF($B389&lt;='Visualization - Projection'!$C$18,OFFSET(Projection!D389,$A$2,0),NA())</f>
        <v>#N/A</v>
      </c>
      <c r="F389" s="12" t="e">
        <f ca="1">IF($B389&lt;='Visualization - Projection'!$C$18,OFFSET(Projection!#REF!,$A$2,0),NA())</f>
        <v>#N/A</v>
      </c>
      <c r="G389" s="10" t="e">
        <f ca="1">IF($B389&lt;='Visualization - Projection'!$C$18,OFFSET(Projection!E389,$A$2,0),NA())</f>
        <v>#N/A</v>
      </c>
      <c r="H389" s="12" t="e">
        <f ca="1">IF($B389&lt;='Visualization - Projection'!$C$18,OFFSET(Projection!F389,$A$2,0),NA())</f>
        <v>#N/A</v>
      </c>
      <c r="I389" s="12" t="e">
        <f ca="1">IF($B389&lt;='Visualization - Projection'!$C$18,OFFSET(Projection!#REF!,$A$2,0),NA())</f>
        <v>#N/A</v>
      </c>
      <c r="J389" s="10" t="e">
        <f ca="1">IF($B389&lt;='Visualization - Projection'!$C$18,OFFSET(Projection!O389,$A$2,0),NA())</f>
        <v>#N/A</v>
      </c>
      <c r="K389" s="10" t="e">
        <f ca="1">IF($B389&lt;='Visualization - Projection'!$C$18,OFFSET(Projection!P389,$A$2,0),NA())</f>
        <v>#N/A</v>
      </c>
      <c r="L389" s="12" t="e">
        <f ca="1">IF($B389&lt;='Visualization - Projection'!$C$18,OFFSET(Projection!Q389,$A$2,0),NA())</f>
        <v>#N/A</v>
      </c>
      <c r="M389" s="12" t="e">
        <f ca="1">IF($B389&lt;='Visualization - Projection'!$C$18,OFFSET(Projection!#REF!,$A$2,0),NA())</f>
        <v>#N/A</v>
      </c>
      <c r="N389" s="10" t="e">
        <f ca="1">IF($B389&lt;='Visualization - Projection'!$C$18,OFFSET(Projection!T389,$A$2,0),NA())</f>
        <v>#N/A</v>
      </c>
      <c r="O389" s="11" t="e">
        <f ca="1">IF($B389&lt;='Visualization - Projection'!$C$18,OFFSET(Projection!U389,$A$2,0),NA())</f>
        <v>#N/A</v>
      </c>
      <c r="P389" s="12" t="e">
        <f ca="1">IF($B389&lt;='Visualization - Projection'!$C$18,OFFSET(Projection!V389,$A$2,0),NA())</f>
        <v>#N/A</v>
      </c>
      <c r="Q389" s="10" t="e">
        <f ca="1">IF($B389&lt;='Visualization - Projection'!$C$18,OFFSET(Projection!W389,$A$2,0),NA())</f>
        <v>#N/A</v>
      </c>
      <c r="R389" s="11" t="e">
        <f ca="1">IF($B389&lt;='Visualization - Projection'!$C$18,OFFSET(Projection!X389,$A$2,0),NA())</f>
        <v>#N/A</v>
      </c>
      <c r="S389" s="12" t="e">
        <f ca="1">IF($B389&lt;='Visualization - Projection'!$C$18,OFFSET(Projection!Y389,$A$2,0),NA())</f>
        <v>#N/A</v>
      </c>
      <c r="T389" s="10" t="e">
        <f ca="1">IF($B389&lt;='Visualization - Projection'!$C$18,OFFSET(Projection!Z389,$A$2,0),NA())</f>
        <v>#N/A</v>
      </c>
      <c r="U389" s="10" t="e">
        <f ca="1">IF($B389&lt;='Visualization - Projection'!$C$18,OFFSET(Projection!AA389,$A$2,0),NA())</f>
        <v>#N/A</v>
      </c>
      <c r="V389" s="12" t="e">
        <f ca="1">IF($B389&lt;='Visualization - Projection'!$C$18,OFFSET(Projection!AB389,$A$2,0),NA())</f>
        <v>#N/A</v>
      </c>
      <c r="W389" s="10" t="e">
        <f ca="1">IF($B389&lt;='Visualization - Projection'!$C$18,OFFSET(Projection!AC389,$A$2,0),NA())</f>
        <v>#N/A</v>
      </c>
      <c r="X389" s="12" t="e">
        <f ca="1">IF($B389&lt;='Visualization - Projection'!$C$18,OFFSET(Projection!AD389,$A$2,0),NA())</f>
        <v>#N/A</v>
      </c>
      <c r="Y389" s="11" t="e">
        <f ca="1">IF($B389&lt;='Visualization - Projection'!$C$18,OFFSET(Projection!AE389,$A$2,0),NA())</f>
        <v>#N/A</v>
      </c>
      <c r="Z389" s="10" t="e">
        <f ca="1">IF($B389&lt;='Visualization - Projection'!$C$18,OFFSET(Projection!AI389,$A$2,0),NA())</f>
        <v>#N/A</v>
      </c>
      <c r="AA389" s="11" t="e">
        <f ca="1">IF($B389&lt;='Visualization - Projection'!$C$18,OFFSET(Projection!AJ389,$A$2,0),NA())</f>
        <v>#N/A</v>
      </c>
      <c r="AB389" s="11" t="e">
        <f ca="1">IF($B389&lt;='Visualization - Projection'!$C$18,OFFSET(Projection!#REF!,$A$2,0),NA())</f>
        <v>#N/A</v>
      </c>
      <c r="AC389" s="11" t="e">
        <f ca="1">IF($B389&lt;='Visualization - Projection'!$C$18,OFFSET(Projection!AK389,$A$2,0),NA())</f>
        <v>#N/A</v>
      </c>
      <c r="AD389" s="10" t="e">
        <f ca="1">IF($B389&lt;='Visualization - Projection'!$C$18,OFFSET(Projection!AL389,$A$2,0),NA())</f>
        <v>#N/A</v>
      </c>
      <c r="AE389" s="10" t="e">
        <f ca="1">IF($B389&lt;='Visualization - Projection'!$C$18,OFFSET(Projection!AM389,$A$2,0),NA())</f>
        <v>#N/A</v>
      </c>
      <c r="AF389" s="3" t="e">
        <f ca="1">IF($B389&lt;='Visualization - Projection'!$C$18,OFFSET(Projection!K389,$A$2,0),NA())</f>
        <v>#N/A</v>
      </c>
      <c r="AG389" s="3" t="e">
        <f ca="1">IF($B389&lt;='Visualization - Projection'!$C$18,OFFSET(Projection!M389,$A$2,0),NA())</f>
        <v>#N/A</v>
      </c>
      <c r="AH389" s="3" t="e">
        <f ca="1">IF($B389&lt;='Visualization - Projection'!$C$18,OFFSET(Projection!N389,$A$2,0),NA())</f>
        <v>#N/A</v>
      </c>
    </row>
    <row r="390" spans="2:34">
      <c r="B390" s="9" t="e">
        <f ca="1">IF(B389&lt;'Visualization - Projection'!$C$18,OFFSET(Projection!A390,$A$2,0),NA())</f>
        <v>#N/A</v>
      </c>
      <c r="C390" s="10" t="e">
        <f ca="1">IF($B390&lt;='Visualization - Projection'!$C$18,OFFSET(Projection!B390,$A$2,0),NA())</f>
        <v>#N/A</v>
      </c>
      <c r="D390" s="11" t="e">
        <f ca="1">IF($B390&lt;='Visualization - Projection'!$C$18,OFFSET(Projection!C390,$A$2,0),NA())</f>
        <v>#N/A</v>
      </c>
      <c r="E390" s="12" t="e">
        <f ca="1">IF($B390&lt;='Visualization - Projection'!$C$18,OFFSET(Projection!D390,$A$2,0),NA())</f>
        <v>#N/A</v>
      </c>
      <c r="F390" s="12" t="e">
        <f ca="1">IF($B390&lt;='Visualization - Projection'!$C$18,OFFSET(Projection!#REF!,$A$2,0),NA())</f>
        <v>#N/A</v>
      </c>
      <c r="G390" s="10" t="e">
        <f ca="1">IF($B390&lt;='Visualization - Projection'!$C$18,OFFSET(Projection!E390,$A$2,0),NA())</f>
        <v>#N/A</v>
      </c>
      <c r="H390" s="12" t="e">
        <f ca="1">IF($B390&lt;='Visualization - Projection'!$C$18,OFFSET(Projection!F390,$A$2,0),NA())</f>
        <v>#N/A</v>
      </c>
      <c r="I390" s="12" t="e">
        <f ca="1">IF($B390&lt;='Visualization - Projection'!$C$18,OFFSET(Projection!#REF!,$A$2,0),NA())</f>
        <v>#N/A</v>
      </c>
      <c r="J390" s="10" t="e">
        <f ca="1">IF($B390&lt;='Visualization - Projection'!$C$18,OFFSET(Projection!O390,$A$2,0),NA())</f>
        <v>#N/A</v>
      </c>
      <c r="K390" s="10" t="e">
        <f ca="1">IF($B390&lt;='Visualization - Projection'!$C$18,OFFSET(Projection!P390,$A$2,0),NA())</f>
        <v>#N/A</v>
      </c>
      <c r="L390" s="12" t="e">
        <f ca="1">IF($B390&lt;='Visualization - Projection'!$C$18,OFFSET(Projection!Q390,$A$2,0),NA())</f>
        <v>#N/A</v>
      </c>
      <c r="M390" s="12" t="e">
        <f ca="1">IF($B390&lt;='Visualization - Projection'!$C$18,OFFSET(Projection!#REF!,$A$2,0),NA())</f>
        <v>#N/A</v>
      </c>
      <c r="N390" s="10" t="e">
        <f ca="1">IF($B390&lt;='Visualization - Projection'!$C$18,OFFSET(Projection!T390,$A$2,0),NA())</f>
        <v>#N/A</v>
      </c>
      <c r="O390" s="11" t="e">
        <f ca="1">IF($B390&lt;='Visualization - Projection'!$C$18,OFFSET(Projection!U390,$A$2,0),NA())</f>
        <v>#N/A</v>
      </c>
      <c r="P390" s="12" t="e">
        <f ca="1">IF($B390&lt;='Visualization - Projection'!$C$18,OFFSET(Projection!V390,$A$2,0),NA())</f>
        <v>#N/A</v>
      </c>
      <c r="Q390" s="10" t="e">
        <f ca="1">IF($B390&lt;='Visualization - Projection'!$C$18,OFFSET(Projection!W390,$A$2,0),NA())</f>
        <v>#N/A</v>
      </c>
      <c r="R390" s="11" t="e">
        <f ca="1">IF($B390&lt;='Visualization - Projection'!$C$18,OFFSET(Projection!X390,$A$2,0),NA())</f>
        <v>#N/A</v>
      </c>
      <c r="S390" s="12" t="e">
        <f ca="1">IF($B390&lt;='Visualization - Projection'!$C$18,OFFSET(Projection!Y390,$A$2,0),NA())</f>
        <v>#N/A</v>
      </c>
      <c r="T390" s="10" t="e">
        <f ca="1">IF($B390&lt;='Visualization - Projection'!$C$18,OFFSET(Projection!Z390,$A$2,0),NA())</f>
        <v>#N/A</v>
      </c>
      <c r="U390" s="10" t="e">
        <f ca="1">IF($B390&lt;='Visualization - Projection'!$C$18,OFFSET(Projection!AA390,$A$2,0),NA())</f>
        <v>#N/A</v>
      </c>
      <c r="V390" s="12" t="e">
        <f ca="1">IF($B390&lt;='Visualization - Projection'!$C$18,OFFSET(Projection!AB390,$A$2,0),NA())</f>
        <v>#N/A</v>
      </c>
      <c r="W390" s="10" t="e">
        <f ca="1">IF($B390&lt;='Visualization - Projection'!$C$18,OFFSET(Projection!AC390,$A$2,0),NA())</f>
        <v>#N/A</v>
      </c>
      <c r="X390" s="12" t="e">
        <f ca="1">IF($B390&lt;='Visualization - Projection'!$C$18,OFFSET(Projection!AD390,$A$2,0),NA())</f>
        <v>#N/A</v>
      </c>
      <c r="Y390" s="11" t="e">
        <f ca="1">IF($B390&lt;='Visualization - Projection'!$C$18,OFFSET(Projection!AE390,$A$2,0),NA())</f>
        <v>#N/A</v>
      </c>
      <c r="Z390" s="10" t="e">
        <f ca="1">IF($B390&lt;='Visualization - Projection'!$C$18,OFFSET(Projection!AI390,$A$2,0),NA())</f>
        <v>#N/A</v>
      </c>
      <c r="AA390" s="11" t="e">
        <f ca="1">IF($B390&lt;='Visualization - Projection'!$C$18,OFFSET(Projection!AJ390,$A$2,0),NA())</f>
        <v>#N/A</v>
      </c>
      <c r="AB390" s="11" t="e">
        <f ca="1">IF($B390&lt;='Visualization - Projection'!$C$18,OFFSET(Projection!#REF!,$A$2,0),NA())</f>
        <v>#N/A</v>
      </c>
      <c r="AC390" s="11" t="e">
        <f ca="1">IF($B390&lt;='Visualization - Projection'!$C$18,OFFSET(Projection!AK390,$A$2,0),NA())</f>
        <v>#N/A</v>
      </c>
      <c r="AD390" s="10" t="e">
        <f ca="1">IF($B390&lt;='Visualization - Projection'!$C$18,OFFSET(Projection!AL390,$A$2,0),NA())</f>
        <v>#N/A</v>
      </c>
      <c r="AE390" s="10" t="e">
        <f ca="1">IF($B390&lt;='Visualization - Projection'!$C$18,OFFSET(Projection!AM390,$A$2,0),NA())</f>
        <v>#N/A</v>
      </c>
      <c r="AF390" s="3" t="e">
        <f ca="1">IF($B390&lt;='Visualization - Projection'!$C$18,OFFSET(Projection!K390,$A$2,0),NA())</f>
        <v>#N/A</v>
      </c>
      <c r="AG390" s="3" t="e">
        <f ca="1">IF($B390&lt;='Visualization - Projection'!$C$18,OFFSET(Projection!M390,$A$2,0),NA())</f>
        <v>#N/A</v>
      </c>
      <c r="AH390" s="3" t="e">
        <f ca="1">IF($B390&lt;='Visualization - Projection'!$C$18,OFFSET(Projection!N390,$A$2,0),NA())</f>
        <v>#N/A</v>
      </c>
    </row>
    <row r="391" spans="2:34">
      <c r="B391" s="9" t="e">
        <f ca="1">IF(B390&lt;'Visualization - Projection'!$C$18,OFFSET(Projection!A391,$A$2,0),NA())</f>
        <v>#N/A</v>
      </c>
      <c r="C391" s="10" t="e">
        <f ca="1">IF($B391&lt;='Visualization - Projection'!$C$18,OFFSET(Projection!B391,$A$2,0),NA())</f>
        <v>#N/A</v>
      </c>
      <c r="D391" s="11" t="e">
        <f ca="1">IF($B391&lt;='Visualization - Projection'!$C$18,OFFSET(Projection!C391,$A$2,0),NA())</f>
        <v>#N/A</v>
      </c>
      <c r="E391" s="12" t="e">
        <f ca="1">IF($B391&lt;='Visualization - Projection'!$C$18,OFFSET(Projection!D391,$A$2,0),NA())</f>
        <v>#N/A</v>
      </c>
      <c r="F391" s="12" t="e">
        <f ca="1">IF($B391&lt;='Visualization - Projection'!$C$18,OFFSET(Projection!#REF!,$A$2,0),NA())</f>
        <v>#N/A</v>
      </c>
      <c r="G391" s="10" t="e">
        <f ca="1">IF($B391&lt;='Visualization - Projection'!$C$18,OFFSET(Projection!E391,$A$2,0),NA())</f>
        <v>#N/A</v>
      </c>
      <c r="H391" s="12" t="e">
        <f ca="1">IF($B391&lt;='Visualization - Projection'!$C$18,OFFSET(Projection!F391,$A$2,0),NA())</f>
        <v>#N/A</v>
      </c>
      <c r="I391" s="12" t="e">
        <f ca="1">IF($B391&lt;='Visualization - Projection'!$C$18,OFFSET(Projection!#REF!,$A$2,0),NA())</f>
        <v>#N/A</v>
      </c>
      <c r="J391" s="10" t="e">
        <f ca="1">IF($B391&lt;='Visualization - Projection'!$C$18,OFFSET(Projection!O391,$A$2,0),NA())</f>
        <v>#N/A</v>
      </c>
      <c r="K391" s="10" t="e">
        <f ca="1">IF($B391&lt;='Visualization - Projection'!$C$18,OFFSET(Projection!P391,$A$2,0),NA())</f>
        <v>#N/A</v>
      </c>
      <c r="L391" s="12" t="e">
        <f ca="1">IF($B391&lt;='Visualization - Projection'!$C$18,OFFSET(Projection!Q391,$A$2,0),NA())</f>
        <v>#N/A</v>
      </c>
      <c r="M391" s="12" t="e">
        <f ca="1">IF($B391&lt;='Visualization - Projection'!$C$18,OFFSET(Projection!#REF!,$A$2,0),NA())</f>
        <v>#N/A</v>
      </c>
      <c r="N391" s="10" t="e">
        <f ca="1">IF($B391&lt;='Visualization - Projection'!$C$18,OFFSET(Projection!T391,$A$2,0),NA())</f>
        <v>#N/A</v>
      </c>
      <c r="O391" s="11" t="e">
        <f ca="1">IF($B391&lt;='Visualization - Projection'!$C$18,OFFSET(Projection!U391,$A$2,0),NA())</f>
        <v>#N/A</v>
      </c>
      <c r="P391" s="12" t="e">
        <f ca="1">IF($B391&lt;='Visualization - Projection'!$C$18,OFFSET(Projection!V391,$A$2,0),NA())</f>
        <v>#N/A</v>
      </c>
      <c r="Q391" s="10" t="e">
        <f ca="1">IF($B391&lt;='Visualization - Projection'!$C$18,OFFSET(Projection!W391,$A$2,0),NA())</f>
        <v>#N/A</v>
      </c>
      <c r="R391" s="11" t="e">
        <f ca="1">IF($B391&lt;='Visualization - Projection'!$C$18,OFFSET(Projection!X391,$A$2,0),NA())</f>
        <v>#N/A</v>
      </c>
      <c r="S391" s="12" t="e">
        <f ca="1">IF($B391&lt;='Visualization - Projection'!$C$18,OFFSET(Projection!Y391,$A$2,0),NA())</f>
        <v>#N/A</v>
      </c>
      <c r="T391" s="10" t="e">
        <f ca="1">IF($B391&lt;='Visualization - Projection'!$C$18,OFFSET(Projection!Z391,$A$2,0),NA())</f>
        <v>#N/A</v>
      </c>
      <c r="U391" s="10" t="e">
        <f ca="1">IF($B391&lt;='Visualization - Projection'!$C$18,OFFSET(Projection!AA391,$A$2,0),NA())</f>
        <v>#N/A</v>
      </c>
      <c r="V391" s="12" t="e">
        <f ca="1">IF($B391&lt;='Visualization - Projection'!$C$18,OFFSET(Projection!AB391,$A$2,0),NA())</f>
        <v>#N/A</v>
      </c>
      <c r="W391" s="10" t="e">
        <f ca="1">IF($B391&lt;='Visualization - Projection'!$C$18,OFFSET(Projection!AC391,$A$2,0),NA())</f>
        <v>#N/A</v>
      </c>
      <c r="X391" s="12" t="e">
        <f ca="1">IF($B391&lt;='Visualization - Projection'!$C$18,OFFSET(Projection!AD391,$A$2,0),NA())</f>
        <v>#N/A</v>
      </c>
      <c r="Y391" s="11" t="e">
        <f ca="1">IF($B391&lt;='Visualization - Projection'!$C$18,OFFSET(Projection!AE391,$A$2,0),NA())</f>
        <v>#N/A</v>
      </c>
      <c r="Z391" s="10" t="e">
        <f ca="1">IF($B391&lt;='Visualization - Projection'!$C$18,OFFSET(Projection!AI391,$A$2,0),NA())</f>
        <v>#N/A</v>
      </c>
      <c r="AA391" s="11" t="e">
        <f ca="1">IF($B391&lt;='Visualization - Projection'!$C$18,OFFSET(Projection!AJ391,$A$2,0),NA())</f>
        <v>#N/A</v>
      </c>
      <c r="AB391" s="11" t="e">
        <f ca="1">IF($B391&lt;='Visualization - Projection'!$C$18,OFFSET(Projection!#REF!,$A$2,0),NA())</f>
        <v>#N/A</v>
      </c>
      <c r="AC391" s="11" t="e">
        <f ca="1">IF($B391&lt;='Visualization - Projection'!$C$18,OFFSET(Projection!AK391,$A$2,0),NA())</f>
        <v>#N/A</v>
      </c>
      <c r="AD391" s="10" t="e">
        <f ca="1">IF($B391&lt;='Visualization - Projection'!$C$18,OFFSET(Projection!AL391,$A$2,0),NA())</f>
        <v>#N/A</v>
      </c>
      <c r="AE391" s="10" t="e">
        <f ca="1">IF($B391&lt;='Visualization - Projection'!$C$18,OFFSET(Projection!AM391,$A$2,0),NA())</f>
        <v>#N/A</v>
      </c>
      <c r="AF391" s="3" t="e">
        <f ca="1">IF($B391&lt;='Visualization - Projection'!$C$18,OFFSET(Projection!K391,$A$2,0),NA())</f>
        <v>#N/A</v>
      </c>
      <c r="AG391" s="3" t="e">
        <f ca="1">IF($B391&lt;='Visualization - Projection'!$C$18,OFFSET(Projection!M391,$A$2,0),NA())</f>
        <v>#N/A</v>
      </c>
      <c r="AH391" s="3" t="e">
        <f ca="1">IF($B391&lt;='Visualization - Projection'!$C$18,OFFSET(Projection!N391,$A$2,0),NA())</f>
        <v>#N/A</v>
      </c>
    </row>
    <row r="392" spans="2:34">
      <c r="B392" s="9" t="e">
        <f ca="1">IF(B391&lt;'Visualization - Projection'!$C$18,OFFSET(Projection!A392,$A$2,0),NA())</f>
        <v>#N/A</v>
      </c>
      <c r="C392" s="10" t="e">
        <f ca="1">IF($B392&lt;='Visualization - Projection'!$C$18,OFFSET(Projection!B392,$A$2,0),NA())</f>
        <v>#N/A</v>
      </c>
      <c r="D392" s="11" t="e">
        <f ca="1">IF($B392&lt;='Visualization - Projection'!$C$18,OFFSET(Projection!C392,$A$2,0),NA())</f>
        <v>#N/A</v>
      </c>
      <c r="E392" s="12" t="e">
        <f ca="1">IF($B392&lt;='Visualization - Projection'!$C$18,OFFSET(Projection!D392,$A$2,0),NA())</f>
        <v>#N/A</v>
      </c>
      <c r="F392" s="12" t="e">
        <f ca="1">IF($B392&lt;='Visualization - Projection'!$C$18,OFFSET(Projection!#REF!,$A$2,0),NA())</f>
        <v>#N/A</v>
      </c>
      <c r="G392" s="10" t="e">
        <f ca="1">IF($B392&lt;='Visualization - Projection'!$C$18,OFFSET(Projection!E392,$A$2,0),NA())</f>
        <v>#N/A</v>
      </c>
      <c r="H392" s="12" t="e">
        <f ca="1">IF($B392&lt;='Visualization - Projection'!$C$18,OFFSET(Projection!F392,$A$2,0),NA())</f>
        <v>#N/A</v>
      </c>
      <c r="I392" s="12" t="e">
        <f ca="1">IF($B392&lt;='Visualization - Projection'!$C$18,OFFSET(Projection!#REF!,$A$2,0),NA())</f>
        <v>#N/A</v>
      </c>
      <c r="J392" s="10" t="e">
        <f ca="1">IF($B392&lt;='Visualization - Projection'!$C$18,OFFSET(Projection!O392,$A$2,0),NA())</f>
        <v>#N/A</v>
      </c>
      <c r="K392" s="10" t="e">
        <f ca="1">IF($B392&lt;='Visualization - Projection'!$C$18,OFFSET(Projection!P392,$A$2,0),NA())</f>
        <v>#N/A</v>
      </c>
      <c r="L392" s="12" t="e">
        <f ca="1">IF($B392&lt;='Visualization - Projection'!$C$18,OFFSET(Projection!Q392,$A$2,0),NA())</f>
        <v>#N/A</v>
      </c>
      <c r="M392" s="12" t="e">
        <f ca="1">IF($B392&lt;='Visualization - Projection'!$C$18,OFFSET(Projection!#REF!,$A$2,0),NA())</f>
        <v>#N/A</v>
      </c>
      <c r="N392" s="10" t="e">
        <f ca="1">IF($B392&lt;='Visualization - Projection'!$C$18,OFFSET(Projection!T392,$A$2,0),NA())</f>
        <v>#N/A</v>
      </c>
      <c r="O392" s="11" t="e">
        <f ca="1">IF($B392&lt;='Visualization - Projection'!$C$18,OFFSET(Projection!U392,$A$2,0),NA())</f>
        <v>#N/A</v>
      </c>
      <c r="P392" s="12" t="e">
        <f ca="1">IF($B392&lt;='Visualization - Projection'!$C$18,OFFSET(Projection!V392,$A$2,0),NA())</f>
        <v>#N/A</v>
      </c>
      <c r="Q392" s="10" t="e">
        <f ca="1">IF($B392&lt;='Visualization - Projection'!$C$18,OFFSET(Projection!W392,$A$2,0),NA())</f>
        <v>#N/A</v>
      </c>
      <c r="R392" s="11" t="e">
        <f ca="1">IF($B392&lt;='Visualization - Projection'!$C$18,OFFSET(Projection!X392,$A$2,0),NA())</f>
        <v>#N/A</v>
      </c>
      <c r="S392" s="12" t="e">
        <f ca="1">IF($B392&lt;='Visualization - Projection'!$C$18,OFFSET(Projection!Y392,$A$2,0),NA())</f>
        <v>#N/A</v>
      </c>
      <c r="T392" s="10" t="e">
        <f ca="1">IF($B392&lt;='Visualization - Projection'!$C$18,OFFSET(Projection!Z392,$A$2,0),NA())</f>
        <v>#N/A</v>
      </c>
      <c r="U392" s="10" t="e">
        <f ca="1">IF($B392&lt;='Visualization - Projection'!$C$18,OFFSET(Projection!AA392,$A$2,0),NA())</f>
        <v>#N/A</v>
      </c>
      <c r="V392" s="12" t="e">
        <f ca="1">IF($B392&lt;='Visualization - Projection'!$C$18,OFFSET(Projection!AB392,$A$2,0),NA())</f>
        <v>#N/A</v>
      </c>
      <c r="W392" s="10" t="e">
        <f ca="1">IF($B392&lt;='Visualization - Projection'!$C$18,OFFSET(Projection!AC392,$A$2,0),NA())</f>
        <v>#N/A</v>
      </c>
      <c r="X392" s="12" t="e">
        <f ca="1">IF($B392&lt;='Visualization - Projection'!$C$18,OFFSET(Projection!AD392,$A$2,0),NA())</f>
        <v>#N/A</v>
      </c>
      <c r="Y392" s="11" t="e">
        <f ca="1">IF($B392&lt;='Visualization - Projection'!$C$18,OFFSET(Projection!AE392,$A$2,0),NA())</f>
        <v>#N/A</v>
      </c>
      <c r="Z392" s="10" t="e">
        <f ca="1">IF($B392&lt;='Visualization - Projection'!$C$18,OFFSET(Projection!AI392,$A$2,0),NA())</f>
        <v>#N/A</v>
      </c>
      <c r="AA392" s="11" t="e">
        <f ca="1">IF($B392&lt;='Visualization - Projection'!$C$18,OFFSET(Projection!AJ392,$A$2,0),NA())</f>
        <v>#N/A</v>
      </c>
      <c r="AB392" s="11" t="e">
        <f ca="1">IF($B392&lt;='Visualization - Projection'!$C$18,OFFSET(Projection!#REF!,$A$2,0),NA())</f>
        <v>#N/A</v>
      </c>
      <c r="AC392" s="11" t="e">
        <f ca="1">IF($B392&lt;='Visualization - Projection'!$C$18,OFFSET(Projection!AK392,$A$2,0),NA())</f>
        <v>#N/A</v>
      </c>
      <c r="AD392" s="10" t="e">
        <f ca="1">IF($B392&lt;='Visualization - Projection'!$C$18,OFFSET(Projection!AL392,$A$2,0),NA())</f>
        <v>#N/A</v>
      </c>
      <c r="AE392" s="10" t="e">
        <f ca="1">IF($B392&lt;='Visualization - Projection'!$C$18,OFFSET(Projection!AM392,$A$2,0),NA())</f>
        <v>#N/A</v>
      </c>
      <c r="AF392" s="3" t="e">
        <f ca="1">IF($B392&lt;='Visualization - Projection'!$C$18,OFFSET(Projection!K392,$A$2,0),NA())</f>
        <v>#N/A</v>
      </c>
      <c r="AG392" s="3" t="e">
        <f ca="1">IF($B392&lt;='Visualization - Projection'!$C$18,OFFSET(Projection!M392,$A$2,0),NA())</f>
        <v>#N/A</v>
      </c>
      <c r="AH392" s="3" t="e">
        <f ca="1">IF($B392&lt;='Visualization - Projection'!$C$18,OFFSET(Projection!N392,$A$2,0),NA())</f>
        <v>#N/A</v>
      </c>
    </row>
    <row r="393" spans="2:34">
      <c r="B393" s="9" t="e">
        <f ca="1">IF(B392&lt;'Visualization - Projection'!$C$18,OFFSET(Projection!A393,$A$2,0),NA())</f>
        <v>#N/A</v>
      </c>
      <c r="C393" s="10" t="e">
        <f ca="1">IF($B393&lt;='Visualization - Projection'!$C$18,OFFSET(Projection!B393,$A$2,0),NA())</f>
        <v>#N/A</v>
      </c>
      <c r="D393" s="11" t="e">
        <f ca="1">IF($B393&lt;='Visualization - Projection'!$C$18,OFFSET(Projection!C393,$A$2,0),NA())</f>
        <v>#N/A</v>
      </c>
      <c r="E393" s="12" t="e">
        <f ca="1">IF($B393&lt;='Visualization - Projection'!$C$18,OFFSET(Projection!D393,$A$2,0),NA())</f>
        <v>#N/A</v>
      </c>
      <c r="F393" s="12" t="e">
        <f ca="1">IF($B393&lt;='Visualization - Projection'!$C$18,OFFSET(Projection!#REF!,$A$2,0),NA())</f>
        <v>#N/A</v>
      </c>
      <c r="G393" s="10" t="e">
        <f ca="1">IF($B393&lt;='Visualization - Projection'!$C$18,OFFSET(Projection!E393,$A$2,0),NA())</f>
        <v>#N/A</v>
      </c>
      <c r="H393" s="12" t="e">
        <f ca="1">IF($B393&lt;='Visualization - Projection'!$C$18,OFFSET(Projection!F393,$A$2,0),NA())</f>
        <v>#N/A</v>
      </c>
      <c r="I393" s="12" t="e">
        <f ca="1">IF($B393&lt;='Visualization - Projection'!$C$18,OFFSET(Projection!#REF!,$A$2,0),NA())</f>
        <v>#N/A</v>
      </c>
      <c r="J393" s="10" t="e">
        <f ca="1">IF($B393&lt;='Visualization - Projection'!$C$18,OFFSET(Projection!O393,$A$2,0),NA())</f>
        <v>#N/A</v>
      </c>
      <c r="K393" s="10" t="e">
        <f ca="1">IF($B393&lt;='Visualization - Projection'!$C$18,OFFSET(Projection!P393,$A$2,0),NA())</f>
        <v>#N/A</v>
      </c>
      <c r="L393" s="12" t="e">
        <f ca="1">IF($B393&lt;='Visualization - Projection'!$C$18,OFFSET(Projection!Q393,$A$2,0),NA())</f>
        <v>#N/A</v>
      </c>
      <c r="M393" s="12" t="e">
        <f ca="1">IF($B393&lt;='Visualization - Projection'!$C$18,OFFSET(Projection!#REF!,$A$2,0),NA())</f>
        <v>#N/A</v>
      </c>
      <c r="N393" s="10" t="e">
        <f ca="1">IF($B393&lt;='Visualization - Projection'!$C$18,OFFSET(Projection!T393,$A$2,0),NA())</f>
        <v>#N/A</v>
      </c>
      <c r="O393" s="11" t="e">
        <f ca="1">IF($B393&lt;='Visualization - Projection'!$C$18,OFFSET(Projection!U393,$A$2,0),NA())</f>
        <v>#N/A</v>
      </c>
      <c r="P393" s="12" t="e">
        <f ca="1">IF($B393&lt;='Visualization - Projection'!$C$18,OFFSET(Projection!V393,$A$2,0),NA())</f>
        <v>#N/A</v>
      </c>
      <c r="Q393" s="10" t="e">
        <f ca="1">IF($B393&lt;='Visualization - Projection'!$C$18,OFFSET(Projection!W393,$A$2,0),NA())</f>
        <v>#N/A</v>
      </c>
      <c r="R393" s="11" t="e">
        <f ca="1">IF($B393&lt;='Visualization - Projection'!$C$18,OFFSET(Projection!X393,$A$2,0),NA())</f>
        <v>#N/A</v>
      </c>
      <c r="S393" s="12" t="e">
        <f ca="1">IF($B393&lt;='Visualization - Projection'!$C$18,OFFSET(Projection!Y393,$A$2,0),NA())</f>
        <v>#N/A</v>
      </c>
      <c r="T393" s="10" t="e">
        <f ca="1">IF($B393&lt;='Visualization - Projection'!$C$18,OFFSET(Projection!Z393,$A$2,0),NA())</f>
        <v>#N/A</v>
      </c>
      <c r="U393" s="10" t="e">
        <f ca="1">IF($B393&lt;='Visualization - Projection'!$C$18,OFFSET(Projection!AA393,$A$2,0),NA())</f>
        <v>#N/A</v>
      </c>
      <c r="V393" s="12" t="e">
        <f ca="1">IF($B393&lt;='Visualization - Projection'!$C$18,OFFSET(Projection!AB393,$A$2,0),NA())</f>
        <v>#N/A</v>
      </c>
      <c r="W393" s="10" t="e">
        <f ca="1">IF($B393&lt;='Visualization - Projection'!$C$18,OFFSET(Projection!AC393,$A$2,0),NA())</f>
        <v>#N/A</v>
      </c>
      <c r="X393" s="12" t="e">
        <f ca="1">IF($B393&lt;='Visualization - Projection'!$C$18,OFFSET(Projection!AD393,$A$2,0),NA())</f>
        <v>#N/A</v>
      </c>
      <c r="Y393" s="11" t="e">
        <f ca="1">IF($B393&lt;='Visualization - Projection'!$C$18,OFFSET(Projection!AE393,$A$2,0),NA())</f>
        <v>#N/A</v>
      </c>
      <c r="Z393" s="10" t="e">
        <f ca="1">IF($B393&lt;='Visualization - Projection'!$C$18,OFFSET(Projection!AI393,$A$2,0),NA())</f>
        <v>#N/A</v>
      </c>
      <c r="AA393" s="11" t="e">
        <f ca="1">IF($B393&lt;='Visualization - Projection'!$C$18,OFFSET(Projection!AJ393,$A$2,0),NA())</f>
        <v>#N/A</v>
      </c>
      <c r="AB393" s="11" t="e">
        <f ca="1">IF($B393&lt;='Visualization - Projection'!$C$18,OFFSET(Projection!#REF!,$A$2,0),NA())</f>
        <v>#N/A</v>
      </c>
      <c r="AC393" s="11" t="e">
        <f ca="1">IF($B393&lt;='Visualization - Projection'!$C$18,OFFSET(Projection!AK393,$A$2,0),NA())</f>
        <v>#N/A</v>
      </c>
      <c r="AD393" s="10" t="e">
        <f ca="1">IF($B393&lt;='Visualization - Projection'!$C$18,OFFSET(Projection!AL393,$A$2,0),NA())</f>
        <v>#N/A</v>
      </c>
      <c r="AE393" s="10" t="e">
        <f ca="1">IF($B393&lt;='Visualization - Projection'!$C$18,OFFSET(Projection!AM393,$A$2,0),NA())</f>
        <v>#N/A</v>
      </c>
      <c r="AF393" s="3" t="e">
        <f ca="1">IF($B393&lt;='Visualization - Projection'!$C$18,OFFSET(Projection!K393,$A$2,0),NA())</f>
        <v>#N/A</v>
      </c>
      <c r="AG393" s="3" t="e">
        <f ca="1">IF($B393&lt;='Visualization - Projection'!$C$18,OFFSET(Projection!M393,$A$2,0),NA())</f>
        <v>#N/A</v>
      </c>
      <c r="AH393" s="3" t="e">
        <f ca="1">IF($B393&lt;='Visualization - Projection'!$C$18,OFFSET(Projection!N393,$A$2,0),NA())</f>
        <v>#N/A</v>
      </c>
    </row>
    <row r="394" spans="2:34">
      <c r="B394" s="9" t="e">
        <f ca="1">IF(B393&lt;'Visualization - Projection'!$C$18,OFFSET(Projection!A394,$A$2,0),NA())</f>
        <v>#N/A</v>
      </c>
      <c r="C394" s="10" t="e">
        <f ca="1">IF($B394&lt;='Visualization - Projection'!$C$18,OFFSET(Projection!B394,$A$2,0),NA())</f>
        <v>#N/A</v>
      </c>
      <c r="D394" s="11" t="e">
        <f ca="1">IF($B394&lt;='Visualization - Projection'!$C$18,OFFSET(Projection!C394,$A$2,0),NA())</f>
        <v>#N/A</v>
      </c>
      <c r="E394" s="12" t="e">
        <f ca="1">IF($B394&lt;='Visualization - Projection'!$C$18,OFFSET(Projection!D394,$A$2,0),NA())</f>
        <v>#N/A</v>
      </c>
      <c r="F394" s="12" t="e">
        <f ca="1">IF($B394&lt;='Visualization - Projection'!$C$18,OFFSET(Projection!#REF!,$A$2,0),NA())</f>
        <v>#N/A</v>
      </c>
      <c r="G394" s="10" t="e">
        <f ca="1">IF($B394&lt;='Visualization - Projection'!$C$18,OFFSET(Projection!E394,$A$2,0),NA())</f>
        <v>#N/A</v>
      </c>
      <c r="H394" s="12" t="e">
        <f ca="1">IF($B394&lt;='Visualization - Projection'!$C$18,OFFSET(Projection!F394,$A$2,0),NA())</f>
        <v>#N/A</v>
      </c>
      <c r="I394" s="12" t="e">
        <f ca="1">IF($B394&lt;='Visualization - Projection'!$C$18,OFFSET(Projection!#REF!,$A$2,0),NA())</f>
        <v>#N/A</v>
      </c>
      <c r="J394" s="10" t="e">
        <f ca="1">IF($B394&lt;='Visualization - Projection'!$C$18,OFFSET(Projection!O394,$A$2,0),NA())</f>
        <v>#N/A</v>
      </c>
      <c r="K394" s="10" t="e">
        <f ca="1">IF($B394&lt;='Visualization - Projection'!$C$18,OFFSET(Projection!P394,$A$2,0),NA())</f>
        <v>#N/A</v>
      </c>
      <c r="L394" s="12" t="e">
        <f ca="1">IF($B394&lt;='Visualization - Projection'!$C$18,OFFSET(Projection!Q394,$A$2,0),NA())</f>
        <v>#N/A</v>
      </c>
      <c r="M394" s="12" t="e">
        <f ca="1">IF($B394&lt;='Visualization - Projection'!$C$18,OFFSET(Projection!#REF!,$A$2,0),NA())</f>
        <v>#N/A</v>
      </c>
      <c r="N394" s="10" t="e">
        <f ca="1">IF($B394&lt;='Visualization - Projection'!$C$18,OFFSET(Projection!T394,$A$2,0),NA())</f>
        <v>#N/A</v>
      </c>
      <c r="O394" s="11" t="e">
        <f ca="1">IF($B394&lt;='Visualization - Projection'!$C$18,OFFSET(Projection!U394,$A$2,0),NA())</f>
        <v>#N/A</v>
      </c>
      <c r="P394" s="12" t="e">
        <f ca="1">IF($B394&lt;='Visualization - Projection'!$C$18,OFFSET(Projection!V394,$A$2,0),NA())</f>
        <v>#N/A</v>
      </c>
      <c r="Q394" s="10" t="e">
        <f ca="1">IF($B394&lt;='Visualization - Projection'!$C$18,OFFSET(Projection!W394,$A$2,0),NA())</f>
        <v>#N/A</v>
      </c>
      <c r="R394" s="11" t="e">
        <f ca="1">IF($B394&lt;='Visualization - Projection'!$C$18,OFFSET(Projection!X394,$A$2,0),NA())</f>
        <v>#N/A</v>
      </c>
      <c r="S394" s="12" t="e">
        <f ca="1">IF($B394&lt;='Visualization - Projection'!$C$18,OFFSET(Projection!Y394,$A$2,0),NA())</f>
        <v>#N/A</v>
      </c>
      <c r="T394" s="10" t="e">
        <f ca="1">IF($B394&lt;='Visualization - Projection'!$C$18,OFFSET(Projection!Z394,$A$2,0),NA())</f>
        <v>#N/A</v>
      </c>
      <c r="U394" s="10" t="e">
        <f ca="1">IF($B394&lt;='Visualization - Projection'!$C$18,OFFSET(Projection!AA394,$A$2,0),NA())</f>
        <v>#N/A</v>
      </c>
      <c r="V394" s="12" t="e">
        <f ca="1">IF($B394&lt;='Visualization - Projection'!$C$18,OFFSET(Projection!AB394,$A$2,0),NA())</f>
        <v>#N/A</v>
      </c>
      <c r="W394" s="10" t="e">
        <f ca="1">IF($B394&lt;='Visualization - Projection'!$C$18,OFFSET(Projection!AC394,$A$2,0),NA())</f>
        <v>#N/A</v>
      </c>
      <c r="X394" s="12" t="e">
        <f ca="1">IF($B394&lt;='Visualization - Projection'!$C$18,OFFSET(Projection!AD394,$A$2,0),NA())</f>
        <v>#N/A</v>
      </c>
      <c r="Y394" s="11" t="e">
        <f ca="1">IF($B394&lt;='Visualization - Projection'!$C$18,OFFSET(Projection!AE394,$A$2,0),NA())</f>
        <v>#N/A</v>
      </c>
      <c r="Z394" s="10" t="e">
        <f ca="1">IF($B394&lt;='Visualization - Projection'!$C$18,OFFSET(Projection!AI394,$A$2,0),NA())</f>
        <v>#N/A</v>
      </c>
      <c r="AA394" s="11" t="e">
        <f ca="1">IF($B394&lt;='Visualization - Projection'!$C$18,OFFSET(Projection!AJ394,$A$2,0),NA())</f>
        <v>#N/A</v>
      </c>
      <c r="AB394" s="11" t="e">
        <f ca="1">IF($B394&lt;='Visualization - Projection'!$C$18,OFFSET(Projection!#REF!,$A$2,0),NA())</f>
        <v>#N/A</v>
      </c>
      <c r="AC394" s="11" t="e">
        <f ca="1">IF($B394&lt;='Visualization - Projection'!$C$18,OFFSET(Projection!AK394,$A$2,0),NA())</f>
        <v>#N/A</v>
      </c>
      <c r="AD394" s="10" t="e">
        <f ca="1">IF($B394&lt;='Visualization - Projection'!$C$18,OFFSET(Projection!AL394,$A$2,0),NA())</f>
        <v>#N/A</v>
      </c>
      <c r="AE394" s="10" t="e">
        <f ca="1">IF($B394&lt;='Visualization - Projection'!$C$18,OFFSET(Projection!AM394,$A$2,0),NA())</f>
        <v>#N/A</v>
      </c>
      <c r="AF394" s="3" t="e">
        <f ca="1">IF($B394&lt;='Visualization - Projection'!$C$18,OFFSET(Projection!K394,$A$2,0),NA())</f>
        <v>#N/A</v>
      </c>
      <c r="AG394" s="3" t="e">
        <f ca="1">IF($B394&lt;='Visualization - Projection'!$C$18,OFFSET(Projection!M394,$A$2,0),NA())</f>
        <v>#N/A</v>
      </c>
      <c r="AH394" s="3" t="e">
        <f ca="1">IF($B394&lt;='Visualization - Projection'!$C$18,OFFSET(Projection!N394,$A$2,0),NA())</f>
        <v>#N/A</v>
      </c>
    </row>
    <row r="395" spans="2:34">
      <c r="B395" s="9" t="e">
        <f ca="1">IF(B394&lt;'Visualization - Projection'!$C$18,OFFSET(Projection!A395,$A$2,0),NA())</f>
        <v>#N/A</v>
      </c>
      <c r="C395" s="10" t="e">
        <f ca="1">IF($B395&lt;='Visualization - Projection'!$C$18,OFFSET(Projection!B395,$A$2,0),NA())</f>
        <v>#N/A</v>
      </c>
      <c r="D395" s="11" t="e">
        <f ca="1">IF($B395&lt;='Visualization - Projection'!$C$18,OFFSET(Projection!C395,$A$2,0),NA())</f>
        <v>#N/A</v>
      </c>
      <c r="E395" s="12" t="e">
        <f ca="1">IF($B395&lt;='Visualization - Projection'!$C$18,OFFSET(Projection!D395,$A$2,0),NA())</f>
        <v>#N/A</v>
      </c>
      <c r="F395" s="12" t="e">
        <f ca="1">IF($B395&lt;='Visualization - Projection'!$C$18,OFFSET(Projection!#REF!,$A$2,0),NA())</f>
        <v>#N/A</v>
      </c>
      <c r="G395" s="10" t="e">
        <f ca="1">IF($B395&lt;='Visualization - Projection'!$C$18,OFFSET(Projection!E395,$A$2,0),NA())</f>
        <v>#N/A</v>
      </c>
      <c r="H395" s="12" t="e">
        <f ca="1">IF($B395&lt;='Visualization - Projection'!$C$18,OFFSET(Projection!F395,$A$2,0),NA())</f>
        <v>#N/A</v>
      </c>
      <c r="I395" s="12" t="e">
        <f ca="1">IF($B395&lt;='Visualization - Projection'!$C$18,OFFSET(Projection!#REF!,$A$2,0),NA())</f>
        <v>#N/A</v>
      </c>
      <c r="J395" s="10" t="e">
        <f ca="1">IF($B395&lt;='Visualization - Projection'!$C$18,OFFSET(Projection!O395,$A$2,0),NA())</f>
        <v>#N/A</v>
      </c>
      <c r="K395" s="10" t="e">
        <f ca="1">IF($B395&lt;='Visualization - Projection'!$C$18,OFFSET(Projection!P395,$A$2,0),NA())</f>
        <v>#N/A</v>
      </c>
      <c r="L395" s="12" t="e">
        <f ca="1">IF($B395&lt;='Visualization - Projection'!$C$18,OFFSET(Projection!Q395,$A$2,0),NA())</f>
        <v>#N/A</v>
      </c>
      <c r="M395" s="12" t="e">
        <f ca="1">IF($B395&lt;='Visualization - Projection'!$C$18,OFFSET(Projection!#REF!,$A$2,0),NA())</f>
        <v>#N/A</v>
      </c>
      <c r="N395" s="10" t="e">
        <f ca="1">IF($B395&lt;='Visualization - Projection'!$C$18,OFFSET(Projection!T395,$A$2,0),NA())</f>
        <v>#N/A</v>
      </c>
      <c r="O395" s="11" t="e">
        <f ca="1">IF($B395&lt;='Visualization - Projection'!$C$18,OFFSET(Projection!U395,$A$2,0),NA())</f>
        <v>#N/A</v>
      </c>
      <c r="P395" s="12" t="e">
        <f ca="1">IF($B395&lt;='Visualization - Projection'!$C$18,OFFSET(Projection!V395,$A$2,0),NA())</f>
        <v>#N/A</v>
      </c>
      <c r="Q395" s="10" t="e">
        <f ca="1">IF($B395&lt;='Visualization - Projection'!$C$18,OFFSET(Projection!W395,$A$2,0),NA())</f>
        <v>#N/A</v>
      </c>
      <c r="R395" s="11" t="e">
        <f ca="1">IF($B395&lt;='Visualization - Projection'!$C$18,OFFSET(Projection!X395,$A$2,0),NA())</f>
        <v>#N/A</v>
      </c>
      <c r="S395" s="12" t="e">
        <f ca="1">IF($B395&lt;='Visualization - Projection'!$C$18,OFFSET(Projection!Y395,$A$2,0),NA())</f>
        <v>#N/A</v>
      </c>
      <c r="T395" s="10" t="e">
        <f ca="1">IF($B395&lt;='Visualization - Projection'!$C$18,OFFSET(Projection!Z395,$A$2,0),NA())</f>
        <v>#N/A</v>
      </c>
      <c r="U395" s="10" t="e">
        <f ca="1">IF($B395&lt;='Visualization - Projection'!$C$18,OFFSET(Projection!AA395,$A$2,0),NA())</f>
        <v>#N/A</v>
      </c>
      <c r="V395" s="12" t="e">
        <f ca="1">IF($B395&lt;='Visualization - Projection'!$C$18,OFFSET(Projection!AB395,$A$2,0),NA())</f>
        <v>#N/A</v>
      </c>
      <c r="W395" s="10" t="e">
        <f ca="1">IF($B395&lt;='Visualization - Projection'!$C$18,OFFSET(Projection!AC395,$A$2,0),NA())</f>
        <v>#N/A</v>
      </c>
      <c r="X395" s="12" t="e">
        <f ca="1">IF($B395&lt;='Visualization - Projection'!$C$18,OFFSET(Projection!AD395,$A$2,0),NA())</f>
        <v>#N/A</v>
      </c>
      <c r="Y395" s="11" t="e">
        <f ca="1">IF($B395&lt;='Visualization - Projection'!$C$18,OFFSET(Projection!AE395,$A$2,0),NA())</f>
        <v>#N/A</v>
      </c>
      <c r="Z395" s="10" t="e">
        <f ca="1">IF($B395&lt;='Visualization - Projection'!$C$18,OFFSET(Projection!AI395,$A$2,0),NA())</f>
        <v>#N/A</v>
      </c>
      <c r="AA395" s="11" t="e">
        <f ca="1">IF($B395&lt;='Visualization - Projection'!$C$18,OFFSET(Projection!AJ395,$A$2,0),NA())</f>
        <v>#N/A</v>
      </c>
      <c r="AB395" s="11" t="e">
        <f ca="1">IF($B395&lt;='Visualization - Projection'!$C$18,OFFSET(Projection!#REF!,$A$2,0),NA())</f>
        <v>#N/A</v>
      </c>
      <c r="AC395" s="11" t="e">
        <f ca="1">IF($B395&lt;='Visualization - Projection'!$C$18,OFFSET(Projection!AK395,$A$2,0),NA())</f>
        <v>#N/A</v>
      </c>
      <c r="AD395" s="10" t="e">
        <f ca="1">IF($B395&lt;='Visualization - Projection'!$C$18,OFFSET(Projection!AL395,$A$2,0),NA())</f>
        <v>#N/A</v>
      </c>
      <c r="AE395" s="10" t="e">
        <f ca="1">IF($B395&lt;='Visualization - Projection'!$C$18,OFFSET(Projection!AM395,$A$2,0),NA())</f>
        <v>#N/A</v>
      </c>
      <c r="AF395" s="3" t="e">
        <f ca="1">IF($B395&lt;='Visualization - Projection'!$C$18,OFFSET(Projection!K395,$A$2,0),NA())</f>
        <v>#N/A</v>
      </c>
      <c r="AG395" s="3" t="e">
        <f ca="1">IF($B395&lt;='Visualization - Projection'!$C$18,OFFSET(Projection!M395,$A$2,0),NA())</f>
        <v>#N/A</v>
      </c>
      <c r="AH395" s="3" t="e">
        <f ca="1">IF($B395&lt;='Visualization - Projection'!$C$18,OFFSET(Projection!N395,$A$2,0),NA())</f>
        <v>#N/A</v>
      </c>
    </row>
    <row r="396" spans="2:34">
      <c r="B396" s="9" t="e">
        <f ca="1">IF(B395&lt;'Visualization - Projection'!$C$18,OFFSET(Projection!A396,$A$2,0),NA())</f>
        <v>#N/A</v>
      </c>
      <c r="C396" s="10" t="e">
        <f ca="1">IF($B396&lt;='Visualization - Projection'!$C$18,OFFSET(Projection!B396,$A$2,0),NA())</f>
        <v>#N/A</v>
      </c>
      <c r="D396" s="11" t="e">
        <f ca="1">IF($B396&lt;='Visualization - Projection'!$C$18,OFFSET(Projection!C396,$A$2,0),NA())</f>
        <v>#N/A</v>
      </c>
      <c r="E396" s="12" t="e">
        <f ca="1">IF($B396&lt;='Visualization - Projection'!$C$18,OFFSET(Projection!D396,$A$2,0),NA())</f>
        <v>#N/A</v>
      </c>
      <c r="F396" s="12" t="e">
        <f ca="1">IF($B396&lt;='Visualization - Projection'!$C$18,OFFSET(Projection!#REF!,$A$2,0),NA())</f>
        <v>#N/A</v>
      </c>
      <c r="G396" s="10" t="e">
        <f ca="1">IF($B396&lt;='Visualization - Projection'!$C$18,OFFSET(Projection!E396,$A$2,0),NA())</f>
        <v>#N/A</v>
      </c>
      <c r="H396" s="12" t="e">
        <f ca="1">IF($B396&lt;='Visualization - Projection'!$C$18,OFFSET(Projection!F396,$A$2,0),NA())</f>
        <v>#N/A</v>
      </c>
      <c r="I396" s="12" t="e">
        <f ca="1">IF($B396&lt;='Visualization - Projection'!$C$18,OFFSET(Projection!#REF!,$A$2,0),NA())</f>
        <v>#N/A</v>
      </c>
      <c r="J396" s="10" t="e">
        <f ca="1">IF($B396&lt;='Visualization - Projection'!$C$18,OFFSET(Projection!O396,$A$2,0),NA())</f>
        <v>#N/A</v>
      </c>
      <c r="K396" s="10" t="e">
        <f ca="1">IF($B396&lt;='Visualization - Projection'!$C$18,OFFSET(Projection!P396,$A$2,0),NA())</f>
        <v>#N/A</v>
      </c>
      <c r="L396" s="12" t="e">
        <f ca="1">IF($B396&lt;='Visualization - Projection'!$C$18,OFFSET(Projection!Q396,$A$2,0),NA())</f>
        <v>#N/A</v>
      </c>
      <c r="M396" s="12" t="e">
        <f ca="1">IF($B396&lt;='Visualization - Projection'!$C$18,OFFSET(Projection!#REF!,$A$2,0),NA())</f>
        <v>#N/A</v>
      </c>
      <c r="N396" s="10" t="e">
        <f ca="1">IF($B396&lt;='Visualization - Projection'!$C$18,OFFSET(Projection!T396,$A$2,0),NA())</f>
        <v>#N/A</v>
      </c>
      <c r="O396" s="11" t="e">
        <f ca="1">IF($B396&lt;='Visualization - Projection'!$C$18,OFFSET(Projection!U396,$A$2,0),NA())</f>
        <v>#N/A</v>
      </c>
      <c r="P396" s="12" t="e">
        <f ca="1">IF($B396&lt;='Visualization - Projection'!$C$18,OFFSET(Projection!V396,$A$2,0),NA())</f>
        <v>#N/A</v>
      </c>
      <c r="Q396" s="10" t="e">
        <f ca="1">IF($B396&lt;='Visualization - Projection'!$C$18,OFFSET(Projection!W396,$A$2,0),NA())</f>
        <v>#N/A</v>
      </c>
      <c r="R396" s="11" t="e">
        <f ca="1">IF($B396&lt;='Visualization - Projection'!$C$18,OFFSET(Projection!X396,$A$2,0),NA())</f>
        <v>#N/A</v>
      </c>
      <c r="S396" s="12" t="e">
        <f ca="1">IF($B396&lt;='Visualization - Projection'!$C$18,OFFSET(Projection!Y396,$A$2,0),NA())</f>
        <v>#N/A</v>
      </c>
      <c r="T396" s="10" t="e">
        <f ca="1">IF($B396&lt;='Visualization - Projection'!$C$18,OFFSET(Projection!Z396,$A$2,0),NA())</f>
        <v>#N/A</v>
      </c>
      <c r="U396" s="10" t="e">
        <f ca="1">IF($B396&lt;='Visualization - Projection'!$C$18,OFFSET(Projection!AA396,$A$2,0),NA())</f>
        <v>#N/A</v>
      </c>
      <c r="V396" s="12" t="e">
        <f ca="1">IF($B396&lt;='Visualization - Projection'!$C$18,OFFSET(Projection!AB396,$A$2,0),NA())</f>
        <v>#N/A</v>
      </c>
      <c r="W396" s="10" t="e">
        <f ca="1">IF($B396&lt;='Visualization - Projection'!$C$18,OFFSET(Projection!AC396,$A$2,0),NA())</f>
        <v>#N/A</v>
      </c>
      <c r="X396" s="12" t="e">
        <f ca="1">IF($B396&lt;='Visualization - Projection'!$C$18,OFFSET(Projection!AD396,$A$2,0),NA())</f>
        <v>#N/A</v>
      </c>
      <c r="Y396" s="11" t="e">
        <f ca="1">IF($B396&lt;='Visualization - Projection'!$C$18,OFFSET(Projection!AE396,$A$2,0),NA())</f>
        <v>#N/A</v>
      </c>
      <c r="Z396" s="10" t="e">
        <f ca="1">IF($B396&lt;='Visualization - Projection'!$C$18,OFFSET(Projection!AI396,$A$2,0),NA())</f>
        <v>#N/A</v>
      </c>
      <c r="AA396" s="11" t="e">
        <f ca="1">IF($B396&lt;='Visualization - Projection'!$C$18,OFFSET(Projection!AJ396,$A$2,0),NA())</f>
        <v>#N/A</v>
      </c>
      <c r="AB396" s="11" t="e">
        <f ca="1">IF($B396&lt;='Visualization - Projection'!$C$18,OFFSET(Projection!#REF!,$A$2,0),NA())</f>
        <v>#N/A</v>
      </c>
      <c r="AC396" s="11" t="e">
        <f ca="1">IF($B396&lt;='Visualization - Projection'!$C$18,OFFSET(Projection!AK396,$A$2,0),NA())</f>
        <v>#N/A</v>
      </c>
      <c r="AD396" s="10" t="e">
        <f ca="1">IF($B396&lt;='Visualization - Projection'!$C$18,OFFSET(Projection!AL396,$A$2,0),NA())</f>
        <v>#N/A</v>
      </c>
      <c r="AE396" s="10" t="e">
        <f ca="1">IF($B396&lt;='Visualization - Projection'!$C$18,OFFSET(Projection!AM396,$A$2,0),NA())</f>
        <v>#N/A</v>
      </c>
      <c r="AF396" s="3" t="e">
        <f ca="1">IF($B396&lt;='Visualization - Projection'!$C$18,OFFSET(Projection!K396,$A$2,0),NA())</f>
        <v>#N/A</v>
      </c>
      <c r="AG396" s="3" t="e">
        <f ca="1">IF($B396&lt;='Visualization - Projection'!$C$18,OFFSET(Projection!M396,$A$2,0),NA())</f>
        <v>#N/A</v>
      </c>
      <c r="AH396" s="3" t="e">
        <f ca="1">IF($B396&lt;='Visualization - Projection'!$C$18,OFFSET(Projection!N396,$A$2,0),NA())</f>
        <v>#N/A</v>
      </c>
    </row>
    <row r="397" spans="2:34">
      <c r="B397" s="9" t="e">
        <f ca="1">IF(B396&lt;'Visualization - Projection'!$C$18,OFFSET(Projection!A397,$A$2,0),NA())</f>
        <v>#N/A</v>
      </c>
      <c r="C397" s="10" t="e">
        <f ca="1">IF($B397&lt;='Visualization - Projection'!$C$18,OFFSET(Projection!B397,$A$2,0),NA())</f>
        <v>#N/A</v>
      </c>
      <c r="D397" s="11" t="e">
        <f ca="1">IF($B397&lt;='Visualization - Projection'!$C$18,OFFSET(Projection!C397,$A$2,0),NA())</f>
        <v>#N/A</v>
      </c>
      <c r="E397" s="12" t="e">
        <f ca="1">IF($B397&lt;='Visualization - Projection'!$C$18,OFFSET(Projection!D397,$A$2,0),NA())</f>
        <v>#N/A</v>
      </c>
      <c r="F397" s="12" t="e">
        <f ca="1">IF($B397&lt;='Visualization - Projection'!$C$18,OFFSET(Projection!#REF!,$A$2,0),NA())</f>
        <v>#N/A</v>
      </c>
      <c r="G397" s="10" t="e">
        <f ca="1">IF($B397&lt;='Visualization - Projection'!$C$18,OFFSET(Projection!E397,$A$2,0),NA())</f>
        <v>#N/A</v>
      </c>
      <c r="H397" s="12" t="e">
        <f ca="1">IF($B397&lt;='Visualization - Projection'!$C$18,OFFSET(Projection!F397,$A$2,0),NA())</f>
        <v>#N/A</v>
      </c>
      <c r="I397" s="12" t="e">
        <f ca="1">IF($B397&lt;='Visualization - Projection'!$C$18,OFFSET(Projection!#REF!,$A$2,0),NA())</f>
        <v>#N/A</v>
      </c>
      <c r="J397" s="10" t="e">
        <f ca="1">IF($B397&lt;='Visualization - Projection'!$C$18,OFFSET(Projection!O397,$A$2,0),NA())</f>
        <v>#N/A</v>
      </c>
      <c r="K397" s="10" t="e">
        <f ca="1">IF($B397&lt;='Visualization - Projection'!$C$18,OFFSET(Projection!P397,$A$2,0),NA())</f>
        <v>#N/A</v>
      </c>
      <c r="L397" s="12" t="e">
        <f ca="1">IF($B397&lt;='Visualization - Projection'!$C$18,OFFSET(Projection!Q397,$A$2,0),NA())</f>
        <v>#N/A</v>
      </c>
      <c r="M397" s="12" t="e">
        <f ca="1">IF($B397&lt;='Visualization - Projection'!$C$18,OFFSET(Projection!#REF!,$A$2,0),NA())</f>
        <v>#N/A</v>
      </c>
      <c r="N397" s="10" t="e">
        <f ca="1">IF($B397&lt;='Visualization - Projection'!$C$18,OFFSET(Projection!T397,$A$2,0),NA())</f>
        <v>#N/A</v>
      </c>
      <c r="O397" s="11" t="e">
        <f ca="1">IF($B397&lt;='Visualization - Projection'!$C$18,OFFSET(Projection!U397,$A$2,0),NA())</f>
        <v>#N/A</v>
      </c>
      <c r="P397" s="12" t="e">
        <f ca="1">IF($B397&lt;='Visualization - Projection'!$C$18,OFFSET(Projection!V397,$A$2,0),NA())</f>
        <v>#N/A</v>
      </c>
      <c r="Q397" s="10" t="e">
        <f ca="1">IF($B397&lt;='Visualization - Projection'!$C$18,OFFSET(Projection!W397,$A$2,0),NA())</f>
        <v>#N/A</v>
      </c>
      <c r="R397" s="11" t="e">
        <f ca="1">IF($B397&lt;='Visualization - Projection'!$C$18,OFFSET(Projection!X397,$A$2,0),NA())</f>
        <v>#N/A</v>
      </c>
      <c r="S397" s="12" t="e">
        <f ca="1">IF($B397&lt;='Visualization - Projection'!$C$18,OFFSET(Projection!Y397,$A$2,0),NA())</f>
        <v>#N/A</v>
      </c>
      <c r="T397" s="10" t="e">
        <f ca="1">IF($B397&lt;='Visualization - Projection'!$C$18,OFFSET(Projection!Z397,$A$2,0),NA())</f>
        <v>#N/A</v>
      </c>
      <c r="U397" s="10" t="e">
        <f ca="1">IF($B397&lt;='Visualization - Projection'!$C$18,OFFSET(Projection!AA397,$A$2,0),NA())</f>
        <v>#N/A</v>
      </c>
      <c r="V397" s="12" t="e">
        <f ca="1">IF($B397&lt;='Visualization - Projection'!$C$18,OFFSET(Projection!AB397,$A$2,0),NA())</f>
        <v>#N/A</v>
      </c>
      <c r="W397" s="10" t="e">
        <f ca="1">IF($B397&lt;='Visualization - Projection'!$C$18,OFFSET(Projection!AC397,$A$2,0),NA())</f>
        <v>#N/A</v>
      </c>
      <c r="X397" s="12" t="e">
        <f ca="1">IF($B397&lt;='Visualization - Projection'!$C$18,OFFSET(Projection!AD397,$A$2,0),NA())</f>
        <v>#N/A</v>
      </c>
      <c r="Y397" s="11" t="e">
        <f ca="1">IF($B397&lt;='Visualization - Projection'!$C$18,OFFSET(Projection!AE397,$A$2,0),NA())</f>
        <v>#N/A</v>
      </c>
      <c r="Z397" s="10" t="e">
        <f ca="1">IF($B397&lt;='Visualization - Projection'!$C$18,OFFSET(Projection!AI397,$A$2,0),NA())</f>
        <v>#N/A</v>
      </c>
      <c r="AA397" s="11" t="e">
        <f ca="1">IF($B397&lt;='Visualization - Projection'!$C$18,OFFSET(Projection!AJ397,$A$2,0),NA())</f>
        <v>#N/A</v>
      </c>
      <c r="AB397" s="11" t="e">
        <f ca="1">IF($B397&lt;='Visualization - Projection'!$C$18,OFFSET(Projection!#REF!,$A$2,0),NA())</f>
        <v>#N/A</v>
      </c>
      <c r="AC397" s="11" t="e">
        <f ca="1">IF($B397&lt;='Visualization - Projection'!$C$18,OFFSET(Projection!AK397,$A$2,0),NA())</f>
        <v>#N/A</v>
      </c>
      <c r="AD397" s="10" t="e">
        <f ca="1">IF($B397&lt;='Visualization - Projection'!$C$18,OFFSET(Projection!AL397,$A$2,0),NA())</f>
        <v>#N/A</v>
      </c>
      <c r="AE397" s="10" t="e">
        <f ca="1">IF($B397&lt;='Visualization - Projection'!$C$18,OFFSET(Projection!AM397,$A$2,0),NA())</f>
        <v>#N/A</v>
      </c>
      <c r="AF397" s="3" t="e">
        <f ca="1">IF($B397&lt;='Visualization - Projection'!$C$18,OFFSET(Projection!K397,$A$2,0),NA())</f>
        <v>#N/A</v>
      </c>
      <c r="AG397" s="3" t="e">
        <f ca="1">IF($B397&lt;='Visualization - Projection'!$C$18,OFFSET(Projection!M397,$A$2,0),NA())</f>
        <v>#N/A</v>
      </c>
      <c r="AH397" s="3" t="e">
        <f ca="1">IF($B397&lt;='Visualization - Projection'!$C$18,OFFSET(Projection!N397,$A$2,0),NA())</f>
        <v>#N/A</v>
      </c>
    </row>
    <row r="398" spans="2:34">
      <c r="B398" s="9" t="e">
        <f ca="1">IF(B397&lt;'Visualization - Projection'!$C$18,OFFSET(Projection!A398,$A$2,0),NA())</f>
        <v>#N/A</v>
      </c>
      <c r="C398" s="10" t="e">
        <f ca="1">IF($B398&lt;='Visualization - Projection'!$C$18,OFFSET(Projection!B398,$A$2,0),NA())</f>
        <v>#N/A</v>
      </c>
      <c r="D398" s="11" t="e">
        <f ca="1">IF($B398&lt;='Visualization - Projection'!$C$18,OFFSET(Projection!C398,$A$2,0),NA())</f>
        <v>#N/A</v>
      </c>
      <c r="E398" s="12" t="e">
        <f ca="1">IF($B398&lt;='Visualization - Projection'!$C$18,OFFSET(Projection!D398,$A$2,0),NA())</f>
        <v>#N/A</v>
      </c>
      <c r="F398" s="12" t="e">
        <f ca="1">IF($B398&lt;='Visualization - Projection'!$C$18,OFFSET(Projection!#REF!,$A$2,0),NA())</f>
        <v>#N/A</v>
      </c>
      <c r="G398" s="10" t="e">
        <f ca="1">IF($B398&lt;='Visualization - Projection'!$C$18,OFFSET(Projection!E398,$A$2,0),NA())</f>
        <v>#N/A</v>
      </c>
      <c r="H398" s="12" t="e">
        <f ca="1">IF($B398&lt;='Visualization - Projection'!$C$18,OFFSET(Projection!F398,$A$2,0),NA())</f>
        <v>#N/A</v>
      </c>
      <c r="I398" s="12" t="e">
        <f ca="1">IF($B398&lt;='Visualization - Projection'!$C$18,OFFSET(Projection!#REF!,$A$2,0),NA())</f>
        <v>#N/A</v>
      </c>
      <c r="J398" s="10" t="e">
        <f ca="1">IF($B398&lt;='Visualization - Projection'!$C$18,OFFSET(Projection!O398,$A$2,0),NA())</f>
        <v>#N/A</v>
      </c>
      <c r="K398" s="10" t="e">
        <f ca="1">IF($B398&lt;='Visualization - Projection'!$C$18,OFFSET(Projection!P398,$A$2,0),NA())</f>
        <v>#N/A</v>
      </c>
      <c r="L398" s="12" t="e">
        <f ca="1">IF($B398&lt;='Visualization - Projection'!$C$18,OFFSET(Projection!Q398,$A$2,0),NA())</f>
        <v>#N/A</v>
      </c>
      <c r="M398" s="12" t="e">
        <f ca="1">IF($B398&lt;='Visualization - Projection'!$C$18,OFFSET(Projection!#REF!,$A$2,0),NA())</f>
        <v>#N/A</v>
      </c>
      <c r="N398" s="10" t="e">
        <f ca="1">IF($B398&lt;='Visualization - Projection'!$C$18,OFFSET(Projection!T398,$A$2,0),NA())</f>
        <v>#N/A</v>
      </c>
      <c r="O398" s="11" t="e">
        <f ca="1">IF($B398&lt;='Visualization - Projection'!$C$18,OFFSET(Projection!U398,$A$2,0),NA())</f>
        <v>#N/A</v>
      </c>
      <c r="P398" s="12" t="e">
        <f ca="1">IF($B398&lt;='Visualization - Projection'!$C$18,OFFSET(Projection!V398,$A$2,0),NA())</f>
        <v>#N/A</v>
      </c>
      <c r="Q398" s="10" t="e">
        <f ca="1">IF($B398&lt;='Visualization - Projection'!$C$18,OFFSET(Projection!W398,$A$2,0),NA())</f>
        <v>#N/A</v>
      </c>
      <c r="R398" s="11" t="e">
        <f ca="1">IF($B398&lt;='Visualization - Projection'!$C$18,OFFSET(Projection!X398,$A$2,0),NA())</f>
        <v>#N/A</v>
      </c>
      <c r="S398" s="12" t="e">
        <f ca="1">IF($B398&lt;='Visualization - Projection'!$C$18,OFFSET(Projection!Y398,$A$2,0),NA())</f>
        <v>#N/A</v>
      </c>
      <c r="T398" s="10" t="e">
        <f ca="1">IF($B398&lt;='Visualization - Projection'!$C$18,OFFSET(Projection!Z398,$A$2,0),NA())</f>
        <v>#N/A</v>
      </c>
      <c r="U398" s="10" t="e">
        <f ca="1">IF($B398&lt;='Visualization - Projection'!$C$18,OFFSET(Projection!AA398,$A$2,0),NA())</f>
        <v>#N/A</v>
      </c>
      <c r="V398" s="12" t="e">
        <f ca="1">IF($B398&lt;='Visualization - Projection'!$C$18,OFFSET(Projection!AB398,$A$2,0),NA())</f>
        <v>#N/A</v>
      </c>
      <c r="W398" s="10" t="e">
        <f ca="1">IF($B398&lt;='Visualization - Projection'!$C$18,OFFSET(Projection!AC398,$A$2,0),NA())</f>
        <v>#N/A</v>
      </c>
      <c r="X398" s="12" t="e">
        <f ca="1">IF($B398&lt;='Visualization - Projection'!$C$18,OFFSET(Projection!AD398,$A$2,0),NA())</f>
        <v>#N/A</v>
      </c>
      <c r="Y398" s="11" t="e">
        <f ca="1">IF($B398&lt;='Visualization - Projection'!$C$18,OFFSET(Projection!AE398,$A$2,0),NA())</f>
        <v>#N/A</v>
      </c>
      <c r="Z398" s="10" t="e">
        <f ca="1">IF($B398&lt;='Visualization - Projection'!$C$18,OFFSET(Projection!AI398,$A$2,0),NA())</f>
        <v>#N/A</v>
      </c>
      <c r="AA398" s="11" t="e">
        <f ca="1">IF($B398&lt;='Visualization - Projection'!$C$18,OFFSET(Projection!AJ398,$A$2,0),NA())</f>
        <v>#N/A</v>
      </c>
      <c r="AB398" s="11" t="e">
        <f ca="1">IF($B398&lt;='Visualization - Projection'!$C$18,OFFSET(Projection!#REF!,$A$2,0),NA())</f>
        <v>#N/A</v>
      </c>
      <c r="AC398" s="11" t="e">
        <f ca="1">IF($B398&lt;='Visualization - Projection'!$C$18,OFFSET(Projection!AK398,$A$2,0),NA())</f>
        <v>#N/A</v>
      </c>
      <c r="AD398" s="10" t="e">
        <f ca="1">IF($B398&lt;='Visualization - Projection'!$C$18,OFFSET(Projection!AL398,$A$2,0),NA())</f>
        <v>#N/A</v>
      </c>
      <c r="AE398" s="10" t="e">
        <f ca="1">IF($B398&lt;='Visualization - Projection'!$C$18,OFFSET(Projection!AM398,$A$2,0),NA())</f>
        <v>#N/A</v>
      </c>
      <c r="AF398" s="3" t="e">
        <f ca="1">IF($B398&lt;='Visualization - Projection'!$C$18,OFFSET(Projection!K398,$A$2,0),NA())</f>
        <v>#N/A</v>
      </c>
      <c r="AG398" s="3" t="e">
        <f ca="1">IF($B398&lt;='Visualization - Projection'!$C$18,OFFSET(Projection!M398,$A$2,0),NA())</f>
        <v>#N/A</v>
      </c>
      <c r="AH398" s="3" t="e">
        <f ca="1">IF($B398&lt;='Visualization - Projection'!$C$18,OFFSET(Projection!N398,$A$2,0),NA())</f>
        <v>#N/A</v>
      </c>
    </row>
    <row r="399" spans="2:34">
      <c r="B399" s="9" t="e">
        <f ca="1">IF(B398&lt;'Visualization - Projection'!$C$18,OFFSET(Projection!A399,$A$2,0),NA())</f>
        <v>#N/A</v>
      </c>
      <c r="C399" s="10" t="e">
        <f ca="1">IF($B399&lt;='Visualization - Projection'!$C$18,OFFSET(Projection!B399,$A$2,0),NA())</f>
        <v>#N/A</v>
      </c>
      <c r="D399" s="11" t="e">
        <f ca="1">IF($B399&lt;='Visualization - Projection'!$C$18,OFFSET(Projection!C399,$A$2,0),NA())</f>
        <v>#N/A</v>
      </c>
      <c r="E399" s="12" t="e">
        <f ca="1">IF($B399&lt;='Visualization - Projection'!$C$18,OFFSET(Projection!D399,$A$2,0),NA())</f>
        <v>#N/A</v>
      </c>
      <c r="F399" s="12" t="e">
        <f ca="1">IF($B399&lt;='Visualization - Projection'!$C$18,OFFSET(Projection!#REF!,$A$2,0),NA())</f>
        <v>#N/A</v>
      </c>
      <c r="G399" s="10" t="e">
        <f ca="1">IF($B399&lt;='Visualization - Projection'!$C$18,OFFSET(Projection!E399,$A$2,0),NA())</f>
        <v>#N/A</v>
      </c>
      <c r="H399" s="12" t="e">
        <f ca="1">IF($B399&lt;='Visualization - Projection'!$C$18,OFFSET(Projection!F399,$A$2,0),NA())</f>
        <v>#N/A</v>
      </c>
      <c r="I399" s="12" t="e">
        <f ca="1">IF($B399&lt;='Visualization - Projection'!$C$18,OFFSET(Projection!#REF!,$A$2,0),NA())</f>
        <v>#N/A</v>
      </c>
      <c r="J399" s="10" t="e">
        <f ca="1">IF($B399&lt;='Visualization - Projection'!$C$18,OFFSET(Projection!O399,$A$2,0),NA())</f>
        <v>#N/A</v>
      </c>
      <c r="K399" s="10" t="e">
        <f ca="1">IF($B399&lt;='Visualization - Projection'!$C$18,OFFSET(Projection!P399,$A$2,0),NA())</f>
        <v>#N/A</v>
      </c>
      <c r="L399" s="12" t="e">
        <f ca="1">IF($B399&lt;='Visualization - Projection'!$C$18,OFFSET(Projection!Q399,$A$2,0),NA())</f>
        <v>#N/A</v>
      </c>
      <c r="M399" s="12" t="e">
        <f ca="1">IF($B399&lt;='Visualization - Projection'!$C$18,OFFSET(Projection!#REF!,$A$2,0),NA())</f>
        <v>#N/A</v>
      </c>
      <c r="N399" s="10" t="e">
        <f ca="1">IF($B399&lt;='Visualization - Projection'!$C$18,OFFSET(Projection!T399,$A$2,0),NA())</f>
        <v>#N/A</v>
      </c>
      <c r="O399" s="11" t="e">
        <f ca="1">IF($B399&lt;='Visualization - Projection'!$C$18,OFFSET(Projection!U399,$A$2,0),NA())</f>
        <v>#N/A</v>
      </c>
      <c r="P399" s="12" t="e">
        <f ca="1">IF($B399&lt;='Visualization - Projection'!$C$18,OFFSET(Projection!V399,$A$2,0),NA())</f>
        <v>#N/A</v>
      </c>
      <c r="Q399" s="10" t="e">
        <f ca="1">IF($B399&lt;='Visualization - Projection'!$C$18,OFFSET(Projection!W399,$A$2,0),NA())</f>
        <v>#N/A</v>
      </c>
      <c r="R399" s="11" t="e">
        <f ca="1">IF($B399&lt;='Visualization - Projection'!$C$18,OFFSET(Projection!X399,$A$2,0),NA())</f>
        <v>#N/A</v>
      </c>
      <c r="S399" s="12" t="e">
        <f ca="1">IF($B399&lt;='Visualization - Projection'!$C$18,OFFSET(Projection!Y399,$A$2,0),NA())</f>
        <v>#N/A</v>
      </c>
      <c r="T399" s="10" t="e">
        <f ca="1">IF($B399&lt;='Visualization - Projection'!$C$18,OFFSET(Projection!Z399,$A$2,0),NA())</f>
        <v>#N/A</v>
      </c>
      <c r="U399" s="10" t="e">
        <f ca="1">IF($B399&lt;='Visualization - Projection'!$C$18,OFFSET(Projection!AA399,$A$2,0),NA())</f>
        <v>#N/A</v>
      </c>
      <c r="V399" s="12" t="e">
        <f ca="1">IF($B399&lt;='Visualization - Projection'!$C$18,OFFSET(Projection!AB399,$A$2,0),NA())</f>
        <v>#N/A</v>
      </c>
      <c r="W399" s="10" t="e">
        <f ca="1">IF($B399&lt;='Visualization - Projection'!$C$18,OFFSET(Projection!AC399,$A$2,0),NA())</f>
        <v>#N/A</v>
      </c>
      <c r="X399" s="12" t="e">
        <f ca="1">IF($B399&lt;='Visualization - Projection'!$C$18,OFFSET(Projection!AD399,$A$2,0),NA())</f>
        <v>#N/A</v>
      </c>
      <c r="Y399" s="11" t="e">
        <f ca="1">IF($B399&lt;='Visualization - Projection'!$C$18,OFFSET(Projection!AE399,$A$2,0),NA())</f>
        <v>#N/A</v>
      </c>
      <c r="Z399" s="10" t="e">
        <f ca="1">IF($B399&lt;='Visualization - Projection'!$C$18,OFFSET(Projection!AI399,$A$2,0),NA())</f>
        <v>#N/A</v>
      </c>
      <c r="AA399" s="11" t="e">
        <f ca="1">IF($B399&lt;='Visualization - Projection'!$C$18,OFFSET(Projection!AJ399,$A$2,0),NA())</f>
        <v>#N/A</v>
      </c>
      <c r="AB399" s="11" t="e">
        <f ca="1">IF($B399&lt;='Visualization - Projection'!$C$18,OFFSET(Projection!#REF!,$A$2,0),NA())</f>
        <v>#N/A</v>
      </c>
      <c r="AC399" s="11" t="e">
        <f ca="1">IF($B399&lt;='Visualization - Projection'!$C$18,OFFSET(Projection!AK399,$A$2,0),NA())</f>
        <v>#N/A</v>
      </c>
      <c r="AD399" s="10" t="e">
        <f ca="1">IF($B399&lt;='Visualization - Projection'!$C$18,OFFSET(Projection!AL399,$A$2,0),NA())</f>
        <v>#N/A</v>
      </c>
      <c r="AE399" s="10" t="e">
        <f ca="1">IF($B399&lt;='Visualization - Projection'!$C$18,OFFSET(Projection!AM399,$A$2,0),NA())</f>
        <v>#N/A</v>
      </c>
      <c r="AF399" s="3" t="e">
        <f ca="1">IF($B399&lt;='Visualization - Projection'!$C$18,OFFSET(Projection!K399,$A$2,0),NA())</f>
        <v>#N/A</v>
      </c>
      <c r="AG399" s="3" t="e">
        <f ca="1">IF($B399&lt;='Visualization - Projection'!$C$18,OFFSET(Projection!M399,$A$2,0),NA())</f>
        <v>#N/A</v>
      </c>
      <c r="AH399" s="3" t="e">
        <f ca="1">IF($B399&lt;='Visualization - Projection'!$C$18,OFFSET(Projection!N399,$A$2,0),NA())</f>
        <v>#N/A</v>
      </c>
    </row>
    <row r="400" spans="2:34">
      <c r="B400" s="9" t="e">
        <f ca="1">IF(B399&lt;'Visualization - Projection'!$C$18,OFFSET(Projection!A400,$A$2,0),NA())</f>
        <v>#N/A</v>
      </c>
      <c r="C400" s="10" t="e">
        <f ca="1">IF($B400&lt;='Visualization - Projection'!$C$18,OFFSET(Projection!B400,$A$2,0),NA())</f>
        <v>#N/A</v>
      </c>
      <c r="D400" s="11" t="e">
        <f ca="1">IF($B400&lt;='Visualization - Projection'!$C$18,OFFSET(Projection!C400,$A$2,0),NA())</f>
        <v>#N/A</v>
      </c>
      <c r="E400" s="12" t="e">
        <f ca="1">IF($B400&lt;='Visualization - Projection'!$C$18,OFFSET(Projection!D400,$A$2,0),NA())</f>
        <v>#N/A</v>
      </c>
      <c r="F400" s="12" t="e">
        <f ca="1">IF($B400&lt;='Visualization - Projection'!$C$18,OFFSET(Projection!#REF!,$A$2,0),NA())</f>
        <v>#N/A</v>
      </c>
      <c r="G400" s="10" t="e">
        <f ca="1">IF($B400&lt;='Visualization - Projection'!$C$18,OFFSET(Projection!E400,$A$2,0),NA())</f>
        <v>#N/A</v>
      </c>
      <c r="H400" s="12" t="e">
        <f ca="1">IF($B400&lt;='Visualization - Projection'!$C$18,OFFSET(Projection!F400,$A$2,0),NA())</f>
        <v>#N/A</v>
      </c>
      <c r="I400" s="12" t="e">
        <f ca="1">IF($B400&lt;='Visualization - Projection'!$C$18,OFFSET(Projection!#REF!,$A$2,0),NA())</f>
        <v>#N/A</v>
      </c>
      <c r="J400" s="10" t="e">
        <f ca="1">IF($B400&lt;='Visualization - Projection'!$C$18,OFFSET(Projection!O400,$A$2,0),NA())</f>
        <v>#N/A</v>
      </c>
      <c r="K400" s="10" t="e">
        <f ca="1">IF($B400&lt;='Visualization - Projection'!$C$18,OFFSET(Projection!P400,$A$2,0),NA())</f>
        <v>#N/A</v>
      </c>
      <c r="L400" s="12" t="e">
        <f ca="1">IF($B400&lt;='Visualization - Projection'!$C$18,OFFSET(Projection!Q400,$A$2,0),NA())</f>
        <v>#N/A</v>
      </c>
      <c r="M400" s="12" t="e">
        <f ca="1">IF($B400&lt;='Visualization - Projection'!$C$18,OFFSET(Projection!#REF!,$A$2,0),NA())</f>
        <v>#N/A</v>
      </c>
      <c r="N400" s="10" t="e">
        <f ca="1">IF($B400&lt;='Visualization - Projection'!$C$18,OFFSET(Projection!T400,$A$2,0),NA())</f>
        <v>#N/A</v>
      </c>
      <c r="O400" s="11" t="e">
        <f ca="1">IF($B400&lt;='Visualization - Projection'!$C$18,OFFSET(Projection!U400,$A$2,0),NA())</f>
        <v>#N/A</v>
      </c>
      <c r="P400" s="12" t="e">
        <f ca="1">IF($B400&lt;='Visualization - Projection'!$C$18,OFFSET(Projection!V400,$A$2,0),NA())</f>
        <v>#N/A</v>
      </c>
      <c r="Q400" s="10" t="e">
        <f ca="1">IF($B400&lt;='Visualization - Projection'!$C$18,OFFSET(Projection!W400,$A$2,0),NA())</f>
        <v>#N/A</v>
      </c>
      <c r="R400" s="11" t="e">
        <f ca="1">IF($B400&lt;='Visualization - Projection'!$C$18,OFFSET(Projection!X400,$A$2,0),NA())</f>
        <v>#N/A</v>
      </c>
      <c r="S400" s="12" t="e">
        <f ca="1">IF($B400&lt;='Visualization - Projection'!$C$18,OFFSET(Projection!Y400,$A$2,0),NA())</f>
        <v>#N/A</v>
      </c>
      <c r="T400" s="10" t="e">
        <f ca="1">IF($B400&lt;='Visualization - Projection'!$C$18,OFFSET(Projection!Z400,$A$2,0),NA())</f>
        <v>#N/A</v>
      </c>
      <c r="U400" s="10" t="e">
        <f ca="1">IF($B400&lt;='Visualization - Projection'!$C$18,OFFSET(Projection!AA400,$A$2,0),NA())</f>
        <v>#N/A</v>
      </c>
      <c r="V400" s="12" t="e">
        <f ca="1">IF($B400&lt;='Visualization - Projection'!$C$18,OFFSET(Projection!AB400,$A$2,0),NA())</f>
        <v>#N/A</v>
      </c>
      <c r="W400" s="10" t="e">
        <f ca="1">IF($B400&lt;='Visualization - Projection'!$C$18,OFFSET(Projection!AC400,$A$2,0),NA())</f>
        <v>#N/A</v>
      </c>
      <c r="X400" s="12" t="e">
        <f ca="1">IF($B400&lt;='Visualization - Projection'!$C$18,OFFSET(Projection!AD400,$A$2,0),NA())</f>
        <v>#N/A</v>
      </c>
      <c r="Y400" s="11" t="e">
        <f ca="1">IF($B400&lt;='Visualization - Projection'!$C$18,OFFSET(Projection!AE400,$A$2,0),NA())</f>
        <v>#N/A</v>
      </c>
      <c r="Z400" s="10" t="e">
        <f ca="1">IF($B400&lt;='Visualization - Projection'!$C$18,OFFSET(Projection!AI400,$A$2,0),NA())</f>
        <v>#N/A</v>
      </c>
      <c r="AA400" s="11" t="e">
        <f ca="1">IF($B400&lt;='Visualization - Projection'!$C$18,OFFSET(Projection!AJ400,$A$2,0),NA())</f>
        <v>#N/A</v>
      </c>
      <c r="AB400" s="11" t="e">
        <f ca="1">IF($B400&lt;='Visualization - Projection'!$C$18,OFFSET(Projection!#REF!,$A$2,0),NA())</f>
        <v>#N/A</v>
      </c>
      <c r="AC400" s="11" t="e">
        <f ca="1">IF($B400&lt;='Visualization - Projection'!$C$18,OFFSET(Projection!AK400,$A$2,0),NA())</f>
        <v>#N/A</v>
      </c>
      <c r="AD400" s="10" t="e">
        <f ca="1">IF($B400&lt;='Visualization - Projection'!$C$18,OFFSET(Projection!AL400,$A$2,0),NA())</f>
        <v>#N/A</v>
      </c>
      <c r="AE400" s="10" t="e">
        <f ca="1">IF($B400&lt;='Visualization - Projection'!$C$18,OFFSET(Projection!AM400,$A$2,0),NA())</f>
        <v>#N/A</v>
      </c>
      <c r="AF400" s="3" t="e">
        <f ca="1">IF($B400&lt;='Visualization - Projection'!$C$18,OFFSET(Projection!K400,$A$2,0),NA())</f>
        <v>#N/A</v>
      </c>
      <c r="AG400" s="3" t="e">
        <f ca="1">IF($B400&lt;='Visualization - Projection'!$C$18,OFFSET(Projection!M400,$A$2,0),NA())</f>
        <v>#N/A</v>
      </c>
      <c r="AH400" s="3" t="e">
        <f ca="1">IF($B400&lt;='Visualization - Projection'!$C$18,OFFSET(Projection!N400,$A$2,0),NA())</f>
        <v>#N/A</v>
      </c>
    </row>
    <row r="401" spans="2:34">
      <c r="B401" s="9" t="e">
        <f ca="1">IF(B400&lt;'Visualization - Projection'!$C$18,OFFSET(Projection!A401,$A$2,0),NA())</f>
        <v>#N/A</v>
      </c>
      <c r="C401" s="10" t="e">
        <f ca="1">IF($B401&lt;='Visualization - Projection'!$C$18,OFFSET(Projection!B401,$A$2,0),NA())</f>
        <v>#N/A</v>
      </c>
      <c r="D401" s="11" t="e">
        <f ca="1">IF($B401&lt;='Visualization - Projection'!$C$18,OFFSET(Projection!C401,$A$2,0),NA())</f>
        <v>#N/A</v>
      </c>
      <c r="E401" s="12" t="e">
        <f ca="1">IF($B401&lt;='Visualization - Projection'!$C$18,OFFSET(Projection!D401,$A$2,0),NA())</f>
        <v>#N/A</v>
      </c>
      <c r="F401" s="12" t="e">
        <f ca="1">IF($B401&lt;='Visualization - Projection'!$C$18,OFFSET(Projection!#REF!,$A$2,0),NA())</f>
        <v>#N/A</v>
      </c>
      <c r="G401" s="10" t="e">
        <f ca="1">IF($B401&lt;='Visualization - Projection'!$C$18,OFFSET(Projection!E401,$A$2,0),NA())</f>
        <v>#N/A</v>
      </c>
      <c r="H401" s="12" t="e">
        <f ca="1">IF($B401&lt;='Visualization - Projection'!$C$18,OFFSET(Projection!F401,$A$2,0),NA())</f>
        <v>#N/A</v>
      </c>
      <c r="I401" s="12" t="e">
        <f ca="1">IF($B401&lt;='Visualization - Projection'!$C$18,OFFSET(Projection!#REF!,$A$2,0),NA())</f>
        <v>#N/A</v>
      </c>
      <c r="J401" s="10" t="e">
        <f ca="1">IF($B401&lt;='Visualization - Projection'!$C$18,OFFSET(Projection!O401,$A$2,0),NA())</f>
        <v>#N/A</v>
      </c>
      <c r="K401" s="10" t="e">
        <f ca="1">IF($B401&lt;='Visualization - Projection'!$C$18,OFFSET(Projection!P401,$A$2,0),NA())</f>
        <v>#N/A</v>
      </c>
      <c r="L401" s="12" t="e">
        <f ca="1">IF($B401&lt;='Visualization - Projection'!$C$18,OFFSET(Projection!Q401,$A$2,0),NA())</f>
        <v>#N/A</v>
      </c>
      <c r="M401" s="12" t="e">
        <f ca="1">IF($B401&lt;='Visualization - Projection'!$C$18,OFFSET(Projection!#REF!,$A$2,0),NA())</f>
        <v>#N/A</v>
      </c>
      <c r="N401" s="10" t="e">
        <f ca="1">IF($B401&lt;='Visualization - Projection'!$C$18,OFFSET(Projection!T401,$A$2,0),NA())</f>
        <v>#N/A</v>
      </c>
      <c r="O401" s="11" t="e">
        <f ca="1">IF($B401&lt;='Visualization - Projection'!$C$18,OFFSET(Projection!U401,$A$2,0),NA())</f>
        <v>#N/A</v>
      </c>
      <c r="P401" s="12" t="e">
        <f ca="1">IF($B401&lt;='Visualization - Projection'!$C$18,OFFSET(Projection!V401,$A$2,0),NA())</f>
        <v>#N/A</v>
      </c>
      <c r="Q401" s="10" t="e">
        <f ca="1">IF($B401&lt;='Visualization - Projection'!$C$18,OFFSET(Projection!W401,$A$2,0),NA())</f>
        <v>#N/A</v>
      </c>
      <c r="R401" s="11" t="e">
        <f ca="1">IF($B401&lt;='Visualization - Projection'!$C$18,OFFSET(Projection!X401,$A$2,0),NA())</f>
        <v>#N/A</v>
      </c>
      <c r="S401" s="12" t="e">
        <f ca="1">IF($B401&lt;='Visualization - Projection'!$C$18,OFFSET(Projection!Y401,$A$2,0),NA())</f>
        <v>#N/A</v>
      </c>
      <c r="T401" s="10" t="e">
        <f ca="1">IF($B401&lt;='Visualization - Projection'!$C$18,OFFSET(Projection!Z401,$A$2,0),NA())</f>
        <v>#N/A</v>
      </c>
      <c r="U401" s="10" t="e">
        <f ca="1">IF($B401&lt;='Visualization - Projection'!$C$18,OFFSET(Projection!AA401,$A$2,0),NA())</f>
        <v>#N/A</v>
      </c>
      <c r="V401" s="12" t="e">
        <f ca="1">IF($B401&lt;='Visualization - Projection'!$C$18,OFFSET(Projection!AB401,$A$2,0),NA())</f>
        <v>#N/A</v>
      </c>
      <c r="W401" s="10" t="e">
        <f ca="1">IF($B401&lt;='Visualization - Projection'!$C$18,OFFSET(Projection!AC401,$A$2,0),NA())</f>
        <v>#N/A</v>
      </c>
      <c r="X401" s="12" t="e">
        <f ca="1">IF($B401&lt;='Visualization - Projection'!$C$18,OFFSET(Projection!AD401,$A$2,0),NA())</f>
        <v>#N/A</v>
      </c>
      <c r="Y401" s="11" t="e">
        <f ca="1">IF($B401&lt;='Visualization - Projection'!$C$18,OFFSET(Projection!AE401,$A$2,0),NA())</f>
        <v>#N/A</v>
      </c>
      <c r="Z401" s="10" t="e">
        <f ca="1">IF($B401&lt;='Visualization - Projection'!$C$18,OFFSET(Projection!AI401,$A$2,0),NA())</f>
        <v>#N/A</v>
      </c>
      <c r="AA401" s="11" t="e">
        <f ca="1">IF($B401&lt;='Visualization - Projection'!$C$18,OFFSET(Projection!AJ401,$A$2,0),NA())</f>
        <v>#N/A</v>
      </c>
      <c r="AB401" s="11" t="e">
        <f ca="1">IF($B401&lt;='Visualization - Projection'!$C$18,OFFSET(Projection!#REF!,$A$2,0),NA())</f>
        <v>#N/A</v>
      </c>
      <c r="AC401" s="11" t="e">
        <f ca="1">IF($B401&lt;='Visualization - Projection'!$C$18,OFFSET(Projection!AK401,$A$2,0),NA())</f>
        <v>#N/A</v>
      </c>
      <c r="AD401" s="10" t="e">
        <f ca="1">IF($B401&lt;='Visualization - Projection'!$C$18,OFFSET(Projection!AL401,$A$2,0),NA())</f>
        <v>#N/A</v>
      </c>
      <c r="AE401" s="10" t="e">
        <f ca="1">IF($B401&lt;='Visualization - Projection'!$C$18,OFFSET(Projection!AM401,$A$2,0),NA())</f>
        <v>#N/A</v>
      </c>
      <c r="AF401" s="3" t="e">
        <f ca="1">IF($B401&lt;='Visualization - Projection'!$C$18,OFFSET(Projection!K401,$A$2,0),NA())</f>
        <v>#N/A</v>
      </c>
      <c r="AG401" s="3" t="e">
        <f ca="1">IF($B401&lt;='Visualization - Projection'!$C$18,OFFSET(Projection!M401,$A$2,0),NA())</f>
        <v>#N/A</v>
      </c>
      <c r="AH401" s="3" t="e">
        <f ca="1">IF($B401&lt;='Visualization - Projection'!$C$18,OFFSET(Projection!N401,$A$2,0),NA())</f>
        <v>#N/A</v>
      </c>
    </row>
    <row r="402" spans="2:34">
      <c r="B402" s="9" t="e">
        <f ca="1">IF(B401&lt;'Visualization - Projection'!$C$18,OFFSET(Projection!A402,$A$2,0),NA())</f>
        <v>#N/A</v>
      </c>
      <c r="C402" s="10" t="e">
        <f ca="1">IF($B402&lt;='Visualization - Projection'!$C$18,OFFSET(Projection!B402,$A$2,0),NA())</f>
        <v>#N/A</v>
      </c>
      <c r="D402" s="11" t="e">
        <f ca="1">IF($B402&lt;='Visualization - Projection'!$C$18,OFFSET(Projection!C402,$A$2,0),NA())</f>
        <v>#N/A</v>
      </c>
      <c r="E402" s="12" t="e">
        <f ca="1">IF($B402&lt;='Visualization - Projection'!$C$18,OFFSET(Projection!D402,$A$2,0),NA())</f>
        <v>#N/A</v>
      </c>
      <c r="F402" s="12" t="e">
        <f ca="1">IF($B402&lt;='Visualization - Projection'!$C$18,OFFSET(Projection!#REF!,$A$2,0),NA())</f>
        <v>#N/A</v>
      </c>
      <c r="G402" s="10" t="e">
        <f ca="1">IF($B402&lt;='Visualization - Projection'!$C$18,OFFSET(Projection!E402,$A$2,0),NA())</f>
        <v>#N/A</v>
      </c>
      <c r="H402" s="12" t="e">
        <f ca="1">IF($B402&lt;='Visualization - Projection'!$C$18,OFFSET(Projection!F402,$A$2,0),NA())</f>
        <v>#N/A</v>
      </c>
      <c r="I402" s="12" t="e">
        <f ca="1">IF($B402&lt;='Visualization - Projection'!$C$18,OFFSET(Projection!#REF!,$A$2,0),NA())</f>
        <v>#N/A</v>
      </c>
      <c r="J402" s="10" t="e">
        <f ca="1">IF($B402&lt;='Visualization - Projection'!$C$18,OFFSET(Projection!O402,$A$2,0),NA())</f>
        <v>#N/A</v>
      </c>
      <c r="K402" s="10" t="e">
        <f ca="1">IF($B402&lt;='Visualization - Projection'!$C$18,OFFSET(Projection!P402,$A$2,0),NA())</f>
        <v>#N/A</v>
      </c>
      <c r="L402" s="12" t="e">
        <f ca="1">IF($B402&lt;='Visualization - Projection'!$C$18,OFFSET(Projection!Q402,$A$2,0),NA())</f>
        <v>#N/A</v>
      </c>
      <c r="M402" s="12" t="e">
        <f ca="1">IF($B402&lt;='Visualization - Projection'!$C$18,OFFSET(Projection!#REF!,$A$2,0),NA())</f>
        <v>#N/A</v>
      </c>
      <c r="N402" s="10" t="e">
        <f ca="1">IF($B402&lt;='Visualization - Projection'!$C$18,OFFSET(Projection!T402,$A$2,0),NA())</f>
        <v>#N/A</v>
      </c>
      <c r="O402" s="11" t="e">
        <f ca="1">IF($B402&lt;='Visualization - Projection'!$C$18,OFFSET(Projection!U402,$A$2,0),NA())</f>
        <v>#N/A</v>
      </c>
      <c r="P402" s="12" t="e">
        <f ca="1">IF($B402&lt;='Visualization - Projection'!$C$18,OFFSET(Projection!V402,$A$2,0),NA())</f>
        <v>#N/A</v>
      </c>
      <c r="Q402" s="10" t="e">
        <f ca="1">IF($B402&lt;='Visualization - Projection'!$C$18,OFFSET(Projection!W402,$A$2,0),NA())</f>
        <v>#N/A</v>
      </c>
      <c r="R402" s="11" t="e">
        <f ca="1">IF($B402&lt;='Visualization - Projection'!$C$18,OFFSET(Projection!X402,$A$2,0),NA())</f>
        <v>#N/A</v>
      </c>
      <c r="S402" s="12" t="e">
        <f ca="1">IF($B402&lt;='Visualization - Projection'!$C$18,OFFSET(Projection!Y402,$A$2,0),NA())</f>
        <v>#N/A</v>
      </c>
      <c r="T402" s="10" t="e">
        <f ca="1">IF($B402&lt;='Visualization - Projection'!$C$18,OFFSET(Projection!Z402,$A$2,0),NA())</f>
        <v>#N/A</v>
      </c>
      <c r="U402" s="10" t="e">
        <f ca="1">IF($B402&lt;='Visualization - Projection'!$C$18,OFFSET(Projection!AA402,$A$2,0),NA())</f>
        <v>#N/A</v>
      </c>
      <c r="V402" s="12" t="e">
        <f ca="1">IF($B402&lt;='Visualization - Projection'!$C$18,OFFSET(Projection!AB402,$A$2,0),NA())</f>
        <v>#N/A</v>
      </c>
      <c r="W402" s="10" t="e">
        <f ca="1">IF($B402&lt;='Visualization - Projection'!$C$18,OFFSET(Projection!AC402,$A$2,0),NA())</f>
        <v>#N/A</v>
      </c>
      <c r="X402" s="12" t="e">
        <f ca="1">IF($B402&lt;='Visualization - Projection'!$C$18,OFFSET(Projection!AD402,$A$2,0),NA())</f>
        <v>#N/A</v>
      </c>
      <c r="Y402" s="11" t="e">
        <f ca="1">IF($B402&lt;='Visualization - Projection'!$C$18,OFFSET(Projection!AE402,$A$2,0),NA())</f>
        <v>#N/A</v>
      </c>
      <c r="Z402" s="10" t="e">
        <f ca="1">IF($B402&lt;='Visualization - Projection'!$C$18,OFFSET(Projection!AI402,$A$2,0),NA())</f>
        <v>#N/A</v>
      </c>
      <c r="AA402" s="11" t="e">
        <f ca="1">IF($B402&lt;='Visualization - Projection'!$C$18,OFFSET(Projection!AJ402,$A$2,0),NA())</f>
        <v>#N/A</v>
      </c>
      <c r="AB402" s="11" t="e">
        <f ca="1">IF($B402&lt;='Visualization - Projection'!$C$18,OFFSET(Projection!#REF!,$A$2,0),NA())</f>
        <v>#N/A</v>
      </c>
      <c r="AC402" s="11" t="e">
        <f ca="1">IF($B402&lt;='Visualization - Projection'!$C$18,OFFSET(Projection!AK402,$A$2,0),NA())</f>
        <v>#N/A</v>
      </c>
      <c r="AD402" s="10" t="e">
        <f ca="1">IF($B402&lt;='Visualization - Projection'!$C$18,OFFSET(Projection!AL402,$A$2,0),NA())</f>
        <v>#N/A</v>
      </c>
      <c r="AE402" s="10" t="e">
        <f ca="1">IF($B402&lt;='Visualization - Projection'!$C$18,OFFSET(Projection!AM402,$A$2,0),NA())</f>
        <v>#N/A</v>
      </c>
      <c r="AF402" s="3" t="e">
        <f ca="1">IF($B402&lt;='Visualization - Projection'!$C$18,OFFSET(Projection!K402,$A$2,0),NA())</f>
        <v>#N/A</v>
      </c>
      <c r="AG402" s="3" t="e">
        <f ca="1">IF($B402&lt;='Visualization - Projection'!$C$18,OFFSET(Projection!M402,$A$2,0),NA())</f>
        <v>#N/A</v>
      </c>
      <c r="AH402" s="3" t="e">
        <f ca="1">IF($B402&lt;='Visualization - Projection'!$C$18,OFFSET(Projection!N402,$A$2,0),NA())</f>
        <v>#N/A</v>
      </c>
    </row>
    <row r="403" spans="2:34">
      <c r="B403" s="9" t="e">
        <f ca="1">IF(B402&lt;'Visualization - Projection'!$C$18,OFFSET(Projection!A403,$A$2,0),NA())</f>
        <v>#N/A</v>
      </c>
      <c r="C403" s="10" t="e">
        <f ca="1">IF($B403&lt;='Visualization - Projection'!$C$18,OFFSET(Projection!B403,$A$2,0),NA())</f>
        <v>#N/A</v>
      </c>
      <c r="D403" s="11" t="e">
        <f ca="1">IF($B403&lt;='Visualization - Projection'!$C$18,OFFSET(Projection!C403,$A$2,0),NA())</f>
        <v>#N/A</v>
      </c>
      <c r="E403" s="12" t="e">
        <f ca="1">IF($B403&lt;='Visualization - Projection'!$C$18,OFFSET(Projection!D403,$A$2,0),NA())</f>
        <v>#N/A</v>
      </c>
      <c r="F403" s="12" t="e">
        <f ca="1">IF($B403&lt;='Visualization - Projection'!$C$18,OFFSET(Projection!#REF!,$A$2,0),NA())</f>
        <v>#N/A</v>
      </c>
      <c r="G403" s="10" t="e">
        <f ca="1">IF($B403&lt;='Visualization - Projection'!$C$18,OFFSET(Projection!E403,$A$2,0),NA())</f>
        <v>#N/A</v>
      </c>
      <c r="H403" s="12" t="e">
        <f ca="1">IF($B403&lt;='Visualization - Projection'!$C$18,OFFSET(Projection!F403,$A$2,0),NA())</f>
        <v>#N/A</v>
      </c>
      <c r="I403" s="12" t="e">
        <f ca="1">IF($B403&lt;='Visualization - Projection'!$C$18,OFFSET(Projection!#REF!,$A$2,0),NA())</f>
        <v>#N/A</v>
      </c>
      <c r="J403" s="10" t="e">
        <f ca="1">IF($B403&lt;='Visualization - Projection'!$C$18,OFFSET(Projection!O403,$A$2,0),NA())</f>
        <v>#N/A</v>
      </c>
      <c r="K403" s="10" t="e">
        <f ca="1">IF($B403&lt;='Visualization - Projection'!$C$18,OFFSET(Projection!P403,$A$2,0),NA())</f>
        <v>#N/A</v>
      </c>
      <c r="L403" s="12" t="e">
        <f ca="1">IF($B403&lt;='Visualization - Projection'!$C$18,OFFSET(Projection!Q403,$A$2,0),NA())</f>
        <v>#N/A</v>
      </c>
      <c r="M403" s="12" t="e">
        <f ca="1">IF($B403&lt;='Visualization - Projection'!$C$18,OFFSET(Projection!#REF!,$A$2,0),NA())</f>
        <v>#N/A</v>
      </c>
      <c r="N403" s="10" t="e">
        <f ca="1">IF($B403&lt;='Visualization - Projection'!$C$18,OFFSET(Projection!T403,$A$2,0),NA())</f>
        <v>#N/A</v>
      </c>
      <c r="O403" s="11" t="e">
        <f ca="1">IF($B403&lt;='Visualization - Projection'!$C$18,OFFSET(Projection!U403,$A$2,0),NA())</f>
        <v>#N/A</v>
      </c>
      <c r="P403" s="12" t="e">
        <f ca="1">IF($B403&lt;='Visualization - Projection'!$C$18,OFFSET(Projection!V403,$A$2,0),NA())</f>
        <v>#N/A</v>
      </c>
      <c r="Q403" s="10" t="e">
        <f ca="1">IF($B403&lt;='Visualization - Projection'!$C$18,OFFSET(Projection!W403,$A$2,0),NA())</f>
        <v>#N/A</v>
      </c>
      <c r="R403" s="11" t="e">
        <f ca="1">IF($B403&lt;='Visualization - Projection'!$C$18,OFFSET(Projection!X403,$A$2,0),NA())</f>
        <v>#N/A</v>
      </c>
      <c r="S403" s="12" t="e">
        <f ca="1">IF($B403&lt;='Visualization - Projection'!$C$18,OFFSET(Projection!Y403,$A$2,0),NA())</f>
        <v>#N/A</v>
      </c>
      <c r="T403" s="10" t="e">
        <f ca="1">IF($B403&lt;='Visualization - Projection'!$C$18,OFFSET(Projection!Z403,$A$2,0),NA())</f>
        <v>#N/A</v>
      </c>
      <c r="U403" s="10" t="e">
        <f ca="1">IF($B403&lt;='Visualization - Projection'!$C$18,OFFSET(Projection!AA403,$A$2,0),NA())</f>
        <v>#N/A</v>
      </c>
      <c r="V403" s="12" t="e">
        <f ca="1">IF($B403&lt;='Visualization - Projection'!$C$18,OFFSET(Projection!AB403,$A$2,0),NA())</f>
        <v>#N/A</v>
      </c>
      <c r="W403" s="10" t="e">
        <f ca="1">IF($B403&lt;='Visualization - Projection'!$C$18,OFFSET(Projection!AC403,$A$2,0),NA())</f>
        <v>#N/A</v>
      </c>
      <c r="X403" s="12" t="e">
        <f ca="1">IF($B403&lt;='Visualization - Projection'!$C$18,OFFSET(Projection!AD403,$A$2,0),NA())</f>
        <v>#N/A</v>
      </c>
      <c r="Y403" s="11" t="e">
        <f ca="1">IF($B403&lt;='Visualization - Projection'!$C$18,OFFSET(Projection!AE403,$A$2,0),NA())</f>
        <v>#N/A</v>
      </c>
      <c r="Z403" s="10" t="e">
        <f ca="1">IF($B403&lt;='Visualization - Projection'!$C$18,OFFSET(Projection!AI403,$A$2,0),NA())</f>
        <v>#N/A</v>
      </c>
      <c r="AA403" s="11" t="e">
        <f ca="1">IF($B403&lt;='Visualization - Projection'!$C$18,OFFSET(Projection!AJ403,$A$2,0),NA())</f>
        <v>#N/A</v>
      </c>
      <c r="AB403" s="11" t="e">
        <f ca="1">IF($B403&lt;='Visualization - Projection'!$C$18,OFFSET(Projection!#REF!,$A$2,0),NA())</f>
        <v>#N/A</v>
      </c>
      <c r="AC403" s="11" t="e">
        <f ca="1">IF($B403&lt;='Visualization - Projection'!$C$18,OFFSET(Projection!AK403,$A$2,0),NA())</f>
        <v>#N/A</v>
      </c>
      <c r="AD403" s="10" t="e">
        <f ca="1">IF($B403&lt;='Visualization - Projection'!$C$18,OFFSET(Projection!AL403,$A$2,0),NA())</f>
        <v>#N/A</v>
      </c>
      <c r="AE403" s="10" t="e">
        <f ca="1">IF($B403&lt;='Visualization - Projection'!$C$18,OFFSET(Projection!AM403,$A$2,0),NA())</f>
        <v>#N/A</v>
      </c>
      <c r="AF403" s="3" t="e">
        <f ca="1">IF($B403&lt;='Visualization - Projection'!$C$18,OFFSET(Projection!K403,$A$2,0),NA())</f>
        <v>#N/A</v>
      </c>
      <c r="AG403" s="3" t="e">
        <f ca="1">IF($B403&lt;='Visualization - Projection'!$C$18,OFFSET(Projection!M403,$A$2,0),NA())</f>
        <v>#N/A</v>
      </c>
      <c r="AH403" s="3" t="e">
        <f ca="1">IF($B403&lt;='Visualization - Projection'!$C$18,OFFSET(Projection!N403,$A$2,0),NA())</f>
        <v>#N/A</v>
      </c>
    </row>
    <row r="404" spans="2:34">
      <c r="B404" s="9" t="e">
        <f ca="1">IF(B403&lt;'Visualization - Projection'!$C$18,OFFSET(Projection!A404,$A$2,0),NA())</f>
        <v>#N/A</v>
      </c>
      <c r="C404" s="10" t="e">
        <f ca="1">IF($B404&lt;='Visualization - Projection'!$C$18,OFFSET(Projection!B404,$A$2,0),NA())</f>
        <v>#N/A</v>
      </c>
      <c r="D404" s="11" t="e">
        <f ca="1">IF($B404&lt;='Visualization - Projection'!$C$18,OFFSET(Projection!C404,$A$2,0),NA())</f>
        <v>#N/A</v>
      </c>
      <c r="E404" s="12" t="e">
        <f ca="1">IF($B404&lt;='Visualization - Projection'!$C$18,OFFSET(Projection!D404,$A$2,0),NA())</f>
        <v>#N/A</v>
      </c>
      <c r="F404" s="12" t="e">
        <f ca="1">IF($B404&lt;='Visualization - Projection'!$C$18,OFFSET(Projection!#REF!,$A$2,0),NA())</f>
        <v>#N/A</v>
      </c>
      <c r="G404" s="10" t="e">
        <f ca="1">IF($B404&lt;='Visualization - Projection'!$C$18,OFFSET(Projection!E404,$A$2,0),NA())</f>
        <v>#N/A</v>
      </c>
      <c r="H404" s="12" t="e">
        <f ca="1">IF($B404&lt;='Visualization - Projection'!$C$18,OFFSET(Projection!F404,$A$2,0),NA())</f>
        <v>#N/A</v>
      </c>
      <c r="I404" s="12" t="e">
        <f ca="1">IF($B404&lt;='Visualization - Projection'!$C$18,OFFSET(Projection!#REF!,$A$2,0),NA())</f>
        <v>#N/A</v>
      </c>
      <c r="J404" s="10" t="e">
        <f ca="1">IF($B404&lt;='Visualization - Projection'!$C$18,OFFSET(Projection!O404,$A$2,0),NA())</f>
        <v>#N/A</v>
      </c>
      <c r="K404" s="10" t="e">
        <f ca="1">IF($B404&lt;='Visualization - Projection'!$C$18,OFFSET(Projection!P404,$A$2,0),NA())</f>
        <v>#N/A</v>
      </c>
      <c r="L404" s="12" t="e">
        <f ca="1">IF($B404&lt;='Visualization - Projection'!$C$18,OFFSET(Projection!Q404,$A$2,0),NA())</f>
        <v>#N/A</v>
      </c>
      <c r="M404" s="12" t="e">
        <f ca="1">IF($B404&lt;='Visualization - Projection'!$C$18,OFFSET(Projection!#REF!,$A$2,0),NA())</f>
        <v>#N/A</v>
      </c>
      <c r="N404" s="10" t="e">
        <f ca="1">IF($B404&lt;='Visualization - Projection'!$C$18,OFFSET(Projection!T404,$A$2,0),NA())</f>
        <v>#N/A</v>
      </c>
      <c r="O404" s="11" t="e">
        <f ca="1">IF($B404&lt;='Visualization - Projection'!$C$18,OFFSET(Projection!U404,$A$2,0),NA())</f>
        <v>#N/A</v>
      </c>
      <c r="P404" s="12" t="e">
        <f ca="1">IF($B404&lt;='Visualization - Projection'!$C$18,OFFSET(Projection!V404,$A$2,0),NA())</f>
        <v>#N/A</v>
      </c>
      <c r="Q404" s="10" t="e">
        <f ca="1">IF($B404&lt;='Visualization - Projection'!$C$18,OFFSET(Projection!W404,$A$2,0),NA())</f>
        <v>#N/A</v>
      </c>
      <c r="R404" s="11" t="e">
        <f ca="1">IF($B404&lt;='Visualization - Projection'!$C$18,OFFSET(Projection!X404,$A$2,0),NA())</f>
        <v>#N/A</v>
      </c>
      <c r="S404" s="12" t="e">
        <f ca="1">IF($B404&lt;='Visualization - Projection'!$C$18,OFFSET(Projection!Y404,$A$2,0),NA())</f>
        <v>#N/A</v>
      </c>
      <c r="T404" s="10" t="e">
        <f ca="1">IF($B404&lt;='Visualization - Projection'!$C$18,OFFSET(Projection!Z404,$A$2,0),NA())</f>
        <v>#N/A</v>
      </c>
      <c r="U404" s="10" t="e">
        <f ca="1">IF($B404&lt;='Visualization - Projection'!$C$18,OFFSET(Projection!AA404,$A$2,0),NA())</f>
        <v>#N/A</v>
      </c>
      <c r="V404" s="12" t="e">
        <f ca="1">IF($B404&lt;='Visualization - Projection'!$C$18,OFFSET(Projection!AB404,$A$2,0),NA())</f>
        <v>#N/A</v>
      </c>
      <c r="W404" s="10" t="e">
        <f ca="1">IF($B404&lt;='Visualization - Projection'!$C$18,OFFSET(Projection!AC404,$A$2,0),NA())</f>
        <v>#N/A</v>
      </c>
      <c r="X404" s="12" t="e">
        <f ca="1">IF($B404&lt;='Visualization - Projection'!$C$18,OFFSET(Projection!AD404,$A$2,0),NA())</f>
        <v>#N/A</v>
      </c>
      <c r="Y404" s="11" t="e">
        <f ca="1">IF($B404&lt;='Visualization - Projection'!$C$18,OFFSET(Projection!AE404,$A$2,0),NA())</f>
        <v>#N/A</v>
      </c>
      <c r="Z404" s="10" t="e">
        <f ca="1">IF($B404&lt;='Visualization - Projection'!$C$18,OFFSET(Projection!AI404,$A$2,0),NA())</f>
        <v>#N/A</v>
      </c>
      <c r="AA404" s="11" t="e">
        <f ca="1">IF($B404&lt;='Visualization - Projection'!$C$18,OFFSET(Projection!AJ404,$A$2,0),NA())</f>
        <v>#N/A</v>
      </c>
      <c r="AB404" s="11" t="e">
        <f ca="1">IF($B404&lt;='Visualization - Projection'!$C$18,OFFSET(Projection!#REF!,$A$2,0),NA())</f>
        <v>#N/A</v>
      </c>
      <c r="AC404" s="11" t="e">
        <f ca="1">IF($B404&lt;='Visualization - Projection'!$C$18,OFFSET(Projection!AK404,$A$2,0),NA())</f>
        <v>#N/A</v>
      </c>
      <c r="AD404" s="10" t="e">
        <f ca="1">IF($B404&lt;='Visualization - Projection'!$C$18,OFFSET(Projection!AL404,$A$2,0),NA())</f>
        <v>#N/A</v>
      </c>
      <c r="AE404" s="10" t="e">
        <f ca="1">IF($B404&lt;='Visualization - Projection'!$C$18,OFFSET(Projection!AM404,$A$2,0),NA())</f>
        <v>#N/A</v>
      </c>
      <c r="AF404" s="3" t="e">
        <f ca="1">IF($B404&lt;='Visualization - Projection'!$C$18,OFFSET(Projection!K404,$A$2,0),NA())</f>
        <v>#N/A</v>
      </c>
      <c r="AG404" s="3" t="e">
        <f ca="1">IF($B404&lt;='Visualization - Projection'!$C$18,OFFSET(Projection!M404,$A$2,0),NA())</f>
        <v>#N/A</v>
      </c>
      <c r="AH404" s="3" t="e">
        <f ca="1">IF($B404&lt;='Visualization - Projection'!$C$18,OFFSET(Projection!N404,$A$2,0),NA())</f>
        <v>#N/A</v>
      </c>
    </row>
    <row r="405" spans="2:34">
      <c r="B405" s="9" t="e">
        <f ca="1">IF(B404&lt;'Visualization - Projection'!$C$18,OFFSET(Projection!A405,$A$2,0),NA())</f>
        <v>#N/A</v>
      </c>
      <c r="C405" s="10" t="e">
        <f ca="1">IF($B405&lt;='Visualization - Projection'!$C$18,OFFSET(Projection!B405,$A$2,0),NA())</f>
        <v>#N/A</v>
      </c>
      <c r="D405" s="11" t="e">
        <f ca="1">IF($B405&lt;='Visualization - Projection'!$C$18,OFFSET(Projection!C405,$A$2,0),NA())</f>
        <v>#N/A</v>
      </c>
      <c r="E405" s="12" t="e">
        <f ca="1">IF($B405&lt;='Visualization - Projection'!$C$18,OFFSET(Projection!D405,$A$2,0),NA())</f>
        <v>#N/A</v>
      </c>
      <c r="F405" s="12" t="e">
        <f ca="1">IF($B405&lt;='Visualization - Projection'!$C$18,OFFSET(Projection!#REF!,$A$2,0),NA())</f>
        <v>#N/A</v>
      </c>
      <c r="G405" s="10" t="e">
        <f ca="1">IF($B405&lt;='Visualization - Projection'!$C$18,OFFSET(Projection!E405,$A$2,0),NA())</f>
        <v>#N/A</v>
      </c>
      <c r="H405" s="12" t="e">
        <f ca="1">IF($B405&lt;='Visualization - Projection'!$C$18,OFFSET(Projection!F405,$A$2,0),NA())</f>
        <v>#N/A</v>
      </c>
      <c r="I405" s="12" t="e">
        <f ca="1">IF($B405&lt;='Visualization - Projection'!$C$18,OFFSET(Projection!#REF!,$A$2,0),NA())</f>
        <v>#N/A</v>
      </c>
      <c r="J405" s="10" t="e">
        <f ca="1">IF($B405&lt;='Visualization - Projection'!$C$18,OFFSET(Projection!O405,$A$2,0),NA())</f>
        <v>#N/A</v>
      </c>
      <c r="K405" s="10" t="e">
        <f ca="1">IF($B405&lt;='Visualization - Projection'!$C$18,OFFSET(Projection!P405,$A$2,0),NA())</f>
        <v>#N/A</v>
      </c>
      <c r="L405" s="12" t="e">
        <f ca="1">IF($B405&lt;='Visualization - Projection'!$C$18,OFFSET(Projection!Q405,$A$2,0),NA())</f>
        <v>#N/A</v>
      </c>
      <c r="M405" s="12" t="e">
        <f ca="1">IF($B405&lt;='Visualization - Projection'!$C$18,OFFSET(Projection!#REF!,$A$2,0),NA())</f>
        <v>#N/A</v>
      </c>
      <c r="N405" s="10" t="e">
        <f ca="1">IF($B405&lt;='Visualization - Projection'!$C$18,OFFSET(Projection!T405,$A$2,0),NA())</f>
        <v>#N/A</v>
      </c>
      <c r="O405" s="11" t="e">
        <f ca="1">IF($B405&lt;='Visualization - Projection'!$C$18,OFFSET(Projection!U405,$A$2,0),NA())</f>
        <v>#N/A</v>
      </c>
      <c r="P405" s="12" t="e">
        <f ca="1">IF($B405&lt;='Visualization - Projection'!$C$18,OFFSET(Projection!V405,$A$2,0),NA())</f>
        <v>#N/A</v>
      </c>
      <c r="Q405" s="10" t="e">
        <f ca="1">IF($B405&lt;='Visualization - Projection'!$C$18,OFFSET(Projection!W405,$A$2,0),NA())</f>
        <v>#N/A</v>
      </c>
      <c r="R405" s="11" t="e">
        <f ca="1">IF($B405&lt;='Visualization - Projection'!$C$18,OFFSET(Projection!X405,$A$2,0),NA())</f>
        <v>#N/A</v>
      </c>
      <c r="S405" s="12" t="e">
        <f ca="1">IF($B405&lt;='Visualization - Projection'!$C$18,OFFSET(Projection!Y405,$A$2,0),NA())</f>
        <v>#N/A</v>
      </c>
      <c r="T405" s="10" t="e">
        <f ca="1">IF($B405&lt;='Visualization - Projection'!$C$18,OFFSET(Projection!Z405,$A$2,0),NA())</f>
        <v>#N/A</v>
      </c>
      <c r="U405" s="10" t="e">
        <f ca="1">IF($B405&lt;='Visualization - Projection'!$C$18,OFFSET(Projection!AA405,$A$2,0),NA())</f>
        <v>#N/A</v>
      </c>
      <c r="V405" s="12" t="e">
        <f ca="1">IF($B405&lt;='Visualization - Projection'!$C$18,OFFSET(Projection!AB405,$A$2,0),NA())</f>
        <v>#N/A</v>
      </c>
      <c r="W405" s="10" t="e">
        <f ca="1">IF($B405&lt;='Visualization - Projection'!$C$18,OFFSET(Projection!AC405,$A$2,0),NA())</f>
        <v>#N/A</v>
      </c>
      <c r="X405" s="12" t="e">
        <f ca="1">IF($B405&lt;='Visualization - Projection'!$C$18,OFFSET(Projection!AD405,$A$2,0),NA())</f>
        <v>#N/A</v>
      </c>
      <c r="Y405" s="11" t="e">
        <f ca="1">IF($B405&lt;='Visualization - Projection'!$C$18,OFFSET(Projection!AE405,$A$2,0),NA())</f>
        <v>#N/A</v>
      </c>
      <c r="Z405" s="10" t="e">
        <f ca="1">IF($B405&lt;='Visualization - Projection'!$C$18,OFFSET(Projection!AI405,$A$2,0),NA())</f>
        <v>#N/A</v>
      </c>
      <c r="AA405" s="11" t="e">
        <f ca="1">IF($B405&lt;='Visualization - Projection'!$C$18,OFFSET(Projection!AJ405,$A$2,0),NA())</f>
        <v>#N/A</v>
      </c>
      <c r="AB405" s="11" t="e">
        <f ca="1">IF($B405&lt;='Visualization - Projection'!$C$18,OFFSET(Projection!#REF!,$A$2,0),NA())</f>
        <v>#N/A</v>
      </c>
      <c r="AC405" s="11" t="e">
        <f ca="1">IF($B405&lt;='Visualization - Projection'!$C$18,OFFSET(Projection!AK405,$A$2,0),NA())</f>
        <v>#N/A</v>
      </c>
      <c r="AD405" s="10" t="e">
        <f ca="1">IF($B405&lt;='Visualization - Projection'!$C$18,OFFSET(Projection!AL405,$A$2,0),NA())</f>
        <v>#N/A</v>
      </c>
      <c r="AE405" s="10" t="e">
        <f ca="1">IF($B405&lt;='Visualization - Projection'!$C$18,OFFSET(Projection!AM405,$A$2,0),NA())</f>
        <v>#N/A</v>
      </c>
      <c r="AF405" s="3" t="e">
        <f ca="1">IF($B405&lt;='Visualization - Projection'!$C$18,OFFSET(Projection!K405,$A$2,0),NA())</f>
        <v>#N/A</v>
      </c>
      <c r="AG405" s="3" t="e">
        <f ca="1">IF($B405&lt;='Visualization - Projection'!$C$18,OFFSET(Projection!M405,$A$2,0),NA())</f>
        <v>#N/A</v>
      </c>
      <c r="AH405" s="3" t="e">
        <f ca="1">IF($B405&lt;='Visualization - Projection'!$C$18,OFFSET(Projection!N405,$A$2,0),NA())</f>
        <v>#N/A</v>
      </c>
    </row>
    <row r="406" spans="2:34">
      <c r="B406" s="9" t="e">
        <f ca="1">IF(B405&lt;'Visualization - Projection'!$C$18,OFFSET(Projection!A406,$A$2,0),NA())</f>
        <v>#N/A</v>
      </c>
      <c r="C406" s="10" t="e">
        <f ca="1">IF($B406&lt;='Visualization - Projection'!$C$18,OFFSET(Projection!B406,$A$2,0),NA())</f>
        <v>#N/A</v>
      </c>
      <c r="D406" s="11" t="e">
        <f ca="1">IF($B406&lt;='Visualization - Projection'!$C$18,OFFSET(Projection!C406,$A$2,0),NA())</f>
        <v>#N/A</v>
      </c>
      <c r="E406" s="12" t="e">
        <f ca="1">IF($B406&lt;='Visualization - Projection'!$C$18,OFFSET(Projection!D406,$A$2,0),NA())</f>
        <v>#N/A</v>
      </c>
      <c r="F406" s="12" t="e">
        <f ca="1">IF($B406&lt;='Visualization - Projection'!$C$18,OFFSET(Projection!#REF!,$A$2,0),NA())</f>
        <v>#N/A</v>
      </c>
      <c r="G406" s="10" t="e">
        <f ca="1">IF($B406&lt;='Visualization - Projection'!$C$18,OFFSET(Projection!E406,$A$2,0),NA())</f>
        <v>#N/A</v>
      </c>
      <c r="H406" s="12" t="e">
        <f ca="1">IF($B406&lt;='Visualization - Projection'!$C$18,OFFSET(Projection!F406,$A$2,0),NA())</f>
        <v>#N/A</v>
      </c>
      <c r="I406" s="12" t="e">
        <f ca="1">IF($B406&lt;='Visualization - Projection'!$C$18,OFFSET(Projection!#REF!,$A$2,0),NA())</f>
        <v>#N/A</v>
      </c>
      <c r="J406" s="10" t="e">
        <f ca="1">IF($B406&lt;='Visualization - Projection'!$C$18,OFFSET(Projection!O406,$A$2,0),NA())</f>
        <v>#N/A</v>
      </c>
      <c r="K406" s="10" t="e">
        <f ca="1">IF($B406&lt;='Visualization - Projection'!$C$18,OFFSET(Projection!P406,$A$2,0),NA())</f>
        <v>#N/A</v>
      </c>
      <c r="L406" s="12" t="e">
        <f ca="1">IF($B406&lt;='Visualization - Projection'!$C$18,OFFSET(Projection!Q406,$A$2,0),NA())</f>
        <v>#N/A</v>
      </c>
      <c r="M406" s="12" t="e">
        <f ca="1">IF($B406&lt;='Visualization - Projection'!$C$18,OFFSET(Projection!#REF!,$A$2,0),NA())</f>
        <v>#N/A</v>
      </c>
      <c r="N406" s="10" t="e">
        <f ca="1">IF($B406&lt;='Visualization - Projection'!$C$18,OFFSET(Projection!T406,$A$2,0),NA())</f>
        <v>#N/A</v>
      </c>
      <c r="O406" s="11" t="e">
        <f ca="1">IF($B406&lt;='Visualization - Projection'!$C$18,OFFSET(Projection!U406,$A$2,0),NA())</f>
        <v>#N/A</v>
      </c>
      <c r="P406" s="12" t="e">
        <f ca="1">IF($B406&lt;='Visualization - Projection'!$C$18,OFFSET(Projection!V406,$A$2,0),NA())</f>
        <v>#N/A</v>
      </c>
      <c r="Q406" s="10" t="e">
        <f ca="1">IF($B406&lt;='Visualization - Projection'!$C$18,OFFSET(Projection!W406,$A$2,0),NA())</f>
        <v>#N/A</v>
      </c>
      <c r="R406" s="11" t="e">
        <f ca="1">IF($B406&lt;='Visualization - Projection'!$C$18,OFFSET(Projection!X406,$A$2,0),NA())</f>
        <v>#N/A</v>
      </c>
      <c r="S406" s="12" t="e">
        <f ca="1">IF($B406&lt;='Visualization - Projection'!$C$18,OFFSET(Projection!Y406,$A$2,0),NA())</f>
        <v>#N/A</v>
      </c>
      <c r="T406" s="10" t="e">
        <f ca="1">IF($B406&lt;='Visualization - Projection'!$C$18,OFFSET(Projection!Z406,$A$2,0),NA())</f>
        <v>#N/A</v>
      </c>
      <c r="U406" s="10" t="e">
        <f ca="1">IF($B406&lt;='Visualization - Projection'!$C$18,OFFSET(Projection!AA406,$A$2,0),NA())</f>
        <v>#N/A</v>
      </c>
      <c r="V406" s="12" t="e">
        <f ca="1">IF($B406&lt;='Visualization - Projection'!$C$18,OFFSET(Projection!AB406,$A$2,0),NA())</f>
        <v>#N/A</v>
      </c>
      <c r="W406" s="10" t="e">
        <f ca="1">IF($B406&lt;='Visualization - Projection'!$C$18,OFFSET(Projection!AC406,$A$2,0),NA())</f>
        <v>#N/A</v>
      </c>
      <c r="X406" s="12" t="e">
        <f ca="1">IF($B406&lt;='Visualization - Projection'!$C$18,OFFSET(Projection!AD406,$A$2,0),NA())</f>
        <v>#N/A</v>
      </c>
      <c r="Y406" s="11" t="e">
        <f ca="1">IF($B406&lt;='Visualization - Projection'!$C$18,OFFSET(Projection!AE406,$A$2,0),NA())</f>
        <v>#N/A</v>
      </c>
      <c r="Z406" s="10" t="e">
        <f ca="1">IF($B406&lt;='Visualization - Projection'!$C$18,OFFSET(Projection!AI406,$A$2,0),NA())</f>
        <v>#N/A</v>
      </c>
      <c r="AA406" s="11" t="e">
        <f ca="1">IF($B406&lt;='Visualization - Projection'!$C$18,OFFSET(Projection!AJ406,$A$2,0),NA())</f>
        <v>#N/A</v>
      </c>
      <c r="AB406" s="11" t="e">
        <f ca="1">IF($B406&lt;='Visualization - Projection'!$C$18,OFFSET(Projection!#REF!,$A$2,0),NA())</f>
        <v>#N/A</v>
      </c>
      <c r="AC406" s="11" t="e">
        <f ca="1">IF($B406&lt;='Visualization - Projection'!$C$18,OFFSET(Projection!AK406,$A$2,0),NA())</f>
        <v>#N/A</v>
      </c>
      <c r="AD406" s="10" t="e">
        <f ca="1">IF($B406&lt;='Visualization - Projection'!$C$18,OFFSET(Projection!AL406,$A$2,0),NA())</f>
        <v>#N/A</v>
      </c>
      <c r="AE406" s="10" t="e">
        <f ca="1">IF($B406&lt;='Visualization - Projection'!$C$18,OFFSET(Projection!AM406,$A$2,0),NA())</f>
        <v>#N/A</v>
      </c>
      <c r="AF406" s="3" t="e">
        <f ca="1">IF($B406&lt;='Visualization - Projection'!$C$18,OFFSET(Projection!K406,$A$2,0),NA())</f>
        <v>#N/A</v>
      </c>
      <c r="AG406" s="3" t="e">
        <f ca="1">IF($B406&lt;='Visualization - Projection'!$C$18,OFFSET(Projection!M406,$A$2,0),NA())</f>
        <v>#N/A</v>
      </c>
      <c r="AH406" s="3" t="e">
        <f ca="1">IF($B406&lt;='Visualization - Projection'!$C$18,OFFSET(Projection!N406,$A$2,0),NA())</f>
        <v>#N/A</v>
      </c>
    </row>
    <row r="407" spans="2:34">
      <c r="B407" s="9" t="e">
        <f ca="1">IF(B406&lt;'Visualization - Projection'!$C$18,OFFSET(Projection!A407,$A$2,0),NA())</f>
        <v>#N/A</v>
      </c>
      <c r="C407" s="10" t="e">
        <f ca="1">IF($B407&lt;='Visualization - Projection'!$C$18,OFFSET(Projection!B407,$A$2,0),NA())</f>
        <v>#N/A</v>
      </c>
      <c r="D407" s="11" t="e">
        <f ca="1">IF($B407&lt;='Visualization - Projection'!$C$18,OFFSET(Projection!C407,$A$2,0),NA())</f>
        <v>#N/A</v>
      </c>
      <c r="E407" s="12" t="e">
        <f ca="1">IF($B407&lt;='Visualization - Projection'!$C$18,OFFSET(Projection!D407,$A$2,0),NA())</f>
        <v>#N/A</v>
      </c>
      <c r="F407" s="12" t="e">
        <f ca="1">IF($B407&lt;='Visualization - Projection'!$C$18,OFFSET(Projection!#REF!,$A$2,0),NA())</f>
        <v>#N/A</v>
      </c>
      <c r="G407" s="10" t="e">
        <f ca="1">IF($B407&lt;='Visualization - Projection'!$C$18,OFFSET(Projection!E407,$A$2,0),NA())</f>
        <v>#N/A</v>
      </c>
      <c r="H407" s="12" t="e">
        <f ca="1">IF($B407&lt;='Visualization - Projection'!$C$18,OFFSET(Projection!F407,$A$2,0),NA())</f>
        <v>#N/A</v>
      </c>
      <c r="I407" s="12" t="e">
        <f ca="1">IF($B407&lt;='Visualization - Projection'!$C$18,OFFSET(Projection!#REF!,$A$2,0),NA())</f>
        <v>#N/A</v>
      </c>
      <c r="J407" s="10" t="e">
        <f ca="1">IF($B407&lt;='Visualization - Projection'!$C$18,OFFSET(Projection!O407,$A$2,0),NA())</f>
        <v>#N/A</v>
      </c>
      <c r="K407" s="10" t="e">
        <f ca="1">IF($B407&lt;='Visualization - Projection'!$C$18,OFFSET(Projection!P407,$A$2,0),NA())</f>
        <v>#N/A</v>
      </c>
      <c r="L407" s="12" t="e">
        <f ca="1">IF($B407&lt;='Visualization - Projection'!$C$18,OFFSET(Projection!Q407,$A$2,0),NA())</f>
        <v>#N/A</v>
      </c>
      <c r="M407" s="12" t="e">
        <f ca="1">IF($B407&lt;='Visualization - Projection'!$C$18,OFFSET(Projection!#REF!,$A$2,0),NA())</f>
        <v>#N/A</v>
      </c>
      <c r="N407" s="10" t="e">
        <f ca="1">IF($B407&lt;='Visualization - Projection'!$C$18,OFFSET(Projection!T407,$A$2,0),NA())</f>
        <v>#N/A</v>
      </c>
      <c r="O407" s="11" t="e">
        <f ca="1">IF($B407&lt;='Visualization - Projection'!$C$18,OFFSET(Projection!U407,$A$2,0),NA())</f>
        <v>#N/A</v>
      </c>
      <c r="P407" s="12" t="e">
        <f ca="1">IF($B407&lt;='Visualization - Projection'!$C$18,OFFSET(Projection!V407,$A$2,0),NA())</f>
        <v>#N/A</v>
      </c>
      <c r="Q407" s="10" t="e">
        <f ca="1">IF($B407&lt;='Visualization - Projection'!$C$18,OFFSET(Projection!W407,$A$2,0),NA())</f>
        <v>#N/A</v>
      </c>
      <c r="R407" s="11" t="e">
        <f ca="1">IF($B407&lt;='Visualization - Projection'!$C$18,OFFSET(Projection!X407,$A$2,0),NA())</f>
        <v>#N/A</v>
      </c>
      <c r="S407" s="12" t="e">
        <f ca="1">IF($B407&lt;='Visualization - Projection'!$C$18,OFFSET(Projection!Y407,$A$2,0),NA())</f>
        <v>#N/A</v>
      </c>
      <c r="T407" s="10" t="e">
        <f ca="1">IF($B407&lt;='Visualization - Projection'!$C$18,OFFSET(Projection!Z407,$A$2,0),NA())</f>
        <v>#N/A</v>
      </c>
      <c r="U407" s="10" t="e">
        <f ca="1">IF($B407&lt;='Visualization - Projection'!$C$18,OFFSET(Projection!AA407,$A$2,0),NA())</f>
        <v>#N/A</v>
      </c>
      <c r="V407" s="12" t="e">
        <f ca="1">IF($B407&lt;='Visualization - Projection'!$C$18,OFFSET(Projection!AB407,$A$2,0),NA())</f>
        <v>#N/A</v>
      </c>
      <c r="W407" s="10" t="e">
        <f ca="1">IF($B407&lt;='Visualization - Projection'!$C$18,OFFSET(Projection!AC407,$A$2,0),NA())</f>
        <v>#N/A</v>
      </c>
      <c r="X407" s="12" t="e">
        <f ca="1">IF($B407&lt;='Visualization - Projection'!$C$18,OFFSET(Projection!AD407,$A$2,0),NA())</f>
        <v>#N/A</v>
      </c>
      <c r="Y407" s="11" t="e">
        <f ca="1">IF($B407&lt;='Visualization - Projection'!$C$18,OFFSET(Projection!AE407,$A$2,0),NA())</f>
        <v>#N/A</v>
      </c>
      <c r="Z407" s="10" t="e">
        <f ca="1">IF($B407&lt;='Visualization - Projection'!$C$18,OFFSET(Projection!AI407,$A$2,0),NA())</f>
        <v>#N/A</v>
      </c>
      <c r="AA407" s="11" t="e">
        <f ca="1">IF($B407&lt;='Visualization - Projection'!$C$18,OFFSET(Projection!AJ407,$A$2,0),NA())</f>
        <v>#N/A</v>
      </c>
      <c r="AB407" s="11" t="e">
        <f ca="1">IF($B407&lt;='Visualization - Projection'!$C$18,OFFSET(Projection!#REF!,$A$2,0),NA())</f>
        <v>#N/A</v>
      </c>
      <c r="AC407" s="11" t="e">
        <f ca="1">IF($B407&lt;='Visualization - Projection'!$C$18,OFFSET(Projection!AK407,$A$2,0),NA())</f>
        <v>#N/A</v>
      </c>
      <c r="AD407" s="10" t="e">
        <f ca="1">IF($B407&lt;='Visualization - Projection'!$C$18,OFFSET(Projection!AL407,$A$2,0),NA())</f>
        <v>#N/A</v>
      </c>
      <c r="AE407" s="10" t="e">
        <f ca="1">IF($B407&lt;='Visualization - Projection'!$C$18,OFFSET(Projection!AM407,$A$2,0),NA())</f>
        <v>#N/A</v>
      </c>
      <c r="AF407" s="3" t="e">
        <f ca="1">IF($B407&lt;='Visualization - Projection'!$C$18,OFFSET(Projection!K407,$A$2,0),NA())</f>
        <v>#N/A</v>
      </c>
      <c r="AG407" s="3" t="e">
        <f ca="1">IF($B407&lt;='Visualization - Projection'!$C$18,OFFSET(Projection!M407,$A$2,0),NA())</f>
        <v>#N/A</v>
      </c>
      <c r="AH407" s="3" t="e">
        <f ca="1">IF($B407&lt;='Visualization - Projection'!$C$18,OFFSET(Projection!N407,$A$2,0),NA())</f>
        <v>#N/A</v>
      </c>
    </row>
    <row r="408" spans="2:34">
      <c r="B408" s="9" t="e">
        <f ca="1">IF(B407&lt;'Visualization - Projection'!$C$18,OFFSET(Projection!A408,$A$2,0),NA())</f>
        <v>#N/A</v>
      </c>
      <c r="C408" s="10" t="e">
        <f ca="1">IF($B408&lt;='Visualization - Projection'!$C$18,OFFSET(Projection!B408,$A$2,0),NA())</f>
        <v>#N/A</v>
      </c>
      <c r="D408" s="11" t="e">
        <f ca="1">IF($B408&lt;='Visualization - Projection'!$C$18,OFFSET(Projection!C408,$A$2,0),NA())</f>
        <v>#N/A</v>
      </c>
      <c r="E408" s="12" t="e">
        <f ca="1">IF($B408&lt;='Visualization - Projection'!$C$18,OFFSET(Projection!D408,$A$2,0),NA())</f>
        <v>#N/A</v>
      </c>
      <c r="F408" s="12" t="e">
        <f ca="1">IF($B408&lt;='Visualization - Projection'!$C$18,OFFSET(Projection!#REF!,$A$2,0),NA())</f>
        <v>#N/A</v>
      </c>
      <c r="G408" s="10" t="e">
        <f ca="1">IF($B408&lt;='Visualization - Projection'!$C$18,OFFSET(Projection!E408,$A$2,0),NA())</f>
        <v>#N/A</v>
      </c>
      <c r="H408" s="12" t="e">
        <f ca="1">IF($B408&lt;='Visualization - Projection'!$C$18,OFFSET(Projection!F408,$A$2,0),NA())</f>
        <v>#N/A</v>
      </c>
      <c r="I408" s="12" t="e">
        <f ca="1">IF($B408&lt;='Visualization - Projection'!$C$18,OFFSET(Projection!#REF!,$A$2,0),NA())</f>
        <v>#N/A</v>
      </c>
      <c r="J408" s="10" t="e">
        <f ca="1">IF($B408&lt;='Visualization - Projection'!$C$18,OFFSET(Projection!O408,$A$2,0),NA())</f>
        <v>#N/A</v>
      </c>
      <c r="K408" s="10" t="e">
        <f ca="1">IF($B408&lt;='Visualization - Projection'!$C$18,OFFSET(Projection!P408,$A$2,0),NA())</f>
        <v>#N/A</v>
      </c>
      <c r="L408" s="12" t="e">
        <f ca="1">IF($B408&lt;='Visualization - Projection'!$C$18,OFFSET(Projection!Q408,$A$2,0),NA())</f>
        <v>#N/A</v>
      </c>
      <c r="M408" s="12" t="e">
        <f ca="1">IF($B408&lt;='Visualization - Projection'!$C$18,OFFSET(Projection!#REF!,$A$2,0),NA())</f>
        <v>#N/A</v>
      </c>
      <c r="N408" s="10" t="e">
        <f ca="1">IF($B408&lt;='Visualization - Projection'!$C$18,OFFSET(Projection!T408,$A$2,0),NA())</f>
        <v>#N/A</v>
      </c>
      <c r="O408" s="11" t="e">
        <f ca="1">IF($B408&lt;='Visualization - Projection'!$C$18,OFFSET(Projection!U408,$A$2,0),NA())</f>
        <v>#N/A</v>
      </c>
      <c r="P408" s="12" t="e">
        <f ca="1">IF($B408&lt;='Visualization - Projection'!$C$18,OFFSET(Projection!V408,$A$2,0),NA())</f>
        <v>#N/A</v>
      </c>
      <c r="Q408" s="10" t="e">
        <f ca="1">IF($B408&lt;='Visualization - Projection'!$C$18,OFFSET(Projection!W408,$A$2,0),NA())</f>
        <v>#N/A</v>
      </c>
      <c r="R408" s="11" t="e">
        <f ca="1">IF($B408&lt;='Visualization - Projection'!$C$18,OFFSET(Projection!X408,$A$2,0),NA())</f>
        <v>#N/A</v>
      </c>
      <c r="S408" s="12" t="e">
        <f ca="1">IF($B408&lt;='Visualization - Projection'!$C$18,OFFSET(Projection!Y408,$A$2,0),NA())</f>
        <v>#N/A</v>
      </c>
      <c r="T408" s="10" t="e">
        <f ca="1">IF($B408&lt;='Visualization - Projection'!$C$18,OFFSET(Projection!Z408,$A$2,0),NA())</f>
        <v>#N/A</v>
      </c>
      <c r="U408" s="10" t="e">
        <f ca="1">IF($B408&lt;='Visualization - Projection'!$C$18,OFFSET(Projection!AA408,$A$2,0),NA())</f>
        <v>#N/A</v>
      </c>
      <c r="V408" s="12" t="e">
        <f ca="1">IF($B408&lt;='Visualization - Projection'!$C$18,OFFSET(Projection!AB408,$A$2,0),NA())</f>
        <v>#N/A</v>
      </c>
      <c r="W408" s="10" t="e">
        <f ca="1">IF($B408&lt;='Visualization - Projection'!$C$18,OFFSET(Projection!AC408,$A$2,0),NA())</f>
        <v>#N/A</v>
      </c>
      <c r="X408" s="12" t="e">
        <f ca="1">IF($B408&lt;='Visualization - Projection'!$C$18,OFFSET(Projection!AD408,$A$2,0),NA())</f>
        <v>#N/A</v>
      </c>
      <c r="Y408" s="11" t="e">
        <f ca="1">IF($B408&lt;='Visualization - Projection'!$C$18,OFFSET(Projection!AE408,$A$2,0),NA())</f>
        <v>#N/A</v>
      </c>
      <c r="Z408" s="10" t="e">
        <f ca="1">IF($B408&lt;='Visualization - Projection'!$C$18,OFFSET(Projection!AI408,$A$2,0),NA())</f>
        <v>#N/A</v>
      </c>
      <c r="AA408" s="11" t="e">
        <f ca="1">IF($B408&lt;='Visualization - Projection'!$C$18,OFFSET(Projection!AJ408,$A$2,0),NA())</f>
        <v>#N/A</v>
      </c>
      <c r="AB408" s="11" t="e">
        <f ca="1">IF($B408&lt;='Visualization - Projection'!$C$18,OFFSET(Projection!#REF!,$A$2,0),NA())</f>
        <v>#N/A</v>
      </c>
      <c r="AC408" s="11" t="e">
        <f ca="1">IF($B408&lt;='Visualization - Projection'!$C$18,OFFSET(Projection!AK408,$A$2,0),NA())</f>
        <v>#N/A</v>
      </c>
      <c r="AD408" s="10" t="e">
        <f ca="1">IF($B408&lt;='Visualization - Projection'!$C$18,OFFSET(Projection!AL408,$A$2,0),NA())</f>
        <v>#N/A</v>
      </c>
      <c r="AE408" s="10" t="e">
        <f ca="1">IF($B408&lt;='Visualization - Projection'!$C$18,OFFSET(Projection!AM408,$A$2,0),NA())</f>
        <v>#N/A</v>
      </c>
      <c r="AF408" s="3" t="e">
        <f ca="1">IF($B408&lt;='Visualization - Projection'!$C$18,OFFSET(Projection!K408,$A$2,0),NA())</f>
        <v>#N/A</v>
      </c>
      <c r="AG408" s="3" t="e">
        <f ca="1">IF($B408&lt;='Visualization - Projection'!$C$18,OFFSET(Projection!M408,$A$2,0),NA())</f>
        <v>#N/A</v>
      </c>
      <c r="AH408" s="3" t="e">
        <f ca="1">IF($B408&lt;='Visualization - Projection'!$C$18,OFFSET(Projection!N408,$A$2,0),NA())</f>
        <v>#N/A</v>
      </c>
    </row>
    <row r="409" spans="2:34">
      <c r="B409" s="9" t="e">
        <f ca="1">IF(B408&lt;'Visualization - Projection'!$C$18,OFFSET(Projection!A409,$A$2,0),NA())</f>
        <v>#N/A</v>
      </c>
      <c r="C409" s="10" t="e">
        <f ca="1">IF($B409&lt;='Visualization - Projection'!$C$18,OFFSET(Projection!B409,$A$2,0),NA())</f>
        <v>#N/A</v>
      </c>
      <c r="D409" s="11" t="e">
        <f ca="1">IF($B409&lt;='Visualization - Projection'!$C$18,OFFSET(Projection!C409,$A$2,0),NA())</f>
        <v>#N/A</v>
      </c>
      <c r="E409" s="12" t="e">
        <f ca="1">IF($B409&lt;='Visualization - Projection'!$C$18,OFFSET(Projection!D409,$A$2,0),NA())</f>
        <v>#N/A</v>
      </c>
      <c r="F409" s="12" t="e">
        <f ca="1">IF($B409&lt;='Visualization - Projection'!$C$18,OFFSET(Projection!#REF!,$A$2,0),NA())</f>
        <v>#N/A</v>
      </c>
      <c r="G409" s="10" t="e">
        <f ca="1">IF($B409&lt;='Visualization - Projection'!$C$18,OFFSET(Projection!E409,$A$2,0),NA())</f>
        <v>#N/A</v>
      </c>
      <c r="H409" s="12" t="e">
        <f ca="1">IF($B409&lt;='Visualization - Projection'!$C$18,OFFSET(Projection!F409,$A$2,0),NA())</f>
        <v>#N/A</v>
      </c>
      <c r="I409" s="12" t="e">
        <f ca="1">IF($B409&lt;='Visualization - Projection'!$C$18,OFFSET(Projection!#REF!,$A$2,0),NA())</f>
        <v>#N/A</v>
      </c>
      <c r="J409" s="10" t="e">
        <f ca="1">IF($B409&lt;='Visualization - Projection'!$C$18,OFFSET(Projection!O409,$A$2,0),NA())</f>
        <v>#N/A</v>
      </c>
      <c r="K409" s="10" t="e">
        <f ca="1">IF($B409&lt;='Visualization - Projection'!$C$18,OFFSET(Projection!P409,$A$2,0),NA())</f>
        <v>#N/A</v>
      </c>
      <c r="L409" s="12" t="e">
        <f ca="1">IF($B409&lt;='Visualization - Projection'!$C$18,OFFSET(Projection!Q409,$A$2,0),NA())</f>
        <v>#N/A</v>
      </c>
      <c r="M409" s="12" t="e">
        <f ca="1">IF($B409&lt;='Visualization - Projection'!$C$18,OFFSET(Projection!#REF!,$A$2,0),NA())</f>
        <v>#N/A</v>
      </c>
      <c r="N409" s="10" t="e">
        <f ca="1">IF($B409&lt;='Visualization - Projection'!$C$18,OFFSET(Projection!T409,$A$2,0),NA())</f>
        <v>#N/A</v>
      </c>
      <c r="O409" s="11" t="e">
        <f ca="1">IF($B409&lt;='Visualization - Projection'!$C$18,OFFSET(Projection!U409,$A$2,0),NA())</f>
        <v>#N/A</v>
      </c>
      <c r="P409" s="12" t="e">
        <f ca="1">IF($B409&lt;='Visualization - Projection'!$C$18,OFFSET(Projection!V409,$A$2,0),NA())</f>
        <v>#N/A</v>
      </c>
      <c r="Q409" s="10" t="e">
        <f ca="1">IF($B409&lt;='Visualization - Projection'!$C$18,OFFSET(Projection!W409,$A$2,0),NA())</f>
        <v>#N/A</v>
      </c>
      <c r="R409" s="11" t="e">
        <f ca="1">IF($B409&lt;='Visualization - Projection'!$C$18,OFFSET(Projection!X409,$A$2,0),NA())</f>
        <v>#N/A</v>
      </c>
      <c r="S409" s="12" t="e">
        <f ca="1">IF($B409&lt;='Visualization - Projection'!$C$18,OFFSET(Projection!Y409,$A$2,0),NA())</f>
        <v>#N/A</v>
      </c>
      <c r="T409" s="10" t="e">
        <f ca="1">IF($B409&lt;='Visualization - Projection'!$C$18,OFFSET(Projection!Z409,$A$2,0),NA())</f>
        <v>#N/A</v>
      </c>
      <c r="U409" s="10" t="e">
        <f ca="1">IF($B409&lt;='Visualization - Projection'!$C$18,OFFSET(Projection!AA409,$A$2,0),NA())</f>
        <v>#N/A</v>
      </c>
      <c r="V409" s="12" t="e">
        <f ca="1">IF($B409&lt;='Visualization - Projection'!$C$18,OFFSET(Projection!AB409,$A$2,0),NA())</f>
        <v>#N/A</v>
      </c>
      <c r="W409" s="10" t="e">
        <f ca="1">IF($B409&lt;='Visualization - Projection'!$C$18,OFFSET(Projection!AC409,$A$2,0),NA())</f>
        <v>#N/A</v>
      </c>
      <c r="X409" s="12" t="e">
        <f ca="1">IF($B409&lt;='Visualization - Projection'!$C$18,OFFSET(Projection!AD409,$A$2,0),NA())</f>
        <v>#N/A</v>
      </c>
      <c r="Y409" s="11" t="e">
        <f ca="1">IF($B409&lt;='Visualization - Projection'!$C$18,OFFSET(Projection!AE409,$A$2,0),NA())</f>
        <v>#N/A</v>
      </c>
      <c r="Z409" s="10" t="e">
        <f ca="1">IF($B409&lt;='Visualization - Projection'!$C$18,OFFSET(Projection!AI409,$A$2,0),NA())</f>
        <v>#N/A</v>
      </c>
      <c r="AA409" s="11" t="e">
        <f ca="1">IF($B409&lt;='Visualization - Projection'!$C$18,OFFSET(Projection!AJ409,$A$2,0),NA())</f>
        <v>#N/A</v>
      </c>
      <c r="AB409" s="11" t="e">
        <f ca="1">IF($B409&lt;='Visualization - Projection'!$C$18,OFFSET(Projection!#REF!,$A$2,0),NA())</f>
        <v>#N/A</v>
      </c>
      <c r="AC409" s="11" t="e">
        <f ca="1">IF($B409&lt;='Visualization - Projection'!$C$18,OFFSET(Projection!AK409,$A$2,0),NA())</f>
        <v>#N/A</v>
      </c>
      <c r="AD409" s="10" t="e">
        <f ca="1">IF($B409&lt;='Visualization - Projection'!$C$18,OFFSET(Projection!AL409,$A$2,0),NA())</f>
        <v>#N/A</v>
      </c>
      <c r="AE409" s="10" t="e">
        <f ca="1">IF($B409&lt;='Visualization - Projection'!$C$18,OFFSET(Projection!AM409,$A$2,0),NA())</f>
        <v>#N/A</v>
      </c>
      <c r="AF409" s="3" t="e">
        <f ca="1">IF($B409&lt;='Visualization - Projection'!$C$18,OFFSET(Projection!K409,$A$2,0),NA())</f>
        <v>#N/A</v>
      </c>
      <c r="AG409" s="3" t="e">
        <f ca="1">IF($B409&lt;='Visualization - Projection'!$C$18,OFFSET(Projection!M409,$A$2,0),NA())</f>
        <v>#N/A</v>
      </c>
      <c r="AH409" s="3" t="e">
        <f ca="1">IF($B409&lt;='Visualization - Projection'!$C$18,OFFSET(Projection!N409,$A$2,0),NA())</f>
        <v>#N/A</v>
      </c>
    </row>
    <row r="410" spans="2:34">
      <c r="B410" s="9" t="e">
        <f ca="1">IF(B409&lt;'Visualization - Projection'!$C$18,OFFSET(Projection!A410,$A$2,0),NA())</f>
        <v>#N/A</v>
      </c>
      <c r="C410" s="10" t="e">
        <f ca="1">IF($B410&lt;='Visualization - Projection'!$C$18,OFFSET(Projection!B410,$A$2,0),NA())</f>
        <v>#N/A</v>
      </c>
      <c r="D410" s="11" t="e">
        <f ca="1">IF($B410&lt;='Visualization - Projection'!$C$18,OFFSET(Projection!C410,$A$2,0),NA())</f>
        <v>#N/A</v>
      </c>
      <c r="E410" s="12" t="e">
        <f ca="1">IF($B410&lt;='Visualization - Projection'!$C$18,OFFSET(Projection!D410,$A$2,0),NA())</f>
        <v>#N/A</v>
      </c>
      <c r="F410" s="12" t="e">
        <f ca="1">IF($B410&lt;='Visualization - Projection'!$C$18,OFFSET(Projection!#REF!,$A$2,0),NA())</f>
        <v>#N/A</v>
      </c>
      <c r="G410" s="10" t="e">
        <f ca="1">IF($B410&lt;='Visualization - Projection'!$C$18,OFFSET(Projection!E410,$A$2,0),NA())</f>
        <v>#N/A</v>
      </c>
      <c r="H410" s="12" t="e">
        <f ca="1">IF($B410&lt;='Visualization - Projection'!$C$18,OFFSET(Projection!F410,$A$2,0),NA())</f>
        <v>#N/A</v>
      </c>
      <c r="I410" s="12" t="e">
        <f ca="1">IF($B410&lt;='Visualization - Projection'!$C$18,OFFSET(Projection!#REF!,$A$2,0),NA())</f>
        <v>#N/A</v>
      </c>
      <c r="J410" s="10" t="e">
        <f ca="1">IF($B410&lt;='Visualization - Projection'!$C$18,OFFSET(Projection!O410,$A$2,0),NA())</f>
        <v>#N/A</v>
      </c>
      <c r="K410" s="10" t="e">
        <f ca="1">IF($B410&lt;='Visualization - Projection'!$C$18,OFFSET(Projection!P410,$A$2,0),NA())</f>
        <v>#N/A</v>
      </c>
      <c r="L410" s="12" t="e">
        <f ca="1">IF($B410&lt;='Visualization - Projection'!$C$18,OFFSET(Projection!Q410,$A$2,0),NA())</f>
        <v>#N/A</v>
      </c>
      <c r="M410" s="12" t="e">
        <f ca="1">IF($B410&lt;='Visualization - Projection'!$C$18,OFFSET(Projection!#REF!,$A$2,0),NA())</f>
        <v>#N/A</v>
      </c>
      <c r="N410" s="10" t="e">
        <f ca="1">IF($B410&lt;='Visualization - Projection'!$C$18,OFFSET(Projection!T410,$A$2,0),NA())</f>
        <v>#N/A</v>
      </c>
      <c r="O410" s="11" t="e">
        <f ca="1">IF($B410&lt;='Visualization - Projection'!$C$18,OFFSET(Projection!U410,$A$2,0),NA())</f>
        <v>#N/A</v>
      </c>
      <c r="P410" s="12" t="e">
        <f ca="1">IF($B410&lt;='Visualization - Projection'!$C$18,OFFSET(Projection!V410,$A$2,0),NA())</f>
        <v>#N/A</v>
      </c>
      <c r="Q410" s="10" t="e">
        <f ca="1">IF($B410&lt;='Visualization - Projection'!$C$18,OFFSET(Projection!W410,$A$2,0),NA())</f>
        <v>#N/A</v>
      </c>
      <c r="R410" s="11" t="e">
        <f ca="1">IF($B410&lt;='Visualization - Projection'!$C$18,OFFSET(Projection!X410,$A$2,0),NA())</f>
        <v>#N/A</v>
      </c>
      <c r="S410" s="12" t="e">
        <f ca="1">IF($B410&lt;='Visualization - Projection'!$C$18,OFFSET(Projection!Y410,$A$2,0),NA())</f>
        <v>#N/A</v>
      </c>
      <c r="T410" s="10" t="e">
        <f ca="1">IF($B410&lt;='Visualization - Projection'!$C$18,OFFSET(Projection!Z410,$A$2,0),NA())</f>
        <v>#N/A</v>
      </c>
      <c r="U410" s="10" t="e">
        <f ca="1">IF($B410&lt;='Visualization - Projection'!$C$18,OFFSET(Projection!AA410,$A$2,0),NA())</f>
        <v>#N/A</v>
      </c>
      <c r="V410" s="12" t="e">
        <f ca="1">IF($B410&lt;='Visualization - Projection'!$C$18,OFFSET(Projection!AB410,$A$2,0),NA())</f>
        <v>#N/A</v>
      </c>
      <c r="W410" s="10" t="e">
        <f ca="1">IF($B410&lt;='Visualization - Projection'!$C$18,OFFSET(Projection!AC410,$A$2,0),NA())</f>
        <v>#N/A</v>
      </c>
      <c r="X410" s="12" t="e">
        <f ca="1">IF($B410&lt;='Visualization - Projection'!$C$18,OFFSET(Projection!AD410,$A$2,0),NA())</f>
        <v>#N/A</v>
      </c>
      <c r="Y410" s="11" t="e">
        <f ca="1">IF($B410&lt;='Visualization - Projection'!$C$18,OFFSET(Projection!AE410,$A$2,0),NA())</f>
        <v>#N/A</v>
      </c>
      <c r="Z410" s="10" t="e">
        <f ca="1">IF($B410&lt;='Visualization - Projection'!$C$18,OFFSET(Projection!AI410,$A$2,0),NA())</f>
        <v>#N/A</v>
      </c>
      <c r="AA410" s="11" t="e">
        <f ca="1">IF($B410&lt;='Visualization - Projection'!$C$18,OFFSET(Projection!AJ410,$A$2,0),NA())</f>
        <v>#N/A</v>
      </c>
      <c r="AB410" s="11" t="e">
        <f ca="1">IF($B410&lt;='Visualization - Projection'!$C$18,OFFSET(Projection!#REF!,$A$2,0),NA())</f>
        <v>#N/A</v>
      </c>
      <c r="AC410" s="11" t="e">
        <f ca="1">IF($B410&lt;='Visualization - Projection'!$C$18,OFFSET(Projection!AK410,$A$2,0),NA())</f>
        <v>#N/A</v>
      </c>
      <c r="AD410" s="10" t="e">
        <f ca="1">IF($B410&lt;='Visualization - Projection'!$C$18,OFFSET(Projection!AL410,$A$2,0),NA())</f>
        <v>#N/A</v>
      </c>
      <c r="AE410" s="10" t="e">
        <f ca="1">IF($B410&lt;='Visualization - Projection'!$C$18,OFFSET(Projection!AM410,$A$2,0),NA())</f>
        <v>#N/A</v>
      </c>
      <c r="AF410" s="3" t="e">
        <f ca="1">IF($B410&lt;='Visualization - Projection'!$C$18,OFFSET(Projection!K410,$A$2,0),NA())</f>
        <v>#N/A</v>
      </c>
      <c r="AG410" s="3" t="e">
        <f ca="1">IF($B410&lt;='Visualization - Projection'!$C$18,OFFSET(Projection!M410,$A$2,0),NA())</f>
        <v>#N/A</v>
      </c>
      <c r="AH410" s="3" t="e">
        <f ca="1">IF($B410&lt;='Visualization - Projection'!$C$18,OFFSET(Projection!N410,$A$2,0),NA())</f>
        <v>#N/A</v>
      </c>
    </row>
    <row r="411" spans="2:34">
      <c r="B411" s="9" t="e">
        <f ca="1">IF(B410&lt;'Visualization - Projection'!$C$18,OFFSET(Projection!A411,$A$2,0),NA())</f>
        <v>#N/A</v>
      </c>
      <c r="C411" s="10" t="e">
        <f ca="1">IF($B411&lt;='Visualization - Projection'!$C$18,OFFSET(Projection!B411,$A$2,0),NA())</f>
        <v>#N/A</v>
      </c>
      <c r="D411" s="11" t="e">
        <f ca="1">IF($B411&lt;='Visualization - Projection'!$C$18,OFFSET(Projection!C411,$A$2,0),NA())</f>
        <v>#N/A</v>
      </c>
      <c r="E411" s="12" t="e">
        <f ca="1">IF($B411&lt;='Visualization - Projection'!$C$18,OFFSET(Projection!D411,$A$2,0),NA())</f>
        <v>#N/A</v>
      </c>
      <c r="F411" s="12" t="e">
        <f ca="1">IF($B411&lt;='Visualization - Projection'!$C$18,OFFSET(Projection!#REF!,$A$2,0),NA())</f>
        <v>#N/A</v>
      </c>
      <c r="G411" s="10" t="e">
        <f ca="1">IF($B411&lt;='Visualization - Projection'!$C$18,OFFSET(Projection!E411,$A$2,0),NA())</f>
        <v>#N/A</v>
      </c>
      <c r="H411" s="12" t="e">
        <f ca="1">IF($B411&lt;='Visualization - Projection'!$C$18,OFFSET(Projection!F411,$A$2,0),NA())</f>
        <v>#N/A</v>
      </c>
      <c r="I411" s="12" t="e">
        <f ca="1">IF($B411&lt;='Visualization - Projection'!$C$18,OFFSET(Projection!#REF!,$A$2,0),NA())</f>
        <v>#N/A</v>
      </c>
      <c r="J411" s="10" t="e">
        <f ca="1">IF($B411&lt;='Visualization - Projection'!$C$18,OFFSET(Projection!O411,$A$2,0),NA())</f>
        <v>#N/A</v>
      </c>
      <c r="K411" s="10" t="e">
        <f ca="1">IF($B411&lt;='Visualization - Projection'!$C$18,OFFSET(Projection!P411,$A$2,0),NA())</f>
        <v>#N/A</v>
      </c>
      <c r="L411" s="12" t="e">
        <f ca="1">IF($B411&lt;='Visualization - Projection'!$C$18,OFFSET(Projection!Q411,$A$2,0),NA())</f>
        <v>#N/A</v>
      </c>
      <c r="M411" s="12" t="e">
        <f ca="1">IF($B411&lt;='Visualization - Projection'!$C$18,OFFSET(Projection!#REF!,$A$2,0),NA())</f>
        <v>#N/A</v>
      </c>
      <c r="N411" s="10" t="e">
        <f ca="1">IF($B411&lt;='Visualization - Projection'!$C$18,OFFSET(Projection!T411,$A$2,0),NA())</f>
        <v>#N/A</v>
      </c>
      <c r="O411" s="11" t="e">
        <f ca="1">IF($B411&lt;='Visualization - Projection'!$C$18,OFFSET(Projection!U411,$A$2,0),NA())</f>
        <v>#N/A</v>
      </c>
      <c r="P411" s="12" t="e">
        <f ca="1">IF($B411&lt;='Visualization - Projection'!$C$18,OFFSET(Projection!V411,$A$2,0),NA())</f>
        <v>#N/A</v>
      </c>
      <c r="Q411" s="10" t="e">
        <f ca="1">IF($B411&lt;='Visualization - Projection'!$C$18,OFFSET(Projection!W411,$A$2,0),NA())</f>
        <v>#N/A</v>
      </c>
      <c r="R411" s="11" t="e">
        <f ca="1">IF($B411&lt;='Visualization - Projection'!$C$18,OFFSET(Projection!X411,$A$2,0),NA())</f>
        <v>#N/A</v>
      </c>
      <c r="S411" s="12" t="e">
        <f ca="1">IF($B411&lt;='Visualization - Projection'!$C$18,OFFSET(Projection!Y411,$A$2,0),NA())</f>
        <v>#N/A</v>
      </c>
      <c r="T411" s="10" t="e">
        <f ca="1">IF($B411&lt;='Visualization - Projection'!$C$18,OFFSET(Projection!Z411,$A$2,0),NA())</f>
        <v>#N/A</v>
      </c>
      <c r="U411" s="10" t="e">
        <f ca="1">IF($B411&lt;='Visualization - Projection'!$C$18,OFFSET(Projection!AA411,$A$2,0),NA())</f>
        <v>#N/A</v>
      </c>
      <c r="V411" s="12" t="e">
        <f ca="1">IF($B411&lt;='Visualization - Projection'!$C$18,OFFSET(Projection!AB411,$A$2,0),NA())</f>
        <v>#N/A</v>
      </c>
      <c r="W411" s="10" t="e">
        <f ca="1">IF($B411&lt;='Visualization - Projection'!$C$18,OFFSET(Projection!AC411,$A$2,0),NA())</f>
        <v>#N/A</v>
      </c>
      <c r="X411" s="12" t="e">
        <f ca="1">IF($B411&lt;='Visualization - Projection'!$C$18,OFFSET(Projection!AD411,$A$2,0),NA())</f>
        <v>#N/A</v>
      </c>
      <c r="Y411" s="11" t="e">
        <f ca="1">IF($B411&lt;='Visualization - Projection'!$C$18,OFFSET(Projection!AE411,$A$2,0),NA())</f>
        <v>#N/A</v>
      </c>
      <c r="Z411" s="10" t="e">
        <f ca="1">IF($B411&lt;='Visualization - Projection'!$C$18,OFFSET(Projection!AI411,$A$2,0),NA())</f>
        <v>#N/A</v>
      </c>
      <c r="AA411" s="11" t="e">
        <f ca="1">IF($B411&lt;='Visualization - Projection'!$C$18,OFFSET(Projection!AJ411,$A$2,0),NA())</f>
        <v>#N/A</v>
      </c>
      <c r="AB411" s="11" t="e">
        <f ca="1">IF($B411&lt;='Visualization - Projection'!$C$18,OFFSET(Projection!#REF!,$A$2,0),NA())</f>
        <v>#N/A</v>
      </c>
      <c r="AC411" s="11" t="e">
        <f ca="1">IF($B411&lt;='Visualization - Projection'!$C$18,OFFSET(Projection!AK411,$A$2,0),NA())</f>
        <v>#N/A</v>
      </c>
      <c r="AD411" s="10" t="e">
        <f ca="1">IF($B411&lt;='Visualization - Projection'!$C$18,OFFSET(Projection!AL411,$A$2,0),NA())</f>
        <v>#N/A</v>
      </c>
      <c r="AE411" s="10" t="e">
        <f ca="1">IF($B411&lt;='Visualization - Projection'!$C$18,OFFSET(Projection!AM411,$A$2,0),NA())</f>
        <v>#N/A</v>
      </c>
      <c r="AF411" s="3" t="e">
        <f ca="1">IF($B411&lt;='Visualization - Projection'!$C$18,OFFSET(Projection!K411,$A$2,0),NA())</f>
        <v>#N/A</v>
      </c>
      <c r="AG411" s="3" t="e">
        <f ca="1">IF($B411&lt;='Visualization - Projection'!$C$18,OFFSET(Projection!M411,$A$2,0),NA())</f>
        <v>#N/A</v>
      </c>
      <c r="AH411" s="3" t="e">
        <f ca="1">IF($B411&lt;='Visualization - Projection'!$C$18,OFFSET(Projection!N411,$A$2,0),NA())</f>
        <v>#N/A</v>
      </c>
    </row>
    <row r="412" spans="2:34">
      <c r="B412" s="9" t="e">
        <f ca="1">IF(B411&lt;'Visualization - Projection'!$C$18,OFFSET(Projection!A412,$A$2,0),NA())</f>
        <v>#N/A</v>
      </c>
      <c r="C412" s="10" t="e">
        <f ca="1">IF($B412&lt;='Visualization - Projection'!$C$18,OFFSET(Projection!B412,$A$2,0),NA())</f>
        <v>#N/A</v>
      </c>
      <c r="D412" s="11" t="e">
        <f ca="1">IF($B412&lt;='Visualization - Projection'!$C$18,OFFSET(Projection!C412,$A$2,0),NA())</f>
        <v>#N/A</v>
      </c>
      <c r="E412" s="12" t="e">
        <f ca="1">IF($B412&lt;='Visualization - Projection'!$C$18,OFFSET(Projection!D412,$A$2,0),NA())</f>
        <v>#N/A</v>
      </c>
      <c r="F412" s="12" t="e">
        <f ca="1">IF($B412&lt;='Visualization - Projection'!$C$18,OFFSET(Projection!#REF!,$A$2,0),NA())</f>
        <v>#N/A</v>
      </c>
      <c r="G412" s="10" t="e">
        <f ca="1">IF($B412&lt;='Visualization - Projection'!$C$18,OFFSET(Projection!E412,$A$2,0),NA())</f>
        <v>#N/A</v>
      </c>
      <c r="H412" s="12" t="e">
        <f ca="1">IF($B412&lt;='Visualization - Projection'!$C$18,OFFSET(Projection!F412,$A$2,0),NA())</f>
        <v>#N/A</v>
      </c>
      <c r="I412" s="12" t="e">
        <f ca="1">IF($B412&lt;='Visualization - Projection'!$C$18,OFFSET(Projection!#REF!,$A$2,0),NA())</f>
        <v>#N/A</v>
      </c>
      <c r="J412" s="10" t="e">
        <f ca="1">IF($B412&lt;='Visualization - Projection'!$C$18,OFFSET(Projection!O412,$A$2,0),NA())</f>
        <v>#N/A</v>
      </c>
      <c r="K412" s="10" t="e">
        <f ca="1">IF($B412&lt;='Visualization - Projection'!$C$18,OFFSET(Projection!P412,$A$2,0),NA())</f>
        <v>#N/A</v>
      </c>
      <c r="L412" s="12" t="e">
        <f ca="1">IF($B412&lt;='Visualization - Projection'!$C$18,OFFSET(Projection!Q412,$A$2,0),NA())</f>
        <v>#N/A</v>
      </c>
      <c r="M412" s="12" t="e">
        <f ca="1">IF($B412&lt;='Visualization - Projection'!$C$18,OFFSET(Projection!#REF!,$A$2,0),NA())</f>
        <v>#N/A</v>
      </c>
      <c r="N412" s="10" t="e">
        <f ca="1">IF($B412&lt;='Visualization - Projection'!$C$18,OFFSET(Projection!T412,$A$2,0),NA())</f>
        <v>#N/A</v>
      </c>
      <c r="O412" s="11" t="e">
        <f ca="1">IF($B412&lt;='Visualization - Projection'!$C$18,OFFSET(Projection!U412,$A$2,0),NA())</f>
        <v>#N/A</v>
      </c>
      <c r="P412" s="12" t="e">
        <f ca="1">IF($B412&lt;='Visualization - Projection'!$C$18,OFFSET(Projection!V412,$A$2,0),NA())</f>
        <v>#N/A</v>
      </c>
      <c r="Q412" s="10" t="e">
        <f ca="1">IF($B412&lt;='Visualization - Projection'!$C$18,OFFSET(Projection!W412,$A$2,0),NA())</f>
        <v>#N/A</v>
      </c>
      <c r="R412" s="11" t="e">
        <f ca="1">IF($B412&lt;='Visualization - Projection'!$C$18,OFFSET(Projection!X412,$A$2,0),NA())</f>
        <v>#N/A</v>
      </c>
      <c r="S412" s="12" t="e">
        <f ca="1">IF($B412&lt;='Visualization - Projection'!$C$18,OFFSET(Projection!Y412,$A$2,0),NA())</f>
        <v>#N/A</v>
      </c>
      <c r="T412" s="10" t="e">
        <f ca="1">IF($B412&lt;='Visualization - Projection'!$C$18,OFFSET(Projection!Z412,$A$2,0),NA())</f>
        <v>#N/A</v>
      </c>
      <c r="U412" s="10" t="e">
        <f ca="1">IF($B412&lt;='Visualization - Projection'!$C$18,OFFSET(Projection!AA412,$A$2,0),NA())</f>
        <v>#N/A</v>
      </c>
      <c r="V412" s="12" t="e">
        <f ca="1">IF($B412&lt;='Visualization - Projection'!$C$18,OFFSET(Projection!AB412,$A$2,0),NA())</f>
        <v>#N/A</v>
      </c>
      <c r="W412" s="10" t="e">
        <f ca="1">IF($B412&lt;='Visualization - Projection'!$C$18,OFFSET(Projection!AC412,$A$2,0),NA())</f>
        <v>#N/A</v>
      </c>
      <c r="X412" s="12" t="e">
        <f ca="1">IF($B412&lt;='Visualization - Projection'!$C$18,OFFSET(Projection!AD412,$A$2,0),NA())</f>
        <v>#N/A</v>
      </c>
      <c r="Y412" s="11" t="e">
        <f ca="1">IF($B412&lt;='Visualization - Projection'!$C$18,OFFSET(Projection!AE412,$A$2,0),NA())</f>
        <v>#N/A</v>
      </c>
      <c r="Z412" s="10" t="e">
        <f ca="1">IF($B412&lt;='Visualization - Projection'!$C$18,OFFSET(Projection!AI412,$A$2,0),NA())</f>
        <v>#N/A</v>
      </c>
      <c r="AA412" s="11" t="e">
        <f ca="1">IF($B412&lt;='Visualization - Projection'!$C$18,OFFSET(Projection!AJ412,$A$2,0),NA())</f>
        <v>#N/A</v>
      </c>
      <c r="AB412" s="11" t="e">
        <f ca="1">IF($B412&lt;='Visualization - Projection'!$C$18,OFFSET(Projection!#REF!,$A$2,0),NA())</f>
        <v>#N/A</v>
      </c>
      <c r="AC412" s="11" t="e">
        <f ca="1">IF($B412&lt;='Visualization - Projection'!$C$18,OFFSET(Projection!AK412,$A$2,0),NA())</f>
        <v>#N/A</v>
      </c>
      <c r="AD412" s="10" t="e">
        <f ca="1">IF($B412&lt;='Visualization - Projection'!$C$18,OFFSET(Projection!AL412,$A$2,0),NA())</f>
        <v>#N/A</v>
      </c>
      <c r="AE412" s="10" t="e">
        <f ca="1">IF($B412&lt;='Visualization - Projection'!$C$18,OFFSET(Projection!AM412,$A$2,0),NA())</f>
        <v>#N/A</v>
      </c>
      <c r="AF412" s="3" t="e">
        <f ca="1">IF($B412&lt;='Visualization - Projection'!$C$18,OFFSET(Projection!K412,$A$2,0),NA())</f>
        <v>#N/A</v>
      </c>
      <c r="AG412" s="3" t="e">
        <f ca="1">IF($B412&lt;='Visualization - Projection'!$C$18,OFFSET(Projection!M412,$A$2,0),NA())</f>
        <v>#N/A</v>
      </c>
      <c r="AH412" s="3" t="e">
        <f ca="1">IF($B412&lt;='Visualization - Projection'!$C$18,OFFSET(Projection!N412,$A$2,0),NA())</f>
        <v>#N/A</v>
      </c>
    </row>
    <row r="413" spans="2:34">
      <c r="B413" s="9" t="e">
        <f ca="1">IF(B412&lt;'Visualization - Projection'!$C$18,OFFSET(Projection!A413,$A$2,0),NA())</f>
        <v>#N/A</v>
      </c>
      <c r="C413" s="10" t="e">
        <f ca="1">IF($B413&lt;='Visualization - Projection'!$C$18,OFFSET(Projection!B413,$A$2,0),NA())</f>
        <v>#N/A</v>
      </c>
      <c r="D413" s="11" t="e">
        <f ca="1">IF($B413&lt;='Visualization - Projection'!$C$18,OFFSET(Projection!C413,$A$2,0),NA())</f>
        <v>#N/A</v>
      </c>
      <c r="E413" s="12" t="e">
        <f ca="1">IF($B413&lt;='Visualization - Projection'!$C$18,OFFSET(Projection!D413,$A$2,0),NA())</f>
        <v>#N/A</v>
      </c>
      <c r="F413" s="12" t="e">
        <f ca="1">IF($B413&lt;='Visualization - Projection'!$C$18,OFFSET(Projection!#REF!,$A$2,0),NA())</f>
        <v>#N/A</v>
      </c>
      <c r="G413" s="10" t="e">
        <f ca="1">IF($B413&lt;='Visualization - Projection'!$C$18,OFFSET(Projection!E413,$A$2,0),NA())</f>
        <v>#N/A</v>
      </c>
      <c r="H413" s="12" t="e">
        <f ca="1">IF($B413&lt;='Visualization - Projection'!$C$18,OFFSET(Projection!F413,$A$2,0),NA())</f>
        <v>#N/A</v>
      </c>
      <c r="I413" s="12" t="e">
        <f ca="1">IF($B413&lt;='Visualization - Projection'!$C$18,OFFSET(Projection!#REF!,$A$2,0),NA())</f>
        <v>#N/A</v>
      </c>
      <c r="J413" s="10" t="e">
        <f ca="1">IF($B413&lt;='Visualization - Projection'!$C$18,OFFSET(Projection!O413,$A$2,0),NA())</f>
        <v>#N/A</v>
      </c>
      <c r="K413" s="10" t="e">
        <f ca="1">IF($B413&lt;='Visualization - Projection'!$C$18,OFFSET(Projection!P413,$A$2,0),NA())</f>
        <v>#N/A</v>
      </c>
      <c r="L413" s="12" t="e">
        <f ca="1">IF($B413&lt;='Visualization - Projection'!$C$18,OFFSET(Projection!Q413,$A$2,0),NA())</f>
        <v>#N/A</v>
      </c>
      <c r="M413" s="12" t="e">
        <f ca="1">IF($B413&lt;='Visualization - Projection'!$C$18,OFFSET(Projection!#REF!,$A$2,0),NA())</f>
        <v>#N/A</v>
      </c>
      <c r="N413" s="10" t="e">
        <f ca="1">IF($B413&lt;='Visualization - Projection'!$C$18,OFFSET(Projection!T413,$A$2,0),NA())</f>
        <v>#N/A</v>
      </c>
      <c r="O413" s="11" t="e">
        <f ca="1">IF($B413&lt;='Visualization - Projection'!$C$18,OFFSET(Projection!U413,$A$2,0),NA())</f>
        <v>#N/A</v>
      </c>
      <c r="P413" s="12" t="e">
        <f ca="1">IF($B413&lt;='Visualization - Projection'!$C$18,OFFSET(Projection!V413,$A$2,0),NA())</f>
        <v>#N/A</v>
      </c>
      <c r="Q413" s="10" t="e">
        <f ca="1">IF($B413&lt;='Visualization - Projection'!$C$18,OFFSET(Projection!W413,$A$2,0),NA())</f>
        <v>#N/A</v>
      </c>
      <c r="R413" s="11" t="e">
        <f ca="1">IF($B413&lt;='Visualization - Projection'!$C$18,OFFSET(Projection!X413,$A$2,0),NA())</f>
        <v>#N/A</v>
      </c>
      <c r="S413" s="12" t="e">
        <f ca="1">IF($B413&lt;='Visualization - Projection'!$C$18,OFFSET(Projection!Y413,$A$2,0),NA())</f>
        <v>#N/A</v>
      </c>
      <c r="T413" s="10" t="e">
        <f ca="1">IF($B413&lt;='Visualization - Projection'!$C$18,OFFSET(Projection!Z413,$A$2,0),NA())</f>
        <v>#N/A</v>
      </c>
      <c r="U413" s="10" t="e">
        <f ca="1">IF($B413&lt;='Visualization - Projection'!$C$18,OFFSET(Projection!AA413,$A$2,0),NA())</f>
        <v>#N/A</v>
      </c>
      <c r="V413" s="12" t="e">
        <f ca="1">IF($B413&lt;='Visualization - Projection'!$C$18,OFFSET(Projection!AB413,$A$2,0),NA())</f>
        <v>#N/A</v>
      </c>
      <c r="W413" s="10" t="e">
        <f ca="1">IF($B413&lt;='Visualization - Projection'!$C$18,OFFSET(Projection!AC413,$A$2,0),NA())</f>
        <v>#N/A</v>
      </c>
      <c r="X413" s="12" t="e">
        <f ca="1">IF($B413&lt;='Visualization - Projection'!$C$18,OFFSET(Projection!AD413,$A$2,0),NA())</f>
        <v>#N/A</v>
      </c>
      <c r="Y413" s="11" t="e">
        <f ca="1">IF($B413&lt;='Visualization - Projection'!$C$18,OFFSET(Projection!AE413,$A$2,0),NA())</f>
        <v>#N/A</v>
      </c>
      <c r="Z413" s="10" t="e">
        <f ca="1">IF($B413&lt;='Visualization - Projection'!$C$18,OFFSET(Projection!AI413,$A$2,0),NA())</f>
        <v>#N/A</v>
      </c>
      <c r="AA413" s="11" t="e">
        <f ca="1">IF($B413&lt;='Visualization - Projection'!$C$18,OFFSET(Projection!AJ413,$A$2,0),NA())</f>
        <v>#N/A</v>
      </c>
      <c r="AB413" s="11" t="e">
        <f ca="1">IF($B413&lt;='Visualization - Projection'!$C$18,OFFSET(Projection!#REF!,$A$2,0),NA())</f>
        <v>#N/A</v>
      </c>
      <c r="AC413" s="11" t="e">
        <f ca="1">IF($B413&lt;='Visualization - Projection'!$C$18,OFFSET(Projection!AK413,$A$2,0),NA())</f>
        <v>#N/A</v>
      </c>
      <c r="AD413" s="10" t="e">
        <f ca="1">IF($B413&lt;='Visualization - Projection'!$C$18,OFFSET(Projection!AL413,$A$2,0),NA())</f>
        <v>#N/A</v>
      </c>
      <c r="AE413" s="10" t="e">
        <f ca="1">IF($B413&lt;='Visualization - Projection'!$C$18,OFFSET(Projection!AM413,$A$2,0),NA())</f>
        <v>#N/A</v>
      </c>
      <c r="AF413" s="3" t="e">
        <f ca="1">IF($B413&lt;='Visualization - Projection'!$C$18,OFFSET(Projection!K413,$A$2,0),NA())</f>
        <v>#N/A</v>
      </c>
      <c r="AG413" s="3" t="e">
        <f ca="1">IF($B413&lt;='Visualization - Projection'!$C$18,OFFSET(Projection!M413,$A$2,0),NA())</f>
        <v>#N/A</v>
      </c>
      <c r="AH413" s="3" t="e">
        <f ca="1">IF($B413&lt;='Visualization - Projection'!$C$18,OFFSET(Projection!N413,$A$2,0),NA())</f>
        <v>#N/A</v>
      </c>
    </row>
    <row r="414" spans="2:34">
      <c r="B414" s="9" t="e">
        <f ca="1">IF(B413&lt;'Visualization - Projection'!$C$18,OFFSET(Projection!A414,$A$2,0),NA())</f>
        <v>#N/A</v>
      </c>
      <c r="C414" s="10" t="e">
        <f ca="1">IF($B414&lt;='Visualization - Projection'!$C$18,OFFSET(Projection!B414,$A$2,0),NA())</f>
        <v>#N/A</v>
      </c>
      <c r="D414" s="11" t="e">
        <f ca="1">IF($B414&lt;='Visualization - Projection'!$C$18,OFFSET(Projection!C414,$A$2,0),NA())</f>
        <v>#N/A</v>
      </c>
      <c r="E414" s="12" t="e">
        <f ca="1">IF($B414&lt;='Visualization - Projection'!$C$18,OFFSET(Projection!D414,$A$2,0),NA())</f>
        <v>#N/A</v>
      </c>
      <c r="F414" s="12" t="e">
        <f ca="1">IF($B414&lt;='Visualization - Projection'!$C$18,OFFSET(Projection!#REF!,$A$2,0),NA())</f>
        <v>#N/A</v>
      </c>
      <c r="G414" s="10" t="e">
        <f ca="1">IF($B414&lt;='Visualization - Projection'!$C$18,OFFSET(Projection!E414,$A$2,0),NA())</f>
        <v>#N/A</v>
      </c>
      <c r="H414" s="12" t="e">
        <f ca="1">IF($B414&lt;='Visualization - Projection'!$C$18,OFFSET(Projection!F414,$A$2,0),NA())</f>
        <v>#N/A</v>
      </c>
      <c r="I414" s="12" t="e">
        <f ca="1">IF($B414&lt;='Visualization - Projection'!$C$18,OFFSET(Projection!#REF!,$A$2,0),NA())</f>
        <v>#N/A</v>
      </c>
      <c r="J414" s="10" t="e">
        <f ca="1">IF($B414&lt;='Visualization - Projection'!$C$18,OFFSET(Projection!O414,$A$2,0),NA())</f>
        <v>#N/A</v>
      </c>
      <c r="K414" s="10" t="e">
        <f ca="1">IF($B414&lt;='Visualization - Projection'!$C$18,OFFSET(Projection!P414,$A$2,0),NA())</f>
        <v>#N/A</v>
      </c>
      <c r="L414" s="12" t="e">
        <f ca="1">IF($B414&lt;='Visualization - Projection'!$C$18,OFFSET(Projection!Q414,$A$2,0),NA())</f>
        <v>#N/A</v>
      </c>
      <c r="M414" s="12" t="e">
        <f ca="1">IF($B414&lt;='Visualization - Projection'!$C$18,OFFSET(Projection!#REF!,$A$2,0),NA())</f>
        <v>#N/A</v>
      </c>
      <c r="N414" s="10" t="e">
        <f ca="1">IF($B414&lt;='Visualization - Projection'!$C$18,OFFSET(Projection!T414,$A$2,0),NA())</f>
        <v>#N/A</v>
      </c>
      <c r="O414" s="11" t="e">
        <f ca="1">IF($B414&lt;='Visualization - Projection'!$C$18,OFFSET(Projection!U414,$A$2,0),NA())</f>
        <v>#N/A</v>
      </c>
      <c r="P414" s="12" t="e">
        <f ca="1">IF($B414&lt;='Visualization - Projection'!$C$18,OFFSET(Projection!V414,$A$2,0),NA())</f>
        <v>#N/A</v>
      </c>
      <c r="Q414" s="10" t="e">
        <f ca="1">IF($B414&lt;='Visualization - Projection'!$C$18,OFFSET(Projection!W414,$A$2,0),NA())</f>
        <v>#N/A</v>
      </c>
      <c r="R414" s="11" t="e">
        <f ca="1">IF($B414&lt;='Visualization - Projection'!$C$18,OFFSET(Projection!X414,$A$2,0),NA())</f>
        <v>#N/A</v>
      </c>
      <c r="S414" s="12" t="e">
        <f ca="1">IF($B414&lt;='Visualization - Projection'!$C$18,OFFSET(Projection!Y414,$A$2,0),NA())</f>
        <v>#N/A</v>
      </c>
      <c r="T414" s="10" t="e">
        <f ca="1">IF($B414&lt;='Visualization - Projection'!$C$18,OFFSET(Projection!Z414,$A$2,0),NA())</f>
        <v>#N/A</v>
      </c>
      <c r="U414" s="10" t="e">
        <f ca="1">IF($B414&lt;='Visualization - Projection'!$C$18,OFFSET(Projection!AA414,$A$2,0),NA())</f>
        <v>#N/A</v>
      </c>
      <c r="V414" s="12" t="e">
        <f ca="1">IF($B414&lt;='Visualization - Projection'!$C$18,OFFSET(Projection!AB414,$A$2,0),NA())</f>
        <v>#N/A</v>
      </c>
      <c r="W414" s="10" t="e">
        <f ca="1">IF($B414&lt;='Visualization - Projection'!$C$18,OFFSET(Projection!AC414,$A$2,0),NA())</f>
        <v>#N/A</v>
      </c>
      <c r="X414" s="12" t="e">
        <f ca="1">IF($B414&lt;='Visualization - Projection'!$C$18,OFFSET(Projection!AD414,$A$2,0),NA())</f>
        <v>#N/A</v>
      </c>
      <c r="Y414" s="11" t="e">
        <f ca="1">IF($B414&lt;='Visualization - Projection'!$C$18,OFFSET(Projection!AE414,$A$2,0),NA())</f>
        <v>#N/A</v>
      </c>
      <c r="Z414" s="10" t="e">
        <f ca="1">IF($B414&lt;='Visualization - Projection'!$C$18,OFFSET(Projection!AI414,$A$2,0),NA())</f>
        <v>#N/A</v>
      </c>
      <c r="AA414" s="11" t="e">
        <f ca="1">IF($B414&lt;='Visualization - Projection'!$C$18,OFFSET(Projection!AJ414,$A$2,0),NA())</f>
        <v>#N/A</v>
      </c>
      <c r="AB414" s="11" t="e">
        <f ca="1">IF($B414&lt;='Visualization - Projection'!$C$18,OFFSET(Projection!#REF!,$A$2,0),NA())</f>
        <v>#N/A</v>
      </c>
      <c r="AC414" s="11" t="e">
        <f ca="1">IF($B414&lt;='Visualization - Projection'!$C$18,OFFSET(Projection!AK414,$A$2,0),NA())</f>
        <v>#N/A</v>
      </c>
      <c r="AD414" s="10" t="e">
        <f ca="1">IF($B414&lt;='Visualization - Projection'!$C$18,OFFSET(Projection!AL414,$A$2,0),NA())</f>
        <v>#N/A</v>
      </c>
      <c r="AE414" s="10" t="e">
        <f ca="1">IF($B414&lt;='Visualization - Projection'!$C$18,OFFSET(Projection!AM414,$A$2,0),NA())</f>
        <v>#N/A</v>
      </c>
      <c r="AF414" s="3" t="e">
        <f ca="1">IF($B414&lt;='Visualization - Projection'!$C$18,OFFSET(Projection!K414,$A$2,0),NA())</f>
        <v>#N/A</v>
      </c>
      <c r="AG414" s="3" t="e">
        <f ca="1">IF($B414&lt;='Visualization - Projection'!$C$18,OFFSET(Projection!M414,$A$2,0),NA())</f>
        <v>#N/A</v>
      </c>
      <c r="AH414" s="3" t="e">
        <f ca="1">IF($B414&lt;='Visualization - Projection'!$C$18,OFFSET(Projection!N414,$A$2,0),NA())</f>
        <v>#N/A</v>
      </c>
    </row>
    <row r="415" spans="2:34">
      <c r="B415" s="9" t="e">
        <f ca="1">IF(B414&lt;'Visualization - Projection'!$C$18,OFFSET(Projection!A415,$A$2,0),NA())</f>
        <v>#N/A</v>
      </c>
      <c r="C415" s="10" t="e">
        <f ca="1">IF($B415&lt;='Visualization - Projection'!$C$18,OFFSET(Projection!B415,$A$2,0),NA())</f>
        <v>#N/A</v>
      </c>
      <c r="D415" s="11" t="e">
        <f ca="1">IF($B415&lt;='Visualization - Projection'!$C$18,OFFSET(Projection!C415,$A$2,0),NA())</f>
        <v>#N/A</v>
      </c>
      <c r="E415" s="12" t="e">
        <f ca="1">IF($B415&lt;='Visualization - Projection'!$C$18,OFFSET(Projection!D415,$A$2,0),NA())</f>
        <v>#N/A</v>
      </c>
      <c r="F415" s="12" t="e">
        <f ca="1">IF($B415&lt;='Visualization - Projection'!$C$18,OFFSET(Projection!#REF!,$A$2,0),NA())</f>
        <v>#N/A</v>
      </c>
      <c r="G415" s="10" t="e">
        <f ca="1">IF($B415&lt;='Visualization - Projection'!$C$18,OFFSET(Projection!E415,$A$2,0),NA())</f>
        <v>#N/A</v>
      </c>
      <c r="H415" s="12" t="e">
        <f ca="1">IF($B415&lt;='Visualization - Projection'!$C$18,OFFSET(Projection!F415,$A$2,0),NA())</f>
        <v>#N/A</v>
      </c>
      <c r="I415" s="12" t="e">
        <f ca="1">IF($B415&lt;='Visualization - Projection'!$C$18,OFFSET(Projection!#REF!,$A$2,0),NA())</f>
        <v>#N/A</v>
      </c>
      <c r="J415" s="10" t="e">
        <f ca="1">IF($B415&lt;='Visualization - Projection'!$C$18,OFFSET(Projection!O415,$A$2,0),NA())</f>
        <v>#N/A</v>
      </c>
      <c r="K415" s="10" t="e">
        <f ca="1">IF($B415&lt;='Visualization - Projection'!$C$18,OFFSET(Projection!P415,$A$2,0),NA())</f>
        <v>#N/A</v>
      </c>
      <c r="L415" s="12" t="e">
        <f ca="1">IF($B415&lt;='Visualization - Projection'!$C$18,OFFSET(Projection!Q415,$A$2,0),NA())</f>
        <v>#N/A</v>
      </c>
      <c r="M415" s="12" t="e">
        <f ca="1">IF($B415&lt;='Visualization - Projection'!$C$18,OFFSET(Projection!#REF!,$A$2,0),NA())</f>
        <v>#N/A</v>
      </c>
      <c r="N415" s="10" t="e">
        <f ca="1">IF($B415&lt;='Visualization - Projection'!$C$18,OFFSET(Projection!T415,$A$2,0),NA())</f>
        <v>#N/A</v>
      </c>
      <c r="O415" s="11" t="e">
        <f ca="1">IF($B415&lt;='Visualization - Projection'!$C$18,OFFSET(Projection!U415,$A$2,0),NA())</f>
        <v>#N/A</v>
      </c>
      <c r="P415" s="12" t="e">
        <f ca="1">IF($B415&lt;='Visualization - Projection'!$C$18,OFFSET(Projection!V415,$A$2,0),NA())</f>
        <v>#N/A</v>
      </c>
      <c r="Q415" s="10" t="e">
        <f ca="1">IF($B415&lt;='Visualization - Projection'!$C$18,OFFSET(Projection!W415,$A$2,0),NA())</f>
        <v>#N/A</v>
      </c>
      <c r="R415" s="11" t="e">
        <f ca="1">IF($B415&lt;='Visualization - Projection'!$C$18,OFFSET(Projection!X415,$A$2,0),NA())</f>
        <v>#N/A</v>
      </c>
      <c r="S415" s="12" t="e">
        <f ca="1">IF($B415&lt;='Visualization - Projection'!$C$18,OFFSET(Projection!Y415,$A$2,0),NA())</f>
        <v>#N/A</v>
      </c>
      <c r="T415" s="10" t="e">
        <f ca="1">IF($B415&lt;='Visualization - Projection'!$C$18,OFFSET(Projection!Z415,$A$2,0),NA())</f>
        <v>#N/A</v>
      </c>
      <c r="U415" s="10" t="e">
        <f ca="1">IF($B415&lt;='Visualization - Projection'!$C$18,OFFSET(Projection!AA415,$A$2,0),NA())</f>
        <v>#N/A</v>
      </c>
      <c r="V415" s="12" t="e">
        <f ca="1">IF($B415&lt;='Visualization - Projection'!$C$18,OFFSET(Projection!AB415,$A$2,0),NA())</f>
        <v>#N/A</v>
      </c>
      <c r="W415" s="10" t="e">
        <f ca="1">IF($B415&lt;='Visualization - Projection'!$C$18,OFFSET(Projection!AC415,$A$2,0),NA())</f>
        <v>#N/A</v>
      </c>
      <c r="X415" s="12" t="e">
        <f ca="1">IF($B415&lt;='Visualization - Projection'!$C$18,OFFSET(Projection!AD415,$A$2,0),NA())</f>
        <v>#N/A</v>
      </c>
      <c r="Y415" s="11" t="e">
        <f ca="1">IF($B415&lt;='Visualization - Projection'!$C$18,OFFSET(Projection!AE415,$A$2,0),NA())</f>
        <v>#N/A</v>
      </c>
      <c r="Z415" s="10" t="e">
        <f ca="1">IF($B415&lt;='Visualization - Projection'!$C$18,OFFSET(Projection!AI415,$A$2,0),NA())</f>
        <v>#N/A</v>
      </c>
      <c r="AA415" s="11" t="e">
        <f ca="1">IF($B415&lt;='Visualization - Projection'!$C$18,OFFSET(Projection!AJ415,$A$2,0),NA())</f>
        <v>#N/A</v>
      </c>
      <c r="AB415" s="11" t="e">
        <f ca="1">IF($B415&lt;='Visualization - Projection'!$C$18,OFFSET(Projection!#REF!,$A$2,0),NA())</f>
        <v>#N/A</v>
      </c>
      <c r="AC415" s="11" t="e">
        <f ca="1">IF($B415&lt;='Visualization - Projection'!$C$18,OFFSET(Projection!AK415,$A$2,0),NA())</f>
        <v>#N/A</v>
      </c>
      <c r="AD415" s="10" t="e">
        <f ca="1">IF($B415&lt;='Visualization - Projection'!$C$18,OFFSET(Projection!AL415,$A$2,0),NA())</f>
        <v>#N/A</v>
      </c>
      <c r="AE415" s="10" t="e">
        <f ca="1">IF($B415&lt;='Visualization - Projection'!$C$18,OFFSET(Projection!AM415,$A$2,0),NA())</f>
        <v>#N/A</v>
      </c>
      <c r="AF415" s="3" t="e">
        <f ca="1">IF($B415&lt;='Visualization - Projection'!$C$18,OFFSET(Projection!K415,$A$2,0),NA())</f>
        <v>#N/A</v>
      </c>
      <c r="AG415" s="3" t="e">
        <f ca="1">IF($B415&lt;='Visualization - Projection'!$C$18,OFFSET(Projection!M415,$A$2,0),NA())</f>
        <v>#N/A</v>
      </c>
      <c r="AH415" s="3" t="e">
        <f ca="1">IF($B415&lt;='Visualization - Projection'!$C$18,OFFSET(Projection!N415,$A$2,0),NA())</f>
        <v>#N/A</v>
      </c>
    </row>
    <row r="416" spans="2:34">
      <c r="B416" s="9" t="e">
        <f ca="1">IF(B415&lt;'Visualization - Projection'!$C$18,OFFSET(Projection!A416,$A$2,0),NA())</f>
        <v>#N/A</v>
      </c>
      <c r="C416" s="10" t="e">
        <f ca="1">IF($B416&lt;='Visualization - Projection'!$C$18,OFFSET(Projection!B416,$A$2,0),NA())</f>
        <v>#N/A</v>
      </c>
      <c r="D416" s="11" t="e">
        <f ca="1">IF($B416&lt;='Visualization - Projection'!$C$18,OFFSET(Projection!C416,$A$2,0),NA())</f>
        <v>#N/A</v>
      </c>
      <c r="E416" s="12" t="e">
        <f ca="1">IF($B416&lt;='Visualization - Projection'!$C$18,OFFSET(Projection!D416,$A$2,0),NA())</f>
        <v>#N/A</v>
      </c>
      <c r="F416" s="12" t="e">
        <f ca="1">IF($B416&lt;='Visualization - Projection'!$C$18,OFFSET(Projection!#REF!,$A$2,0),NA())</f>
        <v>#N/A</v>
      </c>
      <c r="G416" s="10" t="e">
        <f ca="1">IF($B416&lt;='Visualization - Projection'!$C$18,OFFSET(Projection!E416,$A$2,0),NA())</f>
        <v>#N/A</v>
      </c>
      <c r="H416" s="12" t="e">
        <f ca="1">IF($B416&lt;='Visualization - Projection'!$C$18,OFFSET(Projection!F416,$A$2,0),NA())</f>
        <v>#N/A</v>
      </c>
      <c r="I416" s="12" t="e">
        <f ca="1">IF($B416&lt;='Visualization - Projection'!$C$18,OFFSET(Projection!#REF!,$A$2,0),NA())</f>
        <v>#N/A</v>
      </c>
      <c r="J416" s="10" t="e">
        <f ca="1">IF($B416&lt;='Visualization - Projection'!$C$18,OFFSET(Projection!O416,$A$2,0),NA())</f>
        <v>#N/A</v>
      </c>
      <c r="K416" s="10" t="e">
        <f ca="1">IF($B416&lt;='Visualization - Projection'!$C$18,OFFSET(Projection!P416,$A$2,0),NA())</f>
        <v>#N/A</v>
      </c>
      <c r="L416" s="12" t="e">
        <f ca="1">IF($B416&lt;='Visualization - Projection'!$C$18,OFFSET(Projection!Q416,$A$2,0),NA())</f>
        <v>#N/A</v>
      </c>
      <c r="M416" s="12" t="e">
        <f ca="1">IF($B416&lt;='Visualization - Projection'!$C$18,OFFSET(Projection!#REF!,$A$2,0),NA())</f>
        <v>#N/A</v>
      </c>
      <c r="N416" s="10" t="e">
        <f ca="1">IF($B416&lt;='Visualization - Projection'!$C$18,OFFSET(Projection!T416,$A$2,0),NA())</f>
        <v>#N/A</v>
      </c>
      <c r="O416" s="11" t="e">
        <f ca="1">IF($B416&lt;='Visualization - Projection'!$C$18,OFFSET(Projection!U416,$A$2,0),NA())</f>
        <v>#N/A</v>
      </c>
      <c r="P416" s="12" t="e">
        <f ca="1">IF($B416&lt;='Visualization - Projection'!$C$18,OFFSET(Projection!V416,$A$2,0),NA())</f>
        <v>#N/A</v>
      </c>
      <c r="Q416" s="10" t="e">
        <f ca="1">IF($B416&lt;='Visualization - Projection'!$C$18,OFFSET(Projection!W416,$A$2,0),NA())</f>
        <v>#N/A</v>
      </c>
      <c r="R416" s="11" t="e">
        <f ca="1">IF($B416&lt;='Visualization - Projection'!$C$18,OFFSET(Projection!X416,$A$2,0),NA())</f>
        <v>#N/A</v>
      </c>
      <c r="S416" s="12" t="e">
        <f ca="1">IF($B416&lt;='Visualization - Projection'!$C$18,OFFSET(Projection!Y416,$A$2,0),NA())</f>
        <v>#N/A</v>
      </c>
      <c r="T416" s="10" t="e">
        <f ca="1">IF($B416&lt;='Visualization - Projection'!$C$18,OFFSET(Projection!Z416,$A$2,0),NA())</f>
        <v>#N/A</v>
      </c>
      <c r="U416" s="10" t="e">
        <f ca="1">IF($B416&lt;='Visualization - Projection'!$C$18,OFFSET(Projection!AA416,$A$2,0),NA())</f>
        <v>#N/A</v>
      </c>
      <c r="V416" s="12" t="e">
        <f ca="1">IF($B416&lt;='Visualization - Projection'!$C$18,OFFSET(Projection!AB416,$A$2,0),NA())</f>
        <v>#N/A</v>
      </c>
      <c r="W416" s="10" t="e">
        <f ca="1">IF($B416&lt;='Visualization - Projection'!$C$18,OFFSET(Projection!AC416,$A$2,0),NA())</f>
        <v>#N/A</v>
      </c>
      <c r="X416" s="12" t="e">
        <f ca="1">IF($B416&lt;='Visualization - Projection'!$C$18,OFFSET(Projection!AD416,$A$2,0),NA())</f>
        <v>#N/A</v>
      </c>
      <c r="Y416" s="11" t="e">
        <f ca="1">IF($B416&lt;='Visualization - Projection'!$C$18,OFFSET(Projection!AE416,$A$2,0),NA())</f>
        <v>#N/A</v>
      </c>
      <c r="Z416" s="10" t="e">
        <f ca="1">IF($B416&lt;='Visualization - Projection'!$C$18,OFFSET(Projection!AI416,$A$2,0),NA())</f>
        <v>#N/A</v>
      </c>
      <c r="AA416" s="11" t="e">
        <f ca="1">IF($B416&lt;='Visualization - Projection'!$C$18,OFFSET(Projection!AJ416,$A$2,0),NA())</f>
        <v>#N/A</v>
      </c>
      <c r="AB416" s="11" t="e">
        <f ca="1">IF($B416&lt;='Visualization - Projection'!$C$18,OFFSET(Projection!#REF!,$A$2,0),NA())</f>
        <v>#N/A</v>
      </c>
      <c r="AC416" s="11" t="e">
        <f ca="1">IF($B416&lt;='Visualization - Projection'!$C$18,OFFSET(Projection!AK416,$A$2,0),NA())</f>
        <v>#N/A</v>
      </c>
      <c r="AD416" s="10" t="e">
        <f ca="1">IF($B416&lt;='Visualization - Projection'!$C$18,OFFSET(Projection!AL416,$A$2,0),NA())</f>
        <v>#N/A</v>
      </c>
      <c r="AE416" s="10" t="e">
        <f ca="1">IF($B416&lt;='Visualization - Projection'!$C$18,OFFSET(Projection!AM416,$A$2,0),NA())</f>
        <v>#N/A</v>
      </c>
      <c r="AF416" s="3" t="e">
        <f ca="1">IF($B416&lt;='Visualization - Projection'!$C$18,OFFSET(Projection!K416,$A$2,0),NA())</f>
        <v>#N/A</v>
      </c>
      <c r="AG416" s="3" t="e">
        <f ca="1">IF($B416&lt;='Visualization - Projection'!$C$18,OFFSET(Projection!M416,$A$2,0),NA())</f>
        <v>#N/A</v>
      </c>
      <c r="AH416" s="3" t="e">
        <f ca="1">IF($B416&lt;='Visualization - Projection'!$C$18,OFFSET(Projection!N416,$A$2,0),NA())</f>
        <v>#N/A</v>
      </c>
    </row>
    <row r="417" spans="2:34">
      <c r="B417" s="9" t="e">
        <f ca="1">IF(B416&lt;'Visualization - Projection'!$C$18,OFFSET(Projection!A417,$A$2,0),NA())</f>
        <v>#N/A</v>
      </c>
      <c r="C417" s="10" t="e">
        <f ca="1">IF($B417&lt;='Visualization - Projection'!$C$18,OFFSET(Projection!B417,$A$2,0),NA())</f>
        <v>#N/A</v>
      </c>
      <c r="D417" s="11" t="e">
        <f ca="1">IF($B417&lt;='Visualization - Projection'!$C$18,OFFSET(Projection!C417,$A$2,0),NA())</f>
        <v>#N/A</v>
      </c>
      <c r="E417" s="12" t="e">
        <f ca="1">IF($B417&lt;='Visualization - Projection'!$C$18,OFFSET(Projection!D417,$A$2,0),NA())</f>
        <v>#N/A</v>
      </c>
      <c r="F417" s="12" t="e">
        <f ca="1">IF($B417&lt;='Visualization - Projection'!$C$18,OFFSET(Projection!#REF!,$A$2,0),NA())</f>
        <v>#N/A</v>
      </c>
      <c r="G417" s="10" t="e">
        <f ca="1">IF($B417&lt;='Visualization - Projection'!$C$18,OFFSET(Projection!E417,$A$2,0),NA())</f>
        <v>#N/A</v>
      </c>
      <c r="H417" s="12" t="e">
        <f ca="1">IF($B417&lt;='Visualization - Projection'!$C$18,OFFSET(Projection!F417,$A$2,0),NA())</f>
        <v>#N/A</v>
      </c>
      <c r="I417" s="12" t="e">
        <f ca="1">IF($B417&lt;='Visualization - Projection'!$C$18,OFFSET(Projection!#REF!,$A$2,0),NA())</f>
        <v>#N/A</v>
      </c>
      <c r="J417" s="10" t="e">
        <f ca="1">IF($B417&lt;='Visualization - Projection'!$C$18,OFFSET(Projection!O417,$A$2,0),NA())</f>
        <v>#N/A</v>
      </c>
      <c r="K417" s="10" t="e">
        <f ca="1">IF($B417&lt;='Visualization - Projection'!$C$18,OFFSET(Projection!P417,$A$2,0),NA())</f>
        <v>#N/A</v>
      </c>
      <c r="L417" s="12" t="e">
        <f ca="1">IF($B417&lt;='Visualization - Projection'!$C$18,OFFSET(Projection!Q417,$A$2,0),NA())</f>
        <v>#N/A</v>
      </c>
      <c r="M417" s="12" t="e">
        <f ca="1">IF($B417&lt;='Visualization - Projection'!$C$18,OFFSET(Projection!#REF!,$A$2,0),NA())</f>
        <v>#N/A</v>
      </c>
      <c r="N417" s="10" t="e">
        <f ca="1">IF($B417&lt;='Visualization - Projection'!$C$18,OFFSET(Projection!T417,$A$2,0),NA())</f>
        <v>#N/A</v>
      </c>
      <c r="O417" s="11" t="e">
        <f ca="1">IF($B417&lt;='Visualization - Projection'!$C$18,OFFSET(Projection!U417,$A$2,0),NA())</f>
        <v>#N/A</v>
      </c>
      <c r="P417" s="12" t="e">
        <f ca="1">IF($B417&lt;='Visualization - Projection'!$C$18,OFFSET(Projection!V417,$A$2,0),NA())</f>
        <v>#N/A</v>
      </c>
      <c r="Q417" s="10" t="e">
        <f ca="1">IF($B417&lt;='Visualization - Projection'!$C$18,OFFSET(Projection!W417,$A$2,0),NA())</f>
        <v>#N/A</v>
      </c>
      <c r="R417" s="11" t="e">
        <f ca="1">IF($B417&lt;='Visualization - Projection'!$C$18,OFFSET(Projection!X417,$A$2,0),NA())</f>
        <v>#N/A</v>
      </c>
      <c r="S417" s="12" t="e">
        <f ca="1">IF($B417&lt;='Visualization - Projection'!$C$18,OFFSET(Projection!Y417,$A$2,0),NA())</f>
        <v>#N/A</v>
      </c>
      <c r="T417" s="10" t="e">
        <f ca="1">IF($B417&lt;='Visualization - Projection'!$C$18,OFFSET(Projection!Z417,$A$2,0),NA())</f>
        <v>#N/A</v>
      </c>
      <c r="U417" s="10" t="e">
        <f ca="1">IF($B417&lt;='Visualization - Projection'!$C$18,OFFSET(Projection!AA417,$A$2,0),NA())</f>
        <v>#N/A</v>
      </c>
      <c r="V417" s="12" t="e">
        <f ca="1">IF($B417&lt;='Visualization - Projection'!$C$18,OFFSET(Projection!AB417,$A$2,0),NA())</f>
        <v>#N/A</v>
      </c>
      <c r="W417" s="10" t="e">
        <f ca="1">IF($B417&lt;='Visualization - Projection'!$C$18,OFFSET(Projection!AC417,$A$2,0),NA())</f>
        <v>#N/A</v>
      </c>
      <c r="X417" s="12" t="e">
        <f ca="1">IF($B417&lt;='Visualization - Projection'!$C$18,OFFSET(Projection!AD417,$A$2,0),NA())</f>
        <v>#N/A</v>
      </c>
      <c r="Y417" s="11" t="e">
        <f ca="1">IF($B417&lt;='Visualization - Projection'!$C$18,OFFSET(Projection!AE417,$A$2,0),NA())</f>
        <v>#N/A</v>
      </c>
      <c r="Z417" s="10" t="e">
        <f ca="1">IF($B417&lt;='Visualization - Projection'!$C$18,OFFSET(Projection!AI417,$A$2,0),NA())</f>
        <v>#N/A</v>
      </c>
      <c r="AA417" s="11" t="e">
        <f ca="1">IF($B417&lt;='Visualization - Projection'!$C$18,OFFSET(Projection!AJ417,$A$2,0),NA())</f>
        <v>#N/A</v>
      </c>
      <c r="AB417" s="11" t="e">
        <f ca="1">IF($B417&lt;='Visualization - Projection'!$C$18,OFFSET(Projection!#REF!,$A$2,0),NA())</f>
        <v>#N/A</v>
      </c>
      <c r="AC417" s="11" t="e">
        <f ca="1">IF($B417&lt;='Visualization - Projection'!$C$18,OFFSET(Projection!AK417,$A$2,0),NA())</f>
        <v>#N/A</v>
      </c>
      <c r="AD417" s="10" t="e">
        <f ca="1">IF($B417&lt;='Visualization - Projection'!$C$18,OFFSET(Projection!AL417,$A$2,0),NA())</f>
        <v>#N/A</v>
      </c>
      <c r="AE417" s="10" t="e">
        <f ca="1">IF($B417&lt;='Visualization - Projection'!$C$18,OFFSET(Projection!AM417,$A$2,0),NA())</f>
        <v>#N/A</v>
      </c>
      <c r="AF417" s="3" t="e">
        <f ca="1">IF($B417&lt;='Visualization - Projection'!$C$18,OFFSET(Projection!K417,$A$2,0),NA())</f>
        <v>#N/A</v>
      </c>
      <c r="AG417" s="3" t="e">
        <f ca="1">IF($B417&lt;='Visualization - Projection'!$C$18,OFFSET(Projection!M417,$A$2,0),NA())</f>
        <v>#N/A</v>
      </c>
      <c r="AH417" s="3" t="e">
        <f ca="1">IF($B417&lt;='Visualization - Projection'!$C$18,OFFSET(Projection!N417,$A$2,0),NA())</f>
        <v>#N/A</v>
      </c>
    </row>
    <row r="418" spans="2:34">
      <c r="B418" s="9" t="e">
        <f ca="1">IF(B417&lt;'Visualization - Projection'!$C$18,OFFSET(Projection!A418,$A$2,0),NA())</f>
        <v>#N/A</v>
      </c>
      <c r="C418" s="10" t="e">
        <f ca="1">IF($B418&lt;='Visualization - Projection'!$C$18,OFFSET(Projection!B418,$A$2,0),NA())</f>
        <v>#N/A</v>
      </c>
      <c r="D418" s="11" t="e">
        <f ca="1">IF($B418&lt;='Visualization - Projection'!$C$18,OFFSET(Projection!C418,$A$2,0),NA())</f>
        <v>#N/A</v>
      </c>
      <c r="E418" s="12" t="e">
        <f ca="1">IF($B418&lt;='Visualization - Projection'!$C$18,OFFSET(Projection!D418,$A$2,0),NA())</f>
        <v>#N/A</v>
      </c>
      <c r="F418" s="12" t="e">
        <f ca="1">IF($B418&lt;='Visualization - Projection'!$C$18,OFFSET(Projection!#REF!,$A$2,0),NA())</f>
        <v>#N/A</v>
      </c>
      <c r="G418" s="10" t="e">
        <f ca="1">IF($B418&lt;='Visualization - Projection'!$C$18,OFFSET(Projection!E418,$A$2,0),NA())</f>
        <v>#N/A</v>
      </c>
      <c r="H418" s="12" t="e">
        <f ca="1">IF($B418&lt;='Visualization - Projection'!$C$18,OFFSET(Projection!F418,$A$2,0),NA())</f>
        <v>#N/A</v>
      </c>
      <c r="I418" s="12" t="e">
        <f ca="1">IF($B418&lt;='Visualization - Projection'!$C$18,OFFSET(Projection!#REF!,$A$2,0),NA())</f>
        <v>#N/A</v>
      </c>
      <c r="J418" s="10" t="e">
        <f ca="1">IF($B418&lt;='Visualization - Projection'!$C$18,OFFSET(Projection!O418,$A$2,0),NA())</f>
        <v>#N/A</v>
      </c>
      <c r="K418" s="10" t="e">
        <f ca="1">IF($B418&lt;='Visualization - Projection'!$C$18,OFFSET(Projection!P418,$A$2,0),NA())</f>
        <v>#N/A</v>
      </c>
      <c r="L418" s="12" t="e">
        <f ca="1">IF($B418&lt;='Visualization - Projection'!$C$18,OFFSET(Projection!Q418,$A$2,0),NA())</f>
        <v>#N/A</v>
      </c>
      <c r="M418" s="12" t="e">
        <f ca="1">IF($B418&lt;='Visualization - Projection'!$C$18,OFFSET(Projection!#REF!,$A$2,0),NA())</f>
        <v>#N/A</v>
      </c>
      <c r="N418" s="10" t="e">
        <f ca="1">IF($B418&lt;='Visualization - Projection'!$C$18,OFFSET(Projection!T418,$A$2,0),NA())</f>
        <v>#N/A</v>
      </c>
      <c r="O418" s="11" t="e">
        <f ca="1">IF($B418&lt;='Visualization - Projection'!$C$18,OFFSET(Projection!U418,$A$2,0),NA())</f>
        <v>#N/A</v>
      </c>
      <c r="P418" s="12" t="e">
        <f ca="1">IF($B418&lt;='Visualization - Projection'!$C$18,OFFSET(Projection!V418,$A$2,0),NA())</f>
        <v>#N/A</v>
      </c>
      <c r="Q418" s="10" t="e">
        <f ca="1">IF($B418&lt;='Visualization - Projection'!$C$18,OFFSET(Projection!W418,$A$2,0),NA())</f>
        <v>#N/A</v>
      </c>
      <c r="R418" s="11" t="e">
        <f ca="1">IF($B418&lt;='Visualization - Projection'!$C$18,OFFSET(Projection!X418,$A$2,0),NA())</f>
        <v>#N/A</v>
      </c>
      <c r="S418" s="12" t="e">
        <f ca="1">IF($B418&lt;='Visualization - Projection'!$C$18,OFFSET(Projection!Y418,$A$2,0),NA())</f>
        <v>#N/A</v>
      </c>
      <c r="T418" s="10" t="e">
        <f ca="1">IF($B418&lt;='Visualization - Projection'!$C$18,OFFSET(Projection!Z418,$A$2,0),NA())</f>
        <v>#N/A</v>
      </c>
      <c r="U418" s="10" t="e">
        <f ca="1">IF($B418&lt;='Visualization - Projection'!$C$18,OFFSET(Projection!AA418,$A$2,0),NA())</f>
        <v>#N/A</v>
      </c>
      <c r="V418" s="12" t="e">
        <f ca="1">IF($B418&lt;='Visualization - Projection'!$C$18,OFFSET(Projection!AB418,$A$2,0),NA())</f>
        <v>#N/A</v>
      </c>
      <c r="W418" s="10" t="e">
        <f ca="1">IF($B418&lt;='Visualization - Projection'!$C$18,OFFSET(Projection!AC418,$A$2,0),NA())</f>
        <v>#N/A</v>
      </c>
      <c r="X418" s="12" t="e">
        <f ca="1">IF($B418&lt;='Visualization - Projection'!$C$18,OFFSET(Projection!AD418,$A$2,0),NA())</f>
        <v>#N/A</v>
      </c>
      <c r="Y418" s="11" t="e">
        <f ca="1">IF($B418&lt;='Visualization - Projection'!$C$18,OFFSET(Projection!AE418,$A$2,0),NA())</f>
        <v>#N/A</v>
      </c>
      <c r="Z418" s="10" t="e">
        <f ca="1">IF($B418&lt;='Visualization - Projection'!$C$18,OFFSET(Projection!AI418,$A$2,0),NA())</f>
        <v>#N/A</v>
      </c>
      <c r="AA418" s="11" t="e">
        <f ca="1">IF($B418&lt;='Visualization - Projection'!$C$18,OFFSET(Projection!AJ418,$A$2,0),NA())</f>
        <v>#N/A</v>
      </c>
      <c r="AB418" s="11" t="e">
        <f ca="1">IF($B418&lt;='Visualization - Projection'!$C$18,OFFSET(Projection!#REF!,$A$2,0),NA())</f>
        <v>#N/A</v>
      </c>
      <c r="AC418" s="11" t="e">
        <f ca="1">IF($B418&lt;='Visualization - Projection'!$C$18,OFFSET(Projection!AK418,$A$2,0),NA())</f>
        <v>#N/A</v>
      </c>
      <c r="AD418" s="10" t="e">
        <f ca="1">IF($B418&lt;='Visualization - Projection'!$C$18,OFFSET(Projection!AL418,$A$2,0),NA())</f>
        <v>#N/A</v>
      </c>
      <c r="AE418" s="10" t="e">
        <f ca="1">IF($B418&lt;='Visualization - Projection'!$C$18,OFFSET(Projection!AM418,$A$2,0),NA())</f>
        <v>#N/A</v>
      </c>
      <c r="AF418" s="3" t="e">
        <f ca="1">IF($B418&lt;='Visualization - Projection'!$C$18,OFFSET(Projection!K418,$A$2,0),NA())</f>
        <v>#N/A</v>
      </c>
      <c r="AG418" s="3" t="e">
        <f ca="1">IF($B418&lt;='Visualization - Projection'!$C$18,OFFSET(Projection!M418,$A$2,0),NA())</f>
        <v>#N/A</v>
      </c>
      <c r="AH418" s="3" t="e">
        <f ca="1">IF($B418&lt;='Visualization - Projection'!$C$18,OFFSET(Projection!N418,$A$2,0),NA())</f>
        <v>#N/A</v>
      </c>
    </row>
    <row r="419" spans="2:34">
      <c r="B419" s="9" t="e">
        <f ca="1">IF(B418&lt;'Visualization - Projection'!$C$18,OFFSET(Projection!A419,$A$2,0),NA())</f>
        <v>#N/A</v>
      </c>
      <c r="C419" s="10" t="e">
        <f ca="1">IF($B419&lt;='Visualization - Projection'!$C$18,OFFSET(Projection!B419,$A$2,0),NA())</f>
        <v>#N/A</v>
      </c>
      <c r="D419" s="11" t="e">
        <f ca="1">IF($B419&lt;='Visualization - Projection'!$C$18,OFFSET(Projection!C419,$A$2,0),NA())</f>
        <v>#N/A</v>
      </c>
      <c r="E419" s="12" t="e">
        <f ca="1">IF($B419&lt;='Visualization - Projection'!$C$18,OFFSET(Projection!D419,$A$2,0),NA())</f>
        <v>#N/A</v>
      </c>
      <c r="F419" s="12" t="e">
        <f ca="1">IF($B419&lt;='Visualization - Projection'!$C$18,OFFSET(Projection!#REF!,$A$2,0),NA())</f>
        <v>#N/A</v>
      </c>
      <c r="G419" s="10" t="e">
        <f ca="1">IF($B419&lt;='Visualization - Projection'!$C$18,OFFSET(Projection!E419,$A$2,0),NA())</f>
        <v>#N/A</v>
      </c>
      <c r="H419" s="12" t="e">
        <f ca="1">IF($B419&lt;='Visualization - Projection'!$C$18,OFFSET(Projection!F419,$A$2,0),NA())</f>
        <v>#N/A</v>
      </c>
      <c r="I419" s="12" t="e">
        <f ca="1">IF($B419&lt;='Visualization - Projection'!$C$18,OFFSET(Projection!#REF!,$A$2,0),NA())</f>
        <v>#N/A</v>
      </c>
      <c r="J419" s="10" t="e">
        <f ca="1">IF($B419&lt;='Visualization - Projection'!$C$18,OFFSET(Projection!O419,$A$2,0),NA())</f>
        <v>#N/A</v>
      </c>
      <c r="K419" s="10" t="e">
        <f ca="1">IF($B419&lt;='Visualization - Projection'!$C$18,OFFSET(Projection!P419,$A$2,0),NA())</f>
        <v>#N/A</v>
      </c>
      <c r="L419" s="12" t="e">
        <f ca="1">IF($B419&lt;='Visualization - Projection'!$C$18,OFFSET(Projection!Q419,$A$2,0),NA())</f>
        <v>#N/A</v>
      </c>
      <c r="M419" s="12" t="e">
        <f ca="1">IF($B419&lt;='Visualization - Projection'!$C$18,OFFSET(Projection!#REF!,$A$2,0),NA())</f>
        <v>#N/A</v>
      </c>
      <c r="N419" s="10" t="e">
        <f ca="1">IF($B419&lt;='Visualization - Projection'!$C$18,OFFSET(Projection!T419,$A$2,0),NA())</f>
        <v>#N/A</v>
      </c>
      <c r="O419" s="11" t="e">
        <f ca="1">IF($B419&lt;='Visualization - Projection'!$C$18,OFFSET(Projection!U419,$A$2,0),NA())</f>
        <v>#N/A</v>
      </c>
      <c r="P419" s="12" t="e">
        <f ca="1">IF($B419&lt;='Visualization - Projection'!$C$18,OFFSET(Projection!V419,$A$2,0),NA())</f>
        <v>#N/A</v>
      </c>
      <c r="Q419" s="10" t="e">
        <f ca="1">IF($B419&lt;='Visualization - Projection'!$C$18,OFFSET(Projection!W419,$A$2,0),NA())</f>
        <v>#N/A</v>
      </c>
      <c r="R419" s="11" t="e">
        <f ca="1">IF($B419&lt;='Visualization - Projection'!$C$18,OFFSET(Projection!X419,$A$2,0),NA())</f>
        <v>#N/A</v>
      </c>
      <c r="S419" s="12" t="e">
        <f ca="1">IF($B419&lt;='Visualization - Projection'!$C$18,OFFSET(Projection!Y419,$A$2,0),NA())</f>
        <v>#N/A</v>
      </c>
      <c r="T419" s="10" t="e">
        <f ca="1">IF($B419&lt;='Visualization - Projection'!$C$18,OFFSET(Projection!Z419,$A$2,0),NA())</f>
        <v>#N/A</v>
      </c>
      <c r="U419" s="10" t="e">
        <f ca="1">IF($B419&lt;='Visualization - Projection'!$C$18,OFFSET(Projection!AA419,$A$2,0),NA())</f>
        <v>#N/A</v>
      </c>
      <c r="V419" s="12" t="e">
        <f ca="1">IF($B419&lt;='Visualization - Projection'!$C$18,OFFSET(Projection!AB419,$A$2,0),NA())</f>
        <v>#N/A</v>
      </c>
      <c r="W419" s="10" t="e">
        <f ca="1">IF($B419&lt;='Visualization - Projection'!$C$18,OFFSET(Projection!AC419,$A$2,0),NA())</f>
        <v>#N/A</v>
      </c>
      <c r="X419" s="12" t="e">
        <f ca="1">IF($B419&lt;='Visualization - Projection'!$C$18,OFFSET(Projection!AD419,$A$2,0),NA())</f>
        <v>#N/A</v>
      </c>
      <c r="Y419" s="11" t="e">
        <f ca="1">IF($B419&lt;='Visualization - Projection'!$C$18,OFFSET(Projection!AE419,$A$2,0),NA())</f>
        <v>#N/A</v>
      </c>
      <c r="Z419" s="10" t="e">
        <f ca="1">IF($B419&lt;='Visualization - Projection'!$C$18,OFFSET(Projection!AI419,$A$2,0),NA())</f>
        <v>#N/A</v>
      </c>
      <c r="AA419" s="11" t="e">
        <f ca="1">IF($B419&lt;='Visualization - Projection'!$C$18,OFFSET(Projection!AJ419,$A$2,0),NA())</f>
        <v>#N/A</v>
      </c>
      <c r="AB419" s="11" t="e">
        <f ca="1">IF($B419&lt;='Visualization - Projection'!$C$18,OFFSET(Projection!#REF!,$A$2,0),NA())</f>
        <v>#N/A</v>
      </c>
      <c r="AC419" s="11" t="e">
        <f ca="1">IF($B419&lt;='Visualization - Projection'!$C$18,OFFSET(Projection!AK419,$A$2,0),NA())</f>
        <v>#N/A</v>
      </c>
      <c r="AD419" s="10" t="e">
        <f ca="1">IF($B419&lt;='Visualization - Projection'!$C$18,OFFSET(Projection!AL419,$A$2,0),NA())</f>
        <v>#N/A</v>
      </c>
      <c r="AE419" s="10" t="e">
        <f ca="1">IF($B419&lt;='Visualization - Projection'!$C$18,OFFSET(Projection!AM419,$A$2,0),NA())</f>
        <v>#N/A</v>
      </c>
      <c r="AF419" s="3" t="e">
        <f ca="1">IF($B419&lt;='Visualization - Projection'!$C$18,OFFSET(Projection!K419,$A$2,0),NA())</f>
        <v>#N/A</v>
      </c>
      <c r="AG419" s="3" t="e">
        <f ca="1">IF($B419&lt;='Visualization - Projection'!$C$18,OFFSET(Projection!M419,$A$2,0),NA())</f>
        <v>#N/A</v>
      </c>
      <c r="AH419" s="3" t="e">
        <f ca="1">IF($B419&lt;='Visualization - Projection'!$C$18,OFFSET(Projection!N419,$A$2,0),NA())</f>
        <v>#N/A</v>
      </c>
    </row>
    <row r="420" spans="2:34">
      <c r="B420" s="9" t="e">
        <f ca="1">IF(B419&lt;'Visualization - Projection'!$C$18,OFFSET(Projection!A420,$A$2,0),NA())</f>
        <v>#N/A</v>
      </c>
      <c r="C420" s="10" t="e">
        <f ca="1">IF($B420&lt;='Visualization - Projection'!$C$18,OFFSET(Projection!B420,$A$2,0),NA())</f>
        <v>#N/A</v>
      </c>
      <c r="D420" s="11" t="e">
        <f ca="1">IF($B420&lt;='Visualization - Projection'!$C$18,OFFSET(Projection!C420,$A$2,0),NA())</f>
        <v>#N/A</v>
      </c>
      <c r="E420" s="12" t="e">
        <f ca="1">IF($B420&lt;='Visualization - Projection'!$C$18,OFFSET(Projection!D420,$A$2,0),NA())</f>
        <v>#N/A</v>
      </c>
      <c r="F420" s="12" t="e">
        <f ca="1">IF($B420&lt;='Visualization - Projection'!$C$18,OFFSET(Projection!#REF!,$A$2,0),NA())</f>
        <v>#N/A</v>
      </c>
      <c r="G420" s="10" t="e">
        <f ca="1">IF($B420&lt;='Visualization - Projection'!$C$18,OFFSET(Projection!E420,$A$2,0),NA())</f>
        <v>#N/A</v>
      </c>
      <c r="H420" s="12" t="e">
        <f ca="1">IF($B420&lt;='Visualization - Projection'!$C$18,OFFSET(Projection!F420,$A$2,0),NA())</f>
        <v>#N/A</v>
      </c>
      <c r="I420" s="12" t="e">
        <f ca="1">IF($B420&lt;='Visualization - Projection'!$C$18,OFFSET(Projection!#REF!,$A$2,0),NA())</f>
        <v>#N/A</v>
      </c>
      <c r="J420" s="10" t="e">
        <f ca="1">IF($B420&lt;='Visualization - Projection'!$C$18,OFFSET(Projection!O420,$A$2,0),NA())</f>
        <v>#N/A</v>
      </c>
      <c r="K420" s="10" t="e">
        <f ca="1">IF($B420&lt;='Visualization - Projection'!$C$18,OFFSET(Projection!P420,$A$2,0),NA())</f>
        <v>#N/A</v>
      </c>
      <c r="L420" s="12" t="e">
        <f ca="1">IF($B420&lt;='Visualization - Projection'!$C$18,OFFSET(Projection!Q420,$A$2,0),NA())</f>
        <v>#N/A</v>
      </c>
      <c r="M420" s="12" t="e">
        <f ca="1">IF($B420&lt;='Visualization - Projection'!$C$18,OFFSET(Projection!#REF!,$A$2,0),NA())</f>
        <v>#N/A</v>
      </c>
      <c r="N420" s="10" t="e">
        <f ca="1">IF($B420&lt;='Visualization - Projection'!$C$18,OFFSET(Projection!T420,$A$2,0),NA())</f>
        <v>#N/A</v>
      </c>
      <c r="O420" s="11" t="e">
        <f ca="1">IF($B420&lt;='Visualization - Projection'!$C$18,OFFSET(Projection!U420,$A$2,0),NA())</f>
        <v>#N/A</v>
      </c>
      <c r="P420" s="12" t="e">
        <f ca="1">IF($B420&lt;='Visualization - Projection'!$C$18,OFFSET(Projection!V420,$A$2,0),NA())</f>
        <v>#N/A</v>
      </c>
      <c r="Q420" s="10" t="e">
        <f ca="1">IF($B420&lt;='Visualization - Projection'!$C$18,OFFSET(Projection!W420,$A$2,0),NA())</f>
        <v>#N/A</v>
      </c>
      <c r="R420" s="11" t="e">
        <f ca="1">IF($B420&lt;='Visualization - Projection'!$C$18,OFFSET(Projection!X420,$A$2,0),NA())</f>
        <v>#N/A</v>
      </c>
      <c r="S420" s="12" t="e">
        <f ca="1">IF($B420&lt;='Visualization - Projection'!$C$18,OFFSET(Projection!Y420,$A$2,0),NA())</f>
        <v>#N/A</v>
      </c>
      <c r="T420" s="10" t="e">
        <f ca="1">IF($B420&lt;='Visualization - Projection'!$C$18,OFFSET(Projection!Z420,$A$2,0),NA())</f>
        <v>#N/A</v>
      </c>
      <c r="U420" s="10" t="e">
        <f ca="1">IF($B420&lt;='Visualization - Projection'!$C$18,OFFSET(Projection!AA420,$A$2,0),NA())</f>
        <v>#N/A</v>
      </c>
      <c r="V420" s="12" t="e">
        <f ca="1">IF($B420&lt;='Visualization - Projection'!$C$18,OFFSET(Projection!AB420,$A$2,0),NA())</f>
        <v>#N/A</v>
      </c>
      <c r="W420" s="10" t="e">
        <f ca="1">IF($B420&lt;='Visualization - Projection'!$C$18,OFFSET(Projection!AC420,$A$2,0),NA())</f>
        <v>#N/A</v>
      </c>
      <c r="X420" s="12" t="e">
        <f ca="1">IF($B420&lt;='Visualization - Projection'!$C$18,OFFSET(Projection!AD420,$A$2,0),NA())</f>
        <v>#N/A</v>
      </c>
      <c r="Y420" s="11" t="e">
        <f ca="1">IF($B420&lt;='Visualization - Projection'!$C$18,OFFSET(Projection!AE420,$A$2,0),NA())</f>
        <v>#N/A</v>
      </c>
      <c r="Z420" s="10" t="e">
        <f ca="1">IF($B420&lt;='Visualization - Projection'!$C$18,OFFSET(Projection!AI420,$A$2,0),NA())</f>
        <v>#N/A</v>
      </c>
      <c r="AA420" s="11" t="e">
        <f ca="1">IF($B420&lt;='Visualization - Projection'!$C$18,OFFSET(Projection!AJ420,$A$2,0),NA())</f>
        <v>#N/A</v>
      </c>
      <c r="AB420" s="11" t="e">
        <f ca="1">IF($B420&lt;='Visualization - Projection'!$C$18,OFFSET(Projection!#REF!,$A$2,0),NA())</f>
        <v>#N/A</v>
      </c>
      <c r="AC420" s="11" t="e">
        <f ca="1">IF($B420&lt;='Visualization - Projection'!$C$18,OFFSET(Projection!AK420,$A$2,0),NA())</f>
        <v>#N/A</v>
      </c>
      <c r="AD420" s="10" t="e">
        <f ca="1">IF($B420&lt;='Visualization - Projection'!$C$18,OFFSET(Projection!AL420,$A$2,0),NA())</f>
        <v>#N/A</v>
      </c>
      <c r="AE420" s="10" t="e">
        <f ca="1">IF($B420&lt;='Visualization - Projection'!$C$18,OFFSET(Projection!AM420,$A$2,0),NA())</f>
        <v>#N/A</v>
      </c>
      <c r="AF420" s="3" t="e">
        <f ca="1">IF($B420&lt;='Visualization - Projection'!$C$18,OFFSET(Projection!K420,$A$2,0),NA())</f>
        <v>#N/A</v>
      </c>
      <c r="AG420" s="3" t="e">
        <f ca="1">IF($B420&lt;='Visualization - Projection'!$C$18,OFFSET(Projection!M420,$A$2,0),NA())</f>
        <v>#N/A</v>
      </c>
      <c r="AH420" s="3" t="e">
        <f ca="1">IF($B420&lt;='Visualization - Projection'!$C$18,OFFSET(Projection!N420,$A$2,0),NA())</f>
        <v>#N/A</v>
      </c>
    </row>
    <row r="421" spans="2:34">
      <c r="B421" s="9" t="e">
        <f ca="1">IF(B420&lt;'Visualization - Projection'!$C$18,OFFSET(Projection!A421,$A$2,0),NA())</f>
        <v>#N/A</v>
      </c>
      <c r="C421" s="10" t="e">
        <f ca="1">IF($B421&lt;='Visualization - Projection'!$C$18,OFFSET(Projection!B421,$A$2,0),NA())</f>
        <v>#N/A</v>
      </c>
      <c r="D421" s="11" t="e">
        <f ca="1">IF($B421&lt;='Visualization - Projection'!$C$18,OFFSET(Projection!C421,$A$2,0),NA())</f>
        <v>#N/A</v>
      </c>
      <c r="E421" s="12" t="e">
        <f ca="1">IF($B421&lt;='Visualization - Projection'!$C$18,OFFSET(Projection!D421,$A$2,0),NA())</f>
        <v>#N/A</v>
      </c>
      <c r="F421" s="12" t="e">
        <f ca="1">IF($B421&lt;='Visualization - Projection'!$C$18,OFFSET(Projection!#REF!,$A$2,0),NA())</f>
        <v>#N/A</v>
      </c>
      <c r="G421" s="10" t="e">
        <f ca="1">IF($B421&lt;='Visualization - Projection'!$C$18,OFFSET(Projection!E421,$A$2,0),NA())</f>
        <v>#N/A</v>
      </c>
      <c r="H421" s="12" t="e">
        <f ca="1">IF($B421&lt;='Visualization - Projection'!$C$18,OFFSET(Projection!F421,$A$2,0),NA())</f>
        <v>#N/A</v>
      </c>
      <c r="I421" s="12" t="e">
        <f ca="1">IF($B421&lt;='Visualization - Projection'!$C$18,OFFSET(Projection!#REF!,$A$2,0),NA())</f>
        <v>#N/A</v>
      </c>
      <c r="J421" s="10" t="e">
        <f ca="1">IF($B421&lt;='Visualization - Projection'!$C$18,OFFSET(Projection!O421,$A$2,0),NA())</f>
        <v>#N/A</v>
      </c>
      <c r="K421" s="10" t="e">
        <f ca="1">IF($B421&lt;='Visualization - Projection'!$C$18,OFFSET(Projection!P421,$A$2,0),NA())</f>
        <v>#N/A</v>
      </c>
      <c r="L421" s="12" t="e">
        <f ca="1">IF($B421&lt;='Visualization - Projection'!$C$18,OFFSET(Projection!Q421,$A$2,0),NA())</f>
        <v>#N/A</v>
      </c>
      <c r="M421" s="12" t="e">
        <f ca="1">IF($B421&lt;='Visualization - Projection'!$C$18,OFFSET(Projection!#REF!,$A$2,0),NA())</f>
        <v>#N/A</v>
      </c>
      <c r="N421" s="10" t="e">
        <f ca="1">IF($B421&lt;='Visualization - Projection'!$C$18,OFFSET(Projection!T421,$A$2,0),NA())</f>
        <v>#N/A</v>
      </c>
      <c r="O421" s="11" t="e">
        <f ca="1">IF($B421&lt;='Visualization - Projection'!$C$18,OFFSET(Projection!U421,$A$2,0),NA())</f>
        <v>#N/A</v>
      </c>
      <c r="P421" s="12" t="e">
        <f ca="1">IF($B421&lt;='Visualization - Projection'!$C$18,OFFSET(Projection!V421,$A$2,0),NA())</f>
        <v>#N/A</v>
      </c>
      <c r="Q421" s="10" t="e">
        <f ca="1">IF($B421&lt;='Visualization - Projection'!$C$18,OFFSET(Projection!W421,$A$2,0),NA())</f>
        <v>#N/A</v>
      </c>
      <c r="R421" s="11" t="e">
        <f ca="1">IF($B421&lt;='Visualization - Projection'!$C$18,OFFSET(Projection!X421,$A$2,0),NA())</f>
        <v>#N/A</v>
      </c>
      <c r="S421" s="12" t="e">
        <f ca="1">IF($B421&lt;='Visualization - Projection'!$C$18,OFFSET(Projection!Y421,$A$2,0),NA())</f>
        <v>#N/A</v>
      </c>
      <c r="T421" s="10" t="e">
        <f ca="1">IF($B421&lt;='Visualization - Projection'!$C$18,OFFSET(Projection!Z421,$A$2,0),NA())</f>
        <v>#N/A</v>
      </c>
      <c r="U421" s="10" t="e">
        <f ca="1">IF($B421&lt;='Visualization - Projection'!$C$18,OFFSET(Projection!AA421,$A$2,0),NA())</f>
        <v>#N/A</v>
      </c>
      <c r="V421" s="12" t="e">
        <f ca="1">IF($B421&lt;='Visualization - Projection'!$C$18,OFFSET(Projection!AB421,$A$2,0),NA())</f>
        <v>#N/A</v>
      </c>
      <c r="W421" s="10" t="e">
        <f ca="1">IF($B421&lt;='Visualization - Projection'!$C$18,OFFSET(Projection!AC421,$A$2,0),NA())</f>
        <v>#N/A</v>
      </c>
      <c r="X421" s="12" t="e">
        <f ca="1">IF($B421&lt;='Visualization - Projection'!$C$18,OFFSET(Projection!AD421,$A$2,0),NA())</f>
        <v>#N/A</v>
      </c>
      <c r="Y421" s="11" t="e">
        <f ca="1">IF($B421&lt;='Visualization - Projection'!$C$18,OFFSET(Projection!AE421,$A$2,0),NA())</f>
        <v>#N/A</v>
      </c>
      <c r="Z421" s="10" t="e">
        <f ca="1">IF($B421&lt;='Visualization - Projection'!$C$18,OFFSET(Projection!AI421,$A$2,0),NA())</f>
        <v>#N/A</v>
      </c>
      <c r="AA421" s="11" t="e">
        <f ca="1">IF($B421&lt;='Visualization - Projection'!$C$18,OFFSET(Projection!AJ421,$A$2,0),NA())</f>
        <v>#N/A</v>
      </c>
      <c r="AB421" s="11" t="e">
        <f ca="1">IF($B421&lt;='Visualization - Projection'!$C$18,OFFSET(Projection!#REF!,$A$2,0),NA())</f>
        <v>#N/A</v>
      </c>
      <c r="AC421" s="11" t="e">
        <f ca="1">IF($B421&lt;='Visualization - Projection'!$C$18,OFFSET(Projection!AK421,$A$2,0),NA())</f>
        <v>#N/A</v>
      </c>
      <c r="AD421" s="10" t="e">
        <f ca="1">IF($B421&lt;='Visualization - Projection'!$C$18,OFFSET(Projection!AL421,$A$2,0),NA())</f>
        <v>#N/A</v>
      </c>
      <c r="AE421" s="10" t="e">
        <f ca="1">IF($B421&lt;='Visualization - Projection'!$C$18,OFFSET(Projection!AM421,$A$2,0),NA())</f>
        <v>#N/A</v>
      </c>
      <c r="AF421" s="3" t="e">
        <f ca="1">IF($B421&lt;='Visualization - Projection'!$C$18,OFFSET(Projection!K421,$A$2,0),NA())</f>
        <v>#N/A</v>
      </c>
      <c r="AG421" s="3" t="e">
        <f ca="1">IF($B421&lt;='Visualization - Projection'!$C$18,OFFSET(Projection!M421,$A$2,0),NA())</f>
        <v>#N/A</v>
      </c>
      <c r="AH421" s="3" t="e">
        <f ca="1">IF($B421&lt;='Visualization - Projection'!$C$18,OFFSET(Projection!N421,$A$2,0),NA())</f>
        <v>#N/A</v>
      </c>
    </row>
    <row r="422" spans="2:34">
      <c r="B422" s="9" t="e">
        <f ca="1">IF(B421&lt;'Visualization - Projection'!$C$18,OFFSET(Projection!A422,$A$2,0),NA())</f>
        <v>#N/A</v>
      </c>
      <c r="C422" s="10" t="e">
        <f ca="1">IF($B422&lt;='Visualization - Projection'!$C$18,OFFSET(Projection!B422,$A$2,0),NA())</f>
        <v>#N/A</v>
      </c>
      <c r="D422" s="11" t="e">
        <f ca="1">IF($B422&lt;='Visualization - Projection'!$C$18,OFFSET(Projection!C422,$A$2,0),NA())</f>
        <v>#N/A</v>
      </c>
      <c r="E422" s="12" t="e">
        <f ca="1">IF($B422&lt;='Visualization - Projection'!$C$18,OFFSET(Projection!D422,$A$2,0),NA())</f>
        <v>#N/A</v>
      </c>
      <c r="F422" s="12" t="e">
        <f ca="1">IF($B422&lt;='Visualization - Projection'!$C$18,OFFSET(Projection!#REF!,$A$2,0),NA())</f>
        <v>#N/A</v>
      </c>
      <c r="G422" s="10" t="e">
        <f ca="1">IF($B422&lt;='Visualization - Projection'!$C$18,OFFSET(Projection!E422,$A$2,0),NA())</f>
        <v>#N/A</v>
      </c>
      <c r="H422" s="12" t="e">
        <f ca="1">IF($B422&lt;='Visualization - Projection'!$C$18,OFFSET(Projection!F422,$A$2,0),NA())</f>
        <v>#N/A</v>
      </c>
      <c r="I422" s="12" t="e">
        <f ca="1">IF($B422&lt;='Visualization - Projection'!$C$18,OFFSET(Projection!#REF!,$A$2,0),NA())</f>
        <v>#N/A</v>
      </c>
      <c r="J422" s="10" t="e">
        <f ca="1">IF($B422&lt;='Visualization - Projection'!$C$18,OFFSET(Projection!O422,$A$2,0),NA())</f>
        <v>#N/A</v>
      </c>
      <c r="K422" s="10" t="e">
        <f ca="1">IF($B422&lt;='Visualization - Projection'!$C$18,OFFSET(Projection!P422,$A$2,0),NA())</f>
        <v>#N/A</v>
      </c>
      <c r="L422" s="12" t="e">
        <f ca="1">IF($B422&lt;='Visualization - Projection'!$C$18,OFFSET(Projection!Q422,$A$2,0),NA())</f>
        <v>#N/A</v>
      </c>
      <c r="M422" s="12" t="e">
        <f ca="1">IF($B422&lt;='Visualization - Projection'!$C$18,OFFSET(Projection!#REF!,$A$2,0),NA())</f>
        <v>#N/A</v>
      </c>
      <c r="N422" s="10" t="e">
        <f ca="1">IF($B422&lt;='Visualization - Projection'!$C$18,OFFSET(Projection!T422,$A$2,0),NA())</f>
        <v>#N/A</v>
      </c>
      <c r="O422" s="11" t="e">
        <f ca="1">IF($B422&lt;='Visualization - Projection'!$C$18,OFFSET(Projection!U422,$A$2,0),NA())</f>
        <v>#N/A</v>
      </c>
      <c r="P422" s="12" t="e">
        <f ca="1">IF($B422&lt;='Visualization - Projection'!$C$18,OFFSET(Projection!V422,$A$2,0),NA())</f>
        <v>#N/A</v>
      </c>
      <c r="Q422" s="10" t="e">
        <f ca="1">IF($B422&lt;='Visualization - Projection'!$C$18,OFFSET(Projection!W422,$A$2,0),NA())</f>
        <v>#N/A</v>
      </c>
      <c r="R422" s="11" t="e">
        <f ca="1">IF($B422&lt;='Visualization - Projection'!$C$18,OFFSET(Projection!X422,$A$2,0),NA())</f>
        <v>#N/A</v>
      </c>
      <c r="S422" s="12" t="e">
        <f ca="1">IF($B422&lt;='Visualization - Projection'!$C$18,OFFSET(Projection!Y422,$A$2,0),NA())</f>
        <v>#N/A</v>
      </c>
      <c r="T422" s="10" t="e">
        <f ca="1">IF($B422&lt;='Visualization - Projection'!$C$18,OFFSET(Projection!Z422,$A$2,0),NA())</f>
        <v>#N/A</v>
      </c>
      <c r="U422" s="10" t="e">
        <f ca="1">IF($B422&lt;='Visualization - Projection'!$C$18,OFFSET(Projection!AA422,$A$2,0),NA())</f>
        <v>#N/A</v>
      </c>
      <c r="V422" s="12" t="e">
        <f ca="1">IF($B422&lt;='Visualization - Projection'!$C$18,OFFSET(Projection!AB422,$A$2,0),NA())</f>
        <v>#N/A</v>
      </c>
      <c r="W422" s="10" t="e">
        <f ca="1">IF($B422&lt;='Visualization - Projection'!$C$18,OFFSET(Projection!AC422,$A$2,0),NA())</f>
        <v>#N/A</v>
      </c>
      <c r="X422" s="12" t="e">
        <f ca="1">IF($B422&lt;='Visualization - Projection'!$C$18,OFFSET(Projection!AD422,$A$2,0),NA())</f>
        <v>#N/A</v>
      </c>
      <c r="Y422" s="11" t="e">
        <f ca="1">IF($B422&lt;='Visualization - Projection'!$C$18,OFFSET(Projection!AE422,$A$2,0),NA())</f>
        <v>#N/A</v>
      </c>
      <c r="Z422" s="10" t="e">
        <f ca="1">IF($B422&lt;='Visualization - Projection'!$C$18,OFFSET(Projection!AI422,$A$2,0),NA())</f>
        <v>#N/A</v>
      </c>
      <c r="AA422" s="11" t="e">
        <f ca="1">IF($B422&lt;='Visualization - Projection'!$C$18,OFFSET(Projection!AJ422,$A$2,0),NA())</f>
        <v>#N/A</v>
      </c>
      <c r="AB422" s="11" t="e">
        <f ca="1">IF($B422&lt;='Visualization - Projection'!$C$18,OFFSET(Projection!#REF!,$A$2,0),NA())</f>
        <v>#N/A</v>
      </c>
      <c r="AC422" s="11" t="e">
        <f ca="1">IF($B422&lt;='Visualization - Projection'!$C$18,OFFSET(Projection!AK422,$A$2,0),NA())</f>
        <v>#N/A</v>
      </c>
      <c r="AD422" s="10" t="e">
        <f ca="1">IF($B422&lt;='Visualization - Projection'!$C$18,OFFSET(Projection!AL422,$A$2,0),NA())</f>
        <v>#N/A</v>
      </c>
      <c r="AE422" s="10" t="e">
        <f ca="1">IF($B422&lt;='Visualization - Projection'!$C$18,OFFSET(Projection!AM422,$A$2,0),NA())</f>
        <v>#N/A</v>
      </c>
      <c r="AF422" s="3" t="e">
        <f ca="1">IF($B422&lt;='Visualization - Projection'!$C$18,OFFSET(Projection!K422,$A$2,0),NA())</f>
        <v>#N/A</v>
      </c>
      <c r="AG422" s="3" t="e">
        <f ca="1">IF($B422&lt;='Visualization - Projection'!$C$18,OFFSET(Projection!M422,$A$2,0),NA())</f>
        <v>#N/A</v>
      </c>
      <c r="AH422" s="3" t="e">
        <f ca="1">IF($B422&lt;='Visualization - Projection'!$C$18,OFFSET(Projection!N422,$A$2,0),NA())</f>
        <v>#N/A</v>
      </c>
    </row>
    <row r="423" spans="2:34">
      <c r="B423" s="9" t="e">
        <f ca="1">IF(B422&lt;'Visualization - Projection'!$C$18,OFFSET(Projection!A423,$A$2,0),NA())</f>
        <v>#N/A</v>
      </c>
      <c r="C423" s="10" t="e">
        <f ca="1">IF($B423&lt;='Visualization - Projection'!$C$18,OFFSET(Projection!B423,$A$2,0),NA())</f>
        <v>#N/A</v>
      </c>
      <c r="D423" s="11" t="e">
        <f ca="1">IF($B423&lt;='Visualization - Projection'!$C$18,OFFSET(Projection!C423,$A$2,0),NA())</f>
        <v>#N/A</v>
      </c>
      <c r="E423" s="12" t="e">
        <f ca="1">IF($B423&lt;='Visualization - Projection'!$C$18,OFFSET(Projection!D423,$A$2,0),NA())</f>
        <v>#N/A</v>
      </c>
      <c r="F423" s="12" t="e">
        <f ca="1">IF($B423&lt;='Visualization - Projection'!$C$18,OFFSET(Projection!#REF!,$A$2,0),NA())</f>
        <v>#N/A</v>
      </c>
      <c r="G423" s="10" t="e">
        <f ca="1">IF($B423&lt;='Visualization - Projection'!$C$18,OFFSET(Projection!E423,$A$2,0),NA())</f>
        <v>#N/A</v>
      </c>
      <c r="H423" s="12" t="e">
        <f ca="1">IF($B423&lt;='Visualization - Projection'!$C$18,OFFSET(Projection!F423,$A$2,0),NA())</f>
        <v>#N/A</v>
      </c>
      <c r="I423" s="12" t="e">
        <f ca="1">IF($B423&lt;='Visualization - Projection'!$C$18,OFFSET(Projection!#REF!,$A$2,0),NA())</f>
        <v>#N/A</v>
      </c>
      <c r="J423" s="10" t="e">
        <f ca="1">IF($B423&lt;='Visualization - Projection'!$C$18,OFFSET(Projection!O423,$A$2,0),NA())</f>
        <v>#N/A</v>
      </c>
      <c r="K423" s="10" t="e">
        <f ca="1">IF($B423&lt;='Visualization - Projection'!$C$18,OFFSET(Projection!P423,$A$2,0),NA())</f>
        <v>#N/A</v>
      </c>
      <c r="L423" s="12" t="e">
        <f ca="1">IF($B423&lt;='Visualization - Projection'!$C$18,OFFSET(Projection!Q423,$A$2,0),NA())</f>
        <v>#N/A</v>
      </c>
      <c r="M423" s="12" t="e">
        <f ca="1">IF($B423&lt;='Visualization - Projection'!$C$18,OFFSET(Projection!#REF!,$A$2,0),NA())</f>
        <v>#N/A</v>
      </c>
      <c r="N423" s="10" t="e">
        <f ca="1">IF($B423&lt;='Visualization - Projection'!$C$18,OFFSET(Projection!T423,$A$2,0),NA())</f>
        <v>#N/A</v>
      </c>
      <c r="O423" s="11" t="e">
        <f ca="1">IF($B423&lt;='Visualization - Projection'!$C$18,OFFSET(Projection!U423,$A$2,0),NA())</f>
        <v>#N/A</v>
      </c>
      <c r="P423" s="12" t="e">
        <f ca="1">IF($B423&lt;='Visualization - Projection'!$C$18,OFFSET(Projection!V423,$A$2,0),NA())</f>
        <v>#N/A</v>
      </c>
      <c r="Q423" s="10" t="e">
        <f ca="1">IF($B423&lt;='Visualization - Projection'!$C$18,OFFSET(Projection!W423,$A$2,0),NA())</f>
        <v>#N/A</v>
      </c>
      <c r="R423" s="11" t="e">
        <f ca="1">IF($B423&lt;='Visualization - Projection'!$C$18,OFFSET(Projection!X423,$A$2,0),NA())</f>
        <v>#N/A</v>
      </c>
      <c r="S423" s="12" t="e">
        <f ca="1">IF($B423&lt;='Visualization - Projection'!$C$18,OFFSET(Projection!Y423,$A$2,0),NA())</f>
        <v>#N/A</v>
      </c>
      <c r="T423" s="10" t="e">
        <f ca="1">IF($B423&lt;='Visualization - Projection'!$C$18,OFFSET(Projection!Z423,$A$2,0),NA())</f>
        <v>#N/A</v>
      </c>
      <c r="U423" s="10" t="e">
        <f ca="1">IF($B423&lt;='Visualization - Projection'!$C$18,OFFSET(Projection!AA423,$A$2,0),NA())</f>
        <v>#N/A</v>
      </c>
      <c r="V423" s="12" t="e">
        <f ca="1">IF($B423&lt;='Visualization - Projection'!$C$18,OFFSET(Projection!AB423,$A$2,0),NA())</f>
        <v>#N/A</v>
      </c>
      <c r="W423" s="10" t="e">
        <f ca="1">IF($B423&lt;='Visualization - Projection'!$C$18,OFFSET(Projection!AC423,$A$2,0),NA())</f>
        <v>#N/A</v>
      </c>
      <c r="X423" s="12" t="e">
        <f ca="1">IF($B423&lt;='Visualization - Projection'!$C$18,OFFSET(Projection!AD423,$A$2,0),NA())</f>
        <v>#N/A</v>
      </c>
      <c r="Y423" s="11" t="e">
        <f ca="1">IF($B423&lt;='Visualization - Projection'!$C$18,OFFSET(Projection!AE423,$A$2,0),NA())</f>
        <v>#N/A</v>
      </c>
      <c r="Z423" s="10" t="e">
        <f ca="1">IF($B423&lt;='Visualization - Projection'!$C$18,OFFSET(Projection!AI423,$A$2,0),NA())</f>
        <v>#N/A</v>
      </c>
      <c r="AA423" s="11" t="e">
        <f ca="1">IF($B423&lt;='Visualization - Projection'!$C$18,OFFSET(Projection!AJ423,$A$2,0),NA())</f>
        <v>#N/A</v>
      </c>
      <c r="AB423" s="11" t="e">
        <f ca="1">IF($B423&lt;='Visualization - Projection'!$C$18,OFFSET(Projection!#REF!,$A$2,0),NA())</f>
        <v>#N/A</v>
      </c>
      <c r="AC423" s="11" t="e">
        <f ca="1">IF($B423&lt;='Visualization - Projection'!$C$18,OFFSET(Projection!AK423,$A$2,0),NA())</f>
        <v>#N/A</v>
      </c>
      <c r="AD423" s="10" t="e">
        <f ca="1">IF($B423&lt;='Visualization - Projection'!$C$18,OFFSET(Projection!AL423,$A$2,0),NA())</f>
        <v>#N/A</v>
      </c>
      <c r="AE423" s="10" t="e">
        <f ca="1">IF($B423&lt;='Visualization - Projection'!$C$18,OFFSET(Projection!AM423,$A$2,0),NA())</f>
        <v>#N/A</v>
      </c>
      <c r="AF423" s="3" t="e">
        <f ca="1">IF($B423&lt;='Visualization - Projection'!$C$18,OFFSET(Projection!K423,$A$2,0),NA())</f>
        <v>#N/A</v>
      </c>
      <c r="AG423" s="3" t="e">
        <f ca="1">IF($B423&lt;='Visualization - Projection'!$C$18,OFFSET(Projection!M423,$A$2,0),NA())</f>
        <v>#N/A</v>
      </c>
      <c r="AH423" s="3" t="e">
        <f ca="1">IF($B423&lt;='Visualization - Projection'!$C$18,OFFSET(Projection!N423,$A$2,0),NA())</f>
        <v>#N/A</v>
      </c>
    </row>
    <row r="424" spans="2:34">
      <c r="B424" s="9" t="e">
        <f ca="1">IF(B423&lt;'Visualization - Projection'!$C$18,OFFSET(Projection!A424,$A$2,0),NA())</f>
        <v>#N/A</v>
      </c>
      <c r="C424" s="10" t="e">
        <f ca="1">IF($B424&lt;='Visualization - Projection'!$C$18,OFFSET(Projection!B424,$A$2,0),NA())</f>
        <v>#N/A</v>
      </c>
      <c r="D424" s="11" t="e">
        <f ca="1">IF($B424&lt;='Visualization - Projection'!$C$18,OFFSET(Projection!C424,$A$2,0),NA())</f>
        <v>#N/A</v>
      </c>
      <c r="E424" s="12" t="e">
        <f ca="1">IF($B424&lt;='Visualization - Projection'!$C$18,OFFSET(Projection!D424,$A$2,0),NA())</f>
        <v>#N/A</v>
      </c>
      <c r="F424" s="12" t="e">
        <f ca="1">IF($B424&lt;='Visualization - Projection'!$C$18,OFFSET(Projection!#REF!,$A$2,0),NA())</f>
        <v>#N/A</v>
      </c>
      <c r="G424" s="10" t="e">
        <f ca="1">IF($B424&lt;='Visualization - Projection'!$C$18,OFFSET(Projection!E424,$A$2,0),NA())</f>
        <v>#N/A</v>
      </c>
      <c r="H424" s="12" t="e">
        <f ca="1">IF($B424&lt;='Visualization - Projection'!$C$18,OFFSET(Projection!F424,$A$2,0),NA())</f>
        <v>#N/A</v>
      </c>
      <c r="I424" s="12" t="e">
        <f ca="1">IF($B424&lt;='Visualization - Projection'!$C$18,OFFSET(Projection!#REF!,$A$2,0),NA())</f>
        <v>#N/A</v>
      </c>
      <c r="J424" s="10" t="e">
        <f ca="1">IF($B424&lt;='Visualization - Projection'!$C$18,OFFSET(Projection!O424,$A$2,0),NA())</f>
        <v>#N/A</v>
      </c>
      <c r="K424" s="10" t="e">
        <f ca="1">IF($B424&lt;='Visualization - Projection'!$C$18,OFFSET(Projection!P424,$A$2,0),NA())</f>
        <v>#N/A</v>
      </c>
      <c r="L424" s="12" t="e">
        <f ca="1">IF($B424&lt;='Visualization - Projection'!$C$18,OFFSET(Projection!Q424,$A$2,0),NA())</f>
        <v>#N/A</v>
      </c>
      <c r="M424" s="12" t="e">
        <f ca="1">IF($B424&lt;='Visualization - Projection'!$C$18,OFFSET(Projection!#REF!,$A$2,0),NA())</f>
        <v>#N/A</v>
      </c>
      <c r="N424" s="10" t="e">
        <f ca="1">IF($B424&lt;='Visualization - Projection'!$C$18,OFFSET(Projection!T424,$A$2,0),NA())</f>
        <v>#N/A</v>
      </c>
      <c r="O424" s="11" t="e">
        <f ca="1">IF($B424&lt;='Visualization - Projection'!$C$18,OFFSET(Projection!U424,$A$2,0),NA())</f>
        <v>#N/A</v>
      </c>
      <c r="P424" s="12" t="e">
        <f ca="1">IF($B424&lt;='Visualization - Projection'!$C$18,OFFSET(Projection!V424,$A$2,0),NA())</f>
        <v>#N/A</v>
      </c>
      <c r="Q424" s="10" t="e">
        <f ca="1">IF($B424&lt;='Visualization - Projection'!$C$18,OFFSET(Projection!W424,$A$2,0),NA())</f>
        <v>#N/A</v>
      </c>
      <c r="R424" s="11" t="e">
        <f ca="1">IF($B424&lt;='Visualization - Projection'!$C$18,OFFSET(Projection!X424,$A$2,0),NA())</f>
        <v>#N/A</v>
      </c>
      <c r="S424" s="12" t="e">
        <f ca="1">IF($B424&lt;='Visualization - Projection'!$C$18,OFFSET(Projection!Y424,$A$2,0),NA())</f>
        <v>#N/A</v>
      </c>
      <c r="T424" s="10" t="e">
        <f ca="1">IF($B424&lt;='Visualization - Projection'!$C$18,OFFSET(Projection!Z424,$A$2,0),NA())</f>
        <v>#N/A</v>
      </c>
      <c r="U424" s="10" t="e">
        <f ca="1">IF($B424&lt;='Visualization - Projection'!$C$18,OFFSET(Projection!AA424,$A$2,0),NA())</f>
        <v>#N/A</v>
      </c>
      <c r="V424" s="12" t="e">
        <f ca="1">IF($B424&lt;='Visualization - Projection'!$C$18,OFFSET(Projection!AB424,$A$2,0),NA())</f>
        <v>#N/A</v>
      </c>
      <c r="W424" s="10" t="e">
        <f ca="1">IF($B424&lt;='Visualization - Projection'!$C$18,OFFSET(Projection!AC424,$A$2,0),NA())</f>
        <v>#N/A</v>
      </c>
      <c r="X424" s="12" t="e">
        <f ca="1">IF($B424&lt;='Visualization - Projection'!$C$18,OFFSET(Projection!AD424,$A$2,0),NA())</f>
        <v>#N/A</v>
      </c>
      <c r="Y424" s="11" t="e">
        <f ca="1">IF($B424&lt;='Visualization - Projection'!$C$18,OFFSET(Projection!AE424,$A$2,0),NA())</f>
        <v>#N/A</v>
      </c>
      <c r="Z424" s="10" t="e">
        <f ca="1">IF($B424&lt;='Visualization - Projection'!$C$18,OFFSET(Projection!AI424,$A$2,0),NA())</f>
        <v>#N/A</v>
      </c>
      <c r="AA424" s="11" t="e">
        <f ca="1">IF($B424&lt;='Visualization - Projection'!$C$18,OFFSET(Projection!AJ424,$A$2,0),NA())</f>
        <v>#N/A</v>
      </c>
      <c r="AB424" s="11" t="e">
        <f ca="1">IF($B424&lt;='Visualization - Projection'!$C$18,OFFSET(Projection!#REF!,$A$2,0),NA())</f>
        <v>#N/A</v>
      </c>
      <c r="AC424" s="11" t="e">
        <f ca="1">IF($B424&lt;='Visualization - Projection'!$C$18,OFFSET(Projection!AK424,$A$2,0),NA())</f>
        <v>#N/A</v>
      </c>
      <c r="AD424" s="10" t="e">
        <f ca="1">IF($B424&lt;='Visualization - Projection'!$C$18,OFFSET(Projection!AL424,$A$2,0),NA())</f>
        <v>#N/A</v>
      </c>
      <c r="AE424" s="10" t="e">
        <f ca="1">IF($B424&lt;='Visualization - Projection'!$C$18,OFFSET(Projection!AM424,$A$2,0),NA())</f>
        <v>#N/A</v>
      </c>
      <c r="AF424" s="3" t="e">
        <f ca="1">IF($B424&lt;='Visualization - Projection'!$C$18,OFFSET(Projection!K424,$A$2,0),NA())</f>
        <v>#N/A</v>
      </c>
      <c r="AG424" s="3" t="e">
        <f ca="1">IF($B424&lt;='Visualization - Projection'!$C$18,OFFSET(Projection!M424,$A$2,0),NA())</f>
        <v>#N/A</v>
      </c>
      <c r="AH424" s="3" t="e">
        <f ca="1">IF($B424&lt;='Visualization - Projection'!$C$18,OFFSET(Projection!N424,$A$2,0),NA())</f>
        <v>#N/A</v>
      </c>
    </row>
    <row r="425" spans="2:34">
      <c r="B425" s="9" t="e">
        <f ca="1">IF(B424&lt;'Visualization - Projection'!$C$18,OFFSET(Projection!A425,$A$2,0),NA())</f>
        <v>#N/A</v>
      </c>
      <c r="C425" s="10" t="e">
        <f ca="1">IF($B425&lt;='Visualization - Projection'!$C$18,OFFSET(Projection!B425,$A$2,0),NA())</f>
        <v>#N/A</v>
      </c>
      <c r="D425" s="11" t="e">
        <f ca="1">IF($B425&lt;='Visualization - Projection'!$C$18,OFFSET(Projection!C425,$A$2,0),NA())</f>
        <v>#N/A</v>
      </c>
      <c r="E425" s="12" t="e">
        <f ca="1">IF($B425&lt;='Visualization - Projection'!$C$18,OFFSET(Projection!D425,$A$2,0),NA())</f>
        <v>#N/A</v>
      </c>
      <c r="F425" s="12" t="e">
        <f ca="1">IF($B425&lt;='Visualization - Projection'!$C$18,OFFSET(Projection!#REF!,$A$2,0),NA())</f>
        <v>#N/A</v>
      </c>
      <c r="G425" s="10" t="e">
        <f ca="1">IF($B425&lt;='Visualization - Projection'!$C$18,OFFSET(Projection!E425,$A$2,0),NA())</f>
        <v>#N/A</v>
      </c>
      <c r="H425" s="12" t="e">
        <f ca="1">IF($B425&lt;='Visualization - Projection'!$C$18,OFFSET(Projection!F425,$A$2,0),NA())</f>
        <v>#N/A</v>
      </c>
      <c r="I425" s="12" t="e">
        <f ca="1">IF($B425&lt;='Visualization - Projection'!$C$18,OFFSET(Projection!#REF!,$A$2,0),NA())</f>
        <v>#N/A</v>
      </c>
      <c r="J425" s="10" t="e">
        <f ca="1">IF($B425&lt;='Visualization - Projection'!$C$18,OFFSET(Projection!O425,$A$2,0),NA())</f>
        <v>#N/A</v>
      </c>
      <c r="K425" s="10" t="e">
        <f ca="1">IF($B425&lt;='Visualization - Projection'!$C$18,OFFSET(Projection!P425,$A$2,0),NA())</f>
        <v>#N/A</v>
      </c>
      <c r="L425" s="12" t="e">
        <f ca="1">IF($B425&lt;='Visualization - Projection'!$C$18,OFFSET(Projection!Q425,$A$2,0),NA())</f>
        <v>#N/A</v>
      </c>
      <c r="M425" s="12" t="e">
        <f ca="1">IF($B425&lt;='Visualization - Projection'!$C$18,OFFSET(Projection!#REF!,$A$2,0),NA())</f>
        <v>#N/A</v>
      </c>
      <c r="N425" s="10" t="e">
        <f ca="1">IF($B425&lt;='Visualization - Projection'!$C$18,OFFSET(Projection!T425,$A$2,0),NA())</f>
        <v>#N/A</v>
      </c>
      <c r="O425" s="11" t="e">
        <f ca="1">IF($B425&lt;='Visualization - Projection'!$C$18,OFFSET(Projection!U425,$A$2,0),NA())</f>
        <v>#N/A</v>
      </c>
      <c r="P425" s="12" t="e">
        <f ca="1">IF($B425&lt;='Visualization - Projection'!$C$18,OFFSET(Projection!V425,$A$2,0),NA())</f>
        <v>#N/A</v>
      </c>
      <c r="Q425" s="10" t="e">
        <f ca="1">IF($B425&lt;='Visualization - Projection'!$C$18,OFFSET(Projection!W425,$A$2,0),NA())</f>
        <v>#N/A</v>
      </c>
      <c r="R425" s="11" t="e">
        <f ca="1">IF($B425&lt;='Visualization - Projection'!$C$18,OFFSET(Projection!X425,$A$2,0),NA())</f>
        <v>#N/A</v>
      </c>
      <c r="S425" s="12" t="e">
        <f ca="1">IF($B425&lt;='Visualization - Projection'!$C$18,OFFSET(Projection!Y425,$A$2,0),NA())</f>
        <v>#N/A</v>
      </c>
      <c r="T425" s="10" t="e">
        <f ca="1">IF($B425&lt;='Visualization - Projection'!$C$18,OFFSET(Projection!Z425,$A$2,0),NA())</f>
        <v>#N/A</v>
      </c>
      <c r="U425" s="10" t="e">
        <f ca="1">IF($B425&lt;='Visualization - Projection'!$C$18,OFFSET(Projection!AA425,$A$2,0),NA())</f>
        <v>#N/A</v>
      </c>
      <c r="V425" s="12" t="e">
        <f ca="1">IF($B425&lt;='Visualization - Projection'!$C$18,OFFSET(Projection!AB425,$A$2,0),NA())</f>
        <v>#N/A</v>
      </c>
      <c r="W425" s="10" t="e">
        <f ca="1">IF($B425&lt;='Visualization - Projection'!$C$18,OFFSET(Projection!AC425,$A$2,0),NA())</f>
        <v>#N/A</v>
      </c>
      <c r="X425" s="12" t="e">
        <f ca="1">IF($B425&lt;='Visualization - Projection'!$C$18,OFFSET(Projection!AD425,$A$2,0),NA())</f>
        <v>#N/A</v>
      </c>
      <c r="Y425" s="11" t="e">
        <f ca="1">IF($B425&lt;='Visualization - Projection'!$C$18,OFFSET(Projection!AE425,$A$2,0),NA())</f>
        <v>#N/A</v>
      </c>
      <c r="Z425" s="10" t="e">
        <f ca="1">IF($B425&lt;='Visualization - Projection'!$C$18,OFFSET(Projection!AI425,$A$2,0),NA())</f>
        <v>#N/A</v>
      </c>
      <c r="AA425" s="11" t="e">
        <f ca="1">IF($B425&lt;='Visualization - Projection'!$C$18,OFFSET(Projection!AJ425,$A$2,0),NA())</f>
        <v>#N/A</v>
      </c>
      <c r="AB425" s="11" t="e">
        <f ca="1">IF($B425&lt;='Visualization - Projection'!$C$18,OFFSET(Projection!#REF!,$A$2,0),NA())</f>
        <v>#N/A</v>
      </c>
      <c r="AC425" s="11" t="e">
        <f ca="1">IF($B425&lt;='Visualization - Projection'!$C$18,OFFSET(Projection!AK425,$A$2,0),NA())</f>
        <v>#N/A</v>
      </c>
      <c r="AD425" s="10" t="e">
        <f ca="1">IF($B425&lt;='Visualization - Projection'!$C$18,OFFSET(Projection!AL425,$A$2,0),NA())</f>
        <v>#N/A</v>
      </c>
      <c r="AE425" s="10" t="e">
        <f ca="1">IF($B425&lt;='Visualization - Projection'!$C$18,OFFSET(Projection!AM425,$A$2,0),NA())</f>
        <v>#N/A</v>
      </c>
      <c r="AF425" s="3" t="e">
        <f ca="1">IF($B425&lt;='Visualization - Projection'!$C$18,OFFSET(Projection!K425,$A$2,0),NA())</f>
        <v>#N/A</v>
      </c>
      <c r="AG425" s="3" t="e">
        <f ca="1">IF($B425&lt;='Visualization - Projection'!$C$18,OFFSET(Projection!M425,$A$2,0),NA())</f>
        <v>#N/A</v>
      </c>
      <c r="AH425" s="3" t="e">
        <f ca="1">IF($B425&lt;='Visualization - Projection'!$C$18,OFFSET(Projection!N425,$A$2,0),NA())</f>
        <v>#N/A</v>
      </c>
    </row>
    <row r="426" spans="2:34">
      <c r="B426" s="9" t="e">
        <f ca="1">IF(B425&lt;'Visualization - Projection'!$C$18,OFFSET(Projection!A426,$A$2,0),NA())</f>
        <v>#N/A</v>
      </c>
      <c r="C426" s="10" t="e">
        <f ca="1">IF($B426&lt;='Visualization - Projection'!$C$18,OFFSET(Projection!B426,$A$2,0),NA())</f>
        <v>#N/A</v>
      </c>
      <c r="D426" s="11" t="e">
        <f ca="1">IF($B426&lt;='Visualization - Projection'!$C$18,OFFSET(Projection!C426,$A$2,0),NA())</f>
        <v>#N/A</v>
      </c>
      <c r="E426" s="12" t="e">
        <f ca="1">IF($B426&lt;='Visualization - Projection'!$C$18,OFFSET(Projection!D426,$A$2,0),NA())</f>
        <v>#N/A</v>
      </c>
      <c r="F426" s="12" t="e">
        <f ca="1">IF($B426&lt;='Visualization - Projection'!$C$18,OFFSET(Projection!#REF!,$A$2,0),NA())</f>
        <v>#N/A</v>
      </c>
      <c r="G426" s="10" t="e">
        <f ca="1">IF($B426&lt;='Visualization - Projection'!$C$18,OFFSET(Projection!E426,$A$2,0),NA())</f>
        <v>#N/A</v>
      </c>
      <c r="H426" s="12" t="e">
        <f ca="1">IF($B426&lt;='Visualization - Projection'!$C$18,OFFSET(Projection!F426,$A$2,0),NA())</f>
        <v>#N/A</v>
      </c>
      <c r="I426" s="12" t="e">
        <f ca="1">IF($B426&lt;='Visualization - Projection'!$C$18,OFFSET(Projection!#REF!,$A$2,0),NA())</f>
        <v>#N/A</v>
      </c>
      <c r="J426" s="10" t="e">
        <f ca="1">IF($B426&lt;='Visualization - Projection'!$C$18,OFFSET(Projection!O426,$A$2,0),NA())</f>
        <v>#N/A</v>
      </c>
      <c r="K426" s="10" t="e">
        <f ca="1">IF($B426&lt;='Visualization - Projection'!$C$18,OFFSET(Projection!P426,$A$2,0),NA())</f>
        <v>#N/A</v>
      </c>
      <c r="L426" s="12" t="e">
        <f ca="1">IF($B426&lt;='Visualization - Projection'!$C$18,OFFSET(Projection!Q426,$A$2,0),NA())</f>
        <v>#N/A</v>
      </c>
      <c r="M426" s="12" t="e">
        <f ca="1">IF($B426&lt;='Visualization - Projection'!$C$18,OFFSET(Projection!#REF!,$A$2,0),NA())</f>
        <v>#N/A</v>
      </c>
      <c r="N426" s="10" t="e">
        <f ca="1">IF($B426&lt;='Visualization - Projection'!$C$18,OFFSET(Projection!T426,$A$2,0),NA())</f>
        <v>#N/A</v>
      </c>
      <c r="O426" s="11" t="e">
        <f ca="1">IF($B426&lt;='Visualization - Projection'!$C$18,OFFSET(Projection!U426,$A$2,0),NA())</f>
        <v>#N/A</v>
      </c>
      <c r="P426" s="12" t="e">
        <f ca="1">IF($B426&lt;='Visualization - Projection'!$C$18,OFFSET(Projection!V426,$A$2,0),NA())</f>
        <v>#N/A</v>
      </c>
      <c r="Q426" s="10" t="e">
        <f ca="1">IF($B426&lt;='Visualization - Projection'!$C$18,OFFSET(Projection!W426,$A$2,0),NA())</f>
        <v>#N/A</v>
      </c>
      <c r="R426" s="11" t="e">
        <f ca="1">IF($B426&lt;='Visualization - Projection'!$C$18,OFFSET(Projection!X426,$A$2,0),NA())</f>
        <v>#N/A</v>
      </c>
      <c r="S426" s="12" t="e">
        <f ca="1">IF($B426&lt;='Visualization - Projection'!$C$18,OFFSET(Projection!Y426,$A$2,0),NA())</f>
        <v>#N/A</v>
      </c>
      <c r="T426" s="10" t="e">
        <f ca="1">IF($B426&lt;='Visualization - Projection'!$C$18,OFFSET(Projection!Z426,$A$2,0),NA())</f>
        <v>#N/A</v>
      </c>
      <c r="U426" s="10" t="e">
        <f ca="1">IF($B426&lt;='Visualization - Projection'!$C$18,OFFSET(Projection!AA426,$A$2,0),NA())</f>
        <v>#N/A</v>
      </c>
      <c r="V426" s="12" t="e">
        <f ca="1">IF($B426&lt;='Visualization - Projection'!$C$18,OFFSET(Projection!AB426,$A$2,0),NA())</f>
        <v>#N/A</v>
      </c>
      <c r="W426" s="10" t="e">
        <f ca="1">IF($B426&lt;='Visualization - Projection'!$C$18,OFFSET(Projection!AC426,$A$2,0),NA())</f>
        <v>#N/A</v>
      </c>
      <c r="X426" s="12" t="e">
        <f ca="1">IF($B426&lt;='Visualization - Projection'!$C$18,OFFSET(Projection!AD426,$A$2,0),NA())</f>
        <v>#N/A</v>
      </c>
      <c r="Y426" s="11" t="e">
        <f ca="1">IF($B426&lt;='Visualization - Projection'!$C$18,OFFSET(Projection!AE426,$A$2,0),NA())</f>
        <v>#N/A</v>
      </c>
      <c r="Z426" s="10" t="e">
        <f ca="1">IF($B426&lt;='Visualization - Projection'!$C$18,OFFSET(Projection!AI426,$A$2,0),NA())</f>
        <v>#N/A</v>
      </c>
      <c r="AA426" s="11" t="e">
        <f ca="1">IF($B426&lt;='Visualization - Projection'!$C$18,OFFSET(Projection!AJ426,$A$2,0),NA())</f>
        <v>#N/A</v>
      </c>
      <c r="AB426" s="11" t="e">
        <f ca="1">IF($B426&lt;='Visualization - Projection'!$C$18,OFFSET(Projection!#REF!,$A$2,0),NA())</f>
        <v>#N/A</v>
      </c>
      <c r="AC426" s="11" t="e">
        <f ca="1">IF($B426&lt;='Visualization - Projection'!$C$18,OFFSET(Projection!AK426,$A$2,0),NA())</f>
        <v>#N/A</v>
      </c>
      <c r="AD426" s="10" t="e">
        <f ca="1">IF($B426&lt;='Visualization - Projection'!$C$18,OFFSET(Projection!AL426,$A$2,0),NA())</f>
        <v>#N/A</v>
      </c>
      <c r="AE426" s="10" t="e">
        <f ca="1">IF($B426&lt;='Visualization - Projection'!$C$18,OFFSET(Projection!AM426,$A$2,0),NA())</f>
        <v>#N/A</v>
      </c>
      <c r="AF426" s="3" t="e">
        <f ca="1">IF($B426&lt;='Visualization - Projection'!$C$18,OFFSET(Projection!K426,$A$2,0),NA())</f>
        <v>#N/A</v>
      </c>
      <c r="AG426" s="3" t="e">
        <f ca="1">IF($B426&lt;='Visualization - Projection'!$C$18,OFFSET(Projection!M426,$A$2,0),NA())</f>
        <v>#N/A</v>
      </c>
      <c r="AH426" s="3" t="e">
        <f ca="1">IF($B426&lt;='Visualization - Projection'!$C$18,OFFSET(Projection!N426,$A$2,0),NA())</f>
        <v>#N/A</v>
      </c>
    </row>
    <row r="427" spans="2:34">
      <c r="B427" s="9" t="e">
        <f ca="1">IF(B426&lt;'Visualization - Projection'!$C$18,OFFSET(Projection!A427,$A$2,0),NA())</f>
        <v>#N/A</v>
      </c>
      <c r="C427" s="10" t="e">
        <f ca="1">IF($B427&lt;='Visualization - Projection'!$C$18,OFFSET(Projection!B427,$A$2,0),NA())</f>
        <v>#N/A</v>
      </c>
      <c r="D427" s="11" t="e">
        <f ca="1">IF($B427&lt;='Visualization - Projection'!$C$18,OFFSET(Projection!C427,$A$2,0),NA())</f>
        <v>#N/A</v>
      </c>
      <c r="E427" s="12" t="e">
        <f ca="1">IF($B427&lt;='Visualization - Projection'!$C$18,OFFSET(Projection!D427,$A$2,0),NA())</f>
        <v>#N/A</v>
      </c>
      <c r="F427" s="12" t="e">
        <f ca="1">IF($B427&lt;='Visualization - Projection'!$C$18,OFFSET(Projection!#REF!,$A$2,0),NA())</f>
        <v>#N/A</v>
      </c>
      <c r="G427" s="10" t="e">
        <f ca="1">IF($B427&lt;='Visualization - Projection'!$C$18,OFFSET(Projection!E427,$A$2,0),NA())</f>
        <v>#N/A</v>
      </c>
      <c r="H427" s="12" t="e">
        <f ca="1">IF($B427&lt;='Visualization - Projection'!$C$18,OFFSET(Projection!F427,$A$2,0),NA())</f>
        <v>#N/A</v>
      </c>
      <c r="I427" s="12" t="e">
        <f ca="1">IF($B427&lt;='Visualization - Projection'!$C$18,OFFSET(Projection!#REF!,$A$2,0),NA())</f>
        <v>#N/A</v>
      </c>
      <c r="J427" s="10" t="e">
        <f ca="1">IF($B427&lt;='Visualization - Projection'!$C$18,OFFSET(Projection!O427,$A$2,0),NA())</f>
        <v>#N/A</v>
      </c>
      <c r="K427" s="10" t="e">
        <f ca="1">IF($B427&lt;='Visualization - Projection'!$C$18,OFFSET(Projection!P427,$A$2,0),NA())</f>
        <v>#N/A</v>
      </c>
      <c r="L427" s="12" t="e">
        <f ca="1">IF($B427&lt;='Visualization - Projection'!$C$18,OFFSET(Projection!Q427,$A$2,0),NA())</f>
        <v>#N/A</v>
      </c>
      <c r="M427" s="12" t="e">
        <f ca="1">IF($B427&lt;='Visualization - Projection'!$C$18,OFFSET(Projection!#REF!,$A$2,0),NA())</f>
        <v>#N/A</v>
      </c>
      <c r="N427" s="10" t="e">
        <f ca="1">IF($B427&lt;='Visualization - Projection'!$C$18,OFFSET(Projection!T427,$A$2,0),NA())</f>
        <v>#N/A</v>
      </c>
      <c r="O427" s="11" t="e">
        <f ca="1">IF($B427&lt;='Visualization - Projection'!$C$18,OFFSET(Projection!U427,$A$2,0),NA())</f>
        <v>#N/A</v>
      </c>
      <c r="P427" s="12" t="e">
        <f ca="1">IF($B427&lt;='Visualization - Projection'!$C$18,OFFSET(Projection!V427,$A$2,0),NA())</f>
        <v>#N/A</v>
      </c>
      <c r="Q427" s="10" t="e">
        <f ca="1">IF($B427&lt;='Visualization - Projection'!$C$18,OFFSET(Projection!W427,$A$2,0),NA())</f>
        <v>#N/A</v>
      </c>
      <c r="R427" s="11" t="e">
        <f ca="1">IF($B427&lt;='Visualization - Projection'!$C$18,OFFSET(Projection!X427,$A$2,0),NA())</f>
        <v>#N/A</v>
      </c>
      <c r="S427" s="12" t="e">
        <f ca="1">IF($B427&lt;='Visualization - Projection'!$C$18,OFFSET(Projection!Y427,$A$2,0),NA())</f>
        <v>#N/A</v>
      </c>
      <c r="T427" s="10" t="e">
        <f ca="1">IF($B427&lt;='Visualization - Projection'!$C$18,OFFSET(Projection!Z427,$A$2,0),NA())</f>
        <v>#N/A</v>
      </c>
      <c r="U427" s="10" t="e">
        <f ca="1">IF($B427&lt;='Visualization - Projection'!$C$18,OFFSET(Projection!AA427,$A$2,0),NA())</f>
        <v>#N/A</v>
      </c>
      <c r="V427" s="12" t="e">
        <f ca="1">IF($B427&lt;='Visualization - Projection'!$C$18,OFFSET(Projection!AB427,$A$2,0),NA())</f>
        <v>#N/A</v>
      </c>
      <c r="W427" s="10" t="e">
        <f ca="1">IF($B427&lt;='Visualization - Projection'!$C$18,OFFSET(Projection!AC427,$A$2,0),NA())</f>
        <v>#N/A</v>
      </c>
      <c r="X427" s="12" t="e">
        <f ca="1">IF($B427&lt;='Visualization - Projection'!$C$18,OFFSET(Projection!AD427,$A$2,0),NA())</f>
        <v>#N/A</v>
      </c>
      <c r="Y427" s="11" t="e">
        <f ca="1">IF($B427&lt;='Visualization - Projection'!$C$18,OFFSET(Projection!AE427,$A$2,0),NA())</f>
        <v>#N/A</v>
      </c>
      <c r="Z427" s="10" t="e">
        <f ca="1">IF($B427&lt;='Visualization - Projection'!$C$18,OFFSET(Projection!AI427,$A$2,0),NA())</f>
        <v>#N/A</v>
      </c>
      <c r="AA427" s="11" t="e">
        <f ca="1">IF($B427&lt;='Visualization - Projection'!$C$18,OFFSET(Projection!AJ427,$A$2,0),NA())</f>
        <v>#N/A</v>
      </c>
      <c r="AB427" s="11" t="e">
        <f ca="1">IF($B427&lt;='Visualization - Projection'!$C$18,OFFSET(Projection!#REF!,$A$2,0),NA())</f>
        <v>#N/A</v>
      </c>
      <c r="AC427" s="11" t="e">
        <f ca="1">IF($B427&lt;='Visualization - Projection'!$C$18,OFFSET(Projection!AK427,$A$2,0),NA())</f>
        <v>#N/A</v>
      </c>
      <c r="AD427" s="10" t="e">
        <f ca="1">IF($B427&lt;='Visualization - Projection'!$C$18,OFFSET(Projection!AL427,$A$2,0),NA())</f>
        <v>#N/A</v>
      </c>
      <c r="AE427" s="10" t="e">
        <f ca="1">IF($B427&lt;='Visualization - Projection'!$C$18,OFFSET(Projection!AM427,$A$2,0),NA())</f>
        <v>#N/A</v>
      </c>
      <c r="AF427" s="3" t="e">
        <f ca="1">IF($B427&lt;='Visualization - Projection'!$C$18,OFFSET(Projection!K427,$A$2,0),NA())</f>
        <v>#N/A</v>
      </c>
      <c r="AG427" s="3" t="e">
        <f ca="1">IF($B427&lt;='Visualization - Projection'!$C$18,OFFSET(Projection!M427,$A$2,0),NA())</f>
        <v>#N/A</v>
      </c>
      <c r="AH427" s="3" t="e">
        <f ca="1">IF($B427&lt;='Visualization - Projection'!$C$18,OFFSET(Projection!N427,$A$2,0),NA())</f>
        <v>#N/A</v>
      </c>
    </row>
    <row r="428" spans="2:34">
      <c r="B428" s="9" t="e">
        <f ca="1">IF(B427&lt;'Visualization - Projection'!$C$18,OFFSET(Projection!A428,$A$2,0),NA())</f>
        <v>#N/A</v>
      </c>
      <c r="C428" s="10" t="e">
        <f ca="1">IF($B428&lt;='Visualization - Projection'!$C$18,OFFSET(Projection!B428,$A$2,0),NA())</f>
        <v>#N/A</v>
      </c>
      <c r="D428" s="11" t="e">
        <f ca="1">IF($B428&lt;='Visualization - Projection'!$C$18,OFFSET(Projection!C428,$A$2,0),NA())</f>
        <v>#N/A</v>
      </c>
      <c r="E428" s="12" t="e">
        <f ca="1">IF($B428&lt;='Visualization - Projection'!$C$18,OFFSET(Projection!D428,$A$2,0),NA())</f>
        <v>#N/A</v>
      </c>
      <c r="F428" s="12" t="e">
        <f ca="1">IF($B428&lt;='Visualization - Projection'!$C$18,OFFSET(Projection!#REF!,$A$2,0),NA())</f>
        <v>#N/A</v>
      </c>
      <c r="G428" s="10" t="e">
        <f ca="1">IF($B428&lt;='Visualization - Projection'!$C$18,OFFSET(Projection!E428,$A$2,0),NA())</f>
        <v>#N/A</v>
      </c>
      <c r="H428" s="12" t="e">
        <f ca="1">IF($B428&lt;='Visualization - Projection'!$C$18,OFFSET(Projection!F428,$A$2,0),NA())</f>
        <v>#N/A</v>
      </c>
      <c r="I428" s="12" t="e">
        <f ca="1">IF($B428&lt;='Visualization - Projection'!$C$18,OFFSET(Projection!#REF!,$A$2,0),NA())</f>
        <v>#N/A</v>
      </c>
      <c r="J428" s="10" t="e">
        <f ca="1">IF($B428&lt;='Visualization - Projection'!$C$18,OFFSET(Projection!O428,$A$2,0),NA())</f>
        <v>#N/A</v>
      </c>
      <c r="K428" s="10" t="e">
        <f ca="1">IF($B428&lt;='Visualization - Projection'!$C$18,OFFSET(Projection!P428,$A$2,0),NA())</f>
        <v>#N/A</v>
      </c>
      <c r="L428" s="12" t="e">
        <f ca="1">IF($B428&lt;='Visualization - Projection'!$C$18,OFFSET(Projection!Q428,$A$2,0),NA())</f>
        <v>#N/A</v>
      </c>
      <c r="M428" s="12" t="e">
        <f ca="1">IF($B428&lt;='Visualization - Projection'!$C$18,OFFSET(Projection!#REF!,$A$2,0),NA())</f>
        <v>#N/A</v>
      </c>
      <c r="N428" s="10" t="e">
        <f ca="1">IF($B428&lt;='Visualization - Projection'!$C$18,OFFSET(Projection!T428,$A$2,0),NA())</f>
        <v>#N/A</v>
      </c>
      <c r="O428" s="11" t="e">
        <f ca="1">IF($B428&lt;='Visualization - Projection'!$C$18,OFFSET(Projection!U428,$A$2,0),NA())</f>
        <v>#N/A</v>
      </c>
      <c r="P428" s="12" t="e">
        <f ca="1">IF($B428&lt;='Visualization - Projection'!$C$18,OFFSET(Projection!V428,$A$2,0),NA())</f>
        <v>#N/A</v>
      </c>
      <c r="Q428" s="10" t="e">
        <f ca="1">IF($B428&lt;='Visualization - Projection'!$C$18,OFFSET(Projection!W428,$A$2,0),NA())</f>
        <v>#N/A</v>
      </c>
      <c r="R428" s="11" t="e">
        <f ca="1">IF($B428&lt;='Visualization - Projection'!$C$18,OFFSET(Projection!X428,$A$2,0),NA())</f>
        <v>#N/A</v>
      </c>
      <c r="S428" s="12" t="e">
        <f ca="1">IF($B428&lt;='Visualization - Projection'!$C$18,OFFSET(Projection!Y428,$A$2,0),NA())</f>
        <v>#N/A</v>
      </c>
      <c r="T428" s="10" t="e">
        <f ca="1">IF($B428&lt;='Visualization - Projection'!$C$18,OFFSET(Projection!Z428,$A$2,0),NA())</f>
        <v>#N/A</v>
      </c>
      <c r="U428" s="10" t="e">
        <f ca="1">IF($B428&lt;='Visualization - Projection'!$C$18,OFFSET(Projection!AA428,$A$2,0),NA())</f>
        <v>#N/A</v>
      </c>
      <c r="V428" s="12" t="e">
        <f ca="1">IF($B428&lt;='Visualization - Projection'!$C$18,OFFSET(Projection!AB428,$A$2,0),NA())</f>
        <v>#N/A</v>
      </c>
      <c r="W428" s="10" t="e">
        <f ca="1">IF($B428&lt;='Visualization - Projection'!$C$18,OFFSET(Projection!AC428,$A$2,0),NA())</f>
        <v>#N/A</v>
      </c>
      <c r="X428" s="12" t="e">
        <f ca="1">IF($B428&lt;='Visualization - Projection'!$C$18,OFFSET(Projection!AD428,$A$2,0),NA())</f>
        <v>#N/A</v>
      </c>
      <c r="Y428" s="11" t="e">
        <f ca="1">IF($B428&lt;='Visualization - Projection'!$C$18,OFFSET(Projection!AE428,$A$2,0),NA())</f>
        <v>#N/A</v>
      </c>
      <c r="Z428" s="10" t="e">
        <f ca="1">IF($B428&lt;='Visualization - Projection'!$C$18,OFFSET(Projection!AI428,$A$2,0),NA())</f>
        <v>#N/A</v>
      </c>
      <c r="AA428" s="11" t="e">
        <f ca="1">IF($B428&lt;='Visualization - Projection'!$C$18,OFFSET(Projection!AJ428,$A$2,0),NA())</f>
        <v>#N/A</v>
      </c>
      <c r="AB428" s="11" t="e">
        <f ca="1">IF($B428&lt;='Visualization - Projection'!$C$18,OFFSET(Projection!#REF!,$A$2,0),NA())</f>
        <v>#N/A</v>
      </c>
      <c r="AC428" s="11" t="e">
        <f ca="1">IF($B428&lt;='Visualization - Projection'!$C$18,OFFSET(Projection!AK428,$A$2,0),NA())</f>
        <v>#N/A</v>
      </c>
      <c r="AD428" s="10" t="e">
        <f ca="1">IF($B428&lt;='Visualization - Projection'!$C$18,OFFSET(Projection!AL428,$A$2,0),NA())</f>
        <v>#N/A</v>
      </c>
      <c r="AE428" s="10" t="e">
        <f ca="1">IF($B428&lt;='Visualization - Projection'!$C$18,OFFSET(Projection!AM428,$A$2,0),NA())</f>
        <v>#N/A</v>
      </c>
      <c r="AF428" s="3" t="e">
        <f ca="1">IF($B428&lt;='Visualization - Projection'!$C$18,OFFSET(Projection!K428,$A$2,0),NA())</f>
        <v>#N/A</v>
      </c>
      <c r="AG428" s="3" t="e">
        <f ca="1">IF($B428&lt;='Visualization - Projection'!$C$18,OFFSET(Projection!M428,$A$2,0),NA())</f>
        <v>#N/A</v>
      </c>
      <c r="AH428" s="3" t="e">
        <f ca="1">IF($B428&lt;='Visualization - Projection'!$C$18,OFFSET(Projection!N428,$A$2,0),NA())</f>
        <v>#N/A</v>
      </c>
    </row>
    <row r="429" spans="2:34">
      <c r="B429" s="9" t="e">
        <f ca="1">IF(B428&lt;'Visualization - Projection'!$C$18,OFFSET(Projection!A429,$A$2,0),NA())</f>
        <v>#N/A</v>
      </c>
      <c r="C429" s="10" t="e">
        <f ca="1">IF($B429&lt;='Visualization - Projection'!$C$18,OFFSET(Projection!B429,$A$2,0),NA())</f>
        <v>#N/A</v>
      </c>
      <c r="D429" s="11" t="e">
        <f ca="1">IF($B429&lt;='Visualization - Projection'!$C$18,OFFSET(Projection!C429,$A$2,0),NA())</f>
        <v>#N/A</v>
      </c>
      <c r="E429" s="12" t="e">
        <f ca="1">IF($B429&lt;='Visualization - Projection'!$C$18,OFFSET(Projection!D429,$A$2,0),NA())</f>
        <v>#N/A</v>
      </c>
      <c r="F429" s="12" t="e">
        <f ca="1">IF($B429&lt;='Visualization - Projection'!$C$18,OFFSET(Projection!#REF!,$A$2,0),NA())</f>
        <v>#N/A</v>
      </c>
      <c r="G429" s="10" t="e">
        <f ca="1">IF($B429&lt;='Visualization - Projection'!$C$18,OFFSET(Projection!E429,$A$2,0),NA())</f>
        <v>#N/A</v>
      </c>
      <c r="H429" s="12" t="e">
        <f ca="1">IF($B429&lt;='Visualization - Projection'!$C$18,OFFSET(Projection!F429,$A$2,0),NA())</f>
        <v>#N/A</v>
      </c>
      <c r="I429" s="12" t="e">
        <f ca="1">IF($B429&lt;='Visualization - Projection'!$C$18,OFFSET(Projection!#REF!,$A$2,0),NA())</f>
        <v>#N/A</v>
      </c>
      <c r="J429" s="10" t="e">
        <f ca="1">IF($B429&lt;='Visualization - Projection'!$C$18,OFFSET(Projection!O429,$A$2,0),NA())</f>
        <v>#N/A</v>
      </c>
      <c r="K429" s="10" t="e">
        <f ca="1">IF($B429&lt;='Visualization - Projection'!$C$18,OFFSET(Projection!P429,$A$2,0),NA())</f>
        <v>#N/A</v>
      </c>
      <c r="L429" s="12" t="e">
        <f ca="1">IF($B429&lt;='Visualization - Projection'!$C$18,OFFSET(Projection!Q429,$A$2,0),NA())</f>
        <v>#N/A</v>
      </c>
      <c r="M429" s="12" t="e">
        <f ca="1">IF($B429&lt;='Visualization - Projection'!$C$18,OFFSET(Projection!#REF!,$A$2,0),NA())</f>
        <v>#N/A</v>
      </c>
      <c r="N429" s="10" t="e">
        <f ca="1">IF($B429&lt;='Visualization - Projection'!$C$18,OFFSET(Projection!T429,$A$2,0),NA())</f>
        <v>#N/A</v>
      </c>
      <c r="O429" s="11" t="e">
        <f ca="1">IF($B429&lt;='Visualization - Projection'!$C$18,OFFSET(Projection!U429,$A$2,0),NA())</f>
        <v>#N/A</v>
      </c>
      <c r="P429" s="12" t="e">
        <f ca="1">IF($B429&lt;='Visualization - Projection'!$C$18,OFFSET(Projection!V429,$A$2,0),NA())</f>
        <v>#N/A</v>
      </c>
      <c r="Q429" s="10" t="e">
        <f ca="1">IF($B429&lt;='Visualization - Projection'!$C$18,OFFSET(Projection!W429,$A$2,0),NA())</f>
        <v>#N/A</v>
      </c>
      <c r="R429" s="11" t="e">
        <f ca="1">IF($B429&lt;='Visualization - Projection'!$C$18,OFFSET(Projection!X429,$A$2,0),NA())</f>
        <v>#N/A</v>
      </c>
      <c r="S429" s="12" t="e">
        <f ca="1">IF($B429&lt;='Visualization - Projection'!$C$18,OFFSET(Projection!Y429,$A$2,0),NA())</f>
        <v>#N/A</v>
      </c>
      <c r="T429" s="10" t="e">
        <f ca="1">IF($B429&lt;='Visualization - Projection'!$C$18,OFFSET(Projection!Z429,$A$2,0),NA())</f>
        <v>#N/A</v>
      </c>
      <c r="U429" s="10" t="e">
        <f ca="1">IF($B429&lt;='Visualization - Projection'!$C$18,OFFSET(Projection!AA429,$A$2,0),NA())</f>
        <v>#N/A</v>
      </c>
      <c r="V429" s="12" t="e">
        <f ca="1">IF($B429&lt;='Visualization - Projection'!$C$18,OFFSET(Projection!AB429,$A$2,0),NA())</f>
        <v>#N/A</v>
      </c>
      <c r="W429" s="10" t="e">
        <f ca="1">IF($B429&lt;='Visualization - Projection'!$C$18,OFFSET(Projection!AC429,$A$2,0),NA())</f>
        <v>#N/A</v>
      </c>
      <c r="X429" s="12" t="e">
        <f ca="1">IF($B429&lt;='Visualization - Projection'!$C$18,OFFSET(Projection!AD429,$A$2,0),NA())</f>
        <v>#N/A</v>
      </c>
      <c r="Y429" s="11" t="e">
        <f ca="1">IF($B429&lt;='Visualization - Projection'!$C$18,OFFSET(Projection!AE429,$A$2,0),NA())</f>
        <v>#N/A</v>
      </c>
      <c r="Z429" s="10" t="e">
        <f ca="1">IF($B429&lt;='Visualization - Projection'!$C$18,OFFSET(Projection!AI429,$A$2,0),NA())</f>
        <v>#N/A</v>
      </c>
      <c r="AA429" s="11" t="e">
        <f ca="1">IF($B429&lt;='Visualization - Projection'!$C$18,OFFSET(Projection!AJ429,$A$2,0),NA())</f>
        <v>#N/A</v>
      </c>
      <c r="AB429" s="11" t="e">
        <f ca="1">IF($B429&lt;='Visualization - Projection'!$C$18,OFFSET(Projection!#REF!,$A$2,0),NA())</f>
        <v>#N/A</v>
      </c>
      <c r="AC429" s="11" t="e">
        <f ca="1">IF($B429&lt;='Visualization - Projection'!$C$18,OFFSET(Projection!AK429,$A$2,0),NA())</f>
        <v>#N/A</v>
      </c>
      <c r="AD429" s="10" t="e">
        <f ca="1">IF($B429&lt;='Visualization - Projection'!$C$18,OFFSET(Projection!AL429,$A$2,0),NA())</f>
        <v>#N/A</v>
      </c>
      <c r="AE429" s="10" t="e">
        <f ca="1">IF($B429&lt;='Visualization - Projection'!$C$18,OFFSET(Projection!AM429,$A$2,0),NA())</f>
        <v>#N/A</v>
      </c>
      <c r="AF429" s="3" t="e">
        <f ca="1">IF($B429&lt;='Visualization - Projection'!$C$18,OFFSET(Projection!K429,$A$2,0),NA())</f>
        <v>#N/A</v>
      </c>
      <c r="AG429" s="3" t="e">
        <f ca="1">IF($B429&lt;='Visualization - Projection'!$C$18,OFFSET(Projection!M429,$A$2,0),NA())</f>
        <v>#N/A</v>
      </c>
      <c r="AH429" s="3" t="e">
        <f ca="1">IF($B429&lt;='Visualization - Projection'!$C$18,OFFSET(Projection!N429,$A$2,0),NA())</f>
        <v>#N/A</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ReadMe</vt:lpstr>
      <vt:lpstr>Parameters</vt:lpstr>
      <vt:lpstr>Measures</vt:lpstr>
      <vt:lpstr>Actual Situation</vt:lpstr>
      <vt:lpstr>Projection</vt:lpstr>
      <vt:lpstr>Visualization - Fit</vt:lpstr>
      <vt:lpstr>Visualization - Projection</vt:lpstr>
      <vt:lpstr>Data for Visualization Fit</vt:lpstr>
      <vt:lpstr>Data for Visualization Proj</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lizer</cp:lastModifiedBy>
  <dcterms:created xsi:type="dcterms:W3CDTF">2020-03-17T17:57:00Z</dcterms:created>
  <dcterms:modified xsi:type="dcterms:W3CDTF">2020-04-06T01:10:35Z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