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na\"/>
    </mc:Choice>
  </mc:AlternateContent>
  <xr:revisionPtr revIDLastSave="0" documentId="13_ncr:1_{E4830234-7279-4160-96A5-F59C95E9D215}" xr6:coauthVersionLast="46" xr6:coauthVersionMax="46" xr10:uidLastSave="{00000000-0000-0000-0000-000000000000}"/>
  <bookViews>
    <workbookView xWindow="-120" yWindow="-120" windowWidth="20730" windowHeight="11160" xr2:uid="{50CFB81A-6E44-4C1B-9B24-09E3B0C7A42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M42" i="1"/>
  <c r="M40" i="1"/>
  <c r="K16" i="1" l="1"/>
  <c r="M16" i="1" s="1"/>
  <c r="K15" i="1"/>
  <c r="M15" i="1" s="1"/>
  <c r="K8" i="1"/>
  <c r="M8" i="1" s="1"/>
  <c r="K9" i="1"/>
  <c r="M9" i="1" s="1"/>
  <c r="K39" i="1"/>
  <c r="M17" i="1" l="1"/>
  <c r="M10" i="1"/>
  <c r="M43" i="1" l="1"/>
  <c r="M44" i="1"/>
  <c r="M45" i="1" s="1"/>
</calcChain>
</file>

<file path=xl/sharedStrings.xml><?xml version="1.0" encoding="utf-8"?>
<sst xmlns="http://schemas.openxmlformats.org/spreadsheetml/2006/main" count="45" uniqueCount="42">
  <si>
    <t>Componente</t>
  </si>
  <si>
    <t>Mes 1</t>
  </si>
  <si>
    <t>Mes 2</t>
  </si>
  <si>
    <t xml:space="preserve">Mes 3 </t>
  </si>
  <si>
    <t>Mes 4</t>
  </si>
  <si>
    <t>Mes 5</t>
  </si>
  <si>
    <t xml:space="preserve">Cantidad </t>
  </si>
  <si>
    <t>Costo Unitario</t>
  </si>
  <si>
    <t>Costo Total</t>
  </si>
  <si>
    <t>Diseñador y Programador B</t>
  </si>
  <si>
    <t>Diseñador y Programador Y</t>
  </si>
  <si>
    <t xml:space="preserve">Mano de Obra </t>
  </si>
  <si>
    <t>Mes 6</t>
  </si>
  <si>
    <t>Mes 7</t>
  </si>
  <si>
    <t>Mes 8</t>
  </si>
  <si>
    <t>HARDWARE</t>
  </si>
  <si>
    <t>Total</t>
  </si>
  <si>
    <t>SOFTWARE</t>
  </si>
  <si>
    <t>Visual Studio Code</t>
  </si>
  <si>
    <t>Sublime Text3</t>
  </si>
  <si>
    <t>Note Pad++</t>
  </si>
  <si>
    <t>Xampp PHP7, Apache Server, MySQL, phpMyAdmin</t>
  </si>
  <si>
    <t>MySQL Wordbeanch</t>
  </si>
  <si>
    <t>Visual Paradigm</t>
  </si>
  <si>
    <t>GanttProject</t>
  </si>
  <si>
    <t>Depreciación Costo Informático Computadora Analista y Documentador</t>
  </si>
  <si>
    <t>Depreciaciòn costo informatico programador tester,computadora diseñador</t>
  </si>
  <si>
    <t>SERVICIOS</t>
  </si>
  <si>
    <t>Energía Eléctrica Kw</t>
  </si>
  <si>
    <t>Internet Plan</t>
  </si>
  <si>
    <t>Transporte</t>
  </si>
  <si>
    <t>Subtotal</t>
  </si>
  <si>
    <t>15% Imprevistos</t>
  </si>
  <si>
    <t>20% Ganancia</t>
  </si>
  <si>
    <t xml:space="preserve">INFORME DE COSTOS </t>
  </si>
  <si>
    <t xml:space="preserve">Servidor </t>
  </si>
  <si>
    <t>Mes 9</t>
  </si>
  <si>
    <t>Hosting</t>
  </si>
  <si>
    <t>Servidor Proxi</t>
  </si>
  <si>
    <t>Arquitectura de Red</t>
  </si>
  <si>
    <t>Balanceador de Carga</t>
  </si>
  <si>
    <t>Lector de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</si>
</sst>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theme="2" tint="-0.249977111117893"/>
        <bgColor rgb="FFECECEC"/>
      </patternFill>
    </fill>
    <fill>
      <patternFill patternType="solid">
        <fgColor theme="5" tint="0.59999389629810485"/>
        <bgColor rgb="FFF2F2F2"/>
      </patternFill>
    </fill>
    <fill>
      <patternFill patternType="solid">
        <fgColor rgb="FF92D050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2" fillId="4" borderId="1" xfId="0" applyFont="1" applyFill="1" applyBorder="1"/>
    <xf numFmtId="0" fontId="2" fillId="5" borderId="1" xfId="0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3" fontId="2" fillId="5" borderId="1" xfId="0" applyNumberFormat="1" applyFont="1" applyFill="1" applyBorder="1"/>
    <xf numFmtId="0" fontId="5" fillId="4" borderId="1" xfId="0" applyFont="1" applyFill="1" applyBorder="1"/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8" borderId="0" xfId="0" applyFont="1" applyFill="1" applyBorder="1" applyAlignment="1">
      <alignment vertical="center"/>
    </xf>
    <xf numFmtId="164" fontId="6" fillId="8" borderId="0" xfId="0" applyNumberFormat="1" applyFont="1" applyFill="1" applyBorder="1" applyAlignment="1">
      <alignment vertical="center"/>
    </xf>
    <xf numFmtId="9" fontId="7" fillId="0" borderId="0" xfId="0" applyNumberFormat="1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3" fontId="0" fillId="0" borderId="1" xfId="0" applyNumberFormat="1" applyBorder="1"/>
    <xf numFmtId="0" fontId="7" fillId="0" borderId="8" xfId="0" applyFont="1" applyBorder="1" applyAlignment="1">
      <alignment horizontal="center" vertical="center"/>
    </xf>
    <xf numFmtId="164" fontId="6" fillId="8" borderId="1" xfId="0" applyNumberFormat="1" applyFont="1" applyFill="1" applyBorder="1" applyAlignment="1">
      <alignment vertical="center"/>
    </xf>
    <xf numFmtId="9" fontId="7" fillId="0" borderId="1" xfId="0" applyNumberFormat="1" applyFont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9" xfId="0" applyBorder="1"/>
    <xf numFmtId="0" fontId="2" fillId="0" borderId="1" xfId="0" applyFont="1" applyFill="1" applyBorder="1"/>
    <xf numFmtId="0" fontId="0" fillId="0" borderId="0" xfId="0" applyFill="1" applyBorder="1"/>
    <xf numFmtId="3" fontId="2" fillId="0" borderId="0" xfId="0" applyNumberFormat="1" applyFont="1" applyFill="1" applyBorder="1"/>
    <xf numFmtId="0" fontId="5" fillId="0" borderId="0" xfId="0" applyFont="1" applyFill="1" applyBorder="1"/>
    <xf numFmtId="0" fontId="0" fillId="0" borderId="8" xfId="0" applyBorder="1"/>
    <xf numFmtId="0" fontId="2" fillId="12" borderId="1" xfId="0" applyFont="1" applyFill="1" applyBorder="1"/>
    <xf numFmtId="0" fontId="5" fillId="0" borderId="1" xfId="0" applyFont="1" applyBorder="1"/>
    <xf numFmtId="0" fontId="6" fillId="7" borderId="0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3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horizontal="center" vertical="center"/>
    </xf>
    <xf numFmtId="0" fontId="7" fillId="6" borderId="9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13" borderId="10" xfId="0" applyFont="1" applyFill="1" applyBorder="1" applyAlignment="1">
      <alignment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3CC5-A7F9-40FE-A40F-C9A2B776762B}">
  <dimension ref="A2:M45"/>
  <sheetViews>
    <sheetView tabSelected="1" topLeftCell="A9" zoomScale="69" zoomScaleNormal="69" workbookViewId="0">
      <selection activeCell="M34" sqref="M34"/>
    </sheetView>
  </sheetViews>
  <sheetFormatPr baseColWidth="10" defaultRowHeight="15" x14ac:dyDescent="0.25"/>
  <cols>
    <col min="1" max="1" width="48.42578125" customWidth="1"/>
    <col min="11" max="11" width="14.42578125" customWidth="1"/>
    <col min="12" max="12" width="19.5703125" customWidth="1"/>
    <col min="13" max="13" width="22.42578125" customWidth="1"/>
  </cols>
  <sheetData>
    <row r="2" spans="1:13" x14ac:dyDescent="0.25">
      <c r="A2" s="48" t="s">
        <v>34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4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12</v>
      </c>
      <c r="H5" s="2" t="s">
        <v>13</v>
      </c>
      <c r="I5" s="2" t="s">
        <v>14</v>
      </c>
      <c r="J5" s="2" t="s">
        <v>36</v>
      </c>
      <c r="K5" s="2" t="s">
        <v>6</v>
      </c>
      <c r="L5" s="5" t="s">
        <v>7</v>
      </c>
      <c r="M5" s="4" t="s">
        <v>8</v>
      </c>
    </row>
    <row r="6" spans="1:13" x14ac:dyDescent="0.25">
      <c r="A6" s="50" t="s">
        <v>11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x14ac:dyDescent="0.25">
      <c r="A8" s="31" t="s">
        <v>9</v>
      </c>
      <c r="B8" s="1">
        <v>30</v>
      </c>
      <c r="C8" s="1">
        <v>60</v>
      </c>
      <c r="D8" s="1">
        <v>60</v>
      </c>
      <c r="E8" s="1">
        <v>60</v>
      </c>
      <c r="F8" s="1">
        <v>64</v>
      </c>
      <c r="G8" s="1">
        <v>40</v>
      </c>
      <c r="H8" s="1">
        <v>60</v>
      </c>
      <c r="I8" s="1">
        <v>70</v>
      </c>
      <c r="J8" s="1">
        <v>70</v>
      </c>
      <c r="K8" s="1">
        <f>SUM(B8:J8)</f>
        <v>514</v>
      </c>
      <c r="L8" s="32">
        <v>6230</v>
      </c>
      <c r="M8" s="31">
        <f>PRODUCT(K8,L8)</f>
        <v>3202220</v>
      </c>
    </row>
    <row r="9" spans="1:13" x14ac:dyDescent="0.25">
      <c r="A9" s="31" t="s">
        <v>10</v>
      </c>
      <c r="B9" s="1">
        <v>30</v>
      </c>
      <c r="C9" s="1">
        <v>60</v>
      </c>
      <c r="D9" s="1">
        <v>60</v>
      </c>
      <c r="E9" s="1">
        <v>60</v>
      </c>
      <c r="F9" s="1">
        <v>96</v>
      </c>
      <c r="G9" s="1">
        <v>40</v>
      </c>
      <c r="H9" s="1">
        <v>60</v>
      </c>
      <c r="I9" s="1">
        <v>70</v>
      </c>
      <c r="J9" s="1">
        <v>70</v>
      </c>
      <c r="K9" s="38">
        <f>SUM(B9:J9)</f>
        <v>546</v>
      </c>
      <c r="L9" s="32">
        <v>6230</v>
      </c>
      <c r="M9" s="31">
        <f>PRODUCT(K9,L9)</f>
        <v>3401580</v>
      </c>
    </row>
    <row r="10" spans="1:13" ht="15.75" x14ac:dyDescent="0.25">
      <c r="A10" s="35"/>
      <c r="B10" s="3"/>
      <c r="C10" s="3"/>
      <c r="D10" s="3"/>
      <c r="E10" s="3"/>
      <c r="F10" s="3"/>
      <c r="G10" s="3"/>
      <c r="H10" s="3"/>
      <c r="I10" s="3"/>
      <c r="J10" s="3"/>
      <c r="K10" s="3"/>
      <c r="L10" s="9" t="s">
        <v>16</v>
      </c>
      <c r="M10" s="10">
        <f>SUM(M8,M9)</f>
        <v>6603800</v>
      </c>
    </row>
    <row r="11" spans="1:13" ht="15.75" x14ac:dyDescent="0.25">
      <c r="A11" s="35"/>
      <c r="B11" s="3"/>
      <c r="C11" s="3"/>
      <c r="D11" s="3"/>
      <c r="E11" s="3"/>
      <c r="F11" s="3"/>
      <c r="G11" s="3"/>
      <c r="H11" s="3"/>
      <c r="I11" s="3"/>
      <c r="J11" s="3"/>
      <c r="K11" s="3"/>
      <c r="L11" s="36"/>
      <c r="M11" s="37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52" t="s">
        <v>15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31.5" x14ac:dyDescent="0.25">
      <c r="A15" s="29" t="s">
        <v>26</v>
      </c>
      <c r="B15" s="1">
        <v>30</v>
      </c>
      <c r="C15" s="1">
        <v>60</v>
      </c>
      <c r="D15" s="1">
        <v>60</v>
      </c>
      <c r="E15" s="1">
        <v>60</v>
      </c>
      <c r="F15" s="1">
        <v>64</v>
      </c>
      <c r="G15" s="1">
        <v>4</v>
      </c>
      <c r="H15" s="1">
        <v>16</v>
      </c>
      <c r="I15" s="1">
        <v>20</v>
      </c>
      <c r="J15" s="1">
        <v>48</v>
      </c>
      <c r="K15" s="1">
        <f>SUM(B15:J15)</f>
        <v>362</v>
      </c>
      <c r="L15" s="1">
        <v>228</v>
      </c>
      <c r="M15" s="1">
        <f>PRODUCT(K15,L15)</f>
        <v>82536</v>
      </c>
    </row>
    <row r="16" spans="1:13" ht="31.5" x14ac:dyDescent="0.25">
      <c r="A16" s="29" t="s">
        <v>25</v>
      </c>
      <c r="B16" s="1">
        <v>30</v>
      </c>
      <c r="C16" s="1">
        <v>60</v>
      </c>
      <c r="D16" s="1">
        <v>60</v>
      </c>
      <c r="E16" s="1">
        <v>60</v>
      </c>
      <c r="F16" s="1">
        <v>96</v>
      </c>
      <c r="G16" s="1">
        <v>4</v>
      </c>
      <c r="H16" s="1">
        <v>12</v>
      </c>
      <c r="I16" s="1">
        <v>20</v>
      </c>
      <c r="J16" s="1">
        <v>48</v>
      </c>
      <c r="K16" s="1">
        <f>SUM(B16:J16)</f>
        <v>390</v>
      </c>
      <c r="L16" s="33">
        <v>246</v>
      </c>
      <c r="M16" s="33">
        <f>PRODUCT(K16,L16)</f>
        <v>95940</v>
      </c>
    </row>
    <row r="17" spans="1:13" ht="15.75" x14ac:dyDescent="0.25">
      <c r="A17" s="30"/>
      <c r="L17" s="39" t="s">
        <v>16</v>
      </c>
      <c r="M17" s="40">
        <f>SUM(M15:M16)</f>
        <v>178476</v>
      </c>
    </row>
    <row r="19" spans="1:13" x14ac:dyDescent="0.25">
      <c r="A19" s="41" t="s">
        <v>17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ht="15.75" customHeight="1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1:13" ht="15.75" x14ac:dyDescent="0.25">
      <c r="A21" s="6" t="s">
        <v>18</v>
      </c>
      <c r="B21" s="6">
        <v>0</v>
      </c>
      <c r="C21" s="6"/>
      <c r="D21" s="6"/>
      <c r="E21" s="6"/>
      <c r="F21" s="6">
        <v>0</v>
      </c>
      <c r="G21" s="7"/>
      <c r="H21" s="6"/>
      <c r="I21" s="6">
        <v>0</v>
      </c>
      <c r="J21" s="6">
        <v>0</v>
      </c>
      <c r="K21" s="7">
        <v>0</v>
      </c>
      <c r="L21" s="6">
        <v>1</v>
      </c>
      <c r="M21" s="6">
        <v>0</v>
      </c>
    </row>
    <row r="22" spans="1:13" ht="15.75" x14ac:dyDescent="0.25">
      <c r="A22" s="6" t="s">
        <v>19</v>
      </c>
      <c r="B22" s="6">
        <v>0</v>
      </c>
      <c r="C22" s="6"/>
      <c r="D22" s="6"/>
      <c r="E22" s="6"/>
      <c r="F22" s="6">
        <v>0</v>
      </c>
      <c r="G22" s="7"/>
      <c r="H22" s="6"/>
      <c r="I22" s="6">
        <v>0</v>
      </c>
      <c r="J22" s="6">
        <v>0</v>
      </c>
      <c r="K22" s="7">
        <v>0</v>
      </c>
      <c r="L22" s="6">
        <v>1</v>
      </c>
      <c r="M22" s="6">
        <v>0</v>
      </c>
    </row>
    <row r="23" spans="1:13" ht="15.75" x14ac:dyDescent="0.25">
      <c r="A23" s="6" t="s">
        <v>20</v>
      </c>
      <c r="B23" s="6">
        <v>0</v>
      </c>
      <c r="C23" s="6"/>
      <c r="D23" s="6"/>
      <c r="E23" s="6"/>
      <c r="F23" s="6">
        <v>0</v>
      </c>
      <c r="G23" s="7"/>
      <c r="H23" s="6"/>
      <c r="I23" s="6">
        <v>0</v>
      </c>
      <c r="J23" s="6">
        <v>0</v>
      </c>
      <c r="K23" s="7">
        <v>0</v>
      </c>
      <c r="L23" s="6">
        <v>1</v>
      </c>
      <c r="M23" s="6">
        <v>0</v>
      </c>
    </row>
    <row r="24" spans="1:13" ht="15.75" x14ac:dyDescent="0.25">
      <c r="A24" s="6" t="s">
        <v>21</v>
      </c>
      <c r="B24" s="6">
        <v>0</v>
      </c>
      <c r="C24" s="6"/>
      <c r="D24" s="6"/>
      <c r="E24" s="6"/>
      <c r="F24" s="6">
        <v>0</v>
      </c>
      <c r="G24" s="7"/>
      <c r="H24" s="6"/>
      <c r="I24" s="6">
        <v>0</v>
      </c>
      <c r="J24" s="6">
        <v>0</v>
      </c>
      <c r="K24" s="7">
        <v>0</v>
      </c>
      <c r="L24" s="6">
        <v>1</v>
      </c>
      <c r="M24" s="6">
        <v>0</v>
      </c>
    </row>
    <row r="25" spans="1:13" ht="15.75" x14ac:dyDescent="0.25">
      <c r="A25" s="8" t="s">
        <v>22</v>
      </c>
      <c r="B25" s="6">
        <v>0</v>
      </c>
      <c r="C25" s="6"/>
      <c r="D25" s="6"/>
      <c r="E25" s="6"/>
      <c r="F25" s="6">
        <v>0</v>
      </c>
      <c r="G25" s="7"/>
      <c r="H25" s="6"/>
      <c r="I25" s="6">
        <v>0</v>
      </c>
      <c r="J25" s="6">
        <v>0</v>
      </c>
      <c r="K25" s="7">
        <v>0</v>
      </c>
      <c r="L25" s="6">
        <v>1</v>
      </c>
      <c r="M25" s="6">
        <v>0</v>
      </c>
    </row>
    <row r="26" spans="1:13" ht="15.75" x14ac:dyDescent="0.25">
      <c r="A26" s="8" t="s">
        <v>23</v>
      </c>
      <c r="B26" s="6">
        <v>0</v>
      </c>
      <c r="C26" s="6"/>
      <c r="D26" s="6"/>
      <c r="E26" s="6"/>
      <c r="F26" s="6">
        <v>0</v>
      </c>
      <c r="G26" s="7"/>
      <c r="H26" s="6"/>
      <c r="I26" s="6">
        <v>0</v>
      </c>
      <c r="J26" s="6">
        <v>0</v>
      </c>
      <c r="K26" s="7">
        <v>0</v>
      </c>
      <c r="L26" s="6">
        <v>1</v>
      </c>
      <c r="M26" s="6">
        <v>0</v>
      </c>
    </row>
    <row r="27" spans="1:13" ht="15.75" x14ac:dyDescent="0.25">
      <c r="A27" s="8" t="s">
        <v>24</v>
      </c>
      <c r="B27" s="6">
        <v>0</v>
      </c>
      <c r="C27" s="6"/>
      <c r="D27" s="6"/>
      <c r="E27" s="6"/>
      <c r="F27" s="6">
        <v>0</v>
      </c>
      <c r="G27" s="7"/>
      <c r="H27" s="6"/>
      <c r="I27" s="6">
        <v>0</v>
      </c>
      <c r="J27" s="6">
        <v>0</v>
      </c>
      <c r="K27" s="7">
        <v>0</v>
      </c>
      <c r="L27" s="6">
        <v>1</v>
      </c>
      <c r="M27" s="6">
        <v>0</v>
      </c>
    </row>
    <row r="28" spans="1:13" ht="15.75" x14ac:dyDescent="0.25">
      <c r="A28" s="8" t="s">
        <v>35</v>
      </c>
      <c r="B28" s="6">
        <v>0</v>
      </c>
      <c r="C28" s="6"/>
      <c r="D28" s="6"/>
      <c r="E28" s="6"/>
      <c r="F28" s="6">
        <v>0</v>
      </c>
      <c r="G28" s="7"/>
      <c r="H28" s="6"/>
      <c r="I28" s="6">
        <v>0</v>
      </c>
      <c r="J28" s="6">
        <v>0</v>
      </c>
      <c r="K28" s="55">
        <v>0</v>
      </c>
      <c r="L28" s="54">
        <v>255850</v>
      </c>
      <c r="M28" s="54">
        <v>255850</v>
      </c>
    </row>
    <row r="29" spans="1:13" ht="15.75" x14ac:dyDescent="0.25">
      <c r="A29" s="8" t="s">
        <v>37</v>
      </c>
      <c r="B29" s="6">
        <v>0</v>
      </c>
      <c r="C29" s="6"/>
      <c r="D29" s="6"/>
      <c r="E29" s="6"/>
      <c r="F29" s="6">
        <v>0</v>
      </c>
      <c r="G29" s="7"/>
      <c r="H29" s="6"/>
      <c r="I29" s="6">
        <v>0</v>
      </c>
      <c r="J29" s="6">
        <v>0</v>
      </c>
      <c r="K29" s="7">
        <v>0</v>
      </c>
      <c r="L29" s="54">
        <v>11900</v>
      </c>
      <c r="M29" s="54">
        <v>142800</v>
      </c>
    </row>
    <row r="30" spans="1:13" ht="15.75" customHeight="1" x14ac:dyDescent="0.25">
      <c r="A30" s="8" t="s">
        <v>38</v>
      </c>
      <c r="B30" s="6">
        <v>0</v>
      </c>
      <c r="C30" s="6"/>
      <c r="D30" s="6"/>
      <c r="E30" s="6"/>
      <c r="F30" s="6">
        <v>0</v>
      </c>
      <c r="G30" s="7"/>
      <c r="H30" s="6"/>
      <c r="I30" s="6">
        <v>0</v>
      </c>
      <c r="J30" s="6">
        <v>0</v>
      </c>
      <c r="K30" s="55">
        <v>6</v>
      </c>
      <c r="L30" s="54">
        <v>1104360</v>
      </c>
      <c r="M30" s="54">
        <v>6626160</v>
      </c>
    </row>
    <row r="31" spans="1:13" ht="15.75" x14ac:dyDescent="0.25">
      <c r="A31" s="8" t="s">
        <v>39</v>
      </c>
      <c r="B31" s="6">
        <v>0</v>
      </c>
      <c r="C31" s="6"/>
      <c r="D31" s="6"/>
      <c r="E31" s="6"/>
      <c r="F31" s="6">
        <v>0</v>
      </c>
      <c r="G31" s="7"/>
      <c r="H31" s="6"/>
      <c r="I31" s="6">
        <v>0</v>
      </c>
      <c r="J31" s="6">
        <v>0</v>
      </c>
      <c r="K31" s="55">
        <v>0</v>
      </c>
      <c r="L31" s="54">
        <v>2544592</v>
      </c>
      <c r="M31" s="54">
        <v>2544592</v>
      </c>
    </row>
    <row r="32" spans="1:13" ht="15.75" x14ac:dyDescent="0.25">
      <c r="A32" s="8" t="s">
        <v>40</v>
      </c>
      <c r="B32" s="6">
        <v>0</v>
      </c>
      <c r="C32" s="6"/>
      <c r="D32" s="6"/>
      <c r="E32" s="6"/>
      <c r="F32" s="6">
        <v>0</v>
      </c>
      <c r="G32" s="7"/>
      <c r="H32" s="6"/>
      <c r="I32" s="6">
        <v>0</v>
      </c>
      <c r="J32" s="6">
        <v>0</v>
      </c>
      <c r="K32" s="55">
        <v>0</v>
      </c>
      <c r="L32" s="54">
        <v>400000</v>
      </c>
      <c r="M32" s="54">
        <v>400000</v>
      </c>
    </row>
    <row r="33" spans="1:13" ht="15.75" x14ac:dyDescent="0.25">
      <c r="A33" s="56" t="s">
        <v>41</v>
      </c>
      <c r="B33" s="57">
        <v>0</v>
      </c>
      <c r="C33" s="6"/>
      <c r="D33" s="6"/>
      <c r="E33" s="6"/>
      <c r="F33" s="6">
        <v>0</v>
      </c>
      <c r="G33" s="7"/>
      <c r="H33" s="6"/>
      <c r="I33" s="6">
        <v>0</v>
      </c>
      <c r="J33" s="6">
        <v>0</v>
      </c>
      <c r="K33" s="7">
        <v>0</v>
      </c>
      <c r="L33" s="54">
        <v>242000</v>
      </c>
      <c r="M33" s="54">
        <v>242000</v>
      </c>
    </row>
    <row r="34" spans="1:13" ht="15.75" x14ac:dyDescent="0.25">
      <c r="A34" s="18"/>
      <c r="B34" s="61"/>
      <c r="C34" s="18"/>
      <c r="D34" s="18"/>
      <c r="E34" s="18"/>
      <c r="F34" s="18"/>
      <c r="G34" s="20"/>
      <c r="H34" s="18"/>
      <c r="I34" s="18"/>
      <c r="J34" s="18"/>
      <c r="K34" s="20"/>
      <c r="L34" s="58" t="s">
        <v>16</v>
      </c>
      <c r="M34" s="64">
        <f>SUM(M28,M29:M33)</f>
        <v>10211402</v>
      </c>
    </row>
    <row r="35" spans="1:13" ht="15.75" x14ac:dyDescent="0.25">
      <c r="A35" s="19"/>
      <c r="B35" s="62"/>
      <c r="C35" s="18"/>
      <c r="D35" s="18"/>
      <c r="E35" s="18"/>
      <c r="F35" s="18"/>
      <c r="G35" s="20"/>
      <c r="H35" s="18"/>
      <c r="I35" s="18"/>
      <c r="J35" s="18"/>
      <c r="K35" s="20"/>
      <c r="L35" s="18"/>
      <c r="M35" s="18"/>
    </row>
    <row r="36" spans="1:13" ht="15.75" x14ac:dyDescent="0.25">
      <c r="A36" s="19"/>
      <c r="B36" s="63"/>
      <c r="C36" s="18"/>
      <c r="D36" s="18"/>
      <c r="E36" s="18"/>
      <c r="F36" s="18"/>
      <c r="G36" s="20"/>
      <c r="H36" s="18"/>
      <c r="I36" s="18"/>
      <c r="J36" s="18"/>
      <c r="K36" s="20"/>
      <c r="L36" s="18"/>
      <c r="M36" s="18"/>
    </row>
    <row r="37" spans="1:13" x14ac:dyDescent="0.25">
      <c r="A37" s="59" t="s">
        <v>27</v>
      </c>
      <c r="B37" s="60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4"/>
    </row>
    <row r="38" spans="1:13" ht="15.75" x14ac:dyDescent="0.25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7"/>
    </row>
    <row r="39" spans="1:13" ht="15.75" x14ac:dyDescent="0.25">
      <c r="A39" s="6" t="s">
        <v>28</v>
      </c>
      <c r="B39" s="6">
        <v>21</v>
      </c>
      <c r="C39" s="6">
        <v>30</v>
      </c>
      <c r="D39" s="6">
        <v>25</v>
      </c>
      <c r="E39" s="6">
        <v>40</v>
      </c>
      <c r="F39" s="6">
        <v>35</v>
      </c>
      <c r="G39" s="7">
        <v>40</v>
      </c>
      <c r="H39" s="21">
        <v>42</v>
      </c>
      <c r="I39" s="21"/>
      <c r="J39" s="22">
        <v>37</v>
      </c>
      <c r="K39" s="7">
        <f>SUM(B39:J39)</f>
        <v>270</v>
      </c>
      <c r="L39" s="23">
        <v>481013</v>
      </c>
      <c r="M39" s="22">
        <v>190000</v>
      </c>
    </row>
    <row r="40" spans="1:13" ht="15.75" x14ac:dyDescent="0.25">
      <c r="A40" s="6" t="s">
        <v>29</v>
      </c>
      <c r="B40" s="7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22">
        <v>1</v>
      </c>
      <c r="I40" s="22"/>
      <c r="J40" s="22">
        <v>1</v>
      </c>
      <c r="K40" s="7">
        <v>8</v>
      </c>
      <c r="L40" s="23">
        <v>56000</v>
      </c>
      <c r="M40" s="1">
        <f>PRODUCT(L40,K40)</f>
        <v>448000</v>
      </c>
    </row>
    <row r="41" spans="1:13" ht="15.75" x14ac:dyDescent="0.25">
      <c r="A41" s="6" t="s">
        <v>30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7">
        <v>0</v>
      </c>
      <c r="H41" s="6">
        <v>0</v>
      </c>
      <c r="I41" s="6"/>
      <c r="J41" s="22">
        <v>0</v>
      </c>
      <c r="K41" s="24">
        <v>0</v>
      </c>
      <c r="L41" s="1">
        <v>0</v>
      </c>
      <c r="M41" s="1">
        <v>0</v>
      </c>
    </row>
    <row r="42" spans="1:13" ht="15.75" x14ac:dyDescent="0.25">
      <c r="A42" s="11"/>
      <c r="B42" s="12"/>
      <c r="C42" s="12"/>
      <c r="D42" s="12"/>
      <c r="E42" s="12"/>
      <c r="F42" s="12"/>
      <c r="G42" s="13"/>
      <c r="H42" s="14"/>
      <c r="I42" s="14"/>
      <c r="J42" s="15"/>
      <c r="L42" s="27" t="s">
        <v>31</v>
      </c>
      <c r="M42" s="25">
        <f>SUM(M10+M17+M20+M34+M39+M40+M41)</f>
        <v>17631678</v>
      </c>
    </row>
    <row r="43" spans="1:13" ht="15.75" x14ac:dyDescent="0.25">
      <c r="A43" s="11"/>
      <c r="B43" s="12"/>
      <c r="C43" s="12"/>
      <c r="D43" s="12"/>
      <c r="E43" s="12"/>
      <c r="F43" s="12"/>
      <c r="G43" s="13"/>
      <c r="H43" s="16"/>
      <c r="I43" s="16"/>
      <c r="J43" s="17"/>
      <c r="L43" s="26" t="s">
        <v>32</v>
      </c>
      <c r="M43" s="22">
        <f>M42*0.15</f>
        <v>2644751.6999999997</v>
      </c>
    </row>
    <row r="44" spans="1:13" ht="15.75" x14ac:dyDescent="0.25">
      <c r="A44" s="11"/>
      <c r="B44" s="12"/>
      <c r="C44" s="12"/>
      <c r="D44" s="12"/>
      <c r="E44" s="12"/>
      <c r="F44" s="12"/>
      <c r="G44" s="13"/>
      <c r="H44" s="18"/>
      <c r="I44" s="18"/>
      <c r="J44" s="17"/>
      <c r="L44" s="6" t="s">
        <v>33</v>
      </c>
      <c r="M44" s="22">
        <f>M42*0.2</f>
        <v>3526335.6</v>
      </c>
    </row>
    <row r="45" spans="1:13" ht="15.75" x14ac:dyDescent="0.25">
      <c r="A45" s="11"/>
      <c r="B45" s="12"/>
      <c r="C45" s="12"/>
      <c r="D45" s="12"/>
      <c r="E45" s="12"/>
      <c r="F45" s="12"/>
      <c r="G45" s="13"/>
      <c r="H45" s="14"/>
      <c r="I45" s="14"/>
      <c r="J45" s="15"/>
      <c r="L45" s="28" t="s">
        <v>16</v>
      </c>
      <c r="M45" s="25">
        <f>SUM(M42:M44)</f>
        <v>23802765.300000001</v>
      </c>
    </row>
  </sheetData>
  <mergeCells count="5">
    <mergeCell ref="A19:M20"/>
    <mergeCell ref="A37:M38"/>
    <mergeCell ref="A2:M3"/>
    <mergeCell ref="A6:M7"/>
    <mergeCell ref="A13:M1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2021-02-02T02:27:21Z</dcterms:created>
  <dcterms:modified xsi:type="dcterms:W3CDTF">2021-03-20T00:33:45Z</dcterms:modified>
</cp:coreProperties>
</file>