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A27E719-F090-4CB8-A1A9-365A8127C147}" xr6:coauthVersionLast="47" xr6:coauthVersionMax="47" xr10:uidLastSave="{00000000-0000-0000-0000-000000000000}"/>
  <bookViews>
    <workbookView xWindow="-120" yWindow="-120" windowWidth="29040" windowHeight="15840" activeTab="1" xr2:uid="{5C42D768-7D9D-4BB0-9643-BC725161147F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6" i="2" l="1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E76" i="2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3" i="2"/>
  <c r="F76" i="2" s="1"/>
  <c r="E29" i="1"/>
  <c r="E28" i="1"/>
  <c r="I84" i="2" l="1"/>
  <c r="I59" i="2"/>
  <c r="I4" i="2"/>
  <c r="D24" i="2" s="1"/>
  <c r="F51" i="2"/>
  <c r="F63" i="2" s="1"/>
  <c r="I77" i="2"/>
  <c r="F77" i="2"/>
  <c r="F88" i="2" s="1"/>
  <c r="I52" i="2"/>
  <c r="I11" i="2"/>
  <c r="D25" i="2" s="1"/>
  <c r="F3" i="2"/>
  <c r="F15" i="2" s="1"/>
</calcChain>
</file>

<file path=xl/sharedStrings.xml><?xml version="1.0" encoding="utf-8"?>
<sst xmlns="http://schemas.openxmlformats.org/spreadsheetml/2006/main" count="99" uniqueCount="60">
  <si>
    <t xml:space="preserve">Años </t>
  </si>
  <si>
    <t>Flujo caja</t>
  </si>
  <si>
    <t>Tasa descuento</t>
  </si>
  <si>
    <t>TIR</t>
  </si>
  <si>
    <t>VPN</t>
  </si>
  <si>
    <t>Año</t>
  </si>
  <si>
    <t>Ingresos</t>
  </si>
  <si>
    <t>Egresos</t>
  </si>
  <si>
    <t>Flujo</t>
  </si>
  <si>
    <t>VAN</t>
  </si>
  <si>
    <t>Cálculo de la TIR y el VAN(VPN)</t>
  </si>
  <si>
    <t>VAN o VPN</t>
  </si>
  <si>
    <t>TIO</t>
  </si>
  <si>
    <t>Evaluar rentabilidad de un proyecto de inversión, podemos conocer cuanto se va a ganar o perder en un proyecto</t>
  </si>
  <si>
    <t xml:space="preserve">Tasa de rentabilidad esperada por el inversionista </t>
  </si>
  <si>
    <t>Rentabilidad proyecto</t>
  </si>
  <si>
    <t>Valor actual</t>
  </si>
  <si>
    <t>1. Calculo de la TIR y el VAN</t>
  </si>
  <si>
    <t xml:space="preserve">TIR </t>
  </si>
  <si>
    <t>(tasa interna de retorno)</t>
  </si>
  <si>
    <t>Tambien hace que el VAN o VPN sea igual a cero</t>
  </si>
  <si>
    <t xml:space="preserve">TIR &gt; 0 </t>
  </si>
  <si>
    <t>Proyecto rentable</t>
  </si>
  <si>
    <t xml:space="preserve">TIR &lt; 0 </t>
  </si>
  <si>
    <t>Proyecto no rentable</t>
  </si>
  <si>
    <t>Tasa de retorno del proyecto</t>
  </si>
  <si>
    <t xml:space="preserve">VAN o VPN </t>
  </si>
  <si>
    <t>Indicador que nos permite traer al momento actual o presente, los flujos que esperamos recibir en el futuro</t>
  </si>
  <si>
    <t>VAN &gt; 0</t>
  </si>
  <si>
    <t>El proyecto es viable para el inversionista. Los flujos futuro al traerlos al valor presente, son mayores que el valor de la inversion</t>
  </si>
  <si>
    <t>VAN = 0</t>
  </si>
  <si>
    <t>VAN &lt; 0</t>
  </si>
  <si>
    <t>El proyecto es viable para el inversionista. Los flujos futuro al traerlos al valor presente, coinciden o son iguales que el valor de la inversion</t>
  </si>
  <si>
    <t>El proyecto no es viable para el inversionista. Los flujos futuro al traerlos al valor presente, son menores que el valor de la inversion</t>
  </si>
  <si>
    <t>Ganancia económica</t>
  </si>
  <si>
    <t>Neutralidad económica</t>
  </si>
  <si>
    <t>Pérdida económica</t>
  </si>
  <si>
    <t>Relación entre la TIR, TIO, VAN</t>
  </si>
  <si>
    <t>TIR &gt; TIO</t>
  </si>
  <si>
    <t>Proyecto viable</t>
  </si>
  <si>
    <t>TIR = TIO</t>
  </si>
  <si>
    <t xml:space="preserve">VAN = 0 </t>
  </si>
  <si>
    <t>TIR &lt; TIO</t>
  </si>
  <si>
    <t>Proyecto no viable</t>
  </si>
  <si>
    <t>2. Análisis:</t>
  </si>
  <si>
    <t>3. Interpretación de los resultados del ejercicio</t>
  </si>
  <si>
    <t>El proyecto es rentable ya que la TIR indica que el proyecto otorga una rentabilidad del 15,88%</t>
  </si>
  <si>
    <t>La TIR del 15,88% que tiene el proyecto, es mayor que la TIO del 10% esperada por el inversionista como tasa de rentabilidad; por lo tanto, se satisface la rentabilidad esperada por el inversionista</t>
  </si>
  <si>
    <t>*</t>
  </si>
  <si>
    <t>TIR &lt; TIO el VAN es negativo. El proyecto es rentable, ya que la TIR indica que el proyecto otorga una rentabilidad del 4,48%</t>
  </si>
  <si>
    <t>sin embargo la TIR 4,48% que tiene el proyecto es menor que la TIO del 10% esperada por el inversionista como tasa de rentabilidad;</t>
  </si>
  <si>
    <t>por lo tanto, aunque el proyecto es rentable, no satisface la rentabilidad requerida por el inversionista.</t>
  </si>
  <si>
    <t>el proyecto no es viable, ya que el VAN o VPN indica que luego de descontar los flujos futuros y traerlos al valor presente, se obtiene un deficit</t>
  </si>
  <si>
    <t>o perdida económica de -$703 sobre el valor de la inversión. Por lo tanto, se debe rechazar el proyecto, ya que no es conveniente para el inversionista</t>
  </si>
  <si>
    <t xml:space="preserve">TIR &lt; 0 VAN &lt; 0 </t>
  </si>
  <si>
    <t>Proyecto no rentable, ya que la TIR indica  que el proyecto otorga una rentabilidad negativa del -8.68%</t>
  </si>
  <si>
    <t xml:space="preserve">La TIR negativa del -8,68% que tiene el proyecto es menor que la TIO del 10% esperada por el inversionista como tasa de rentabilidad; </t>
  </si>
  <si>
    <t>por lo tanto no se satisface la tasa de rentabilidad esperada por el inversionista. El proyecto no es viable.</t>
  </si>
  <si>
    <t xml:space="preserve">El proyecto es viable ya que el VAN o VPN indica qe luego de descontar los flujos futuros y traerlos al valor presente, se obtiene un excedente o ganancia económica de $650 sobre el valor de la inversión. </t>
  </si>
  <si>
    <t>Por lo tanto, si se puede aceptar el proyecto ya que es conveniente para el inversionista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</si>
</sst>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0" borderId="1" xfId="0" applyNumberFormat="1" applyBorder="1"/>
    <xf numFmtId="10" fontId="0" fillId="0" borderId="1" xfId="0" applyNumberFormat="1" applyBorder="1"/>
    <xf numFmtId="0" fontId="3" fillId="0" borderId="0" xfId="0" applyFont="1" applyAlignment="1">
      <alignment horizontal="center"/>
    </xf>
    <xf numFmtId="0" fontId="3" fillId="0" borderId="0" xfId="0" applyFont="1"/>
    <xf numFmtId="6" fontId="0" fillId="0" borderId="1" xfId="0" applyNumberFormat="1" applyBorder="1"/>
    <xf numFmtId="164" fontId="0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800637</xdr:colOff>
      <xdr:row>14</xdr:row>
      <xdr:rowOff>171846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C1CFCF-6722-4C90-882F-1520B94A2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848637" cy="283884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13</xdr:col>
      <xdr:colOff>48482</xdr:colOff>
      <xdr:row>13</xdr:row>
      <xdr:rowOff>162293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ADA37F1-6D37-4DA2-B507-2970D14DA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0"/>
          <a:ext cx="6144482" cy="26387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713C-C6E0-4AF4-9C9D-F17B646CBE9A}">
  <dimension ref="C19:E29"/>
  <sheetViews>
    <sheetView workbookViewId="0">
      <selection activeCell="J22" sqref="J22"/>
    </sheetView>
  </sheetViews>
  <sheetFormatPr baseColWidth="10" defaultRowHeight="15" x14ac:dyDescent="0.25"/>
  <cols>
    <col min="5" max="5" width="13" bestFit="1" customWidth="1"/>
  </cols>
  <sheetData>
    <row r="19" spans="3:5" x14ac:dyDescent="0.25">
      <c r="D19" t="s">
        <v>0</v>
      </c>
      <c r="E19" t="s">
        <v>1</v>
      </c>
    </row>
    <row r="20" spans="3:5" x14ac:dyDescent="0.25">
      <c r="D20">
        <v>0</v>
      </c>
      <c r="E20" s="1">
        <v>-100000</v>
      </c>
    </row>
    <row r="21" spans="3:5" x14ac:dyDescent="0.25">
      <c r="D21">
        <v>1</v>
      </c>
      <c r="E21" s="1">
        <v>30000</v>
      </c>
    </row>
    <row r="22" spans="3:5" x14ac:dyDescent="0.25">
      <c r="D22">
        <v>2</v>
      </c>
      <c r="E22" s="1">
        <v>35000</v>
      </c>
    </row>
    <row r="23" spans="3:5" x14ac:dyDescent="0.25">
      <c r="D23">
        <v>3</v>
      </c>
      <c r="E23" s="1">
        <v>40000</v>
      </c>
    </row>
    <row r="24" spans="3:5" x14ac:dyDescent="0.25">
      <c r="D24">
        <v>4</v>
      </c>
      <c r="E24" s="1">
        <v>45000</v>
      </c>
    </row>
    <row r="25" spans="3:5" x14ac:dyDescent="0.25">
      <c r="D25">
        <v>5</v>
      </c>
      <c r="E25" s="1">
        <v>50000</v>
      </c>
    </row>
    <row r="27" spans="3:5" x14ac:dyDescent="0.25">
      <c r="C27" s="26" t="s">
        <v>2</v>
      </c>
      <c r="D27" s="26"/>
      <c r="E27" s="2">
        <v>0.1</v>
      </c>
    </row>
    <row r="28" spans="3:5" x14ac:dyDescent="0.25">
      <c r="C28" s="26" t="s">
        <v>3</v>
      </c>
      <c r="D28" s="26"/>
      <c r="E28" s="2">
        <f>IRR(E20:E25)</f>
        <v>0.25751613621871017</v>
      </c>
    </row>
    <row r="29" spans="3:5" x14ac:dyDescent="0.25">
      <c r="C29" s="26" t="s">
        <v>4</v>
      </c>
      <c r="D29" s="26"/>
      <c r="E29" s="3">
        <f>NPV(E27,E21:E25)+E20</f>
        <v>48032.61078788701</v>
      </c>
    </row>
  </sheetData>
  <mergeCells count="3">
    <mergeCell ref="C27:D27"/>
    <mergeCell ref="C28:D28"/>
    <mergeCell ref="C29:D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9EC1-B95A-4938-9BA1-91C984A971F4}">
  <dimension ref="B1:O93"/>
  <sheetViews>
    <sheetView tabSelected="1" topLeftCell="A70" workbookViewId="0">
      <selection activeCell="F47" sqref="F47"/>
    </sheetView>
  </sheetViews>
  <sheetFormatPr baseColWidth="10" defaultRowHeight="15" x14ac:dyDescent="0.25"/>
  <sheetData>
    <row r="1" spans="2:10" x14ac:dyDescent="0.25">
      <c r="B1" s="29" t="s">
        <v>10</v>
      </c>
      <c r="C1" s="29"/>
      <c r="D1" s="29"/>
      <c r="E1" s="29"/>
      <c r="F1" s="29"/>
    </row>
    <row r="2" spans="2:10" x14ac:dyDescent="0.25">
      <c r="B2" s="12" t="s">
        <v>5</v>
      </c>
      <c r="C2" s="12" t="s">
        <v>6</v>
      </c>
      <c r="D2" s="12" t="s">
        <v>7</v>
      </c>
      <c r="E2" s="12" t="s">
        <v>8</v>
      </c>
      <c r="F2" s="12" t="s">
        <v>9</v>
      </c>
      <c r="G2" s="27" t="s">
        <v>3</v>
      </c>
      <c r="H2" s="27"/>
      <c r="I2" s="27"/>
      <c r="J2" s="27"/>
    </row>
    <row r="3" spans="2:10" x14ac:dyDescent="0.25">
      <c r="B3" s="11">
        <v>0</v>
      </c>
      <c r="C3" s="18"/>
      <c r="D3" s="18">
        <v>2000</v>
      </c>
      <c r="E3" s="19">
        <f>C3-D3</f>
        <v>-2000</v>
      </c>
      <c r="F3" s="19">
        <f>$E$3</f>
        <v>-2000</v>
      </c>
      <c r="G3" s="5"/>
      <c r="H3" s="6"/>
      <c r="I3" s="6"/>
      <c r="J3" s="7"/>
    </row>
    <row r="4" spans="2:10" x14ac:dyDescent="0.25">
      <c r="B4" s="11">
        <v>1</v>
      </c>
      <c r="C4" s="18">
        <v>1000</v>
      </c>
      <c r="D4" s="18">
        <v>900</v>
      </c>
      <c r="E4" s="18">
        <f t="shared" ref="E4:E13" si="0">C4-D4</f>
        <v>100</v>
      </c>
      <c r="F4" s="20">
        <f>PV($I$12,B4,,-E4)</f>
        <v>90.909090909090907</v>
      </c>
      <c r="G4" s="5"/>
      <c r="H4" s="4" t="s">
        <v>3</v>
      </c>
      <c r="I4" s="14">
        <f>IRR(E3:E13)</f>
        <v>0.15882389333405267</v>
      </c>
      <c r="J4" s="7"/>
    </row>
    <row r="5" spans="2:10" x14ac:dyDescent="0.25">
      <c r="B5" s="11">
        <v>2</v>
      </c>
      <c r="C5" s="18">
        <v>1300</v>
      </c>
      <c r="D5" s="18">
        <v>800</v>
      </c>
      <c r="E5" s="18">
        <f t="shared" si="0"/>
        <v>500</v>
      </c>
      <c r="F5" s="20">
        <f t="shared" ref="F5:F13" si="1">PV($I$12,B5,,-E5)</f>
        <v>413.22314049586771</v>
      </c>
      <c r="G5" s="8"/>
      <c r="H5" s="9"/>
      <c r="I5" s="9"/>
      <c r="J5" s="10"/>
    </row>
    <row r="6" spans="2:10" x14ac:dyDescent="0.25">
      <c r="B6" s="11">
        <v>3</v>
      </c>
      <c r="C6" s="18">
        <v>1800</v>
      </c>
      <c r="D6" s="18">
        <v>1200</v>
      </c>
      <c r="E6" s="18">
        <f t="shared" si="0"/>
        <v>600</v>
      </c>
      <c r="F6" s="20">
        <f t="shared" si="1"/>
        <v>450.78888054094654</v>
      </c>
    </row>
    <row r="7" spans="2:10" x14ac:dyDescent="0.25">
      <c r="B7" s="11">
        <v>4</v>
      </c>
      <c r="C7" s="18">
        <v>1200</v>
      </c>
      <c r="D7" s="18">
        <v>1000</v>
      </c>
      <c r="E7" s="18">
        <f t="shared" si="0"/>
        <v>200</v>
      </c>
      <c r="F7" s="20">
        <f t="shared" si="1"/>
        <v>136.60269107301411</v>
      </c>
    </row>
    <row r="8" spans="2:10" x14ac:dyDescent="0.25">
      <c r="B8" s="11">
        <v>5</v>
      </c>
      <c r="C8" s="18">
        <v>1400</v>
      </c>
      <c r="D8" s="18">
        <v>800</v>
      </c>
      <c r="E8" s="18">
        <f t="shared" si="0"/>
        <v>600</v>
      </c>
      <c r="F8" s="20">
        <f t="shared" si="1"/>
        <v>372.55279383549299</v>
      </c>
    </row>
    <row r="9" spans="2:10" x14ac:dyDescent="0.25">
      <c r="B9" s="11">
        <v>6</v>
      </c>
      <c r="C9" s="18">
        <v>1100</v>
      </c>
      <c r="D9" s="18">
        <v>1200</v>
      </c>
      <c r="E9" s="19">
        <f t="shared" si="0"/>
        <v>-100</v>
      </c>
      <c r="F9" s="20">
        <f t="shared" si="1"/>
        <v>-56.44739300537772</v>
      </c>
      <c r="G9" s="27" t="s">
        <v>11</v>
      </c>
      <c r="H9" s="27"/>
      <c r="I9" s="27"/>
      <c r="J9" s="27"/>
    </row>
    <row r="10" spans="2:10" x14ac:dyDescent="0.25">
      <c r="B10" s="11">
        <v>7</v>
      </c>
      <c r="C10" s="18">
        <v>1700</v>
      </c>
      <c r="D10" s="18">
        <v>1400</v>
      </c>
      <c r="E10" s="18">
        <f t="shared" si="0"/>
        <v>300</v>
      </c>
      <c r="F10" s="20">
        <f t="shared" si="1"/>
        <v>153.94743546921194</v>
      </c>
      <c r="G10" s="5"/>
      <c r="H10" s="6"/>
      <c r="I10" s="6"/>
      <c r="J10" s="7"/>
    </row>
    <row r="11" spans="2:10" x14ac:dyDescent="0.25">
      <c r="B11" s="11">
        <v>8</v>
      </c>
      <c r="C11" s="18">
        <v>1800</v>
      </c>
      <c r="D11" s="18">
        <v>600</v>
      </c>
      <c r="E11" s="18">
        <f t="shared" si="0"/>
        <v>1200</v>
      </c>
      <c r="F11" s="20">
        <f t="shared" si="1"/>
        <v>559.8088562516798</v>
      </c>
      <c r="G11" s="5"/>
      <c r="H11" s="4" t="s">
        <v>9</v>
      </c>
      <c r="I11" s="17">
        <f>NPV(I12,E4:E13)+E3</f>
        <v>649.57980208838353</v>
      </c>
      <c r="J11" s="7"/>
    </row>
    <row r="12" spans="2:10" x14ac:dyDescent="0.25">
      <c r="B12" s="11">
        <v>9</v>
      </c>
      <c r="C12" s="18">
        <v>1600</v>
      </c>
      <c r="D12" s="18">
        <v>900</v>
      </c>
      <c r="E12" s="18">
        <f t="shared" si="0"/>
        <v>700</v>
      </c>
      <c r="F12" s="20">
        <f t="shared" si="1"/>
        <v>296.86833286073926</v>
      </c>
      <c r="G12" s="5"/>
      <c r="H12" s="4" t="s">
        <v>12</v>
      </c>
      <c r="I12" s="13">
        <v>0.1</v>
      </c>
      <c r="J12" s="7"/>
    </row>
    <row r="13" spans="2:10" x14ac:dyDescent="0.25">
      <c r="B13" s="11">
        <v>10</v>
      </c>
      <c r="C13" s="18">
        <v>1500</v>
      </c>
      <c r="D13" s="18">
        <v>900</v>
      </c>
      <c r="E13" s="18">
        <f t="shared" si="0"/>
        <v>600</v>
      </c>
      <c r="F13" s="20">
        <f t="shared" si="1"/>
        <v>231.32597365771889</v>
      </c>
      <c r="G13" s="8"/>
      <c r="H13" s="9"/>
      <c r="I13" s="9"/>
      <c r="J13" s="10"/>
    </row>
    <row r="14" spans="2:10" x14ac:dyDescent="0.25">
      <c r="F14" s="21" t="s">
        <v>16</v>
      </c>
    </row>
    <row r="15" spans="2:10" x14ac:dyDescent="0.25">
      <c r="F15" s="22">
        <f>SUM(F3:F13)</f>
        <v>649.57980208838455</v>
      </c>
    </row>
    <row r="18" spans="2:11" x14ac:dyDescent="0.25">
      <c r="B18" s="15" t="s">
        <v>9</v>
      </c>
      <c r="C18" s="28" t="s">
        <v>13</v>
      </c>
      <c r="D18" s="28"/>
      <c r="E18" s="28"/>
      <c r="F18" s="28"/>
      <c r="G18" s="28"/>
      <c r="H18" s="28"/>
      <c r="I18" s="28"/>
      <c r="J18" s="28"/>
      <c r="K18" s="28"/>
    </row>
    <row r="19" spans="2:11" x14ac:dyDescent="0.25">
      <c r="B19" s="15" t="s">
        <v>12</v>
      </c>
      <c r="C19" s="28" t="s">
        <v>14</v>
      </c>
      <c r="D19" s="28"/>
      <c r="E19" s="28"/>
      <c r="F19" s="28"/>
      <c r="G19" s="28"/>
      <c r="H19" s="28"/>
      <c r="I19" s="28"/>
      <c r="J19" s="28"/>
      <c r="K19" s="28"/>
    </row>
    <row r="20" spans="2:11" x14ac:dyDescent="0.25">
      <c r="B20" s="15" t="s">
        <v>3</v>
      </c>
      <c r="C20" s="28" t="s">
        <v>15</v>
      </c>
      <c r="D20" s="28"/>
      <c r="E20" t="s">
        <v>19</v>
      </c>
    </row>
    <row r="21" spans="2:11" x14ac:dyDescent="0.25">
      <c r="B21" s="15"/>
      <c r="C21" s="25" t="s">
        <v>20</v>
      </c>
      <c r="D21" s="25"/>
    </row>
    <row r="23" spans="2:11" x14ac:dyDescent="0.25">
      <c r="B23" t="s">
        <v>17</v>
      </c>
    </row>
    <row r="24" spans="2:11" x14ac:dyDescent="0.25">
      <c r="C24" s="24" t="s">
        <v>18</v>
      </c>
      <c r="D24" s="14">
        <f>$I$4</f>
        <v>0.15882389333405267</v>
      </c>
    </row>
    <row r="25" spans="2:11" x14ac:dyDescent="0.25">
      <c r="C25" s="24" t="s">
        <v>9</v>
      </c>
      <c r="D25" s="17">
        <f>$I$11</f>
        <v>649.57980208838353</v>
      </c>
    </row>
    <row r="27" spans="2:11" x14ac:dyDescent="0.25">
      <c r="B27" t="s">
        <v>44</v>
      </c>
    </row>
    <row r="28" spans="2:11" x14ac:dyDescent="0.25">
      <c r="C28" s="16" t="s">
        <v>3</v>
      </c>
      <c r="D28" t="s">
        <v>25</v>
      </c>
    </row>
    <row r="29" spans="2:11" x14ac:dyDescent="0.25">
      <c r="C29" t="s">
        <v>21</v>
      </c>
      <c r="D29" t="s">
        <v>22</v>
      </c>
    </row>
    <row r="30" spans="2:11" x14ac:dyDescent="0.25">
      <c r="C30" t="s">
        <v>23</v>
      </c>
      <c r="D30" t="s">
        <v>24</v>
      </c>
    </row>
    <row r="32" spans="2:11" x14ac:dyDescent="0.25">
      <c r="C32" s="16" t="s">
        <v>26</v>
      </c>
      <c r="D32" t="s">
        <v>27</v>
      </c>
    </row>
    <row r="33" spans="2:15" x14ac:dyDescent="0.25">
      <c r="C33" t="s">
        <v>28</v>
      </c>
      <c r="D33" t="s">
        <v>29</v>
      </c>
      <c r="O33" t="s">
        <v>34</v>
      </c>
    </row>
    <row r="34" spans="2:15" x14ac:dyDescent="0.25">
      <c r="C34" t="s">
        <v>30</v>
      </c>
      <c r="D34" t="s">
        <v>32</v>
      </c>
      <c r="O34" t="s">
        <v>35</v>
      </c>
    </row>
    <row r="35" spans="2:15" x14ac:dyDescent="0.25">
      <c r="C35" t="s">
        <v>31</v>
      </c>
      <c r="D35" t="s">
        <v>33</v>
      </c>
      <c r="O35" t="s">
        <v>36</v>
      </c>
    </row>
    <row r="37" spans="2:15" x14ac:dyDescent="0.25">
      <c r="C37" s="16" t="s">
        <v>37</v>
      </c>
    </row>
    <row r="38" spans="2:15" x14ac:dyDescent="0.25">
      <c r="C38" t="s">
        <v>38</v>
      </c>
      <c r="D38" t="s">
        <v>28</v>
      </c>
      <c r="E38" t="s">
        <v>39</v>
      </c>
    </row>
    <row r="39" spans="2:15" x14ac:dyDescent="0.25">
      <c r="C39" t="s">
        <v>40</v>
      </c>
      <c r="D39" t="s">
        <v>41</v>
      </c>
      <c r="E39" t="s">
        <v>39</v>
      </c>
    </row>
    <row r="40" spans="2:15" x14ac:dyDescent="0.25">
      <c r="C40" t="s">
        <v>42</v>
      </c>
      <c r="D40" t="s">
        <v>31</v>
      </c>
      <c r="E40" t="s">
        <v>43</v>
      </c>
    </row>
    <row r="42" spans="2:15" x14ac:dyDescent="0.25">
      <c r="B42" t="s">
        <v>45</v>
      </c>
    </row>
    <row r="43" spans="2:15" x14ac:dyDescent="0.25">
      <c r="B43" s="23" t="s">
        <v>48</v>
      </c>
      <c r="C43" t="s">
        <v>46</v>
      </c>
    </row>
    <row r="44" spans="2:15" x14ac:dyDescent="0.25">
      <c r="B44" s="23" t="s">
        <v>48</v>
      </c>
      <c r="C44" t="s">
        <v>47</v>
      </c>
    </row>
    <row r="45" spans="2:15" x14ac:dyDescent="0.25">
      <c r="B45" s="23" t="s">
        <v>48</v>
      </c>
      <c r="C45" t="s">
        <v>58</v>
      </c>
    </row>
    <row r="46" spans="2:15" x14ac:dyDescent="0.25">
      <c r="C46" t="s">
        <v>59</v>
      </c>
    </row>
    <row r="49" spans="2:10" x14ac:dyDescent="0.25">
      <c r="B49" s="29" t="s">
        <v>10</v>
      </c>
      <c r="C49" s="29"/>
      <c r="D49" s="29"/>
      <c r="E49" s="29"/>
      <c r="F49" s="29"/>
    </row>
    <row r="50" spans="2:10" x14ac:dyDescent="0.25">
      <c r="B50" s="12" t="s">
        <v>5</v>
      </c>
      <c r="C50" s="12" t="s">
        <v>6</v>
      </c>
      <c r="D50" s="12" t="s">
        <v>7</v>
      </c>
      <c r="E50" s="12" t="s">
        <v>8</v>
      </c>
      <c r="F50" s="12" t="s">
        <v>9</v>
      </c>
      <c r="G50" s="27" t="s">
        <v>3</v>
      </c>
      <c r="H50" s="27"/>
      <c r="I50" s="27"/>
      <c r="J50" s="27"/>
    </row>
    <row r="51" spans="2:10" x14ac:dyDescent="0.25">
      <c r="B51" s="11">
        <v>0</v>
      </c>
      <c r="C51" s="18"/>
      <c r="D51" s="18">
        <v>2000</v>
      </c>
      <c r="E51" s="19">
        <f>C51-D51</f>
        <v>-2000</v>
      </c>
      <c r="F51" s="19">
        <f>$E$3</f>
        <v>-2000</v>
      </c>
      <c r="G51" s="5"/>
      <c r="H51" s="6"/>
      <c r="I51" s="6"/>
      <c r="J51" s="7"/>
    </row>
    <row r="52" spans="2:10" x14ac:dyDescent="0.25">
      <c r="B52" s="11">
        <v>1</v>
      </c>
      <c r="C52" s="18">
        <v>1000</v>
      </c>
      <c r="D52" s="18">
        <v>900</v>
      </c>
      <c r="E52" s="18">
        <f t="shared" ref="E52:E61" si="2">C52-D52</f>
        <v>100</v>
      </c>
      <c r="F52" s="20">
        <f>PV($I$12,B52,,-E52)</f>
        <v>90.909090909090907</v>
      </c>
      <c r="G52" s="5"/>
      <c r="H52" s="4" t="s">
        <v>3</v>
      </c>
      <c r="I52" s="14">
        <f>IRR(E51:E61)</f>
        <v>4.4756012775456044E-2</v>
      </c>
      <c r="J52" s="7"/>
    </row>
    <row r="53" spans="2:10" x14ac:dyDescent="0.25">
      <c r="B53" s="11">
        <v>2</v>
      </c>
      <c r="C53" s="18">
        <v>1300</v>
      </c>
      <c r="D53" s="18">
        <v>800</v>
      </c>
      <c r="E53" s="18">
        <f t="shared" si="2"/>
        <v>500</v>
      </c>
      <c r="F53" s="20">
        <f t="shared" ref="F53:F61" si="3">PV($I$12,B53,,-E53)</f>
        <v>413.22314049586771</v>
      </c>
      <c r="G53" s="8"/>
      <c r="H53" s="9"/>
      <c r="I53" s="9"/>
      <c r="J53" s="10"/>
    </row>
    <row r="54" spans="2:10" x14ac:dyDescent="0.25">
      <c r="B54" s="11">
        <v>3</v>
      </c>
      <c r="C54" s="18">
        <v>1800</v>
      </c>
      <c r="D54" s="18">
        <v>3000</v>
      </c>
      <c r="E54" s="18">
        <f t="shared" si="2"/>
        <v>-1200</v>
      </c>
      <c r="F54" s="20">
        <f t="shared" si="3"/>
        <v>-901.57776108189307</v>
      </c>
    </row>
    <row r="55" spans="2:10" x14ac:dyDescent="0.25">
      <c r="B55" s="11">
        <v>4</v>
      </c>
      <c r="C55" s="18">
        <v>1200</v>
      </c>
      <c r="D55" s="18">
        <v>1000</v>
      </c>
      <c r="E55" s="18">
        <f t="shared" si="2"/>
        <v>200</v>
      </c>
      <c r="F55" s="20">
        <f t="shared" si="3"/>
        <v>136.60269107301411</v>
      </c>
    </row>
    <row r="56" spans="2:10" x14ac:dyDescent="0.25">
      <c r="B56" s="11">
        <v>5</v>
      </c>
      <c r="C56" s="18">
        <v>1400</v>
      </c>
      <c r="D56" s="18">
        <v>800</v>
      </c>
      <c r="E56" s="18">
        <f t="shared" si="2"/>
        <v>600</v>
      </c>
      <c r="F56" s="20">
        <f t="shared" si="3"/>
        <v>372.55279383549299</v>
      </c>
    </row>
    <row r="57" spans="2:10" x14ac:dyDescent="0.25">
      <c r="B57" s="11">
        <v>6</v>
      </c>
      <c r="C57" s="18">
        <v>1100</v>
      </c>
      <c r="D57" s="18">
        <v>1200</v>
      </c>
      <c r="E57" s="19">
        <f t="shared" si="2"/>
        <v>-100</v>
      </c>
      <c r="F57" s="20">
        <f t="shared" si="3"/>
        <v>-56.44739300537772</v>
      </c>
      <c r="G57" s="27" t="s">
        <v>11</v>
      </c>
      <c r="H57" s="27"/>
      <c r="I57" s="27"/>
      <c r="J57" s="27"/>
    </row>
    <row r="58" spans="2:10" x14ac:dyDescent="0.25">
      <c r="B58" s="11">
        <v>7</v>
      </c>
      <c r="C58" s="18">
        <v>1700</v>
      </c>
      <c r="D58" s="18">
        <v>1400</v>
      </c>
      <c r="E58" s="18">
        <f t="shared" si="2"/>
        <v>300</v>
      </c>
      <c r="F58" s="20">
        <f t="shared" si="3"/>
        <v>153.94743546921194</v>
      </c>
      <c r="G58" s="5"/>
      <c r="H58" s="6"/>
      <c r="I58" s="6"/>
      <c r="J58" s="7"/>
    </row>
    <row r="59" spans="2:10" x14ac:dyDescent="0.25">
      <c r="B59" s="11">
        <v>8</v>
      </c>
      <c r="C59" s="18">
        <v>1800</v>
      </c>
      <c r="D59" s="18">
        <v>600</v>
      </c>
      <c r="E59" s="18">
        <f t="shared" si="2"/>
        <v>1200</v>
      </c>
      <c r="F59" s="20">
        <f t="shared" si="3"/>
        <v>559.8088562516798</v>
      </c>
      <c r="G59" s="5"/>
      <c r="H59" s="4" t="s">
        <v>9</v>
      </c>
      <c r="I59" s="17">
        <f>NPV(I60,E52:E61)+E51</f>
        <v>-702.78683953445557</v>
      </c>
      <c r="J59" s="7"/>
    </row>
    <row r="60" spans="2:10" x14ac:dyDescent="0.25">
      <c r="B60" s="11">
        <v>9</v>
      </c>
      <c r="C60" s="18">
        <v>1600</v>
      </c>
      <c r="D60" s="18">
        <v>900</v>
      </c>
      <c r="E60" s="18">
        <f t="shared" si="2"/>
        <v>700</v>
      </c>
      <c r="F60" s="20">
        <f t="shared" si="3"/>
        <v>296.86833286073926</v>
      </c>
      <c r="G60" s="5"/>
      <c r="H60" s="4" t="s">
        <v>12</v>
      </c>
      <c r="I60" s="13">
        <v>0.1</v>
      </c>
      <c r="J60" s="7"/>
    </row>
    <row r="61" spans="2:10" x14ac:dyDescent="0.25">
      <c r="B61" s="11">
        <v>10</v>
      </c>
      <c r="C61" s="18">
        <v>1500</v>
      </c>
      <c r="D61" s="18">
        <v>900</v>
      </c>
      <c r="E61" s="18">
        <f t="shared" si="2"/>
        <v>600</v>
      </c>
      <c r="F61" s="20">
        <f t="shared" si="3"/>
        <v>231.32597365771889</v>
      </c>
      <c r="G61" s="8"/>
      <c r="H61" s="9"/>
      <c r="I61" s="9"/>
      <c r="J61" s="10"/>
    </row>
    <row r="62" spans="2:10" x14ac:dyDescent="0.25">
      <c r="F62" s="21" t="s">
        <v>16</v>
      </c>
    </row>
    <row r="63" spans="2:10" x14ac:dyDescent="0.25">
      <c r="F63" s="22">
        <f>SUM(F51:F61)</f>
        <v>-702.78683953445477</v>
      </c>
    </row>
    <row r="66" spans="2:10" x14ac:dyDescent="0.25">
      <c r="B66" s="23" t="s">
        <v>48</v>
      </c>
      <c r="C66" t="s">
        <v>49</v>
      </c>
    </row>
    <row r="67" spans="2:10" x14ac:dyDescent="0.25">
      <c r="C67" t="s">
        <v>50</v>
      </c>
    </row>
    <row r="68" spans="2:10" x14ac:dyDescent="0.25">
      <c r="C68" t="s">
        <v>51</v>
      </c>
    </row>
    <row r="69" spans="2:10" x14ac:dyDescent="0.25">
      <c r="C69" t="s">
        <v>52</v>
      </c>
    </row>
    <row r="70" spans="2:10" x14ac:dyDescent="0.25">
      <c r="C70" t="s">
        <v>53</v>
      </c>
    </row>
    <row r="74" spans="2:10" x14ac:dyDescent="0.25">
      <c r="B74" s="29" t="s">
        <v>10</v>
      </c>
      <c r="C74" s="29"/>
      <c r="D74" s="29"/>
      <c r="E74" s="29"/>
      <c r="F74" s="29"/>
    </row>
    <row r="75" spans="2:10" x14ac:dyDescent="0.25">
      <c r="B75" s="12" t="s">
        <v>5</v>
      </c>
      <c r="C75" s="12" t="s">
        <v>6</v>
      </c>
      <c r="D75" s="12" t="s">
        <v>7</v>
      </c>
      <c r="E75" s="12" t="s">
        <v>8</v>
      </c>
      <c r="F75" s="12" t="s">
        <v>9</v>
      </c>
      <c r="G75" s="27" t="s">
        <v>3</v>
      </c>
      <c r="H75" s="27"/>
      <c r="I75" s="27"/>
      <c r="J75" s="27"/>
    </row>
    <row r="76" spans="2:10" x14ac:dyDescent="0.25">
      <c r="B76" s="11">
        <v>0</v>
      </c>
      <c r="C76" s="18"/>
      <c r="D76" s="18">
        <v>2000</v>
      </c>
      <c r="E76" s="19">
        <f>C76-D76</f>
        <v>-2000</v>
      </c>
      <c r="F76" s="19">
        <f>$E$3</f>
        <v>-2000</v>
      </c>
      <c r="G76" s="5"/>
      <c r="H76" s="6"/>
      <c r="I76" s="6"/>
      <c r="J76" s="7"/>
    </row>
    <row r="77" spans="2:10" x14ac:dyDescent="0.25">
      <c r="B77" s="11">
        <v>1</v>
      </c>
      <c r="C77" s="18">
        <v>1000</v>
      </c>
      <c r="D77" s="18">
        <v>900</v>
      </c>
      <c r="E77" s="18">
        <f t="shared" ref="E77:E86" si="4">C77-D77</f>
        <v>100</v>
      </c>
      <c r="F77" s="20">
        <f>PV($I$12,B77,,-E77)</f>
        <v>90.909090909090907</v>
      </c>
      <c r="G77" s="5"/>
      <c r="H77" s="4" t="s">
        <v>3</v>
      </c>
      <c r="I77" s="14">
        <f>IRR(E76:E86)</f>
        <v>-8.6809490177076953E-2</v>
      </c>
      <c r="J77" s="7"/>
    </row>
    <row r="78" spans="2:10" x14ac:dyDescent="0.25">
      <c r="B78" s="11">
        <v>2</v>
      </c>
      <c r="C78" s="18">
        <v>1300</v>
      </c>
      <c r="D78" s="18">
        <v>800</v>
      </c>
      <c r="E78" s="18">
        <f t="shared" si="4"/>
        <v>500</v>
      </c>
      <c r="F78" s="20">
        <f t="shared" ref="F78:F86" si="5">PV($I$12,B78,,-E78)</f>
        <v>413.22314049586771</v>
      </c>
      <c r="G78" s="8"/>
      <c r="H78" s="9"/>
      <c r="I78" s="9"/>
      <c r="J78" s="10"/>
    </row>
    <row r="79" spans="2:10" x14ac:dyDescent="0.25">
      <c r="B79" s="11">
        <v>3</v>
      </c>
      <c r="C79" s="18">
        <v>1800</v>
      </c>
      <c r="D79" s="18">
        <v>3000</v>
      </c>
      <c r="E79" s="18">
        <f t="shared" si="4"/>
        <v>-1200</v>
      </c>
      <c r="F79" s="20">
        <f t="shared" si="5"/>
        <v>-901.57776108189307</v>
      </c>
    </row>
    <row r="80" spans="2:10" x14ac:dyDescent="0.25">
      <c r="B80" s="11">
        <v>4</v>
      </c>
      <c r="C80" s="18">
        <v>1200</v>
      </c>
      <c r="D80" s="18">
        <v>4000</v>
      </c>
      <c r="E80" s="18">
        <f t="shared" si="4"/>
        <v>-2800</v>
      </c>
      <c r="F80" s="20">
        <f t="shared" si="5"/>
        <v>-1912.4376750221975</v>
      </c>
    </row>
    <row r="81" spans="2:10" x14ac:dyDescent="0.25">
      <c r="B81" s="11">
        <v>5</v>
      </c>
      <c r="C81" s="18">
        <v>1400</v>
      </c>
      <c r="D81" s="18">
        <v>800</v>
      </c>
      <c r="E81" s="18">
        <f t="shared" si="4"/>
        <v>600</v>
      </c>
      <c r="F81" s="20">
        <f t="shared" si="5"/>
        <v>372.55279383549299</v>
      </c>
    </row>
    <row r="82" spans="2:10" x14ac:dyDescent="0.25">
      <c r="B82" s="11">
        <v>6</v>
      </c>
      <c r="C82" s="18">
        <v>1100</v>
      </c>
      <c r="D82" s="18">
        <v>1200</v>
      </c>
      <c r="E82" s="19">
        <f t="shared" si="4"/>
        <v>-100</v>
      </c>
      <c r="F82" s="20">
        <f t="shared" si="5"/>
        <v>-56.44739300537772</v>
      </c>
      <c r="G82" s="27" t="s">
        <v>11</v>
      </c>
      <c r="H82" s="27"/>
      <c r="I82" s="27"/>
      <c r="J82" s="27"/>
    </row>
    <row r="83" spans="2:10" x14ac:dyDescent="0.25">
      <c r="B83" s="11">
        <v>7</v>
      </c>
      <c r="C83" s="18">
        <v>1700</v>
      </c>
      <c r="D83" s="18">
        <v>1400</v>
      </c>
      <c r="E83" s="18">
        <f t="shared" si="4"/>
        <v>300</v>
      </c>
      <c r="F83" s="20">
        <f t="shared" si="5"/>
        <v>153.94743546921194</v>
      </c>
      <c r="G83" s="5"/>
      <c r="H83" s="6"/>
      <c r="I83" s="6"/>
      <c r="J83" s="7"/>
    </row>
    <row r="84" spans="2:10" x14ac:dyDescent="0.25">
      <c r="B84" s="11">
        <v>8</v>
      </c>
      <c r="C84" s="18">
        <v>1800</v>
      </c>
      <c r="D84" s="18">
        <v>600</v>
      </c>
      <c r="E84" s="18">
        <f t="shared" si="4"/>
        <v>1200</v>
      </c>
      <c r="F84" s="20">
        <f t="shared" si="5"/>
        <v>559.8088562516798</v>
      </c>
      <c r="G84" s="5"/>
      <c r="H84" s="4" t="s">
        <v>9</v>
      </c>
      <c r="I84" s="17">
        <f>NPV(I85,E77:E86)+E76</f>
        <v>-2751.8272056296664</v>
      </c>
      <c r="J84" s="7"/>
    </row>
    <row r="85" spans="2:10" x14ac:dyDescent="0.25">
      <c r="B85" s="11">
        <v>9</v>
      </c>
      <c r="C85" s="18">
        <v>1600</v>
      </c>
      <c r="D85" s="18">
        <v>900</v>
      </c>
      <c r="E85" s="18">
        <f t="shared" si="4"/>
        <v>700</v>
      </c>
      <c r="F85" s="20">
        <f t="shared" si="5"/>
        <v>296.86833286073926</v>
      </c>
      <c r="G85" s="5"/>
      <c r="H85" s="4" t="s">
        <v>12</v>
      </c>
      <c r="I85" s="13">
        <v>0.1</v>
      </c>
      <c r="J85" s="7"/>
    </row>
    <row r="86" spans="2:10" x14ac:dyDescent="0.25">
      <c r="B86" s="11">
        <v>10</v>
      </c>
      <c r="C86" s="18">
        <v>1500</v>
      </c>
      <c r="D86" s="18">
        <v>900</v>
      </c>
      <c r="E86" s="18">
        <f t="shared" si="4"/>
        <v>600</v>
      </c>
      <c r="F86" s="20">
        <f t="shared" si="5"/>
        <v>231.32597365771889</v>
      </c>
      <c r="G86" s="8"/>
      <c r="H86" s="9"/>
      <c r="I86" s="9"/>
      <c r="J86" s="10"/>
    </row>
    <row r="87" spans="2:10" x14ac:dyDescent="0.25">
      <c r="F87" s="21" t="s">
        <v>16</v>
      </c>
    </row>
    <row r="88" spans="2:10" x14ac:dyDescent="0.25">
      <c r="F88" s="3">
        <f>SUM(F76:F86)</f>
        <v>-2751.8272056296669</v>
      </c>
    </row>
    <row r="89" spans="2:10" x14ac:dyDescent="0.25">
      <c r="F89" s="3"/>
    </row>
    <row r="91" spans="2:10" x14ac:dyDescent="0.25">
      <c r="B91" s="23" t="s">
        <v>48</v>
      </c>
      <c r="C91" s="26" t="s">
        <v>54</v>
      </c>
      <c r="D91" s="26"/>
      <c r="E91" t="s">
        <v>55</v>
      </c>
    </row>
    <row r="92" spans="2:10" x14ac:dyDescent="0.25">
      <c r="C92" t="s">
        <v>56</v>
      </c>
    </row>
    <row r="93" spans="2:10" x14ac:dyDescent="0.25">
      <c r="C93" t="s">
        <v>57</v>
      </c>
    </row>
  </sheetData>
  <mergeCells count="13">
    <mergeCell ref="G2:J2"/>
    <mergeCell ref="G9:J9"/>
    <mergeCell ref="B1:F1"/>
    <mergeCell ref="C18:K18"/>
    <mergeCell ref="G75:J75"/>
    <mergeCell ref="G82:J82"/>
    <mergeCell ref="C91:D91"/>
    <mergeCell ref="C19:K19"/>
    <mergeCell ref="C20:D20"/>
    <mergeCell ref="B49:F49"/>
    <mergeCell ref="G50:J50"/>
    <mergeCell ref="G57:J57"/>
    <mergeCell ref="B74:F7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2024-05-11T02:07:58Z</cp:lastPrinted>
  <dcterms:created xsi:type="dcterms:W3CDTF">2024-05-06T00:12:12Z</dcterms:created>
  <dcterms:modified xsi:type="dcterms:W3CDTF">2024-05-11T02:12:07Z</dcterms:modified>
</cp:coreProperties>
</file>