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matelas\Matelas\sql\"/>
    </mc:Choice>
  </mc:AlternateContent>
  <xr:revisionPtr revIDLastSave="0" documentId="13_ncr:1_{B17A9FD0-929E-4BB8-92E9-A3843AFB9D98}" xr6:coauthVersionLast="47" xr6:coauthVersionMax="47" xr10:uidLastSave="{00000000-0000-0000-0000-000000000000}"/>
  <bookViews>
    <workbookView xWindow="-108" yWindow="-108" windowWidth="23256" windowHeight="12456" xr2:uid="{644D803D-6827-42B7-AEBC-502B0FF62A5A}"/>
  </bookViews>
  <sheets>
    <sheet name="Tafiditra" sheetId="1" r:id="rId1"/>
    <sheet name="Tsy tafidit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2" i="1"/>
  <c r="J16" i="1"/>
  <c r="F11" i="1"/>
  <c r="L17" i="1"/>
  <c r="K17" i="1"/>
  <c r="J17" i="1"/>
  <c r="E18" i="1"/>
  <c r="L11" i="1"/>
  <c r="G18" i="1"/>
  <c r="G17" i="1"/>
  <c r="G12" i="1"/>
  <c r="G13" i="1"/>
  <c r="G14" i="1"/>
  <c r="G11" i="1"/>
  <c r="E14" i="1"/>
  <c r="F13" i="1"/>
  <c r="F14" i="1"/>
  <c r="E17" i="1"/>
  <c r="F5" i="1"/>
  <c r="F4" i="1"/>
  <c r="J16" i="2"/>
  <c r="F14" i="2"/>
  <c r="F13" i="2"/>
  <c r="F12" i="2"/>
  <c r="F11" i="2"/>
  <c r="O5" i="2"/>
  <c r="E14" i="2" s="1"/>
  <c r="O4" i="2"/>
  <c r="E13" i="2" s="1"/>
  <c r="H4" i="2"/>
  <c r="F4" i="2"/>
  <c r="E4" i="2"/>
  <c r="O3" i="2"/>
  <c r="E12" i="2" s="1"/>
  <c r="H3" i="2"/>
  <c r="F3" i="2"/>
  <c r="O2" i="2"/>
  <c r="E11" i="2" s="1"/>
  <c r="F2" i="2"/>
  <c r="H2" i="2" s="1"/>
  <c r="F2" i="1"/>
  <c r="F3" i="1"/>
  <c r="H3" i="1" s="1"/>
  <c r="O5" i="1"/>
  <c r="O3" i="1"/>
  <c r="E12" i="1" s="1"/>
  <c r="O4" i="1"/>
  <c r="E13" i="1" s="1"/>
  <c r="O2" i="1"/>
  <c r="E11" i="1" s="1"/>
  <c r="K12" i="1" l="1"/>
  <c r="L12" i="1" s="1"/>
  <c r="K16" i="1"/>
  <c r="P4" i="1"/>
  <c r="P2" i="1"/>
  <c r="E5" i="1"/>
  <c r="P3" i="1"/>
  <c r="P5" i="1"/>
  <c r="K11" i="1"/>
  <c r="E4" i="1"/>
  <c r="H4" i="1"/>
  <c r="H5" i="1"/>
  <c r="H2" i="1"/>
  <c r="K20" i="1"/>
  <c r="L20" i="1" s="1"/>
  <c r="K16" i="2"/>
  <c r="L16" i="2" s="1"/>
  <c r="K11" i="2"/>
  <c r="L11" i="2" s="1"/>
  <c r="F18" i="1" l="1"/>
  <c r="F17" i="1"/>
  <c r="L16" i="1"/>
</calcChain>
</file>

<file path=xl/sharedStrings.xml><?xml version="1.0" encoding="utf-8"?>
<sst xmlns="http://schemas.openxmlformats.org/spreadsheetml/2006/main" count="129" uniqueCount="36">
  <si>
    <t>Bloc</t>
  </si>
  <si>
    <t>Longueur</t>
  </si>
  <si>
    <t>Largeur</t>
  </si>
  <si>
    <t>Volume</t>
  </si>
  <si>
    <t>Prix</t>
  </si>
  <si>
    <t>B1</t>
  </si>
  <si>
    <t>Epaisseur</t>
  </si>
  <si>
    <t>B2</t>
  </si>
  <si>
    <t>Usuel</t>
  </si>
  <si>
    <t xml:space="preserve"> Hauteur</t>
  </si>
  <si>
    <t>U1</t>
  </si>
  <si>
    <t>U2</t>
  </si>
  <si>
    <t>U3</t>
  </si>
  <si>
    <t>U4</t>
  </si>
  <si>
    <t>Transformation</t>
  </si>
  <si>
    <t>Nombre</t>
  </si>
  <si>
    <t>T1</t>
  </si>
  <si>
    <t>T2</t>
  </si>
  <si>
    <t>T3</t>
  </si>
  <si>
    <t>T4</t>
  </si>
  <si>
    <t>BR1</t>
  </si>
  <si>
    <t>Perdu</t>
  </si>
  <si>
    <t>Resultat transfo</t>
  </si>
  <si>
    <t>RT1</t>
  </si>
  <si>
    <t>Somme produit</t>
  </si>
  <si>
    <t>Origine</t>
  </si>
  <si>
    <t>null</t>
  </si>
  <si>
    <t>Benefice théorique</t>
  </si>
  <si>
    <t>Prix vente</t>
  </si>
  <si>
    <t>Prix revient</t>
  </si>
  <si>
    <t>Somme produite</t>
  </si>
  <si>
    <t>Prix de revient</t>
  </si>
  <si>
    <t>Prix rapport volume</t>
  </si>
  <si>
    <t>RT2</t>
  </si>
  <si>
    <t>BR2</t>
  </si>
  <si>
    <t>Prix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</si>
</sst>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€_-;\-* #,##0.0\ _€_-;_-* &quot;-&quot;?????????\ _€_-;_-@_-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43" fontId="0" fillId="0" borderId="1" xfId="1" applyFont="1" applyBorder="1"/>
    <xf numFmtId="165" fontId="0" fillId="0" borderId="1" xfId="0" applyNumberFormat="1" applyBorder="1"/>
    <xf numFmtId="2" fontId="0" fillId="0" borderId="1" xfId="0" applyNumberFormat="1" applyBorder="1"/>
    <xf numFmtId="43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43" fontId="0" fillId="0" borderId="0" xfId="1" applyFont="1" applyBorder="1"/>
    <xf numFmtId="0" fontId="0" fillId="0" borderId="1" xfId="0" applyFill="1" applyBorder="1"/>
    <xf numFmtId="165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4349-CD01-486F-9E72-82FEEE302522}">
  <dimension ref="A1:P27"/>
  <sheetViews>
    <sheetView tabSelected="1" workbookViewId="0">
      <selection activeCell="F23" sqref="F23"/>
    </sheetView>
  </sheetViews>
  <sheetFormatPr baseColWidth="10" defaultRowHeight="14.4" x14ac:dyDescent="0.3"/>
  <cols>
    <col min="1" max="1" width="14.44140625" customWidth="1"/>
    <col min="2" max="2" width="12.6640625" bestFit="1" customWidth="1"/>
    <col min="3" max="3" width="18.44140625" customWidth="1"/>
    <col min="4" max="4" width="19.44140625" customWidth="1"/>
    <col min="5" max="5" width="16.77734375" customWidth="1"/>
    <col min="6" max="6" width="15.77734375" bestFit="1" customWidth="1"/>
    <col min="7" max="7" width="14.109375" bestFit="1" customWidth="1"/>
    <col min="8" max="8" width="15.44140625" customWidth="1"/>
    <col min="10" max="10" width="13.88671875" customWidth="1"/>
    <col min="11" max="11" width="14.44140625" bestFit="1" customWidth="1"/>
    <col min="12" max="12" width="16.5546875" bestFit="1" customWidth="1"/>
    <col min="16" max="16" width="17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31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6</v>
      </c>
      <c r="N1" s="1" t="s">
        <v>4</v>
      </c>
      <c r="O1" s="1" t="s">
        <v>3</v>
      </c>
      <c r="P1" s="1" t="s">
        <v>32</v>
      </c>
    </row>
    <row r="2" spans="1:16" x14ac:dyDescent="0.3">
      <c r="A2" s="1" t="s">
        <v>5</v>
      </c>
      <c r="B2" s="1">
        <v>10</v>
      </c>
      <c r="C2" s="1">
        <v>6</v>
      </c>
      <c r="D2" s="1">
        <v>7</v>
      </c>
      <c r="E2" s="4">
        <v>3200000</v>
      </c>
      <c r="F2" s="1">
        <f>B2*C2*D2</f>
        <v>420</v>
      </c>
      <c r="G2" s="1" t="s">
        <v>26</v>
      </c>
      <c r="H2" s="1">
        <f>F2*2/100</f>
        <v>8.4</v>
      </c>
      <c r="J2" s="1" t="s">
        <v>10</v>
      </c>
      <c r="K2" s="1">
        <v>1.8</v>
      </c>
      <c r="L2" s="1">
        <v>1.3</v>
      </c>
      <c r="M2" s="1">
        <v>0.5</v>
      </c>
      <c r="N2" s="4">
        <v>10000</v>
      </c>
      <c r="O2" s="6">
        <f>K2*L2*M2</f>
        <v>1.1700000000000002</v>
      </c>
      <c r="P2" s="5">
        <f>N2/O2</f>
        <v>8547.0085470085451</v>
      </c>
    </row>
    <row r="3" spans="1:16" x14ac:dyDescent="0.3">
      <c r="A3" s="1" t="s">
        <v>7</v>
      </c>
      <c r="B3" s="1">
        <v>7</v>
      </c>
      <c r="C3" s="1">
        <v>5</v>
      </c>
      <c r="D3" s="1">
        <v>3</v>
      </c>
      <c r="E3" s="4">
        <v>1250000</v>
      </c>
      <c r="F3" s="1">
        <f>B3*C3*D3</f>
        <v>105</v>
      </c>
      <c r="G3" s="1" t="s">
        <v>26</v>
      </c>
      <c r="H3" s="1">
        <f>F3*2/100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4">
        <v>25000</v>
      </c>
      <c r="O3" s="1">
        <f t="shared" ref="O3:O5" si="0">K3*L3*M3</f>
        <v>1.6500000000000001</v>
      </c>
      <c r="P3" s="5">
        <f t="shared" ref="P3:P5" si="1">N3/O3</f>
        <v>15151.51515151515</v>
      </c>
    </row>
    <row r="4" spans="1:16" x14ac:dyDescent="0.3">
      <c r="A4" s="1" t="s">
        <v>20</v>
      </c>
      <c r="B4" s="1">
        <v>6</v>
      </c>
      <c r="C4" s="1">
        <v>5</v>
      </c>
      <c r="D4" s="1">
        <v>5</v>
      </c>
      <c r="E4" s="4">
        <f>F4*E2/F2</f>
        <v>1142857.142857143</v>
      </c>
      <c r="F4" s="1">
        <f>B4*C4*D4</f>
        <v>150</v>
      </c>
      <c r="G4" s="1" t="s">
        <v>5</v>
      </c>
      <c r="H4" s="1">
        <f>F4*2%</f>
        <v>3</v>
      </c>
      <c r="J4" s="1" t="s">
        <v>12</v>
      </c>
      <c r="K4" s="1">
        <v>2</v>
      </c>
      <c r="L4" s="1">
        <v>1.5</v>
      </c>
      <c r="M4" s="1">
        <v>0.75</v>
      </c>
      <c r="N4" s="4">
        <v>32500</v>
      </c>
      <c r="O4" s="1">
        <f t="shared" si="0"/>
        <v>2.25</v>
      </c>
      <c r="P4" s="5">
        <f t="shared" si="1"/>
        <v>14444.444444444445</v>
      </c>
    </row>
    <row r="5" spans="1:16" x14ac:dyDescent="0.3">
      <c r="A5" s="1" t="s">
        <v>34</v>
      </c>
      <c r="B5" s="1">
        <v>5</v>
      </c>
      <c r="C5" s="1">
        <v>3.12</v>
      </c>
      <c r="D5" s="1">
        <v>2.5</v>
      </c>
      <c r="E5" s="4">
        <f>F5*E3/F3</f>
        <v>464285.71428571426</v>
      </c>
      <c r="F5" s="1">
        <f>B5*C5*D5</f>
        <v>39</v>
      </c>
      <c r="G5" s="1" t="s">
        <v>7</v>
      </c>
      <c r="H5" s="1">
        <f>F5*2%</f>
        <v>0.78</v>
      </c>
      <c r="J5" s="1" t="s">
        <v>13</v>
      </c>
      <c r="K5" s="1">
        <v>0.2</v>
      </c>
      <c r="L5" s="1">
        <v>0.2</v>
      </c>
      <c r="M5" s="1">
        <v>0.1</v>
      </c>
      <c r="N5" s="4">
        <v>50</v>
      </c>
      <c r="O5" s="1">
        <f t="shared" si="0"/>
        <v>4.000000000000001E-3</v>
      </c>
      <c r="P5" s="5">
        <f t="shared" si="1"/>
        <v>12499.999999999996</v>
      </c>
    </row>
    <row r="10" spans="1:16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2" t="s">
        <v>31</v>
      </c>
      <c r="G10" s="12" t="s">
        <v>35</v>
      </c>
      <c r="I10" s="1" t="s">
        <v>22</v>
      </c>
      <c r="J10" s="1" t="s">
        <v>0</v>
      </c>
      <c r="K10" s="1" t="s">
        <v>30</v>
      </c>
      <c r="L10" s="1" t="s">
        <v>21</v>
      </c>
    </row>
    <row r="11" spans="1:16" x14ac:dyDescent="0.3">
      <c r="A11" s="1" t="s">
        <v>16</v>
      </c>
      <c r="B11" s="1" t="s">
        <v>5</v>
      </c>
      <c r="C11" s="1" t="s">
        <v>10</v>
      </c>
      <c r="D11" s="1">
        <v>60</v>
      </c>
      <c r="E11" s="1">
        <f>O2*D11</f>
        <v>70.2</v>
      </c>
      <c r="F11" s="4">
        <f>E11*$E$2/$F$2</f>
        <v>534857.14285714284</v>
      </c>
      <c r="G11" s="5">
        <f>D11*N2</f>
        <v>600000</v>
      </c>
      <c r="I11" s="1" t="s">
        <v>23</v>
      </c>
      <c r="J11" s="1" t="s">
        <v>5</v>
      </c>
      <c r="K11" s="1">
        <f>SUM(E11:E14)</f>
        <v>265.32</v>
      </c>
      <c r="L11" s="5">
        <f>F2-K11-F4</f>
        <v>4.6800000000000068</v>
      </c>
    </row>
    <row r="12" spans="1:16" x14ac:dyDescent="0.3">
      <c r="A12" s="1" t="s">
        <v>17</v>
      </c>
      <c r="B12" s="1" t="s">
        <v>5</v>
      </c>
      <c r="C12" s="1" t="s">
        <v>11</v>
      </c>
      <c r="D12" s="1">
        <v>50</v>
      </c>
      <c r="E12" s="1">
        <f>D12*O3</f>
        <v>82.5</v>
      </c>
      <c r="F12" s="4">
        <f>E12*$E$2/$F$2</f>
        <v>628571.42857142852</v>
      </c>
      <c r="G12" s="5">
        <f t="shared" ref="G12:G14" si="2">D12*N3</f>
        <v>1250000</v>
      </c>
      <c r="I12" s="1" t="s">
        <v>33</v>
      </c>
      <c r="J12" s="1" t="s">
        <v>20</v>
      </c>
      <c r="K12" s="1">
        <f>SUM(E17:E18)</f>
        <v>110.25</v>
      </c>
      <c r="L12" s="1">
        <f>F4-K12-F5</f>
        <v>0.75</v>
      </c>
    </row>
    <row r="13" spans="1:16" x14ac:dyDescent="0.3">
      <c r="A13" s="1" t="s">
        <v>18</v>
      </c>
      <c r="B13" s="1" t="s">
        <v>5</v>
      </c>
      <c r="C13" s="1" t="s">
        <v>12</v>
      </c>
      <c r="D13" s="1">
        <v>50</v>
      </c>
      <c r="E13" s="1">
        <f>O4*D13</f>
        <v>112.5</v>
      </c>
      <c r="F13" s="4">
        <f t="shared" ref="F12:F14" si="3">E13*$E$2/$F$2</f>
        <v>857142.85714285716</v>
      </c>
      <c r="G13" s="5">
        <f t="shared" si="2"/>
        <v>1625000</v>
      </c>
    </row>
    <row r="14" spans="1:16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4">
        <f t="shared" si="3"/>
        <v>914.28571428571445</v>
      </c>
      <c r="G14" s="5">
        <f t="shared" si="2"/>
        <v>1500</v>
      </c>
    </row>
    <row r="15" spans="1:16" x14ac:dyDescent="0.3">
      <c r="A15" s="2"/>
      <c r="I15" s="1" t="s">
        <v>0</v>
      </c>
      <c r="J15" s="1" t="s">
        <v>29</v>
      </c>
      <c r="K15" s="1" t="s">
        <v>28</v>
      </c>
      <c r="L15" s="1" t="s">
        <v>27</v>
      </c>
    </row>
    <row r="16" spans="1:16" x14ac:dyDescent="0.3">
      <c r="A16" s="1" t="s">
        <v>14</v>
      </c>
      <c r="B16" s="1" t="s">
        <v>0</v>
      </c>
      <c r="C16" s="1" t="s">
        <v>8</v>
      </c>
      <c r="D16" s="1" t="s">
        <v>15</v>
      </c>
      <c r="E16" s="1" t="s">
        <v>3</v>
      </c>
      <c r="F16" s="12" t="s">
        <v>31</v>
      </c>
      <c r="G16" s="12" t="s">
        <v>35</v>
      </c>
      <c r="I16" s="1" t="s">
        <v>5</v>
      </c>
      <c r="J16" s="4">
        <f>SUM(F11:F14)</f>
        <v>2021485.7142857143</v>
      </c>
      <c r="K16" s="4">
        <f>SUM(G11:G14)</f>
        <v>3476500</v>
      </c>
      <c r="L16" s="4">
        <f>K16-J16</f>
        <v>1455014.2857142857</v>
      </c>
    </row>
    <row r="17" spans="1:12" x14ac:dyDescent="0.3">
      <c r="A17" s="1" t="s">
        <v>17</v>
      </c>
      <c r="B17" s="1" t="s">
        <v>20</v>
      </c>
      <c r="C17" s="1" t="s">
        <v>11</v>
      </c>
      <c r="D17" s="1">
        <v>45</v>
      </c>
      <c r="E17" s="1">
        <f>D17*O3</f>
        <v>74.25</v>
      </c>
      <c r="F17" s="4">
        <f>E17*$E$4/$F$4</f>
        <v>565714.2857142858</v>
      </c>
      <c r="G17" s="5">
        <f>D17*N3</f>
        <v>1125000</v>
      </c>
      <c r="J17" s="7">
        <f>SUM(F17:F18)</f>
        <v>840000.00000000012</v>
      </c>
      <c r="K17" s="7">
        <f>SUM(G17:G18)</f>
        <v>1645000</v>
      </c>
      <c r="L17" s="7">
        <f>K17-J17</f>
        <v>804999.99999999988</v>
      </c>
    </row>
    <row r="18" spans="1:12" x14ac:dyDescent="0.3">
      <c r="A18" s="1" t="s">
        <v>18</v>
      </c>
      <c r="B18" s="1" t="s">
        <v>20</v>
      </c>
      <c r="C18" s="1" t="s">
        <v>12</v>
      </c>
      <c r="D18" s="1">
        <v>16</v>
      </c>
      <c r="E18" s="1">
        <f>O4*D18</f>
        <v>36</v>
      </c>
      <c r="F18" s="4">
        <f>E18*$E$4/$F$4</f>
        <v>274285.71428571432</v>
      </c>
      <c r="G18" s="5">
        <f>D18*N4</f>
        <v>520000</v>
      </c>
    </row>
    <row r="19" spans="1:12" x14ac:dyDescent="0.3">
      <c r="A19" s="8"/>
      <c r="B19" s="8"/>
      <c r="C19" s="9"/>
      <c r="D19" s="8"/>
      <c r="E19" s="10"/>
      <c r="I19" s="1" t="s">
        <v>22</v>
      </c>
      <c r="J19" s="1" t="s">
        <v>0</v>
      </c>
      <c r="K19" s="1" t="s">
        <v>30</v>
      </c>
      <c r="L19" s="1" t="s">
        <v>21</v>
      </c>
    </row>
    <row r="20" spans="1:12" x14ac:dyDescent="0.3">
      <c r="A20" s="8"/>
      <c r="B20" s="8"/>
      <c r="C20" s="9"/>
      <c r="D20" s="8"/>
      <c r="E20" s="10"/>
      <c r="I20" s="1" t="s">
        <v>33</v>
      </c>
      <c r="J20" s="1" t="s">
        <v>7</v>
      </c>
      <c r="K20" s="1">
        <f>SUM(E24:E27)</f>
        <v>0</v>
      </c>
      <c r="L20" s="5">
        <f>F3-K20-F5</f>
        <v>66</v>
      </c>
    </row>
    <row r="22" spans="1:12" x14ac:dyDescent="0.3">
      <c r="F22" s="13">
        <f>(F12+F17)/(D12+D17)</f>
        <v>12571.428571428572</v>
      </c>
    </row>
    <row r="23" spans="1:12" x14ac:dyDescent="0.3">
      <c r="A23" s="8"/>
      <c r="B23" s="8"/>
      <c r="C23" s="8"/>
      <c r="D23" s="8"/>
      <c r="E23" s="8"/>
      <c r="F23" s="8"/>
      <c r="I23" s="8"/>
      <c r="J23" s="8"/>
      <c r="K23" s="8"/>
      <c r="L23" s="8"/>
    </row>
    <row r="24" spans="1:12" x14ac:dyDescent="0.3">
      <c r="A24" s="8"/>
      <c r="B24" s="8"/>
      <c r="C24" s="8"/>
      <c r="D24" s="8"/>
      <c r="E24" s="8"/>
      <c r="F24" s="11"/>
    </row>
    <row r="25" spans="1:12" x14ac:dyDescent="0.3">
      <c r="A25" s="8"/>
      <c r="B25" s="8"/>
      <c r="C25" s="8"/>
      <c r="D25" s="8"/>
      <c r="E25" s="8"/>
      <c r="F25" s="11"/>
    </row>
    <row r="26" spans="1:12" x14ac:dyDescent="0.3">
      <c r="A26" s="8"/>
      <c r="B26" s="8"/>
      <c r="C26" s="8"/>
      <c r="D26" s="8"/>
      <c r="E26" s="8"/>
      <c r="F26" s="11"/>
    </row>
    <row r="27" spans="1:12" x14ac:dyDescent="0.3">
      <c r="A27" s="8"/>
      <c r="B27" s="8"/>
      <c r="C27" s="8"/>
      <c r="D27" s="8"/>
      <c r="E27" s="8"/>
      <c r="F2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C92-D4E0-4DC6-B4EF-8D53D71428D3}">
  <dimension ref="A1:O16"/>
  <sheetViews>
    <sheetView workbookViewId="0">
      <selection activeCell="D12" sqref="D12"/>
    </sheetView>
  </sheetViews>
  <sheetFormatPr baseColWidth="10" defaultRowHeight="14.4" x14ac:dyDescent="0.3"/>
  <cols>
    <col min="5" max="5" width="12.6640625" bestFit="1" customWidth="1"/>
    <col min="10" max="10" width="12.6640625" bestFit="1" customWidth="1"/>
    <col min="11" max="11" width="13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9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4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4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4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4">
        <v>35000</v>
      </c>
      <c r="O3" s="1">
        <f t="shared" ref="O3:O5" si="0">K3*L3*M3</f>
        <v>1.6500000000000001</v>
      </c>
    </row>
    <row r="4" spans="1:15" x14ac:dyDescent="0.3">
      <c r="A4" s="1" t="s">
        <v>5</v>
      </c>
      <c r="B4" s="1">
        <v>2</v>
      </c>
      <c r="C4" s="1">
        <v>3</v>
      </c>
      <c r="D4" s="1">
        <v>0.5</v>
      </c>
      <c r="E4" s="4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4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4">
        <v>200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4</v>
      </c>
      <c r="I10" s="1" t="s">
        <v>22</v>
      </c>
      <c r="J10" s="1" t="s">
        <v>0</v>
      </c>
      <c r="K10" s="1" t="s">
        <v>24</v>
      </c>
      <c r="L10" s="1" t="s">
        <v>21</v>
      </c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4">
        <f>D11*N2</f>
        <v>320000</v>
      </c>
      <c r="I11" s="1" t="s">
        <v>23</v>
      </c>
      <c r="J11" s="1" t="s">
        <v>5</v>
      </c>
      <c r="K11" s="1">
        <f>SUM(E11:E14)</f>
        <v>80.34</v>
      </c>
      <c r="L11" s="1">
        <f>F2-K11-E4</f>
        <v>12.659999999999997</v>
      </c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4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20</v>
      </c>
      <c r="E13" s="1">
        <f>O4*D13</f>
        <v>45</v>
      </c>
      <c r="F13" s="4">
        <f t="shared" si="1"/>
        <v>650000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4">
        <f t="shared" si="1"/>
        <v>6000</v>
      </c>
    </row>
    <row r="15" spans="1:15" x14ac:dyDescent="0.3"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I16" s="1" t="s">
        <v>5</v>
      </c>
      <c r="J16" s="4">
        <f>E2</f>
        <v>1000000</v>
      </c>
      <c r="K16" s="4">
        <f>SUM(F11:F14)</f>
        <v>1326000</v>
      </c>
      <c r="L16" s="4">
        <f>K16-J16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Tafiditra</vt:lpstr>
      <vt:lpstr>Tsy tafiditra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2024-11-04T08:36:35Z</dcterms:created>
  <dcterms:modified xsi:type="dcterms:W3CDTF">2024-11-08T19:12:21Z</dcterms:modified>
</cp:coreProperties>
</file>