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rab\Desktop\Ryan\Etudes\S5\ArchitectureLogiciel\Matelas\"/>
    </mc:Choice>
  </mc:AlternateContent>
  <xr:revisionPtr revIDLastSave="0" documentId="13_ncr:1_{EBABDD8D-6004-4308-BDCC-D91513572F8E}" xr6:coauthVersionLast="47" xr6:coauthVersionMax="47" xr10:uidLastSave="{00000000-0000-0000-0000-000000000000}"/>
  <bookViews>
    <workbookView xWindow="-108" yWindow="-108" windowWidth="23256" windowHeight="12456" xr2:uid="{644D803D-6827-42B7-AEBC-502B0FF62A5A}"/>
  </bookViews>
  <sheets>
    <sheet name="Tafiditra" sheetId="1" r:id="rId1"/>
    <sheet name="Tsy tafiditr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C19" i="1"/>
  <c r="D19" i="1"/>
  <c r="D20" i="1"/>
  <c r="D21" i="1"/>
  <c r="F4" i="1"/>
  <c r="C20" i="1"/>
  <c r="C21" i="1"/>
  <c r="E20" i="1"/>
  <c r="E21" i="1"/>
  <c r="J16" i="2"/>
  <c r="F14" i="2"/>
  <c r="F13" i="2"/>
  <c r="F12" i="2"/>
  <c r="F11" i="2"/>
  <c r="O5" i="2"/>
  <c r="E14" i="2" s="1"/>
  <c r="O4" i="2"/>
  <c r="E13" i="2" s="1"/>
  <c r="H4" i="2"/>
  <c r="F4" i="2"/>
  <c r="E4" i="2"/>
  <c r="O3" i="2"/>
  <c r="E12" i="2" s="1"/>
  <c r="H3" i="2"/>
  <c r="F3" i="2"/>
  <c r="O2" i="2"/>
  <c r="E11" i="2" s="1"/>
  <c r="F2" i="2"/>
  <c r="H2" i="2" s="1"/>
  <c r="F12" i="1"/>
  <c r="F13" i="1"/>
  <c r="F14" i="1"/>
  <c r="F11" i="1"/>
  <c r="J16" i="1"/>
  <c r="H4" i="1"/>
  <c r="F2" i="1"/>
  <c r="F3" i="1"/>
  <c r="E4" i="1"/>
  <c r="O5" i="1"/>
  <c r="E14" i="1" s="1"/>
  <c r="K11" i="1" s="1"/>
  <c r="L11" i="1" s="1"/>
  <c r="O3" i="1"/>
  <c r="E12" i="1" s="1"/>
  <c r="O4" i="1"/>
  <c r="E13" i="1" s="1"/>
  <c r="O2" i="1"/>
  <c r="E11" i="1" s="1"/>
  <c r="H3" i="1"/>
  <c r="C22" i="1" l="1"/>
  <c r="E22" i="1" s="1"/>
  <c r="D22" i="1"/>
  <c r="K16" i="1"/>
  <c r="L16" i="1" s="1"/>
  <c r="K16" i="2"/>
  <c r="L16" i="2" s="1"/>
  <c r="K11" i="2"/>
  <c r="L11" i="2" s="1"/>
  <c r="H2" i="1"/>
</calcChain>
</file>

<file path=xl/sharedStrings.xml><?xml version="1.0" encoding="utf-8"?>
<sst xmlns="http://schemas.openxmlformats.org/spreadsheetml/2006/main" count="118" uniqueCount="36">
  <si>
    <t>Bloc</t>
  </si>
  <si>
    <t>Longueur</t>
  </si>
  <si>
    <t>Largeur</t>
  </si>
  <si>
    <t>Volume</t>
  </si>
  <si>
    <t>Prix</t>
  </si>
  <si>
    <t>B1</t>
  </si>
  <si>
    <t>Epaisseur</t>
  </si>
  <si>
    <t>B2</t>
  </si>
  <si>
    <t>Usuel</t>
  </si>
  <si>
    <t xml:space="preserve"> Hauteur</t>
  </si>
  <si>
    <t>U1</t>
  </si>
  <si>
    <t>U2</t>
  </si>
  <si>
    <t>U3</t>
  </si>
  <si>
    <t>U4</t>
  </si>
  <si>
    <t>Transformation</t>
  </si>
  <si>
    <t>Nombre</t>
  </si>
  <si>
    <t>T1</t>
  </si>
  <si>
    <t>T2</t>
  </si>
  <si>
    <t>T3</t>
  </si>
  <si>
    <t>T4</t>
  </si>
  <si>
    <t>BR1</t>
  </si>
  <si>
    <t>Perdu</t>
  </si>
  <si>
    <t>Resultat transfo</t>
  </si>
  <si>
    <t>RT1</t>
  </si>
  <si>
    <t>Somme produit</t>
  </si>
  <si>
    <t>Origine</t>
  </si>
  <si>
    <t>null</t>
  </si>
  <si>
    <t>Benefice théorique</t>
  </si>
  <si>
    <t>Prix vente</t>
  </si>
  <si>
    <t>Prix revient</t>
  </si>
  <si>
    <t>Nombre peut créer</t>
  </si>
  <si>
    <t>Reste</t>
  </si>
  <si>
    <t>Somme produite</t>
  </si>
  <si>
    <t>Prix de revient</t>
  </si>
  <si>
    <t>Prix de vente total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</si>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</sst>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1" formatCode="_-* #,##0.0\ _€_-;\-* #,##0.0\ _€_-;_-* &quot;-&quot;?????????\ _€_-;_-@_-"/>
    <numFmt numFmtId="182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9" fontId="0" fillId="0" borderId="1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0" xfId="0" applyFill="1" applyBorder="1"/>
    <xf numFmtId="43" fontId="0" fillId="0" borderId="1" xfId="1" applyFont="1" applyBorder="1"/>
    <xf numFmtId="1" fontId="0" fillId="0" borderId="1" xfId="0" applyNumberFormat="1" applyBorder="1"/>
    <xf numFmtId="181" fontId="0" fillId="0" borderId="1" xfId="0" applyNumberFormat="1" applyBorder="1"/>
    <xf numFmtId="182" fontId="0" fillId="0" borderId="1" xfId="0" applyNumberForma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4349-CD01-486F-9E72-82FEEE302522}">
  <dimension ref="A1:O25"/>
  <sheetViews>
    <sheetView tabSelected="1" workbookViewId="0">
      <selection activeCell="J16" sqref="J16"/>
    </sheetView>
  </sheetViews>
  <sheetFormatPr baseColWidth="10" defaultRowHeight="14.4" x14ac:dyDescent="0.3"/>
  <cols>
    <col min="1" max="1" width="14.44140625" customWidth="1"/>
    <col min="2" max="2" width="12.6640625" bestFit="1" customWidth="1"/>
    <col min="3" max="3" width="18.44140625" customWidth="1"/>
    <col min="4" max="4" width="19.44140625" customWidth="1"/>
    <col min="5" max="5" width="16.77734375" customWidth="1"/>
    <col min="6" max="6" width="15.77734375" bestFit="1" customWidth="1"/>
    <col min="8" max="8" width="15.44140625" customWidth="1"/>
    <col min="10" max="10" width="13.88671875" customWidth="1"/>
    <col min="11" max="11" width="14.44140625" bestFit="1" customWidth="1"/>
    <col min="12" max="12" width="16.5546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33</v>
      </c>
      <c r="F1" s="1" t="s">
        <v>3</v>
      </c>
      <c r="G1" s="3" t="s">
        <v>25</v>
      </c>
      <c r="H1" s="4">
        <v>0.02</v>
      </c>
      <c r="J1" s="1" t="s">
        <v>8</v>
      </c>
      <c r="K1" s="1" t="s">
        <v>1</v>
      </c>
      <c r="L1" s="1" t="s">
        <v>2</v>
      </c>
      <c r="M1" s="1" t="s">
        <v>6</v>
      </c>
      <c r="N1" s="1" t="s">
        <v>4</v>
      </c>
      <c r="O1" s="1" t="s">
        <v>3</v>
      </c>
    </row>
    <row r="2" spans="1:15" x14ac:dyDescent="0.3">
      <c r="A2" s="1" t="s">
        <v>5</v>
      </c>
      <c r="B2" s="1">
        <v>8</v>
      </c>
      <c r="C2" s="1">
        <v>4</v>
      </c>
      <c r="D2" s="1">
        <v>3</v>
      </c>
      <c r="E2" s="8">
        <v>1000000</v>
      </c>
      <c r="F2" s="1">
        <f>B2*C2*D2</f>
        <v>96</v>
      </c>
      <c r="G2" s="1" t="s">
        <v>26</v>
      </c>
      <c r="H2" s="1">
        <f>F2*2%</f>
        <v>1.92</v>
      </c>
      <c r="J2" s="1" t="s">
        <v>10</v>
      </c>
      <c r="K2" s="1">
        <v>1.8</v>
      </c>
      <c r="L2" s="1">
        <v>1.3</v>
      </c>
      <c r="M2" s="1">
        <v>0.5</v>
      </c>
      <c r="N2" s="8">
        <v>20000</v>
      </c>
      <c r="O2" s="1">
        <f>K2*L2*M2</f>
        <v>1.1700000000000002</v>
      </c>
    </row>
    <row r="3" spans="1:15" x14ac:dyDescent="0.3">
      <c r="A3" s="1" t="s">
        <v>7</v>
      </c>
      <c r="B3" s="1">
        <v>7</v>
      </c>
      <c r="C3" s="1">
        <v>5</v>
      </c>
      <c r="D3" s="1">
        <v>3</v>
      </c>
      <c r="E3" s="8">
        <v>175000</v>
      </c>
      <c r="F3" s="1">
        <f>B3*C3*D3</f>
        <v>105</v>
      </c>
      <c r="G3" s="1" t="s">
        <v>26</v>
      </c>
      <c r="H3" s="1">
        <f>F3*2%</f>
        <v>2.1</v>
      </c>
      <c r="J3" s="1" t="s">
        <v>11</v>
      </c>
      <c r="K3" s="1">
        <v>2.2000000000000002</v>
      </c>
      <c r="L3" s="1">
        <v>1.5</v>
      </c>
      <c r="M3" s="1">
        <v>0.5</v>
      </c>
      <c r="N3" s="8">
        <v>35000</v>
      </c>
      <c r="O3" s="1">
        <f t="shared" ref="O3:O5" si="0">K3*L3*M3</f>
        <v>1.6500000000000001</v>
      </c>
    </row>
    <row r="4" spans="1:15" x14ac:dyDescent="0.3">
      <c r="A4" s="1" t="s">
        <v>20</v>
      </c>
      <c r="B4" s="1">
        <v>2</v>
      </c>
      <c r="C4" s="1">
        <v>3</v>
      </c>
      <c r="D4" s="1">
        <v>0.5</v>
      </c>
      <c r="E4" s="8">
        <f>B4*C4*D4</f>
        <v>3</v>
      </c>
      <c r="F4" s="1">
        <f>B4*C4*D4</f>
        <v>3</v>
      </c>
      <c r="G4" s="1" t="s">
        <v>5</v>
      </c>
      <c r="H4" s="1">
        <f>F4*2%</f>
        <v>0.06</v>
      </c>
      <c r="J4" s="1" t="s">
        <v>12</v>
      </c>
      <c r="K4" s="1">
        <v>2</v>
      </c>
      <c r="L4" s="1">
        <v>1.5</v>
      </c>
      <c r="M4" s="1">
        <v>0.75</v>
      </c>
      <c r="N4" s="8">
        <v>32500</v>
      </c>
      <c r="O4" s="1">
        <f t="shared" si="0"/>
        <v>2.25</v>
      </c>
    </row>
    <row r="5" spans="1:15" x14ac:dyDescent="0.3">
      <c r="J5" s="1" t="s">
        <v>13</v>
      </c>
      <c r="K5" s="1">
        <v>0.2</v>
      </c>
      <c r="L5" s="1">
        <v>0.2</v>
      </c>
      <c r="M5" s="1">
        <v>0.1</v>
      </c>
      <c r="N5" s="8">
        <v>50</v>
      </c>
      <c r="O5" s="1">
        <f t="shared" si="0"/>
        <v>4.000000000000001E-3</v>
      </c>
    </row>
    <row r="10" spans="1:15" x14ac:dyDescent="0.3">
      <c r="A10" s="1" t="s">
        <v>14</v>
      </c>
      <c r="B10" s="1" t="s">
        <v>0</v>
      </c>
      <c r="C10" s="1" t="s">
        <v>8</v>
      </c>
      <c r="D10" s="1" t="s">
        <v>15</v>
      </c>
      <c r="E10" s="3" t="s">
        <v>3</v>
      </c>
      <c r="F10" s="3" t="s">
        <v>34</v>
      </c>
      <c r="I10" s="1" t="s">
        <v>22</v>
      </c>
      <c r="J10" s="1" t="s">
        <v>0</v>
      </c>
      <c r="K10" s="1" t="s">
        <v>32</v>
      </c>
      <c r="L10" s="1" t="s">
        <v>21</v>
      </c>
      <c r="M10" s="6"/>
    </row>
    <row r="11" spans="1:15" x14ac:dyDescent="0.3">
      <c r="A11" s="1" t="s">
        <v>16</v>
      </c>
      <c r="B11" s="1" t="s">
        <v>5</v>
      </c>
      <c r="C11" s="1" t="s">
        <v>10</v>
      </c>
      <c r="D11" s="1">
        <v>16</v>
      </c>
      <c r="E11" s="1">
        <f>O2*D11</f>
        <v>18.720000000000002</v>
      </c>
      <c r="F11" s="8">
        <f>D11*N2</f>
        <v>320000</v>
      </c>
      <c r="I11" s="1" t="s">
        <v>23</v>
      </c>
      <c r="J11" s="1" t="s">
        <v>5</v>
      </c>
      <c r="K11" s="1">
        <f>SUM(E11:E14)</f>
        <v>91.59</v>
      </c>
      <c r="L11" s="11">
        <f>F2-K11-F4</f>
        <v>1.4099999999999966</v>
      </c>
      <c r="M11" s="6"/>
    </row>
    <row r="12" spans="1:15" x14ac:dyDescent="0.3">
      <c r="A12" s="1" t="s">
        <v>17</v>
      </c>
      <c r="B12" s="1" t="s">
        <v>5</v>
      </c>
      <c r="C12" s="1" t="s">
        <v>11</v>
      </c>
      <c r="D12" s="1">
        <v>10</v>
      </c>
      <c r="E12" s="1">
        <f>D12*O3</f>
        <v>16.5</v>
      </c>
      <c r="F12" s="8">
        <f t="shared" ref="F12:F14" si="1">D12*N3</f>
        <v>350000</v>
      </c>
    </row>
    <row r="13" spans="1:15" x14ac:dyDescent="0.3">
      <c r="A13" s="1" t="s">
        <v>18</v>
      </c>
      <c r="B13" s="1" t="s">
        <v>5</v>
      </c>
      <c r="C13" s="1" t="s">
        <v>12</v>
      </c>
      <c r="D13" s="1">
        <v>25</v>
      </c>
      <c r="E13" s="1">
        <f>O4*D13</f>
        <v>56.25</v>
      </c>
      <c r="F13" s="8">
        <f t="shared" si="1"/>
        <v>812500</v>
      </c>
    </row>
    <row r="14" spans="1:15" x14ac:dyDescent="0.3">
      <c r="A14" s="1" t="s">
        <v>19</v>
      </c>
      <c r="B14" s="1" t="s">
        <v>5</v>
      </c>
      <c r="C14" s="1" t="s">
        <v>13</v>
      </c>
      <c r="D14" s="1">
        <v>30</v>
      </c>
      <c r="E14" s="1">
        <f>O5*D14</f>
        <v>0.12000000000000002</v>
      </c>
      <c r="F14" s="8">
        <f t="shared" si="1"/>
        <v>1500</v>
      </c>
    </row>
    <row r="15" spans="1:15" x14ac:dyDescent="0.3">
      <c r="A15" s="2"/>
      <c r="B15" s="6"/>
      <c r="C15" s="6"/>
      <c r="D15" s="6"/>
      <c r="E15" s="6"/>
      <c r="I15" s="1" t="s">
        <v>0</v>
      </c>
      <c r="J15" s="1" t="s">
        <v>29</v>
      </c>
      <c r="K15" s="1" t="s">
        <v>28</v>
      </c>
      <c r="L15" s="1" t="s">
        <v>27</v>
      </c>
    </row>
    <row r="16" spans="1:15" x14ac:dyDescent="0.3">
      <c r="A16" s="7"/>
      <c r="B16" s="6"/>
      <c r="C16" s="6"/>
      <c r="D16" s="6"/>
      <c r="E16" s="6"/>
      <c r="I16" s="1" t="s">
        <v>5</v>
      </c>
      <c r="J16" s="8">
        <f>E2</f>
        <v>1000000</v>
      </c>
      <c r="K16" s="8">
        <f>SUM(F11:F14)</f>
        <v>1484000</v>
      </c>
      <c r="L16" s="8">
        <f>K16-J16</f>
        <v>484000</v>
      </c>
    </row>
    <row r="17" spans="1:5" x14ac:dyDescent="0.3">
      <c r="A17" s="5"/>
      <c r="B17" s="6"/>
    </row>
    <row r="18" spans="1:5" x14ac:dyDescent="0.3">
      <c r="A18" s="1" t="s">
        <v>0</v>
      </c>
      <c r="B18" s="1" t="s">
        <v>8</v>
      </c>
      <c r="C18" s="1" t="s">
        <v>30</v>
      </c>
      <c r="D18" s="1" t="s">
        <v>31</v>
      </c>
      <c r="E18" s="1" t="s">
        <v>28</v>
      </c>
    </row>
    <row r="19" spans="1:5" x14ac:dyDescent="0.3">
      <c r="A19" s="1" t="s">
        <v>20</v>
      </c>
      <c r="B19" s="1" t="s">
        <v>10</v>
      </c>
      <c r="C19" s="9">
        <f>INT($F$4/O2)</f>
        <v>2</v>
      </c>
      <c r="D19" s="1">
        <f>MOD($F$4,O2)</f>
        <v>0.6599999999999997</v>
      </c>
      <c r="E19" s="10">
        <f>C19*N2</f>
        <v>40000</v>
      </c>
    </row>
    <row r="20" spans="1:5" x14ac:dyDescent="0.3">
      <c r="A20" s="1" t="s">
        <v>20</v>
      </c>
      <c r="B20" s="1" t="s">
        <v>11</v>
      </c>
      <c r="C20" s="9">
        <f t="shared" ref="C20:C22" si="2">INT($F$4/O3)</f>
        <v>1</v>
      </c>
      <c r="D20" s="1">
        <f t="shared" ref="D20:D22" si="3">MOD($F$4,O3)</f>
        <v>1.3499999999999999</v>
      </c>
      <c r="E20" s="10">
        <f>C20*N3</f>
        <v>35000</v>
      </c>
    </row>
    <row r="21" spans="1:5" x14ac:dyDescent="0.3">
      <c r="A21" s="1" t="s">
        <v>20</v>
      </c>
      <c r="B21" s="1" t="s">
        <v>12</v>
      </c>
      <c r="C21" s="9">
        <f t="shared" si="2"/>
        <v>1</v>
      </c>
      <c r="D21" s="1">
        <f t="shared" si="3"/>
        <v>0.75</v>
      </c>
      <c r="E21" s="10">
        <f>C21*N4</f>
        <v>32500</v>
      </c>
    </row>
    <row r="22" spans="1:5" x14ac:dyDescent="0.3">
      <c r="A22" s="1" t="s">
        <v>20</v>
      </c>
      <c r="B22" s="1" t="s">
        <v>13</v>
      </c>
      <c r="C22" s="9">
        <f t="shared" si="2"/>
        <v>750</v>
      </c>
      <c r="D22" s="1">
        <f t="shared" si="3"/>
        <v>3.999999999999288E-3</v>
      </c>
      <c r="E22" s="10">
        <f>C22*N5</f>
        <v>37500</v>
      </c>
    </row>
    <row r="25" spans="1:5" x14ac:dyDescent="0.3">
      <c r="A25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AC92-D4E0-4DC6-B4EF-8D53D71428D3}">
  <dimension ref="A1:O16"/>
  <sheetViews>
    <sheetView topLeftCell="A3" workbookViewId="0">
      <selection activeCell="C17" sqref="C17"/>
    </sheetView>
  </sheetViews>
  <sheetFormatPr baseColWidth="10" defaultRowHeight="14.4" x14ac:dyDescent="0.3"/>
  <cols>
    <col min="5" max="5" width="12.6640625" bestFit="1" customWidth="1"/>
    <col min="10" max="10" width="12.6640625" bestFit="1" customWidth="1"/>
    <col min="11" max="11" width="13.44140625" bestFit="1" customWidth="1"/>
    <col min="12" max="12" width="16.5546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4</v>
      </c>
      <c r="F1" s="1" t="s">
        <v>3</v>
      </c>
      <c r="G1" s="3" t="s">
        <v>25</v>
      </c>
      <c r="H1" s="4">
        <v>0.02</v>
      </c>
      <c r="J1" s="1" t="s">
        <v>8</v>
      </c>
      <c r="K1" s="1" t="s">
        <v>1</v>
      </c>
      <c r="L1" s="1" t="s">
        <v>2</v>
      </c>
      <c r="M1" s="1" t="s">
        <v>9</v>
      </c>
      <c r="N1" s="1" t="s">
        <v>4</v>
      </c>
      <c r="O1" s="1" t="s">
        <v>3</v>
      </c>
    </row>
    <row r="2" spans="1:15" x14ac:dyDescent="0.3">
      <c r="A2" s="1" t="s">
        <v>5</v>
      </c>
      <c r="B2" s="1">
        <v>8</v>
      </c>
      <c r="C2" s="1">
        <v>4</v>
      </c>
      <c r="D2" s="1">
        <v>3</v>
      </c>
      <c r="E2" s="8">
        <v>1000000</v>
      </c>
      <c r="F2" s="1">
        <f>B2*C2*D2</f>
        <v>96</v>
      </c>
      <c r="G2" s="1" t="s">
        <v>26</v>
      </c>
      <c r="H2" s="1">
        <f>F2*2%</f>
        <v>1.92</v>
      </c>
      <c r="J2" s="1" t="s">
        <v>10</v>
      </c>
      <c r="K2" s="1">
        <v>1.8</v>
      </c>
      <c r="L2" s="1">
        <v>1.3</v>
      </c>
      <c r="M2" s="1">
        <v>0.5</v>
      </c>
      <c r="N2" s="8">
        <v>20000</v>
      </c>
      <c r="O2" s="1">
        <f>K2*L2*M2</f>
        <v>1.1700000000000002</v>
      </c>
    </row>
    <row r="3" spans="1:15" x14ac:dyDescent="0.3">
      <c r="A3" s="1" t="s">
        <v>7</v>
      </c>
      <c r="B3" s="1">
        <v>7</v>
      </c>
      <c r="C3" s="1">
        <v>5</v>
      </c>
      <c r="D3" s="1">
        <v>3</v>
      </c>
      <c r="E3" s="8">
        <v>175000</v>
      </c>
      <c r="F3" s="1">
        <f>B3*C3*D3</f>
        <v>105</v>
      </c>
      <c r="G3" s="1" t="s">
        <v>26</v>
      </c>
      <c r="H3" s="1">
        <f>F3*2%</f>
        <v>2.1</v>
      </c>
      <c r="J3" s="1" t="s">
        <v>11</v>
      </c>
      <c r="K3" s="1">
        <v>2.2000000000000002</v>
      </c>
      <c r="L3" s="1">
        <v>1.5</v>
      </c>
      <c r="M3" s="1">
        <v>0.5</v>
      </c>
      <c r="N3" s="8">
        <v>35000</v>
      </c>
      <c r="O3" s="1">
        <f t="shared" ref="O3:O5" si="0">K3*L3*M3</f>
        <v>1.6500000000000001</v>
      </c>
    </row>
    <row r="4" spans="1:15" x14ac:dyDescent="0.3">
      <c r="A4" s="1" t="s">
        <v>5</v>
      </c>
      <c r="B4" s="1">
        <v>2</v>
      </c>
      <c r="C4" s="1">
        <v>3</v>
      </c>
      <c r="D4" s="1">
        <v>0.5</v>
      </c>
      <c r="E4" s="8">
        <f>B4*C4*D4</f>
        <v>3</v>
      </c>
      <c r="F4" s="1">
        <f>B4*C4*D4</f>
        <v>3</v>
      </c>
      <c r="G4" s="1" t="s">
        <v>5</v>
      </c>
      <c r="H4" s="1">
        <f>F4*2%</f>
        <v>0.06</v>
      </c>
      <c r="J4" s="1" t="s">
        <v>12</v>
      </c>
      <c r="K4" s="1">
        <v>2</v>
      </c>
      <c r="L4" s="1">
        <v>1.5</v>
      </c>
      <c r="M4" s="1">
        <v>0.75</v>
      </c>
      <c r="N4" s="8">
        <v>32500</v>
      </c>
      <c r="O4" s="1">
        <f t="shared" si="0"/>
        <v>2.25</v>
      </c>
    </row>
    <row r="5" spans="1:15" x14ac:dyDescent="0.3">
      <c r="J5" s="1" t="s">
        <v>13</v>
      </c>
      <c r="K5" s="1">
        <v>0.2</v>
      </c>
      <c r="L5" s="1">
        <v>0.2</v>
      </c>
      <c r="M5" s="1">
        <v>0.1</v>
      </c>
      <c r="N5" s="8">
        <v>200</v>
      </c>
      <c r="O5" s="1">
        <f t="shared" si="0"/>
        <v>4.000000000000001E-3</v>
      </c>
    </row>
    <row r="10" spans="1:15" x14ac:dyDescent="0.3">
      <c r="A10" s="1" t="s">
        <v>14</v>
      </c>
      <c r="B10" s="1" t="s">
        <v>0</v>
      </c>
      <c r="C10" s="1" t="s">
        <v>8</v>
      </c>
      <c r="D10" s="1" t="s">
        <v>15</v>
      </c>
      <c r="E10" s="3" t="s">
        <v>3</v>
      </c>
      <c r="F10" s="3" t="s">
        <v>4</v>
      </c>
      <c r="I10" s="1" t="s">
        <v>22</v>
      </c>
      <c r="J10" s="1" t="s">
        <v>0</v>
      </c>
      <c r="K10" s="1" t="s">
        <v>24</v>
      </c>
      <c r="L10" s="1" t="s">
        <v>21</v>
      </c>
      <c r="M10" s="6"/>
    </row>
    <row r="11" spans="1:15" x14ac:dyDescent="0.3">
      <c r="A11" s="1" t="s">
        <v>16</v>
      </c>
      <c r="B11" s="1" t="s">
        <v>5</v>
      </c>
      <c r="C11" s="1" t="s">
        <v>10</v>
      </c>
      <c r="D11" s="1">
        <v>16</v>
      </c>
      <c r="E11" s="1">
        <f>O2*D11</f>
        <v>18.720000000000002</v>
      </c>
      <c r="F11" s="8">
        <f>D11*N2</f>
        <v>320000</v>
      </c>
      <c r="I11" s="1" t="s">
        <v>23</v>
      </c>
      <c r="J11" s="1" t="s">
        <v>5</v>
      </c>
      <c r="K11" s="1">
        <f>SUM(E11:E14)</f>
        <v>80.34</v>
      </c>
      <c r="L11" s="1">
        <f>F2-K11-E4</f>
        <v>12.659999999999997</v>
      </c>
      <c r="M11" s="6"/>
    </row>
    <row r="12" spans="1:15" x14ac:dyDescent="0.3">
      <c r="A12" s="1" t="s">
        <v>17</v>
      </c>
      <c r="B12" s="1" t="s">
        <v>5</v>
      </c>
      <c r="C12" s="1" t="s">
        <v>11</v>
      </c>
      <c r="D12" s="1">
        <v>10</v>
      </c>
      <c r="E12" s="1">
        <f>D12*O3</f>
        <v>16.5</v>
      </c>
      <c r="F12" s="8">
        <f t="shared" ref="F12:F14" si="1">D12*N3</f>
        <v>350000</v>
      </c>
    </row>
    <row r="13" spans="1:15" x14ac:dyDescent="0.3">
      <c r="A13" s="1" t="s">
        <v>18</v>
      </c>
      <c r="B13" s="1" t="s">
        <v>5</v>
      </c>
      <c r="C13" s="1" t="s">
        <v>12</v>
      </c>
      <c r="D13" s="1">
        <v>20</v>
      </c>
      <c r="E13" s="1">
        <f>O4*D13</f>
        <v>45</v>
      </c>
      <c r="F13" s="8">
        <f t="shared" si="1"/>
        <v>650000</v>
      </c>
    </row>
    <row r="14" spans="1:15" x14ac:dyDescent="0.3">
      <c r="A14" s="1" t="s">
        <v>19</v>
      </c>
      <c r="B14" s="1" t="s">
        <v>5</v>
      </c>
      <c r="C14" s="1" t="s">
        <v>13</v>
      </c>
      <c r="D14" s="1">
        <v>30</v>
      </c>
      <c r="E14" s="1">
        <f>O5*D14</f>
        <v>0.12000000000000002</v>
      </c>
      <c r="F14" s="8">
        <f t="shared" si="1"/>
        <v>6000</v>
      </c>
    </row>
    <row r="15" spans="1:15" x14ac:dyDescent="0.3">
      <c r="A15" s="7"/>
      <c r="B15" s="6"/>
      <c r="C15" s="6"/>
      <c r="D15" s="6"/>
      <c r="E15" s="6"/>
      <c r="I15" s="1" t="s">
        <v>0</v>
      </c>
      <c r="J15" s="1" t="s">
        <v>29</v>
      </c>
      <c r="K15" s="1" t="s">
        <v>28</v>
      </c>
      <c r="L15" s="1" t="s">
        <v>27</v>
      </c>
    </row>
    <row r="16" spans="1:15" x14ac:dyDescent="0.3">
      <c r="A16" s="7"/>
      <c r="B16" s="6"/>
      <c r="C16" s="6"/>
      <c r="D16" s="6"/>
      <c r="E16" s="6"/>
      <c r="I16" s="1" t="s">
        <v>5</v>
      </c>
      <c r="J16" s="8">
        <f>E2</f>
        <v>1000000</v>
      </c>
      <c r="K16" s="8">
        <f>SUM(F11:F14)</f>
        <v>1326000</v>
      </c>
      <c r="L16" s="8">
        <f>K16-J16</f>
        <v>326000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Tafiditra</vt:lpstr>
      <vt:lpstr>Tsy tafiditra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RABENARIVO</dc:creator>
  <cp:lastModifiedBy>Ryan RABENARIVO</cp:lastModifiedBy>
  <dcterms:created xsi:type="dcterms:W3CDTF">2024-11-04T08:36:35Z</dcterms:created>
  <dcterms:modified xsi:type="dcterms:W3CDTF">2024-11-04T14:37:55Z</dcterms:modified>
</cp:coreProperties>
</file>