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ISTEMAS\"/>
    </mc:Choice>
  </mc:AlternateContent>
  <bookViews>
    <workbookView xWindow="2160" yWindow="1710" windowWidth="18480" windowHeight="5565" tabRatio="568" firstSheet="3" activeTab="6"/>
  </bookViews>
  <sheets>
    <sheet name="ACTIVO FIJO" sheetId="33" r:id="rId1"/>
    <sheet name="TERRENOS" sheetId="2" r:id="rId2"/>
    <sheet name="EDIFICIOS NO HAB." sheetId="5" r:id="rId3"/>
    <sheet name="MAQ. OTROS EQPOS." sheetId="22" r:id="rId4"/>
    <sheet name="MOB. Y EQPO DE ADMÓN." sheetId="23" r:id="rId5"/>
    <sheet name="EQPO. TRANSPORTE" sheetId="21" r:id="rId6"/>
    <sheet name="EQPO COMPUTO" sheetId="20" r:id="rId7"/>
    <sheet name="SOFTWARE" sheetId="35" r:id="rId8"/>
    <sheet name="INV. EN FASE PROY. O CONSTRUCC." sheetId="29" r:id="rId9"/>
    <sheet name="ANTICIPOS A CONTRATISTAS" sheetId="28" r:id="rId10"/>
    <sheet name="REVALUACIÓN" sheetId="30" r:id="rId11"/>
    <sheet name="DEP. ACUM" sheetId="32" r:id="rId12"/>
    <sheet name="REV. DE LA DEP." sheetId="31" r:id="rId13"/>
    <sheet name="DEP.ACUM. CONAC" sheetId="34" r:id="rId14"/>
  </sheets>
  <definedNames>
    <definedName name="_xlnm.Print_Area" localSheetId="0">'ACTIVO FIJO'!$A$1:$G$90</definedName>
    <definedName name="_xlnm.Print_Area" localSheetId="9">'ANTICIPOS A CONTRATISTAS'!$A$1:$L$73</definedName>
    <definedName name="_xlnm.Print_Area" localSheetId="11">'DEP. ACUM'!$A$1:$G$40</definedName>
    <definedName name="_xlnm.Print_Area" localSheetId="13">'DEP.ACUM. CONAC'!$B$1:$H$41</definedName>
    <definedName name="_xlnm.Print_Area" localSheetId="2">'EDIFICIOS NO HAB.'!$A$1:$K$51</definedName>
    <definedName name="_xlnm.Print_Area" localSheetId="6">'EQPO COMPUTO'!$A$11:$P$133</definedName>
    <definedName name="_xlnm.Print_Area" localSheetId="5">'EQPO. TRANSPORTE'!$A$12:$P$102</definedName>
    <definedName name="_xlnm.Print_Area" localSheetId="8">'INV. EN FASE PROY. O CONSTRUCC.'!$A$1:$L$78</definedName>
    <definedName name="_xlnm.Print_Area" localSheetId="3">'MAQ. OTROS EQPOS.'!$A$12:$P$126</definedName>
    <definedName name="_xlnm.Print_Area" localSheetId="4">'MOB. Y EQPO DE ADMÓN.'!$A$11:$P$282</definedName>
    <definedName name="_xlnm.Print_Area" localSheetId="12">'REV. DE LA DEP.'!$A$1:$H$34</definedName>
    <definedName name="_xlnm.Print_Area" localSheetId="10">REVALUACIÓN!$A$1:$G$35</definedName>
    <definedName name="_xlnm.Print_Area" localSheetId="1">TERRENOS!$A$1:$J$40</definedName>
    <definedName name="_xlnm.Print_Titles" localSheetId="0">'ACTIVO FIJO'!$1:$12</definedName>
    <definedName name="_xlnm.Print_Titles" localSheetId="9">'ANTICIPOS A CONTRATISTAS'!$1:$13</definedName>
    <definedName name="_xlnm.Print_Titles" localSheetId="2">'EDIFICIOS NO HAB.'!$1:$13</definedName>
    <definedName name="_xlnm.Print_Titles" localSheetId="6">'EQPO COMPUTO'!$1:$11</definedName>
    <definedName name="_xlnm.Print_Titles" localSheetId="5">'EQPO. TRANSPORTE'!$1:$11</definedName>
    <definedName name="_xlnm.Print_Titles" localSheetId="8">'INV. EN FASE PROY. O CONSTRUCC.'!$1:$13</definedName>
    <definedName name="_xlnm.Print_Titles" localSheetId="3">'MAQ. OTROS EQPOS.'!$1:$11</definedName>
    <definedName name="_xlnm.Print_Titles" localSheetId="4">'MOB. Y EQPO DE ADMÓN.'!$1:$11</definedName>
  </definedNames>
  <calcPr calcId="152511" iterate="1" iterateCount="1000"/>
</workbook>
</file>

<file path=xl/calcChain.xml><?xml version="1.0" encoding="utf-8"?>
<calcChain xmlns="http://schemas.openxmlformats.org/spreadsheetml/2006/main">
  <c r="N272" i="23" l="1"/>
  <c r="M71" i="23"/>
  <c r="N71" i="23"/>
  <c r="D57" i="33"/>
  <c r="N89" i="21" l="1"/>
  <c r="N18" i="22" l="1"/>
  <c r="M18" i="22"/>
  <c r="N269" i="23" l="1"/>
  <c r="M269" i="23"/>
  <c r="N107" i="22" l="1"/>
  <c r="M107" i="22"/>
  <c r="P26" i="35" l="1"/>
  <c r="O26" i="35"/>
  <c r="P41" i="35"/>
  <c r="O41" i="35"/>
  <c r="N35" i="35"/>
  <c r="M35" i="35"/>
  <c r="N26" i="35"/>
  <c r="N41" i="35" s="1"/>
  <c r="M26" i="35"/>
  <c r="M41" i="35" s="1"/>
  <c r="F78" i="33"/>
  <c r="E78" i="33"/>
  <c r="D78" i="33"/>
  <c r="C78" i="33"/>
  <c r="G76" i="33"/>
  <c r="G75" i="33"/>
  <c r="G74" i="33"/>
  <c r="G73" i="33"/>
  <c r="G78" i="33" l="1"/>
  <c r="G27" i="34"/>
  <c r="D27" i="34"/>
  <c r="G25" i="34"/>
  <c r="D25" i="34"/>
  <c r="G23" i="34"/>
  <c r="D23" i="34"/>
  <c r="G21" i="34"/>
  <c r="D21" i="34"/>
  <c r="D17" i="34"/>
  <c r="N86" i="21" l="1"/>
  <c r="M86" i="21"/>
  <c r="M17" i="23" l="1"/>
  <c r="M275" i="23" s="1"/>
  <c r="N15" i="23"/>
  <c r="N17" i="23" l="1"/>
  <c r="H30" i="5" l="1"/>
  <c r="I30" i="5" l="1"/>
  <c r="I37" i="34"/>
  <c r="E30" i="34"/>
  <c r="G15" i="34"/>
  <c r="F15" i="34"/>
  <c r="E15" i="34"/>
  <c r="D15" i="34"/>
  <c r="F19" i="34"/>
  <c r="E19" i="34"/>
  <c r="H25" i="34"/>
  <c r="H23" i="34"/>
  <c r="I30" i="34"/>
  <c r="H17" i="34"/>
  <c r="H15" i="34" l="1"/>
  <c r="D19" i="34"/>
  <c r="D30" i="34" s="1"/>
  <c r="G19" i="34"/>
  <c r="G30" i="34" s="1"/>
  <c r="F30" i="34"/>
  <c r="H21" i="34"/>
  <c r="H27" i="34"/>
  <c r="J17" i="34"/>
  <c r="H30" i="34" l="1"/>
  <c r="J27" i="34"/>
  <c r="H19" i="34"/>
  <c r="I33" i="34" s="1"/>
  <c r="G21" i="30"/>
  <c r="K21" i="30" s="1"/>
  <c r="G19" i="30"/>
  <c r="K19" i="30" s="1"/>
  <c r="G25" i="30"/>
  <c r="K25" i="30" s="1"/>
  <c r="G19" i="31" l="1"/>
  <c r="G17" i="31"/>
  <c r="G23" i="31"/>
  <c r="G19" i="32"/>
  <c r="G17" i="32"/>
  <c r="G23" i="32"/>
  <c r="F69" i="33"/>
  <c r="E69" i="33"/>
  <c r="D69" i="33"/>
  <c r="C69" i="33"/>
  <c r="G67" i="33"/>
  <c r="G66" i="33"/>
  <c r="G65" i="33"/>
  <c r="G64" i="33"/>
  <c r="F49" i="33"/>
  <c r="E49" i="33"/>
  <c r="D49" i="33"/>
  <c r="C49" i="33"/>
  <c r="G47" i="33"/>
  <c r="G46" i="33"/>
  <c r="G45" i="33"/>
  <c r="G44" i="33"/>
  <c r="F38" i="33"/>
  <c r="E38" i="33"/>
  <c r="D38" i="33"/>
  <c r="C38" i="33"/>
  <c r="G36" i="33"/>
  <c r="G35" i="33"/>
  <c r="G34" i="33"/>
  <c r="G33" i="33"/>
  <c r="G49" i="33" l="1"/>
  <c r="G69" i="33"/>
  <c r="G38" i="33"/>
  <c r="N116" i="20"/>
  <c r="M116" i="20"/>
  <c r="M42" i="21" l="1"/>
  <c r="N42" i="21"/>
  <c r="H31" i="5"/>
  <c r="G54" i="33"/>
  <c r="G55" i="33"/>
  <c r="G56" i="33"/>
  <c r="G57" i="33"/>
  <c r="G24" i="33"/>
  <c r="G25" i="33"/>
  <c r="G26" i="33"/>
  <c r="G27" i="33"/>
  <c r="G15" i="33"/>
  <c r="G16" i="33"/>
  <c r="G17" i="33"/>
  <c r="G18" i="33"/>
  <c r="F59" i="33"/>
  <c r="F29" i="33"/>
  <c r="F20" i="33"/>
  <c r="E59" i="33"/>
  <c r="E29" i="33"/>
  <c r="E20" i="33"/>
  <c r="D59" i="33"/>
  <c r="D29" i="33"/>
  <c r="D20" i="33"/>
  <c r="C59" i="33"/>
  <c r="C29" i="33"/>
  <c r="C20" i="33"/>
  <c r="G15" i="31"/>
  <c r="J15" i="31" s="1"/>
  <c r="G21" i="31"/>
  <c r="J23" i="31" s="1"/>
  <c r="E26" i="31"/>
  <c r="C26" i="31"/>
  <c r="I25" i="31"/>
  <c r="H26" i="32"/>
  <c r="G15" i="32"/>
  <c r="I15" i="32" s="1"/>
  <c r="G21" i="32"/>
  <c r="I23" i="32" s="1"/>
  <c r="F26" i="32"/>
  <c r="E26" i="32"/>
  <c r="D26" i="32"/>
  <c r="C26" i="32"/>
  <c r="G15" i="30"/>
  <c r="K15" i="30" s="1"/>
  <c r="G17" i="30"/>
  <c r="K17" i="30" s="1"/>
  <c r="G23" i="30"/>
  <c r="K23" i="30" s="1"/>
  <c r="E28" i="30"/>
  <c r="C28" i="30"/>
  <c r="I27" i="30"/>
  <c r="I56" i="29"/>
  <c r="I62" i="29"/>
  <c r="K56" i="29"/>
  <c r="K62" i="29"/>
  <c r="J69" i="29"/>
  <c r="L69" i="29"/>
  <c r="P113" i="22"/>
  <c r="O113" i="22"/>
  <c r="I36" i="5"/>
  <c r="I51" i="28"/>
  <c r="L64" i="28"/>
  <c r="K51" i="28"/>
  <c r="K57" i="28"/>
  <c r="J64" i="28"/>
  <c r="I57" i="28"/>
  <c r="K43" i="5"/>
  <c r="M18" i="20"/>
  <c r="N18" i="20"/>
  <c r="N122" i="20" s="1"/>
  <c r="O122" i="20"/>
  <c r="P122" i="20"/>
  <c r="O92" i="21"/>
  <c r="P92" i="21"/>
  <c r="O275" i="23"/>
  <c r="P275" i="23"/>
  <c r="H36" i="5"/>
  <c r="J43" i="5"/>
  <c r="K15" i="2"/>
  <c r="K20" i="2"/>
  <c r="K23" i="2" s="1"/>
  <c r="I25" i="2"/>
  <c r="I31" i="2" s="1"/>
  <c r="K27" i="2"/>
  <c r="J31" i="2"/>
  <c r="E81" i="33" l="1"/>
  <c r="D81" i="33"/>
  <c r="I69" i="29"/>
  <c r="C81" i="33"/>
  <c r="F81" i="33"/>
  <c r="J20" i="34"/>
  <c r="J21" i="34" s="1"/>
  <c r="I16" i="32"/>
  <c r="I17" i="32" s="1"/>
  <c r="J28" i="34"/>
  <c r="J29" i="34" s="1"/>
  <c r="I24" i="32"/>
  <c r="I25" i="32" s="1"/>
  <c r="I64" i="28"/>
  <c r="K64" i="28"/>
  <c r="G29" i="33"/>
  <c r="M122" i="20"/>
  <c r="N92" i="21"/>
  <c r="N275" i="23"/>
  <c r="N113" i="22"/>
  <c r="I43" i="5"/>
  <c r="H43" i="5"/>
  <c r="K31" i="2"/>
  <c r="G20" i="33"/>
  <c r="G26" i="32"/>
  <c r="K69" i="29"/>
  <c r="G26" i="31"/>
  <c r="G59" i="33"/>
  <c r="G28" i="30"/>
  <c r="M92" i="21"/>
  <c r="M113" i="22"/>
  <c r="K27" i="30"/>
  <c r="G81" i="33" l="1"/>
</calcChain>
</file>

<file path=xl/sharedStrings.xml><?xml version="1.0" encoding="utf-8"?>
<sst xmlns="http://schemas.openxmlformats.org/spreadsheetml/2006/main" count="3321" uniqueCount="1719">
  <si>
    <t xml:space="preserve">  1224        INVERSIONES EN FASE DE PROYECCIÓN O CONSTRUCCIÓN</t>
  </si>
  <si>
    <t>B  A  J A S :</t>
  </si>
  <si>
    <t>CLAVE DE ACTIVIDAD 202/203</t>
  </si>
  <si>
    <t>(CIFRAS EN PESOS)</t>
  </si>
  <si>
    <t>( CIFRAS EN PESOS)</t>
  </si>
  <si>
    <t>REFERENCIA</t>
  </si>
  <si>
    <t xml:space="preserve">  1226        ANTICIPOS A CONTRATISTAS</t>
  </si>
  <si>
    <t>ACTUALIZACIÓN  2008:</t>
  </si>
  <si>
    <t>LICONSA, S.A. DE C.V.</t>
  </si>
  <si>
    <t>LIBRO DE INVENTARIOS Y BALANCES</t>
  </si>
  <si>
    <t>CTA.</t>
  </si>
  <si>
    <t>R.F.C. LIC-950821-M84</t>
  </si>
  <si>
    <t>DOM. RICARDO TORRES #1 C.P. 53390</t>
  </si>
  <si>
    <t>ENTIDAD</t>
  </si>
  <si>
    <t>MUNICIPIO</t>
  </si>
  <si>
    <t>TIPO DE INMUEBLE</t>
  </si>
  <si>
    <t>DIRECCIÓN</t>
  </si>
  <si>
    <t>IMPORTE EDIFICIO Y CONSTRUCCION.</t>
  </si>
  <si>
    <t>REVALUACIÓN</t>
  </si>
  <si>
    <t>SUB-CTA.</t>
  </si>
  <si>
    <t>FECHA DE ADQUISICIÓN</t>
  </si>
  <si>
    <t>CLAVE DE ACTIVIDAD 202 / 203</t>
  </si>
  <si>
    <t>EJERCICIO 2  0  0  6</t>
  </si>
  <si>
    <t>SUPERFICIE (M2)</t>
  </si>
  <si>
    <t>NÚMERO DE ESCRITURA PÚBLICA</t>
  </si>
  <si>
    <t>VALOR HISTORICO</t>
  </si>
  <si>
    <t>INTEGRACIÓN</t>
  </si>
  <si>
    <t>NÚMERO DE ESCRITRA PÚBLICA</t>
  </si>
  <si>
    <t>DEPRECIACIÓN ACUMULADA</t>
  </si>
  <si>
    <t>REVALUACIÓN DE LA DEPRECIACIÓN ACUMULADA</t>
  </si>
  <si>
    <t xml:space="preserve">INTEGRACIÓN </t>
  </si>
  <si>
    <t>CT</t>
  </si>
  <si>
    <t>CEDULA NUM.</t>
  </si>
  <si>
    <t>SSC</t>
  </si>
  <si>
    <t>SSSC</t>
  </si>
  <si>
    <t>ACTIVO NÚMERO</t>
  </si>
  <si>
    <t>DESCRIPCIÓN</t>
  </si>
  <si>
    <t>MARCA</t>
  </si>
  <si>
    <t>MODELO</t>
  </si>
  <si>
    <t>SERIE</t>
  </si>
  <si>
    <t>FACTURA</t>
  </si>
  <si>
    <t>VALOR DE ADQUIISICIÓN</t>
  </si>
  <si>
    <t>REVALUACIÓN DE LA DEPRECIACIÓN</t>
  </si>
  <si>
    <t>TOTAL  ALTAS:</t>
  </si>
  <si>
    <t>A L T A S:</t>
  </si>
  <si>
    <t>A L T A S :</t>
  </si>
  <si>
    <t>TOTAL BAJAS:</t>
  </si>
  <si>
    <t>B A J A S :</t>
  </si>
  <si>
    <t>B A J A S:</t>
  </si>
  <si>
    <t>TOTAL  BAJAS:</t>
  </si>
  <si>
    <t xml:space="preserve"> CONTRATISTA</t>
  </si>
  <si>
    <t>DIRECTOR DE FINANZAS Y PLANEACIÓN</t>
  </si>
  <si>
    <t xml:space="preserve">                             DIRECTOR DE FINANZAS Y PLANEACIÓN</t>
  </si>
  <si>
    <t>EQUIPO DE COMPUTO</t>
  </si>
  <si>
    <t>I N T E G R A C I Ó N</t>
  </si>
  <si>
    <t>REVALUACIÓN  DE  ACTIVO  FIJO</t>
  </si>
  <si>
    <t>CONCEPTO</t>
  </si>
  <si>
    <t>Estado Financiero</t>
  </si>
  <si>
    <t>TERRENOS</t>
  </si>
  <si>
    <t>EQUIPO DE TRANSPORTE</t>
  </si>
  <si>
    <t>TOTAL:</t>
  </si>
  <si>
    <t xml:space="preserve"> I N T E G R A C I Ó N</t>
  </si>
  <si>
    <t>DEPRECIACIÓN   ACUMULADA</t>
  </si>
  <si>
    <t>ALTAS</t>
  </si>
  <si>
    <t>BAJAS</t>
  </si>
  <si>
    <t xml:space="preserve">REVALUACIÓN  DE  LA   DEPRECIACIÓN </t>
  </si>
  <si>
    <t>RESUMEN  ANALÍTICO DE  ACTIVO  FIJO</t>
  </si>
  <si>
    <t>VALOR</t>
  </si>
  <si>
    <t>DEPRECIACIÓN</t>
  </si>
  <si>
    <t>IMPORTE</t>
  </si>
  <si>
    <t>HISTORICO</t>
  </si>
  <si>
    <t>ACUMULADA</t>
  </si>
  <si>
    <t>DE LA DEPRECIACIÓN</t>
  </si>
  <si>
    <t>NETO</t>
  </si>
  <si>
    <t>Altas</t>
  </si>
  <si>
    <t>Bajas</t>
  </si>
  <si>
    <t>SUMA:</t>
  </si>
  <si>
    <t>TOTAL ALTAS:</t>
  </si>
  <si>
    <t>DIRECTOR DE ADMINISTRACIÓN</t>
  </si>
  <si>
    <t>(Cifras en Pesos)</t>
  </si>
  <si>
    <t>1.2.3.1</t>
  </si>
  <si>
    <t>1.2.3.3</t>
  </si>
  <si>
    <t>1.2.4.6</t>
  </si>
  <si>
    <t>1.2.4.1</t>
  </si>
  <si>
    <t>1.2.4.4</t>
  </si>
  <si>
    <t xml:space="preserve">  1.2.3.1        TERRENOS</t>
  </si>
  <si>
    <t>1.2.4.4        E Q U I P O   D E   T R A N S P O R T E</t>
  </si>
  <si>
    <t>EDIFICIOS NO HABITACIONALES</t>
  </si>
  <si>
    <t>MOBILIARIO Y EQUIPO DE ADMINISTRACIÓN</t>
  </si>
  <si>
    <t>MAQUINARIA, OTROS EQUIPOS Y HERRAMIENTAS</t>
  </si>
  <si>
    <t xml:space="preserve">  1.2.3.3        EDIFICIOS NO HABITACIONALES</t>
  </si>
  <si>
    <t>1.2.4.6      M A Q U I N A R I A ,  O T R O S  E Q U I P O S  Y  H E R R A M I E N T A S</t>
  </si>
  <si>
    <t>1.2.4.1       M O B I L I A R I O   Y   E Q U I P O   D E   A D M I N I S T R A C I Ó N</t>
  </si>
  <si>
    <t>1.2.6.1</t>
  </si>
  <si>
    <t>1.2.6.3</t>
  </si>
  <si>
    <t>DEP.ACUM.</t>
  </si>
  <si>
    <t>REVAL. DE LA DEP.</t>
  </si>
  <si>
    <t>EQUIPO DE COMPUTO (Mobiliario y Equipo de Administración)</t>
  </si>
  <si>
    <t>1.2.4.1    -    E Q U I P O   D E   C O M P U T O (Mobiliario y Equipo de Administración)</t>
  </si>
  <si>
    <t>DEPRECIACIÓN ACUMULADA DE BIENES MUEBLES</t>
  </si>
  <si>
    <t>DEPRECIACIÓN ACUMULADA DE BIENES INMUEBLES</t>
  </si>
  <si>
    <t>Cotejado vs. Balanza Consolidado del mes de diciembre/2014.</t>
  </si>
  <si>
    <t>Cotejado vs Balanza Consolidado del mes de diciembre/2014</t>
  </si>
  <si>
    <t>Cotejado vs. Balanza Consolidada del mes de diciembre/2014</t>
  </si>
  <si>
    <t>1.2.5.1</t>
  </si>
  <si>
    <t>SOFTWARE</t>
  </si>
  <si>
    <t>1.2.5.1    -    S O F T W A R E</t>
  </si>
  <si>
    <t>S/SERIE</t>
  </si>
  <si>
    <t>CREPACO</t>
  </si>
  <si>
    <t>EJERCICIO   2  0  1  7</t>
  </si>
  <si>
    <t>SALDO AL 31 DE DICIEMBRE DE 2017:</t>
  </si>
  <si>
    <t>LIC. MARCO ANTONIO LOAIZA MONTAÑO</t>
  </si>
  <si>
    <t>LIC. ALEJANDRO DE JESÚS KURI OLIVERA</t>
  </si>
  <si>
    <t>SALDO A  2016:</t>
  </si>
  <si>
    <t>ACTUALIZACIÓN 2017</t>
  </si>
  <si>
    <t>SALDO AL 31 DE DICIEMBRE DE 2017</t>
  </si>
  <si>
    <t xml:space="preserve">    LIC ALEJANDRO DE JESÚS KURI OLIVERA</t>
  </si>
  <si>
    <t xml:space="preserve">                            LIC. MARCO ANTONIO LOAIZA MONTAÑO</t>
  </si>
  <si>
    <t xml:space="preserve">                                                 LIC. MARCO ANTONIO LOAIZA MONTAÑO</t>
  </si>
  <si>
    <t>SALDO A 2016</t>
  </si>
  <si>
    <t xml:space="preserve"> LIC. MARCO ANTONIO LOAIZA MONTAÑO</t>
  </si>
  <si>
    <t xml:space="preserve">  EJERCICIO  2  0  1  7</t>
  </si>
  <si>
    <t xml:space="preserve">                                                             LIC. MARCO ANTONIO LOAIZA MONTAÑO</t>
  </si>
  <si>
    <t>SIEMENS</t>
  </si>
  <si>
    <t>S/M</t>
  </si>
  <si>
    <t>S/S</t>
  </si>
  <si>
    <t>OHAUS</t>
  </si>
  <si>
    <t>ADVENTURER</t>
  </si>
  <si>
    <t>MOTORREDUCTOR</t>
  </si>
  <si>
    <t>SUMITOMO</t>
  </si>
  <si>
    <t>SM CYCLO</t>
  </si>
  <si>
    <t>BOMBA CENTRIFUGA SANITARIA</t>
  </si>
  <si>
    <t>INVERSOR DE FRECUENCIA</t>
  </si>
  <si>
    <t>DELTA</t>
  </si>
  <si>
    <t>VFD312</t>
  </si>
  <si>
    <t>CENTRIFUGA</t>
  </si>
  <si>
    <t>S/MODELO</t>
  </si>
  <si>
    <t>FLUKE</t>
  </si>
  <si>
    <t>BOMBA SUMERGIBLE</t>
  </si>
  <si>
    <t>S/MARCA</t>
  </si>
  <si>
    <t>MOTOR ELECTRICO</t>
  </si>
  <si>
    <t>LACTICHECK</t>
  </si>
  <si>
    <t>PAGE Y PED</t>
  </si>
  <si>
    <t>LC-01/A</t>
  </si>
  <si>
    <t>VOLTEADOR Y GUARDA DE CANTARAS EN ACERO INOX.</t>
  </si>
  <si>
    <t>AHRMA SOLU</t>
  </si>
  <si>
    <t>WEG</t>
  </si>
  <si>
    <t>TANQUE PRECARGADO</t>
  </si>
  <si>
    <t>SERVICIOS DE PROCESO</t>
  </si>
  <si>
    <t>EXTINTOR</t>
  </si>
  <si>
    <t>MAQUINA DE ESCRIBIR ELECTRICA</t>
  </si>
  <si>
    <t>PANASONIC</t>
  </si>
  <si>
    <t>SILLA DE METAL</t>
  </si>
  <si>
    <t>ESCRITORIO DE MADERA</t>
  </si>
  <si>
    <t>SIMEX</t>
  </si>
  <si>
    <t>TELEFONO MULTILINEAS</t>
  </si>
  <si>
    <t>ARCHIVERO DE MADERA.</t>
  </si>
  <si>
    <t>SILLA DE METAL.</t>
  </si>
  <si>
    <t>CREDENZA.</t>
  </si>
  <si>
    <t>CESTO PAPELERO DE MADERA.</t>
  </si>
  <si>
    <t>DISPLAN</t>
  </si>
  <si>
    <t>RADIO ONDA CORTA Y/O LARGA</t>
  </si>
  <si>
    <t>MOTOROLA</t>
  </si>
  <si>
    <t>BOMBA PARA AGUA DE CISTERNA.</t>
  </si>
  <si>
    <t>CANASTILLA CROMADA.</t>
  </si>
  <si>
    <t>PASILLO DE REVISION MADERA</t>
  </si>
  <si>
    <t>VENTILADOR.</t>
  </si>
  <si>
    <t>BIRTMAN</t>
  </si>
  <si>
    <t>OLIVETTI</t>
  </si>
  <si>
    <t>OLYMPIA</t>
  </si>
  <si>
    <t>EXTINTOR DE GAS HALON</t>
  </si>
  <si>
    <t>EXAIN</t>
  </si>
  <si>
    <t>BANCO DE COCINETA</t>
  </si>
  <si>
    <t>SILLON SEMIEJECUTIVO</t>
  </si>
  <si>
    <t>IBM</t>
  </si>
  <si>
    <t>N.T.</t>
  </si>
  <si>
    <t>MERIDIAN</t>
  </si>
  <si>
    <t>4204 AL 4208</t>
  </si>
  <si>
    <t>OFILINEAS</t>
  </si>
  <si>
    <t>ENFRIADOR Y CALENTADOR DE AGUA</t>
  </si>
  <si>
    <t>PURESA</t>
  </si>
  <si>
    <t>SONY</t>
  </si>
  <si>
    <t>SILLA SECRETARIAL</t>
  </si>
  <si>
    <t>SILLA DE TRABAJO</t>
  </si>
  <si>
    <t>COMER XLZ</t>
  </si>
  <si>
    <t>SILLA EJECUTIVA</t>
  </si>
  <si>
    <t>SILLA APILABLE</t>
  </si>
  <si>
    <t>TELEFONO UNILINEA ENLAZADOR.</t>
  </si>
  <si>
    <t>NORTEL</t>
  </si>
  <si>
    <t>M9712</t>
  </si>
  <si>
    <t>TELEFONO UNILINEA ENLAZADOR</t>
  </si>
  <si>
    <t>CALCULADORA ELECTRONICA</t>
  </si>
  <si>
    <t>CASIO</t>
  </si>
  <si>
    <t>CANON</t>
  </si>
  <si>
    <t>LG</t>
  </si>
  <si>
    <t>GR-154-SF</t>
  </si>
  <si>
    <t>VENTILADOR DE PEDESTAL</t>
  </si>
  <si>
    <t>GONDOLA</t>
  </si>
  <si>
    <t>CESTO PARA BASURA</t>
  </si>
  <si>
    <t>SILLA FIJA</t>
  </si>
  <si>
    <t>CALCULADORA</t>
  </si>
  <si>
    <t>S/N</t>
  </si>
  <si>
    <t>LOCKER</t>
  </si>
  <si>
    <t>PONTEVEDRA</t>
  </si>
  <si>
    <t>EQUIPO DE AIRE ACONDICIONADO</t>
  </si>
  <si>
    <t>BOTADERO</t>
  </si>
  <si>
    <t>I.B.M.</t>
  </si>
  <si>
    <t>MAQUINA CALCULADORA ELECTRICA</t>
  </si>
  <si>
    <t>CARRIER</t>
  </si>
  <si>
    <t>SILLON SEMI-EJECUTIVO</t>
  </si>
  <si>
    <t>BOSCH</t>
  </si>
  <si>
    <t>MESA PARA COMEDOR</t>
  </si>
  <si>
    <t>SILLA FIJA APILABLE TAPIZADA EN TELA</t>
  </si>
  <si>
    <t>UNEERHMESH</t>
  </si>
  <si>
    <t>GE</t>
  </si>
  <si>
    <t>ACS230</t>
  </si>
  <si>
    <t>CESTO PAPELERO DE METAL</t>
  </si>
  <si>
    <t>SILLA</t>
  </si>
  <si>
    <t>RELOJ CHECADOR</t>
  </si>
  <si>
    <t>HP</t>
  </si>
  <si>
    <t>REGULADOR DE VOLTAJE</t>
  </si>
  <si>
    <t>MAQUINA DE ESCRIBIR ELECTRICA 995</t>
  </si>
  <si>
    <t>196-C</t>
  </si>
  <si>
    <t>M-05894</t>
  </si>
  <si>
    <t>LOPEZ MORT</t>
  </si>
  <si>
    <t>SARO</t>
  </si>
  <si>
    <t>SILLON OPERACIONAL CON BRAZOS GIRATORIO</t>
  </si>
  <si>
    <t>ARCHIVERO DE 4 GAVETAS</t>
  </si>
  <si>
    <t>ATON</t>
  </si>
  <si>
    <t>SERIE GEOM</t>
  </si>
  <si>
    <t>MESA VERTICAL P/MICROCOMPUTADORA</t>
  </si>
  <si>
    <t>HT1</t>
  </si>
  <si>
    <t>ACER</t>
  </si>
  <si>
    <t>CPD-5314E</t>
  </si>
  <si>
    <t>LENTE PARA CAMARA</t>
  </si>
  <si>
    <t>SIGMA</t>
  </si>
  <si>
    <t>PERMO</t>
  </si>
  <si>
    <t>CLOVER</t>
  </si>
  <si>
    <t>SUMADORA</t>
  </si>
  <si>
    <t>MP11DX</t>
  </si>
  <si>
    <t>MP-11DX</t>
  </si>
  <si>
    <t>NISSAN</t>
  </si>
  <si>
    <t>RENAULT</t>
  </si>
  <si>
    <t>CHEVROLET</t>
  </si>
  <si>
    <t>CAMIONETA PICK UP</t>
  </si>
  <si>
    <t>FORD</t>
  </si>
  <si>
    <t>CAMIONETA DOBLE CABINA</t>
  </si>
  <si>
    <t>MONITOR</t>
  </si>
  <si>
    <t>LANIX</t>
  </si>
  <si>
    <t>IMPRESORA LASER</t>
  </si>
  <si>
    <t>LEXMARK</t>
  </si>
  <si>
    <t>SIASA</t>
  </si>
  <si>
    <t>OMNI</t>
  </si>
  <si>
    <t>DISPOSITIVO PDA</t>
  </si>
  <si>
    <t>TUNGSTEN W</t>
  </si>
  <si>
    <t>DELL</t>
  </si>
  <si>
    <t>H.P.</t>
  </si>
  <si>
    <t>XEROX</t>
  </si>
  <si>
    <t>HP2500 CM</t>
  </si>
  <si>
    <t>BEST POWER</t>
  </si>
  <si>
    <t>UT8K</t>
  </si>
  <si>
    <t>PALM</t>
  </si>
  <si>
    <t>TELEFONO IP TIPO BASIC</t>
  </si>
  <si>
    <t>3COM</t>
  </si>
  <si>
    <t>10401SPKRB</t>
  </si>
  <si>
    <t>1613-1614</t>
  </si>
  <si>
    <t>GABINETE MICROCOMPUTADORA</t>
  </si>
  <si>
    <t>ALASKA</t>
  </si>
  <si>
    <t>SISTEMA UPS DE FUERZA ININTERRUMPIBLE</t>
  </si>
  <si>
    <t>SOLA BASIC</t>
  </si>
  <si>
    <t>XRN21</t>
  </si>
  <si>
    <t>LATITUDE E</t>
  </si>
  <si>
    <t>IMPRESORA DE MATRIZ DE ALTA VELOCIDAD</t>
  </si>
  <si>
    <t>DATAPRODUC</t>
  </si>
  <si>
    <t>TRIPPLITE</t>
  </si>
  <si>
    <t>SU6000RT3U</t>
  </si>
  <si>
    <t>M4000DT450</t>
  </si>
  <si>
    <t>MOUSE</t>
  </si>
  <si>
    <t>TECLADO</t>
  </si>
  <si>
    <t>IMPRESORA LASER 21P</t>
  </si>
  <si>
    <t>TOP</t>
  </si>
  <si>
    <t>XEROX DOCU</t>
  </si>
  <si>
    <t>2562C</t>
  </si>
  <si>
    <t>EPSON</t>
  </si>
  <si>
    <t>6000 PLUS</t>
  </si>
  <si>
    <t>3C10401SPK</t>
  </si>
  <si>
    <t>1613/1614</t>
  </si>
  <si>
    <t>AUTOMOVIL SEDAN</t>
  </si>
  <si>
    <t>CAMION CON CAJA REFRIGERADORA</t>
  </si>
  <si>
    <t>CAMIONETA PICK UP DOBLE CABINA</t>
  </si>
  <si>
    <t>EJERCICIO   2 0 1 8</t>
  </si>
  <si>
    <t>Saldo a  2017</t>
  </si>
  <si>
    <t>Actualización 2018</t>
  </si>
  <si>
    <t>Saldo al 31 de Diciembre 2018</t>
  </si>
  <si>
    <t>Saldo a 2017</t>
  </si>
  <si>
    <t>TITULAR UNIDAD DE ADMINISTRACIÓN Y FINANZAS</t>
  </si>
  <si>
    <t>LIC. RENE GAVÍRA SEGRESTE</t>
  </si>
  <si>
    <t>EJERCICIO   2  0  1  8</t>
  </si>
  <si>
    <t>SALDO A 2017:</t>
  </si>
  <si>
    <t xml:space="preserve"> ACTUALIZACIÓN  2018:</t>
  </si>
  <si>
    <t>SALDO AL 31 DE DICIEMBRE DE 2018:</t>
  </si>
  <si>
    <t>SALDO A  2017:</t>
  </si>
  <si>
    <t>ACTUALIZACIÓN  2018:</t>
  </si>
  <si>
    <t xml:space="preserve">       LIC. RENE GAVÍRA SEGRESTE</t>
  </si>
  <si>
    <t>TITULAR UNIDAD ADMINISTRACIÓN Y FINANZAS</t>
  </si>
  <si>
    <t>EJERCICIO  2 0 1 8</t>
  </si>
  <si>
    <t>ACTUALIZACIÓN 2018</t>
  </si>
  <si>
    <t>SALDO AL 31 DE DICIEMBRE DE 2018</t>
  </si>
  <si>
    <t>ACTUALIZACIÓN 2018:</t>
  </si>
  <si>
    <t>OAXACA</t>
  </si>
  <si>
    <t>GUADALUPE ETLA</t>
  </si>
  <si>
    <t>PLANTA</t>
  </si>
  <si>
    <t>CARR. OAXACA MÉXICO KM. 25 GPE. ETLA</t>
  </si>
  <si>
    <t>204-000948-6</t>
  </si>
  <si>
    <t>BASCULA PESADORA TIPO INDUSTRIAL</t>
  </si>
  <si>
    <t>29/10/03</t>
  </si>
  <si>
    <t>204-000949-6</t>
  </si>
  <si>
    <t>BASCULA PESADORA TIPO</t>
  </si>
  <si>
    <t>204-001048-6</t>
  </si>
  <si>
    <t>31/12/05</t>
  </si>
  <si>
    <t>204-001051-6</t>
  </si>
  <si>
    <t>204-001053-6</t>
  </si>
  <si>
    <t>204-001055-6</t>
  </si>
  <si>
    <t>204-001255-6</t>
  </si>
  <si>
    <t>7W1230009</t>
  </si>
  <si>
    <t>30/11/11</t>
  </si>
  <si>
    <t>204-001256-6</t>
  </si>
  <si>
    <t>7W1280005</t>
  </si>
  <si>
    <t>204-001136-6</t>
  </si>
  <si>
    <t>AE</t>
  </si>
  <si>
    <t>09/12/09</t>
  </si>
  <si>
    <t>204-001140-6</t>
  </si>
  <si>
    <t>204-001144-6</t>
  </si>
  <si>
    <t>204-001164-6</t>
  </si>
  <si>
    <t>WEB</t>
  </si>
  <si>
    <t>18/12/09</t>
  </si>
  <si>
    <t>204-001167-6</t>
  </si>
  <si>
    <t>204-001173-6</t>
  </si>
  <si>
    <t>204-001198-6</t>
  </si>
  <si>
    <t>CODIFICADOR POR TRANSFERENCIA</t>
  </si>
  <si>
    <t>NORWOOD</t>
  </si>
  <si>
    <t>53 LT</t>
  </si>
  <si>
    <t>53LTI-P-01247</t>
  </si>
  <si>
    <t>18/10/10</t>
  </si>
  <si>
    <t>204-001200-6</t>
  </si>
  <si>
    <t>PLANTA ELECTRICA 80 KW</t>
  </si>
  <si>
    <t>OTTOMOTORE</t>
  </si>
  <si>
    <t>48TA3.9G3</t>
  </si>
  <si>
    <t>204-001247-6</t>
  </si>
  <si>
    <t>7W1280007</t>
  </si>
  <si>
    <t>204-001248-6</t>
  </si>
  <si>
    <t>7W1230002</t>
  </si>
  <si>
    <t>204-001250-6</t>
  </si>
  <si>
    <t>7W1280001</t>
  </si>
  <si>
    <t>204-001253-6</t>
  </si>
  <si>
    <t>7W1280002</t>
  </si>
  <si>
    <t>204-001258-6</t>
  </si>
  <si>
    <t>7W1280008</t>
  </si>
  <si>
    <t>204-000091-6</t>
  </si>
  <si>
    <t>TRANSPORTADOR</t>
  </si>
  <si>
    <t>01/12/82</t>
  </si>
  <si>
    <t>303-001082-6</t>
  </si>
  <si>
    <t>TABLERO DE ALARMA</t>
  </si>
  <si>
    <t>NR-47-6</t>
  </si>
  <si>
    <t>31/12/93</t>
  </si>
  <si>
    <t>303-002822-6</t>
  </si>
  <si>
    <t>LMA21011A</t>
  </si>
  <si>
    <t>01/12/04</t>
  </si>
  <si>
    <t>303-000342-6</t>
  </si>
  <si>
    <t>SILO HORIZONTAL</t>
  </si>
  <si>
    <t>NR-392-1</t>
  </si>
  <si>
    <t>303-000344-6</t>
  </si>
  <si>
    <t>SILO HORIZONTAL 15,000</t>
  </si>
  <si>
    <t>NR-392-7</t>
  </si>
  <si>
    <t>303-000473-6</t>
  </si>
  <si>
    <t>MOTOR DE TANQUE SILO No.3</t>
  </si>
  <si>
    <t>NR-505-3</t>
  </si>
  <si>
    <t>303-000474-6</t>
  </si>
  <si>
    <t>REDUCTOR (AGITADOR)</t>
  </si>
  <si>
    <t>NR-505-04</t>
  </si>
  <si>
    <t>303-000522-6</t>
  </si>
  <si>
    <t>VALVULA</t>
  </si>
  <si>
    <t>KEYSTONE</t>
  </si>
  <si>
    <t>072-80</t>
  </si>
  <si>
    <t>303-000008-6</t>
  </si>
  <si>
    <t>28/05/89</t>
  </si>
  <si>
    <t>303-000011-6</t>
  </si>
  <si>
    <t>303-000173-6</t>
  </si>
  <si>
    <t>MOTOR TRIFASICO</t>
  </si>
  <si>
    <t>KMR 132</t>
  </si>
  <si>
    <t>410027/85</t>
  </si>
  <si>
    <t>28/09/88</t>
  </si>
  <si>
    <t>303-000602-6</t>
  </si>
  <si>
    <t>TRANSPORTADOR DE BOTES DOBLES DE CALDERA</t>
  </si>
  <si>
    <t>NR-123-2</t>
  </si>
  <si>
    <t>303-000605-6</t>
  </si>
  <si>
    <t>MOTOR REDUCTOR</t>
  </si>
  <si>
    <t>G.ELECTRIC</t>
  </si>
  <si>
    <t>18KT204GA</t>
  </si>
  <si>
    <t>NR-123-3</t>
  </si>
  <si>
    <t>303-000609-6</t>
  </si>
  <si>
    <t>TINA DE ACERO INOX 700 LTS</t>
  </si>
  <si>
    <t>NR-123-5</t>
  </si>
  <si>
    <t>303-000651-6</t>
  </si>
  <si>
    <t>16-35220</t>
  </si>
  <si>
    <t>303-000653-6</t>
  </si>
  <si>
    <t>MOTOR TRIF. A BOMBA CENTRIF.</t>
  </si>
  <si>
    <t>RELIANCE</t>
  </si>
  <si>
    <t>P18G5270 ARA</t>
  </si>
  <si>
    <t>303-000670-6</t>
  </si>
  <si>
    <t>MOTOR TRIFASICO DE AGITADOR</t>
  </si>
  <si>
    <t>TIPO P</t>
  </si>
  <si>
    <t>P56G3787 M-H2</t>
  </si>
  <si>
    <t>303-000677-6</t>
  </si>
  <si>
    <t>MOTOR TRIFASICO DE REDUC DE AGITADOR DE TANQUE</t>
  </si>
  <si>
    <t>P56F3787N1 HX</t>
  </si>
  <si>
    <t>303-000678-6</t>
  </si>
  <si>
    <t>BOMBA SANITARIA DESCARGA PIPAS</t>
  </si>
  <si>
    <t>16-35643</t>
  </si>
  <si>
    <t>303-000718-6</t>
  </si>
  <si>
    <t>MOTOR TRIFASICO DE BOMBA DE AGUA HELADA</t>
  </si>
  <si>
    <t>US 25 MEXI</t>
  </si>
  <si>
    <t>RC</t>
  </si>
  <si>
    <t>303-000774-6</t>
  </si>
  <si>
    <t>MOTO-BOMBA CENTRIFUGA DE TANQUE</t>
  </si>
  <si>
    <t>ASE</t>
  </si>
  <si>
    <t>6-779</t>
  </si>
  <si>
    <t>303-000776-6</t>
  </si>
  <si>
    <t>MOTO-BOMBA DE RECIRC DE AGUA</t>
  </si>
  <si>
    <t>IRF32572YC</t>
  </si>
  <si>
    <t>5318-759</t>
  </si>
  <si>
    <t>303-000850-6</t>
  </si>
  <si>
    <t>TINA GALVANIZADA</t>
  </si>
  <si>
    <t>NR-163-6</t>
  </si>
  <si>
    <t>303-000661-6</t>
  </si>
  <si>
    <t>ENFRIADOR DE PLACAS 25</t>
  </si>
  <si>
    <t>CXL-2765</t>
  </si>
  <si>
    <t>303-000685-6</t>
  </si>
  <si>
    <t>TABLERO ALUMBRADO E INSTRUMENTOS</t>
  </si>
  <si>
    <t>FED.PACIFI</t>
  </si>
  <si>
    <t>NR-134-5</t>
  </si>
  <si>
    <t>303-000698-6</t>
  </si>
  <si>
    <t>TRAMPA DE ACEITE DEL COMPRESOR DE AMONIACO</t>
  </si>
  <si>
    <t>05-2423</t>
  </si>
  <si>
    <t>303-000710-6</t>
  </si>
  <si>
    <t>ACUMULADOR  DE AMONIACO C/RECUBRIMIENTO</t>
  </si>
  <si>
    <t>NR-141-1</t>
  </si>
  <si>
    <t>303-000825-6</t>
  </si>
  <si>
    <t>CALENTADOR DE AGUA</t>
  </si>
  <si>
    <t>CAL-OREX</t>
  </si>
  <si>
    <t>G-GON</t>
  </si>
  <si>
    <t>761247-40</t>
  </si>
  <si>
    <t>303-000827-6</t>
  </si>
  <si>
    <t>TANQUE ESTACIONARIO PARA GAS BUTANO</t>
  </si>
  <si>
    <t>NR-153-3</t>
  </si>
  <si>
    <t>303-000852-6</t>
  </si>
  <si>
    <t>PLACA CALIENTE 6-600 C</t>
  </si>
  <si>
    <t>SYBRON THE</t>
  </si>
  <si>
    <t>HPA2245 MI</t>
  </si>
  <si>
    <t>303-003137-6</t>
  </si>
  <si>
    <t>BOMBA SUMERGIBLE SANITARIA</t>
  </si>
  <si>
    <t>ACUARIA07</t>
  </si>
  <si>
    <t>4M A</t>
  </si>
  <si>
    <t>V-00430</t>
  </si>
  <si>
    <t>31/10/09</t>
  </si>
  <si>
    <t>303-000839-6</t>
  </si>
  <si>
    <t>PRECISION</t>
  </si>
  <si>
    <t>SHALFORM</t>
  </si>
  <si>
    <t>9311-109</t>
  </si>
  <si>
    <t>303-000841-6</t>
  </si>
  <si>
    <t>GERBER</t>
  </si>
  <si>
    <t>303-000844-6</t>
  </si>
  <si>
    <t>ACIDIMETRO ( PISTOLA SALUT)</t>
  </si>
  <si>
    <t>NR-162-2</t>
  </si>
  <si>
    <t>303-000647-6</t>
  </si>
  <si>
    <t>TANQUES Y RECIPIENTES</t>
  </si>
  <si>
    <t>NR-125-7</t>
  </si>
  <si>
    <t>303-000676-6</t>
  </si>
  <si>
    <t>REALIANCE</t>
  </si>
  <si>
    <t>SREP56WG16</t>
  </si>
  <si>
    <t>498869-LX</t>
  </si>
  <si>
    <t>303-000699-6</t>
  </si>
  <si>
    <t>RYMSASAGYN</t>
  </si>
  <si>
    <t>HMV1003G</t>
  </si>
  <si>
    <t>DB5</t>
  </si>
  <si>
    <t>303-000703-6</t>
  </si>
  <si>
    <t>TRAMPA</t>
  </si>
  <si>
    <t>05-2420</t>
  </si>
  <si>
    <t>303-000704-6</t>
  </si>
  <si>
    <t>RYMSA SAGM</t>
  </si>
  <si>
    <t>HMV 1003G</t>
  </si>
  <si>
    <t>DBS</t>
  </si>
  <si>
    <t>303-000711-6</t>
  </si>
  <si>
    <t>REFRIGERAT</t>
  </si>
  <si>
    <t>7-0175</t>
  </si>
  <si>
    <t>303-000712-6</t>
  </si>
  <si>
    <t>S7E</t>
  </si>
  <si>
    <t>303-000714-6</t>
  </si>
  <si>
    <t>HENRY</t>
  </si>
  <si>
    <t>NR-141-5</t>
  </si>
  <si>
    <t>303-000783-6</t>
  </si>
  <si>
    <t>VLAVULA MANUAL SANITARIA</t>
  </si>
  <si>
    <t>SHNK</t>
  </si>
  <si>
    <t>NR-150-1</t>
  </si>
  <si>
    <t>303-000854-6</t>
  </si>
  <si>
    <t>HENRM</t>
  </si>
  <si>
    <t>NR-141-5-1</t>
  </si>
  <si>
    <t>303-000856-6</t>
  </si>
  <si>
    <t>NR-150-1-2</t>
  </si>
  <si>
    <t>303-000713-6</t>
  </si>
  <si>
    <t>PHILLIPS</t>
  </si>
  <si>
    <t>D-1016W</t>
  </si>
  <si>
    <t>303-002467-6</t>
  </si>
  <si>
    <t>SPRAY BALL GIRATORIOS PARA SILOS</t>
  </si>
  <si>
    <t>TOFTEJORG</t>
  </si>
  <si>
    <t>TJ-20G</t>
  </si>
  <si>
    <t>30/11/03</t>
  </si>
  <si>
    <t>303-002468-6</t>
  </si>
  <si>
    <t>SANI-MAGNU</t>
  </si>
  <si>
    <t>303-002469-6</t>
  </si>
  <si>
    <t>SANI MAGNU</t>
  </si>
  <si>
    <t>303-002479-6</t>
  </si>
  <si>
    <t>VOLTEADOR Y GUARDA DE CANTATAS</t>
  </si>
  <si>
    <t>303-002522-6</t>
  </si>
  <si>
    <t>VOLTEADOR Y GUARDA EN ACERO INOX.</t>
  </si>
  <si>
    <t>303-002528-6</t>
  </si>
  <si>
    <t>303-002547-6</t>
  </si>
  <si>
    <t>ALTAMIRA</t>
  </si>
  <si>
    <t>AIT-119</t>
  </si>
  <si>
    <t>303-002586-6</t>
  </si>
  <si>
    <t>303-002613-6</t>
  </si>
  <si>
    <t>LMA21004A</t>
  </si>
  <si>
    <t>303-002632-6</t>
  </si>
  <si>
    <t>S/M.</t>
  </si>
  <si>
    <t>S/S.</t>
  </si>
  <si>
    <t>303-002685-6</t>
  </si>
  <si>
    <t>LMA-21026A</t>
  </si>
  <si>
    <t>303-002730-6</t>
  </si>
  <si>
    <t>303-002819-6</t>
  </si>
  <si>
    <t>304-003170-6</t>
  </si>
  <si>
    <t>31/08/09</t>
  </si>
  <si>
    <t>330-002028-6</t>
  </si>
  <si>
    <t>MOTORDELCOMPRESORDEAIRENo1100HP</t>
  </si>
  <si>
    <t>REMSA</t>
  </si>
  <si>
    <t>K230333432-3</t>
  </si>
  <si>
    <t>01/12/88</t>
  </si>
  <si>
    <t>BAÑO MARIA</t>
  </si>
  <si>
    <t>101-019433-7</t>
  </si>
  <si>
    <t>HORNO DE MICROONDAS 1.4 PIES CUB</t>
  </si>
  <si>
    <t>MABE</t>
  </si>
  <si>
    <t>XO1410MD</t>
  </si>
  <si>
    <t>11051929C00416</t>
  </si>
  <si>
    <t>01/11/11</t>
  </si>
  <si>
    <t>101-019442-7</t>
  </si>
  <si>
    <t>11051929C00643</t>
  </si>
  <si>
    <t>101-019435-7</t>
  </si>
  <si>
    <t>11051929C00649</t>
  </si>
  <si>
    <t>101-019434-7</t>
  </si>
  <si>
    <t>11051929C00918</t>
  </si>
  <si>
    <t>101-019440-7</t>
  </si>
  <si>
    <t>11051929C01196</t>
  </si>
  <si>
    <t>101-001478-7</t>
  </si>
  <si>
    <t>78-2056887</t>
  </si>
  <si>
    <t>30/11/82</t>
  </si>
  <si>
    <t>101-004290-7</t>
  </si>
  <si>
    <t>SILLA SECRETARIAL GIRATORIA</t>
  </si>
  <si>
    <t>OS-42</t>
  </si>
  <si>
    <t>0096</t>
  </si>
  <si>
    <t>01/11/82</t>
  </si>
  <si>
    <t>101-000044-7</t>
  </si>
  <si>
    <t>BASURERO DE LAMINA PINTADO</t>
  </si>
  <si>
    <t>JON HAUCKE</t>
  </si>
  <si>
    <t>BSP</t>
  </si>
  <si>
    <t>101-000046-7</t>
  </si>
  <si>
    <t>101-000389-7</t>
  </si>
  <si>
    <t>101-001434-7</t>
  </si>
  <si>
    <t>101-001831-7</t>
  </si>
  <si>
    <t>SOFA 3 PLAZAS TAPIZ PIEL NEGRA</t>
  </si>
  <si>
    <t>ELDON</t>
  </si>
  <si>
    <t>1327-4</t>
  </si>
  <si>
    <t>101-001882-7</t>
  </si>
  <si>
    <t>SILLON FIJO</t>
  </si>
  <si>
    <t>ENGCM-138</t>
  </si>
  <si>
    <t>101-002034-7</t>
  </si>
  <si>
    <t>DM NAL</t>
  </si>
  <si>
    <t>SIE 204</t>
  </si>
  <si>
    <t>01/05/83</t>
  </si>
  <si>
    <t>101-002281-7</t>
  </si>
  <si>
    <t>ARCHIVERO 3 GAVETAS</t>
  </si>
  <si>
    <t>RVERT.3G</t>
  </si>
  <si>
    <t>01/12/85</t>
  </si>
  <si>
    <t>101-006911-7</t>
  </si>
  <si>
    <t>01/12/93</t>
  </si>
  <si>
    <t>101-006125-7</t>
  </si>
  <si>
    <t>101-006186-7</t>
  </si>
  <si>
    <t>101-007228-7</t>
  </si>
  <si>
    <t>101-007500-7</t>
  </si>
  <si>
    <t>101-007557-7</t>
  </si>
  <si>
    <t>101-007564-7</t>
  </si>
  <si>
    <t>101-004761-7</t>
  </si>
  <si>
    <t>NR-1228-1</t>
  </si>
  <si>
    <t>01/01/94</t>
  </si>
  <si>
    <t>101-010134-7</t>
  </si>
  <si>
    <t>CPD6542</t>
  </si>
  <si>
    <t>01/06/94</t>
  </si>
  <si>
    <t>C-07706</t>
  </si>
  <si>
    <t>101-009862-7</t>
  </si>
  <si>
    <t>SILLA DE SALA DE JUNTAS RESPALDO BAJO</t>
  </si>
  <si>
    <t>302-G/REG</t>
  </si>
  <si>
    <t>01/03/94</t>
  </si>
  <si>
    <t>101-010781-7</t>
  </si>
  <si>
    <t>SILLON EJECUTIVO RESPALDO ALTO CON BRAZOS</t>
  </si>
  <si>
    <t>3030-6</t>
  </si>
  <si>
    <t>01/12/94</t>
  </si>
  <si>
    <t>101-011005-7</t>
  </si>
  <si>
    <t>VIDEOGRABADORA</t>
  </si>
  <si>
    <t>101-011688-7</t>
  </si>
  <si>
    <t>ENGARGOLADORA MANUAL</t>
  </si>
  <si>
    <t>WIRE</t>
  </si>
  <si>
    <t>EB/32</t>
  </si>
  <si>
    <t>3-1 (P.B/031165)</t>
  </si>
  <si>
    <t>01/08/95</t>
  </si>
  <si>
    <t>101-011766-7</t>
  </si>
  <si>
    <t>CESTO PAPELERO EN CHAPA DE ENCINO</t>
  </si>
  <si>
    <t>SE-729</t>
  </si>
  <si>
    <t>01/10/95</t>
  </si>
  <si>
    <t>101-008178-7</t>
  </si>
  <si>
    <t>CESTO PAPELERO</t>
  </si>
  <si>
    <t>037</t>
  </si>
  <si>
    <t>01/05/84</t>
  </si>
  <si>
    <t>101-012677-7</t>
  </si>
  <si>
    <t>SILLON SECRETARIAL CON BRAZOS Y RODAJAS</t>
  </si>
  <si>
    <t>01/12/96</t>
  </si>
  <si>
    <t>101-013004-7</t>
  </si>
  <si>
    <t>MAQUINA DE ESCRIBIR</t>
  </si>
  <si>
    <t>COMFORTYPE</t>
  </si>
  <si>
    <t>0475714</t>
  </si>
  <si>
    <t>01/10/97</t>
  </si>
  <si>
    <t>M0799</t>
  </si>
  <si>
    <t>101-013607-7</t>
  </si>
  <si>
    <t>CPD-3534</t>
  </si>
  <si>
    <t>01/06/98</t>
  </si>
  <si>
    <t>101-014024-7</t>
  </si>
  <si>
    <t>ARCHIVERO DE MADERA</t>
  </si>
  <si>
    <t>01/01/81</t>
  </si>
  <si>
    <t>101-014005-7</t>
  </si>
  <si>
    <t>01/10/99</t>
  </si>
  <si>
    <t>101-014736-7</t>
  </si>
  <si>
    <t>SILLA SECRETARIAL ERGONOMICA</t>
  </si>
  <si>
    <t>B300</t>
  </si>
  <si>
    <t>01/12/99</t>
  </si>
  <si>
    <t>101-014540-7</t>
  </si>
  <si>
    <t>M0001992</t>
  </si>
  <si>
    <t>09/05/00</t>
  </si>
  <si>
    <t>33-0059</t>
  </si>
  <si>
    <t>101-015219-7</t>
  </si>
  <si>
    <t>SILLON SEMI-EJECUTIVO RESPALDO MEDIO</t>
  </si>
  <si>
    <t>31/10/00</t>
  </si>
  <si>
    <t>101-015158-7</t>
  </si>
  <si>
    <t>SILLON EJECUTIVO RESPALDO ALTO</t>
  </si>
  <si>
    <t>22704ATGE</t>
  </si>
  <si>
    <t>101-015180-7</t>
  </si>
  <si>
    <t>101-015356-7</t>
  </si>
  <si>
    <t>CALCULADORA DE ESCRITORIO</t>
  </si>
  <si>
    <t>D-120V</t>
  </si>
  <si>
    <t>31/12/00</t>
  </si>
  <si>
    <t>101-016180-7</t>
  </si>
  <si>
    <t>01/11/00</t>
  </si>
  <si>
    <t>101-016440-7</t>
  </si>
  <si>
    <t>101-016977-7</t>
  </si>
  <si>
    <t>VON HAUCKE</t>
  </si>
  <si>
    <t>31/12/01</t>
  </si>
  <si>
    <t>101-016982-7</t>
  </si>
  <si>
    <t>101-016987-7</t>
  </si>
  <si>
    <t>101-016997-7</t>
  </si>
  <si>
    <t>101-017412-7</t>
  </si>
  <si>
    <t>0007412387</t>
  </si>
  <si>
    <t>22/12/03</t>
  </si>
  <si>
    <t>101-017633-7</t>
  </si>
  <si>
    <t>80-400</t>
  </si>
  <si>
    <t>30/06/05</t>
  </si>
  <si>
    <t>101-017861-7</t>
  </si>
  <si>
    <t>09/10/06</t>
  </si>
  <si>
    <t>0926</t>
  </si>
  <si>
    <t>101-017901-7</t>
  </si>
  <si>
    <t>101-018530-7</t>
  </si>
  <si>
    <t>05/12/07</t>
  </si>
  <si>
    <t>101-018434-7</t>
  </si>
  <si>
    <t>101-018497-7</t>
  </si>
  <si>
    <t>MESA PARA COMPUTADORA</t>
  </si>
  <si>
    <t>11/12/07</t>
  </si>
  <si>
    <t>101-018509-7</t>
  </si>
  <si>
    <t>SILLA PARA VISITAS</t>
  </si>
  <si>
    <t>101-018759-7</t>
  </si>
  <si>
    <t>A2561946</t>
  </si>
  <si>
    <t>18/12/08</t>
  </si>
  <si>
    <t>101-018828-7</t>
  </si>
  <si>
    <t>27/04/09</t>
  </si>
  <si>
    <t>101-018872-7</t>
  </si>
  <si>
    <t>101-018894-7</t>
  </si>
  <si>
    <t>101-003392-7</t>
  </si>
  <si>
    <t>ESCRITORIO MODULAR</t>
  </si>
  <si>
    <t>01/01/92</t>
  </si>
  <si>
    <t>101-005753-7</t>
  </si>
  <si>
    <t>101-019062-7</t>
  </si>
  <si>
    <t>HC500</t>
  </si>
  <si>
    <t>22/07/09</t>
  </si>
  <si>
    <t>101-019140-7</t>
  </si>
  <si>
    <t>SILLON SEMI EJECUTIVO</t>
  </si>
  <si>
    <t>30/07/09</t>
  </si>
  <si>
    <t>101-019106-7</t>
  </si>
  <si>
    <t>31/07/09</t>
  </si>
  <si>
    <t>101-019117-7</t>
  </si>
  <si>
    <t>101-019192-7</t>
  </si>
  <si>
    <t>A2652708</t>
  </si>
  <si>
    <t>20/11/09</t>
  </si>
  <si>
    <t>101-019235-7</t>
  </si>
  <si>
    <t>ASPEN EAT</t>
  </si>
  <si>
    <t>01/12/09</t>
  </si>
  <si>
    <t>101-019441-7</t>
  </si>
  <si>
    <t>11051929C00413</t>
  </si>
  <si>
    <t>204-002003-7</t>
  </si>
  <si>
    <t>PATIN HIDRAULICO</t>
  </si>
  <si>
    <t>CROWN</t>
  </si>
  <si>
    <t>PTH-27X48</t>
  </si>
  <si>
    <t>09/10/03</t>
  </si>
  <si>
    <t>204-002004-7</t>
  </si>
  <si>
    <t>REFRIGERADOR ENFRIADOR/ CONGELADOR</t>
  </si>
  <si>
    <t>508TRYD00170</t>
  </si>
  <si>
    <t>06/12/05</t>
  </si>
  <si>
    <t>204-002289-7</t>
  </si>
  <si>
    <t>204-002298-7</t>
  </si>
  <si>
    <t>PUR-HC-500</t>
  </si>
  <si>
    <t>3-48541-7</t>
  </si>
  <si>
    <t>06/06/06</t>
  </si>
  <si>
    <t>204-002492-7</t>
  </si>
  <si>
    <t>TELEFONO MULTILINEA</t>
  </si>
  <si>
    <t>ERICSSON</t>
  </si>
  <si>
    <t>TU89506170</t>
  </si>
  <si>
    <t>12/07/07</t>
  </si>
  <si>
    <t>204-002493-7</t>
  </si>
  <si>
    <t>TU82089340</t>
  </si>
  <si>
    <t>204-002494-7</t>
  </si>
  <si>
    <t>TU89506127</t>
  </si>
  <si>
    <t>204-002495-7</t>
  </si>
  <si>
    <t>TU89506714</t>
  </si>
  <si>
    <t>204-002496-7</t>
  </si>
  <si>
    <t>TU89506704</t>
  </si>
  <si>
    <t>204-002497-7</t>
  </si>
  <si>
    <t>TU89506725</t>
  </si>
  <si>
    <t>204-002498-7</t>
  </si>
  <si>
    <t>TU89506711</t>
  </si>
  <si>
    <t>204-002499-7</t>
  </si>
  <si>
    <t>204-002500-7</t>
  </si>
  <si>
    <t>TU89506135</t>
  </si>
  <si>
    <t>204-002501-7</t>
  </si>
  <si>
    <t>TU89506723</t>
  </si>
  <si>
    <t>204-002613-7</t>
  </si>
  <si>
    <t>MP-25DV</t>
  </si>
  <si>
    <t>03/11/08</t>
  </si>
  <si>
    <t>204-002614-7</t>
  </si>
  <si>
    <t xml:space="preserve"> 2449485</t>
  </si>
  <si>
    <t>204-002615-7</t>
  </si>
  <si>
    <t>204-002624-7</t>
  </si>
  <si>
    <t>MODULO METALICO 6 GAVETAS</t>
  </si>
  <si>
    <t>NR-027-04</t>
  </si>
  <si>
    <t>31/01/94</t>
  </si>
  <si>
    <t>204-002653-7</t>
  </si>
  <si>
    <t>SILLA SECRETARIAL RESPALDO MEDIO</t>
  </si>
  <si>
    <t>29/06/09</t>
  </si>
  <si>
    <t>204-002766-7</t>
  </si>
  <si>
    <t>P170-DH</t>
  </si>
  <si>
    <t>2B402865</t>
  </si>
  <si>
    <t>02/07/12</t>
  </si>
  <si>
    <t>204-002845-7</t>
  </si>
  <si>
    <t>EXTERMINADOR DE INSECTOS</t>
  </si>
  <si>
    <t>INSECTRONI</t>
  </si>
  <si>
    <t>31/10/13</t>
  </si>
  <si>
    <t>204-000071-7</t>
  </si>
  <si>
    <t>670X</t>
  </si>
  <si>
    <t>17/12/87</t>
  </si>
  <si>
    <t>204-000949-7</t>
  </si>
  <si>
    <t>MESA AUXILIAR DE METAL</t>
  </si>
  <si>
    <t>REGO</t>
  </si>
  <si>
    <t>30/11/92</t>
  </si>
  <si>
    <t>204-000999-7</t>
  </si>
  <si>
    <t>31/12/94</t>
  </si>
  <si>
    <t>204-001593-7</t>
  </si>
  <si>
    <t>BANCA DE ESPERA</t>
  </si>
  <si>
    <t>29/11/00</t>
  </si>
  <si>
    <t>204-001673-7</t>
  </si>
  <si>
    <t>ESTANTE</t>
  </si>
  <si>
    <t>204-001675-7</t>
  </si>
  <si>
    <t>204-001680-7</t>
  </si>
  <si>
    <t>204-001745-7</t>
  </si>
  <si>
    <t>204-001873-7</t>
  </si>
  <si>
    <t>CONMUTADOR TELEFONICO</t>
  </si>
  <si>
    <t>BP250</t>
  </si>
  <si>
    <t>30/11/01</t>
  </si>
  <si>
    <t>204-002002-7</t>
  </si>
  <si>
    <t>209-001808-7</t>
  </si>
  <si>
    <t>AIRE ACONDICIONADO</t>
  </si>
  <si>
    <t>JAPANDO</t>
  </si>
  <si>
    <t>JMS-262118</t>
  </si>
  <si>
    <t>026216NEM20340224</t>
  </si>
  <si>
    <t>11/07/05</t>
  </si>
  <si>
    <t>015</t>
  </si>
  <si>
    <t>301-005870-7</t>
  </si>
  <si>
    <t>301-005869-7</t>
  </si>
  <si>
    <t>301-005967-7</t>
  </si>
  <si>
    <t>KX-T7055X</t>
  </si>
  <si>
    <t>OHASD001672</t>
  </si>
  <si>
    <t>19/09/01</t>
  </si>
  <si>
    <t>301-002104-7</t>
  </si>
  <si>
    <t>SILLON FIJO BASE CROMADA, CON DESCANSABRAZOS TAPIZADO EN VINIL COLOR CAFE.</t>
  </si>
  <si>
    <t>618-3</t>
  </si>
  <si>
    <t>01/01/84</t>
  </si>
  <si>
    <t>301-002595-7</t>
  </si>
  <si>
    <t>EXTINGUIDOR ABC CPACIDAD DE 9 KG. COLOR ROJO</t>
  </si>
  <si>
    <t>ABC</t>
  </si>
  <si>
    <t>725-5B</t>
  </si>
  <si>
    <t>301-002601-7</t>
  </si>
  <si>
    <t>SILLON FIJO RESPALDO BAJO</t>
  </si>
  <si>
    <t>597A-6</t>
  </si>
  <si>
    <t>301-002616-7</t>
  </si>
  <si>
    <t>EXTINGUIDOR ABC DE 9 KG.</t>
  </si>
  <si>
    <t>801-7</t>
  </si>
  <si>
    <t>301-002619-7</t>
  </si>
  <si>
    <t>EXTINGUIDOR ABC CAPACIDAD DE 9 KG.</t>
  </si>
  <si>
    <t>725-5A</t>
  </si>
  <si>
    <t>31/01/93</t>
  </si>
  <si>
    <t>301-005017-7</t>
  </si>
  <si>
    <t>SOFA UNA PLAZA</t>
  </si>
  <si>
    <t>1215-22</t>
  </si>
  <si>
    <t>29/01/94</t>
  </si>
  <si>
    <t>301-005019-7</t>
  </si>
  <si>
    <t>SILLA NOVA TAPIZADA EN PLIANA BASE TUBULAR</t>
  </si>
  <si>
    <t>1215-23</t>
  </si>
  <si>
    <t>301-005023-7</t>
  </si>
  <si>
    <t>1215-25</t>
  </si>
  <si>
    <t>301-005033-7</t>
  </si>
  <si>
    <t>1215-32</t>
  </si>
  <si>
    <t>301-005078-7</t>
  </si>
  <si>
    <t>SILLA SECRETARIAL TAPIZADA EN PLIANA CON BASE DE METAL</t>
  </si>
  <si>
    <t>1232-3</t>
  </si>
  <si>
    <t>301-005542-7</t>
  </si>
  <si>
    <t>EXTINGUIDOR ABC CAP. DE 10 LIBRAS</t>
  </si>
  <si>
    <t>F-060-3</t>
  </si>
  <si>
    <t>301-005645-7</t>
  </si>
  <si>
    <t>EXTINGUIDOR DE GAS HALON ENVIADO DE COAHUILA</t>
  </si>
  <si>
    <t>286-1</t>
  </si>
  <si>
    <t>01/03/96</t>
  </si>
  <si>
    <t>301-005658-7</t>
  </si>
  <si>
    <t>HORNO DE MICROHONDAS</t>
  </si>
  <si>
    <t>DAEWOO</t>
  </si>
  <si>
    <t>KOR122M</t>
  </si>
  <si>
    <t>KJ9XEA0522</t>
  </si>
  <si>
    <t>09/10/00</t>
  </si>
  <si>
    <t>301-005830-7</t>
  </si>
  <si>
    <t>SILLON SEMI EJECUTIVO RECLINABLE</t>
  </si>
  <si>
    <t>301-005832-7</t>
  </si>
  <si>
    <t>SILLON SEMIEJECUTIVO RECLINABLE</t>
  </si>
  <si>
    <t>301-005861-7</t>
  </si>
  <si>
    <t>301-005864-7</t>
  </si>
  <si>
    <t>301-005865-7</t>
  </si>
  <si>
    <t>301-005866-7</t>
  </si>
  <si>
    <t>301-005867-7</t>
  </si>
  <si>
    <t>301-005868-7</t>
  </si>
  <si>
    <t>301-005964-7</t>
  </si>
  <si>
    <t>KX-T055X</t>
  </si>
  <si>
    <t>OGCSD001230</t>
  </si>
  <si>
    <t>303-006082-7</t>
  </si>
  <si>
    <t>MESA P/COMPUTADORA</t>
  </si>
  <si>
    <t>303-006090-7</t>
  </si>
  <si>
    <t>MESAP/COMPUTADORA</t>
  </si>
  <si>
    <t>303-006261-7</t>
  </si>
  <si>
    <t>SILLA SECRETARIAL CON BASE GIRATORIA</t>
  </si>
  <si>
    <t>E-30</t>
  </si>
  <si>
    <t>18/08/03</t>
  </si>
  <si>
    <t>303-006287-7</t>
  </si>
  <si>
    <t>ESCRITORIO METALICO</t>
  </si>
  <si>
    <t>01/07/71</t>
  </si>
  <si>
    <t>303-006296-7</t>
  </si>
  <si>
    <t>01/01/87</t>
  </si>
  <si>
    <t>303-006344-7</t>
  </si>
  <si>
    <t>CAMARA DIGIT6AL</t>
  </si>
  <si>
    <t>0303373</t>
  </si>
  <si>
    <t>31/07/05</t>
  </si>
  <si>
    <t>303-006368-7</t>
  </si>
  <si>
    <t>A115</t>
  </si>
  <si>
    <t>30/09/05</t>
  </si>
  <si>
    <t>8525A</t>
  </si>
  <si>
    <t>303-006560-7</t>
  </si>
  <si>
    <t>J50</t>
  </si>
  <si>
    <t>30/12/05</t>
  </si>
  <si>
    <t>0686</t>
  </si>
  <si>
    <t>303-006776-7</t>
  </si>
  <si>
    <t>TELEFONO MULTILINIA</t>
  </si>
  <si>
    <t>KX-T7536</t>
  </si>
  <si>
    <t>1KCVD005463</t>
  </si>
  <si>
    <t>01/12/07</t>
  </si>
  <si>
    <t>303-006777-7</t>
  </si>
  <si>
    <t>1IBVD005143</t>
  </si>
  <si>
    <t>303-006778-7</t>
  </si>
  <si>
    <t>1KCVD005450</t>
  </si>
  <si>
    <t>303-006855-7</t>
  </si>
  <si>
    <t>RELOJ CHECADOR ( ASISTENCIA )</t>
  </si>
  <si>
    <t>TIMMY</t>
  </si>
  <si>
    <t>DM-10B</t>
  </si>
  <si>
    <t>01/11/08</t>
  </si>
  <si>
    <t>303-006857-7</t>
  </si>
  <si>
    <t>303-006858-7</t>
  </si>
  <si>
    <t>303-006860-7</t>
  </si>
  <si>
    <t>303-006949-7</t>
  </si>
  <si>
    <t>DEPACHADOR DE AGUA CALIENTE Y FRIA Y REFRIGERADOR</t>
  </si>
  <si>
    <t>24/12/10</t>
  </si>
  <si>
    <t>304-012282-7</t>
  </si>
  <si>
    <t>TALADRO ROTOMARTILLO 2 VELOCIADES INDUSTRIAL</t>
  </si>
  <si>
    <t>30/06/06</t>
  </si>
  <si>
    <t>304-012822-7</t>
  </si>
  <si>
    <t>ESMERILADORA ELECTRICA 9 PULG.</t>
  </si>
  <si>
    <t>31/12/07</t>
  </si>
  <si>
    <t>304-012972-7</t>
  </si>
  <si>
    <t>MARTILLO DEMOLEDOR REVERSIBLE</t>
  </si>
  <si>
    <t>304-013725-7</t>
  </si>
  <si>
    <t>ESMERIL DE MANO</t>
  </si>
  <si>
    <t>MILWAKKE</t>
  </si>
  <si>
    <t>30/06/12</t>
  </si>
  <si>
    <t>304-013540-7</t>
  </si>
  <si>
    <t>PLANTA DE SOLDAR ELECTRICA</t>
  </si>
  <si>
    <t>30/09/10</t>
  </si>
  <si>
    <t>304-013649-7</t>
  </si>
  <si>
    <t>VOLTAMPERIMETRO DE GANCHO</t>
  </si>
  <si>
    <t>31/10/11</t>
  </si>
  <si>
    <t>304-013087-7</t>
  </si>
  <si>
    <t>REMACHADORA E ACORDEON</t>
  </si>
  <si>
    <t>PGR 440</t>
  </si>
  <si>
    <t>30/09/09</t>
  </si>
  <si>
    <t>311-001092-7</t>
  </si>
  <si>
    <t>BANCA</t>
  </si>
  <si>
    <t>311-001308-7</t>
  </si>
  <si>
    <t>311-001257-7</t>
  </si>
  <si>
    <t>319-000545-7</t>
  </si>
  <si>
    <t>ACCOPRINT</t>
  </si>
  <si>
    <t>150RL4SM</t>
  </si>
  <si>
    <t>737002LF</t>
  </si>
  <si>
    <t>16/11/99</t>
  </si>
  <si>
    <t>319-000488-7</t>
  </si>
  <si>
    <t>EXTINGUIDOR ABC P.Q.S.</t>
  </si>
  <si>
    <t>EKAIN</t>
  </si>
  <si>
    <t>330-003022-7</t>
  </si>
  <si>
    <t>27/02/93</t>
  </si>
  <si>
    <t>01</t>
  </si>
  <si>
    <t>319-000864-7</t>
  </si>
  <si>
    <t>BIRTNAB</t>
  </si>
  <si>
    <t>319-000954-7</t>
  </si>
  <si>
    <t>ANTECOMEDOR</t>
  </si>
  <si>
    <t>ZAS</t>
  </si>
  <si>
    <t>CAOBA</t>
  </si>
  <si>
    <t>31/12/08</t>
  </si>
  <si>
    <t>319-000955-7</t>
  </si>
  <si>
    <t>HORNO MICROONDAS</t>
  </si>
  <si>
    <t>HMM 100</t>
  </si>
  <si>
    <t>319-000964-7</t>
  </si>
  <si>
    <t>MARLO</t>
  </si>
  <si>
    <t>12/06/09</t>
  </si>
  <si>
    <t>840A</t>
  </si>
  <si>
    <t>319-000967-7</t>
  </si>
  <si>
    <t>319-000974-7</t>
  </si>
  <si>
    <t>319-000976-7</t>
  </si>
  <si>
    <t>319-000979-7</t>
  </si>
  <si>
    <t>319-000985-7</t>
  </si>
  <si>
    <t>319-000986-7</t>
  </si>
  <si>
    <t>319-000997-7</t>
  </si>
  <si>
    <t>EXTINTORES</t>
  </si>
  <si>
    <t>30/11/10</t>
  </si>
  <si>
    <t>01311</t>
  </si>
  <si>
    <t>319-000180-7</t>
  </si>
  <si>
    <t>MAQUINA SUMADORA MANUAL</t>
  </si>
  <si>
    <t>CANNON</t>
  </si>
  <si>
    <t>P3210-0</t>
  </si>
  <si>
    <t>15/01/91</t>
  </si>
  <si>
    <t>319-000662-7</t>
  </si>
  <si>
    <t>ENGARGOLADORA</t>
  </si>
  <si>
    <t>COMBO</t>
  </si>
  <si>
    <t>IK62508P</t>
  </si>
  <si>
    <t>330-017648-7</t>
  </si>
  <si>
    <t>EQ. DE REF</t>
  </si>
  <si>
    <t>CAP. 18000</t>
  </si>
  <si>
    <t>CAP 18,000 BTUS /H</t>
  </si>
  <si>
    <t>31/08/00</t>
  </si>
  <si>
    <t>330-017645-7</t>
  </si>
  <si>
    <t>COMFORYPE</t>
  </si>
  <si>
    <t>0528019</t>
  </si>
  <si>
    <t>330-017884-7</t>
  </si>
  <si>
    <t>HT-1</t>
  </si>
  <si>
    <t>11/11/02</t>
  </si>
  <si>
    <t>330-017964-7</t>
  </si>
  <si>
    <t>RADIO TRANSMISOR RECEPTOR MOVIL</t>
  </si>
  <si>
    <t>LAM25KKC9A</t>
  </si>
  <si>
    <t>103TDEA825</t>
  </si>
  <si>
    <t>16/07/03</t>
  </si>
  <si>
    <t>330-018361-7</t>
  </si>
  <si>
    <t>SILLA PARA COMEDOR</t>
  </si>
  <si>
    <t>GABY</t>
  </si>
  <si>
    <t>21/11/03</t>
  </si>
  <si>
    <t>330-018655-7</t>
  </si>
  <si>
    <t>SILLON PARA VISITAS</t>
  </si>
  <si>
    <t>03/10/05</t>
  </si>
  <si>
    <t>330-019123-7</t>
  </si>
  <si>
    <t>S/MOD</t>
  </si>
  <si>
    <t>330-019140-7</t>
  </si>
  <si>
    <t>COPMER XLZ</t>
  </si>
  <si>
    <t>330-018891-7</t>
  </si>
  <si>
    <t>SILLA SEMIEJECUTIVA</t>
  </si>
  <si>
    <t>NEGRA</t>
  </si>
  <si>
    <t>EIKO-MB</t>
  </si>
  <si>
    <t>NEUMATICA</t>
  </si>
  <si>
    <t>17/08/07</t>
  </si>
  <si>
    <t>330-018946-7</t>
  </si>
  <si>
    <t>ERGONOMICO</t>
  </si>
  <si>
    <t>PISTON</t>
  </si>
  <si>
    <t>NEUMATICO</t>
  </si>
  <si>
    <t>28/11/07</t>
  </si>
  <si>
    <t>330-019323-7</t>
  </si>
  <si>
    <t>MEZCLADORA-BATIDORA INDUSTRIAL</t>
  </si>
  <si>
    <t>REYCA</t>
  </si>
  <si>
    <t>CAP 30 LTS</t>
  </si>
  <si>
    <t>31/07/10</t>
  </si>
  <si>
    <t>0318</t>
  </si>
  <si>
    <t>330-019358-7</t>
  </si>
  <si>
    <t>UNIDAD INTEGRADA DE AIRE ACONDICIONADO</t>
  </si>
  <si>
    <t>LENNOX</t>
  </si>
  <si>
    <t>K-F35-12C-</t>
  </si>
  <si>
    <t>077142004</t>
  </si>
  <si>
    <t>002</t>
  </si>
  <si>
    <t>330-019427-7</t>
  </si>
  <si>
    <t>EQUIPO PARA SOLDAR ELECTRICA.</t>
  </si>
  <si>
    <t>INFRA</t>
  </si>
  <si>
    <t>TH-225</t>
  </si>
  <si>
    <t>115-0151 G11</t>
  </si>
  <si>
    <t>330-019456-7</t>
  </si>
  <si>
    <t>KELVIN</t>
  </si>
  <si>
    <t>KR20</t>
  </si>
  <si>
    <t>KR20-0450</t>
  </si>
  <si>
    <t>31/12/83</t>
  </si>
  <si>
    <t>330-019543-7</t>
  </si>
  <si>
    <t>RADIO TRASMISOR RECEPTOR</t>
  </si>
  <si>
    <t>KENWOOD</t>
  </si>
  <si>
    <t>TK-7302H</t>
  </si>
  <si>
    <t>B3202276</t>
  </si>
  <si>
    <t>30/11/13</t>
  </si>
  <si>
    <t>30/11/00</t>
  </si>
  <si>
    <t>UNA</t>
  </si>
  <si>
    <t>31/12/13</t>
  </si>
  <si>
    <t>B 5</t>
  </si>
  <si>
    <t>330-017651-7</t>
  </si>
  <si>
    <t>EJECUTIVA</t>
  </si>
  <si>
    <t>01/04/85</t>
  </si>
  <si>
    <t>330-002250-7</t>
  </si>
  <si>
    <t>1/2 CONCHA</t>
  </si>
  <si>
    <t>330-002090-7</t>
  </si>
  <si>
    <t>MESA AUXILIAR DE MADERA.</t>
  </si>
  <si>
    <t>330-002472-7</t>
  </si>
  <si>
    <t>330-002515-7</t>
  </si>
  <si>
    <t>330-002986-7</t>
  </si>
  <si>
    <t>COMPRESOR DE AIRE.</t>
  </si>
  <si>
    <t>01/12/92</t>
  </si>
  <si>
    <t>00003</t>
  </si>
  <si>
    <t>330-002989-7</t>
  </si>
  <si>
    <t>01/11/92</t>
  </si>
  <si>
    <t>330-000232-7</t>
  </si>
  <si>
    <t>GONDOLA.</t>
  </si>
  <si>
    <t>11-0496-2</t>
  </si>
  <si>
    <t>01/06/88</t>
  </si>
  <si>
    <t>330-001190-7</t>
  </si>
  <si>
    <t>20-0307-1</t>
  </si>
  <si>
    <t>01/12/81</t>
  </si>
  <si>
    <t>330-002834-7</t>
  </si>
  <si>
    <t>CHAROLA PARA GONDOLA.</t>
  </si>
  <si>
    <t>881028793052V006</t>
  </si>
  <si>
    <t>01/02/90</t>
  </si>
  <si>
    <t>330-009377-7</t>
  </si>
  <si>
    <t>180-1</t>
  </si>
  <si>
    <t>01/12/86</t>
  </si>
  <si>
    <t>330-007090-7</t>
  </si>
  <si>
    <t>MESA DE METAL.</t>
  </si>
  <si>
    <t>SIN SERIE</t>
  </si>
  <si>
    <t>330-005840-7</t>
  </si>
  <si>
    <t>330-005813-7</t>
  </si>
  <si>
    <t>330-005422-7</t>
  </si>
  <si>
    <t>330-004838-7</t>
  </si>
  <si>
    <t>MAQUINA CALCULADORA ELECTRICA.</t>
  </si>
  <si>
    <t>LOGICA</t>
  </si>
  <si>
    <t>330-005872-7</t>
  </si>
  <si>
    <t>DOBLADORA.</t>
  </si>
  <si>
    <t>COR-MEX</t>
  </si>
  <si>
    <t>330-007550-7</t>
  </si>
  <si>
    <t>330-007048-7</t>
  </si>
  <si>
    <t>330-007322-7</t>
  </si>
  <si>
    <t>330-007031-7</t>
  </si>
  <si>
    <t>330-006834-7</t>
  </si>
  <si>
    <t>330-009278-7</t>
  </si>
  <si>
    <t>01/10/94</t>
  </si>
  <si>
    <t>330-012390-7</t>
  </si>
  <si>
    <t>D43MJA73A5</t>
  </si>
  <si>
    <t>428TWQ-1619</t>
  </si>
  <si>
    <t>01/09/96</t>
  </si>
  <si>
    <t>046</t>
  </si>
  <si>
    <t>330-014070-7</t>
  </si>
  <si>
    <t>EXTINGUIDOR ABC (P.Q.S.)</t>
  </si>
  <si>
    <t>EX-10</t>
  </si>
  <si>
    <t>01/02/93</t>
  </si>
  <si>
    <t>0611</t>
  </si>
  <si>
    <t>330-012861-7</t>
  </si>
  <si>
    <t>330-012855-7</t>
  </si>
  <si>
    <t>CANASTILLA CROMADA</t>
  </si>
  <si>
    <t>CAN-023</t>
  </si>
  <si>
    <t>01/08/79</t>
  </si>
  <si>
    <t>330-005413-7</t>
  </si>
  <si>
    <t>330-005475-7</t>
  </si>
  <si>
    <t>330-012858-7</t>
  </si>
  <si>
    <t>CHAROLA P/GONDOLA</t>
  </si>
  <si>
    <t>330-013303-7</t>
  </si>
  <si>
    <t>01/11/86</t>
  </si>
  <si>
    <t>330-012853-7</t>
  </si>
  <si>
    <t>PASILLO DE COBRO</t>
  </si>
  <si>
    <t>01/08/81</t>
  </si>
  <si>
    <t>330-013302-7</t>
  </si>
  <si>
    <t>330-014644-7</t>
  </si>
  <si>
    <t>SILL¿¿N EJECUTIVO RESPALDO ALTO</t>
  </si>
  <si>
    <t>RE-1300</t>
  </si>
  <si>
    <t>15/12/00</t>
  </si>
  <si>
    <t>1162 A</t>
  </si>
  <si>
    <t>330-017361-7</t>
  </si>
  <si>
    <t>MAQUINA QUE NO SE INVENTARIO EN SU OPORTUNIDAD</t>
  </si>
  <si>
    <t>670 X</t>
  </si>
  <si>
    <t>78-2172818</t>
  </si>
  <si>
    <t>29/05/93</t>
  </si>
  <si>
    <t>330-015510-7</t>
  </si>
  <si>
    <t>330-015872-7</t>
  </si>
  <si>
    <t>330-016572-7</t>
  </si>
  <si>
    <t>SILLA APILABLE VINIL COLOR NEGRO</t>
  </si>
  <si>
    <t>330-017427-7</t>
  </si>
  <si>
    <t>TELEFONO DIGITAL EXT. 121</t>
  </si>
  <si>
    <t>NNTM6046AAC8</t>
  </si>
  <si>
    <t>01/04/96</t>
  </si>
  <si>
    <t>330-017453-7</t>
  </si>
  <si>
    <t>TELEFONO ANALOGICO EXT. 162</t>
  </si>
  <si>
    <t>330-017646-7</t>
  </si>
  <si>
    <t>0527977</t>
  </si>
  <si>
    <t>330-017792-7</t>
  </si>
  <si>
    <t>ESTUFON PARA COCINA CON QUEMADOR No. 1</t>
  </si>
  <si>
    <t>VULCANO</t>
  </si>
  <si>
    <t>EC-I-T</t>
  </si>
  <si>
    <t>NUMERO 1</t>
  </si>
  <si>
    <t>30/09/01</t>
  </si>
  <si>
    <t>332-000331-7</t>
  </si>
  <si>
    <t>ESCRITORIO DE MADERA DOS GAVETAS</t>
  </si>
  <si>
    <t>11001-DE</t>
  </si>
  <si>
    <t>13/12/94</t>
  </si>
  <si>
    <t>332-000400-7</t>
  </si>
  <si>
    <t>ESCRITORIO HORIZONTAL 1.06X.50X.77 MTS</t>
  </si>
  <si>
    <t>PRINTFORM</t>
  </si>
  <si>
    <t>24/09/98</t>
  </si>
  <si>
    <t>332-000351-7</t>
  </si>
  <si>
    <t>ESCRITORIO DE METAL 1.2X.60</t>
  </si>
  <si>
    <t>28/11/95</t>
  </si>
  <si>
    <t>402-000056-7</t>
  </si>
  <si>
    <t>GABINETE P/ARCHIVO METALICO CAFE CLARO</t>
  </si>
  <si>
    <t>AFZA-691-007</t>
  </si>
  <si>
    <t>14/02/85</t>
  </si>
  <si>
    <t>402-000070-7</t>
  </si>
  <si>
    <t>ARCHIVERO DE METAL, COLOR GRIS</t>
  </si>
  <si>
    <t>CALI-698-003</t>
  </si>
  <si>
    <t>30/04/81</t>
  </si>
  <si>
    <t>402-000399-7</t>
  </si>
  <si>
    <t>RIND-693-000</t>
  </si>
  <si>
    <t>28/09/83</t>
  </si>
  <si>
    <t>402-001847-7</t>
  </si>
  <si>
    <t>01/10/92</t>
  </si>
  <si>
    <t>402-000434-7</t>
  </si>
  <si>
    <t>SIESTA</t>
  </si>
  <si>
    <t>06/12/93</t>
  </si>
  <si>
    <t>402-000438-7</t>
  </si>
  <si>
    <t>402-002955-7</t>
  </si>
  <si>
    <t>SILLA PLEGABLE</t>
  </si>
  <si>
    <t>OFFISYSTEM</t>
  </si>
  <si>
    <t>PI2009</t>
  </si>
  <si>
    <t>COMERSP200903</t>
  </si>
  <si>
    <t>402-002410-7</t>
  </si>
  <si>
    <t>ARCHIVERO VERTICAL DE METAL 4 GAVETAS</t>
  </si>
  <si>
    <t>402-002743-7</t>
  </si>
  <si>
    <t>SILLA FIJA CON CODERA</t>
  </si>
  <si>
    <t>ACT27110326</t>
  </si>
  <si>
    <t>03/11/03</t>
  </si>
  <si>
    <t>402-002745-7</t>
  </si>
  <si>
    <t>ACT27110328</t>
  </si>
  <si>
    <t>402-002800-7</t>
  </si>
  <si>
    <t>DIST2800-05</t>
  </si>
  <si>
    <t>30/11/05</t>
  </si>
  <si>
    <t>402-002801-7</t>
  </si>
  <si>
    <t>DIST2801-05</t>
  </si>
  <si>
    <t>402-001045-7</t>
  </si>
  <si>
    <t>SISTEMA DE AIRE ACONDICIONADO</t>
  </si>
  <si>
    <t>01/01/85</t>
  </si>
  <si>
    <t>101-000395-8</t>
  </si>
  <si>
    <t>COROLLA ECO. 17650</t>
  </si>
  <si>
    <t>TOYOTA</t>
  </si>
  <si>
    <t>2T1BR32E37C770248</t>
  </si>
  <si>
    <t>01/03/07</t>
  </si>
  <si>
    <t>101-000430-8</t>
  </si>
  <si>
    <t>SENTRA CUSTOM CVT ECO-17772</t>
  </si>
  <si>
    <t>3N1AB61D69L676412</t>
  </si>
  <si>
    <t>16/07/09</t>
  </si>
  <si>
    <t>204-000051-8</t>
  </si>
  <si>
    <t>AUTOMOVIL MCA DODGE ATTITUDE</t>
  </si>
  <si>
    <t>DODGE</t>
  </si>
  <si>
    <t>KMHCM4NC6AU372637</t>
  </si>
  <si>
    <t>U-28134-35</t>
  </si>
  <si>
    <t>209-000074-8</t>
  </si>
  <si>
    <t>CHASIS CABINA (NOTA:A ESTA UNIDAD EN UN AJUSTE( RECORTE A CAJA SECA.DE 23 A 19 PIES DE LARGO.)
PE-20</t>
  </si>
  <si>
    <t>FREIHGHTLI</t>
  </si>
  <si>
    <t>3ALZJFBB4YDG67587</t>
  </si>
  <si>
    <t>28/12/99</t>
  </si>
  <si>
    <t>209-000099-8</t>
  </si>
  <si>
    <t>CAJA SECA UNIDAD 17004</t>
  </si>
  <si>
    <t>DINA</t>
  </si>
  <si>
    <t>344SAKCR3X</t>
  </si>
  <si>
    <t>10/12/98</t>
  </si>
  <si>
    <t>209-000098-8</t>
  </si>
  <si>
    <t>CAMION CHASIS CABINA, COLOR BLANCO</t>
  </si>
  <si>
    <t>AASAKCR3XS005621</t>
  </si>
  <si>
    <t>209-000082-8</t>
  </si>
  <si>
    <t>3D6WN56T09G529834</t>
  </si>
  <si>
    <t>41095*41097</t>
  </si>
  <si>
    <t>209-000076-8</t>
  </si>
  <si>
    <t>CAMION</t>
  </si>
  <si>
    <t>3GBKC34G46M112030</t>
  </si>
  <si>
    <t>31/12/06</t>
  </si>
  <si>
    <t>210-000077-8</t>
  </si>
  <si>
    <t>AUTOMOVIL RENAULT SCALA</t>
  </si>
  <si>
    <t>KNMC4C2H1CP867294</t>
  </si>
  <si>
    <t>AA01011</t>
  </si>
  <si>
    <t>210-000097-8</t>
  </si>
  <si>
    <t>CAMION TIPO TORTON</t>
  </si>
  <si>
    <t>FREIGHTLIN</t>
  </si>
  <si>
    <t>3ALFCYCS7EDFX9183</t>
  </si>
  <si>
    <t>210-000098-8</t>
  </si>
  <si>
    <t>CAJA REFRIGERADA</t>
  </si>
  <si>
    <t>BECERRIL</t>
  </si>
  <si>
    <t>210-000102-8</t>
  </si>
  <si>
    <t>CAMIONETA PICK-UP DOBLE CABINA 4 X 4</t>
  </si>
  <si>
    <t>3N6DD23Y5EK020499</t>
  </si>
  <si>
    <t>301-000095-8</t>
  </si>
  <si>
    <t>AUTOMOVIL TIPO SEDAN</t>
  </si>
  <si>
    <t>TSURU</t>
  </si>
  <si>
    <t>3N1EB31S1WL082501</t>
  </si>
  <si>
    <t>303-000125-8</t>
  </si>
  <si>
    <t>3N6DD23T2EK050421</t>
  </si>
  <si>
    <t>FS164</t>
  </si>
  <si>
    <t>304-000223-8</t>
  </si>
  <si>
    <t>AUTOMOVIL SEDAN AVEO COLOR BLANCO 4 PUERTAS ECO 18113</t>
  </si>
  <si>
    <t>3G1TC5CF1CL130189</t>
  </si>
  <si>
    <t>31/07/12</t>
  </si>
  <si>
    <t>F-351</t>
  </si>
  <si>
    <t>304-000254-8</t>
  </si>
  <si>
    <t>CAMIONETA PICK UP DOBLE CABINA CON BATEA ECO 18243</t>
  </si>
  <si>
    <t>KA24673331A</t>
  </si>
  <si>
    <t>FS155</t>
  </si>
  <si>
    <t>304-000229-8</t>
  </si>
  <si>
    <t>CAMIONETA PICK UP DOBLE CABINA CON CASETA ECO 18131</t>
  </si>
  <si>
    <t>8AFER5AD6C6482834</t>
  </si>
  <si>
    <t>305-000058-8</t>
  </si>
  <si>
    <t>CAMIONETA PICK-UP 2 PUERTAS C. BLANCO, 4 CIL-TRANS MANUAL-DIRECCION HIDRAULICA-AIRE ACOND-CAJA LARGA</t>
  </si>
  <si>
    <t>3N6DD21T29K037712</t>
  </si>
  <si>
    <t>22/12/08</t>
  </si>
  <si>
    <t>315-000045-8</t>
  </si>
  <si>
    <t>VEHICULO SEDAN TSURU GSI</t>
  </si>
  <si>
    <t>3N1EB31S9BK327741</t>
  </si>
  <si>
    <t>02/10/10</t>
  </si>
  <si>
    <t>315-000048-8</t>
  </si>
  <si>
    <t>RENAULT SCALA</t>
  </si>
  <si>
    <t>KNMC4C2H5CP862793</t>
  </si>
  <si>
    <t>07/11/11</t>
  </si>
  <si>
    <t>AA01012</t>
  </si>
  <si>
    <t>318-000058-8</t>
  </si>
  <si>
    <t>CAMIONETA PICK UP 2001</t>
  </si>
  <si>
    <t>01/08/01</t>
  </si>
  <si>
    <t>318-000084-8</t>
  </si>
  <si>
    <t>SENTRA COUSTOM</t>
  </si>
  <si>
    <t>3N1AB61D39L669059</t>
  </si>
  <si>
    <t>319-000095-8</t>
  </si>
  <si>
    <t>PICK UP 2011</t>
  </si>
  <si>
    <t>3N6DD21T9BK008682</t>
  </si>
  <si>
    <t>10/09/10</t>
  </si>
  <si>
    <t>319-000097-8</t>
  </si>
  <si>
    <t>CAJA SECA</t>
  </si>
  <si>
    <t>29/11/11</t>
  </si>
  <si>
    <t>E26967</t>
  </si>
  <si>
    <t>320-000055-8</t>
  </si>
  <si>
    <t>3N6DD21T19K045672</t>
  </si>
  <si>
    <t>17/07/09</t>
  </si>
  <si>
    <t>320-000061-8</t>
  </si>
  <si>
    <t>SCALA 4 PUERTAS</t>
  </si>
  <si>
    <t>KNMC4C2H3CP864848</t>
  </si>
  <si>
    <t>AA00988</t>
  </si>
  <si>
    <t>322-000041-8</t>
  </si>
  <si>
    <t>31/10/10</t>
  </si>
  <si>
    <t>3N6DD23T49K041032</t>
  </si>
  <si>
    <t>328-000071-8</t>
  </si>
  <si>
    <t>TIIDA SEDAN CONFORT  ECONOMICO</t>
  </si>
  <si>
    <t>3N1BC1AS7BK228663</t>
  </si>
  <si>
    <t>15/12/11</t>
  </si>
  <si>
    <t>FS464</t>
  </si>
  <si>
    <t>330-000483-8</t>
  </si>
  <si>
    <t>CAMIONETA FRONTIER LE TM VERSION ESPECIAL</t>
  </si>
  <si>
    <t>3N6DD23T4EK030817</t>
  </si>
  <si>
    <t>FS153</t>
  </si>
  <si>
    <t>PICK UP RAM 1500</t>
  </si>
  <si>
    <t>3B7HC16X02M298847</t>
  </si>
  <si>
    <t>01/08/02</t>
  </si>
  <si>
    <t>330-000308-8</t>
  </si>
  <si>
    <t>CHEVY PICK UP</t>
  </si>
  <si>
    <t>93CSK80N9YC192502</t>
  </si>
  <si>
    <t>06362</t>
  </si>
  <si>
    <t>330-000366-8</t>
  </si>
  <si>
    <t>PICK-UP LUV</t>
  </si>
  <si>
    <t>8GGTFRC183A125935</t>
  </si>
  <si>
    <t>01/10/03</t>
  </si>
  <si>
    <t>333-000055-8</t>
  </si>
  <si>
    <t>CAMIONETA PICK UP NISSAN</t>
  </si>
  <si>
    <t>3N6DD21T9BK014871</t>
  </si>
  <si>
    <t>402-000108-8</t>
  </si>
  <si>
    <t>CAMIONETA TRANSIT LARGA</t>
  </si>
  <si>
    <t>WFORS4K90CJA28267</t>
  </si>
  <si>
    <t>16/07/12</t>
  </si>
  <si>
    <t>408-000069-8</t>
  </si>
  <si>
    <t>NE-17798 CAMIONETA TIPO PICK UP</t>
  </si>
  <si>
    <t>3N6DD21T39K</t>
  </si>
  <si>
    <t>SIN/SERIE</t>
  </si>
  <si>
    <t>304-000261-8</t>
  </si>
  <si>
    <t>CAMION CHASIS CABINA CAP. 5.2 TON ECO 18423</t>
  </si>
  <si>
    <t>HYUNDAI</t>
  </si>
  <si>
    <t>3NFGA17H4KM000139</t>
  </si>
  <si>
    <t>CT31</t>
  </si>
  <si>
    <t>304-000262-8</t>
  </si>
  <si>
    <t>CAMION CHASIS CABINA CAP 5.2 TON ECO 18424</t>
  </si>
  <si>
    <t>3NFGA17H6KM000322</t>
  </si>
  <si>
    <t>19/12/18</t>
  </si>
  <si>
    <t>CT32</t>
  </si>
  <si>
    <t>304-000263-8</t>
  </si>
  <si>
    <t>304-000264-8</t>
  </si>
  <si>
    <t>304-000265-8</t>
  </si>
  <si>
    <t>304-000266-8</t>
  </si>
  <si>
    <t>304-000267-8</t>
  </si>
  <si>
    <t>304-000268-8</t>
  </si>
  <si>
    <t>304-000269-8</t>
  </si>
  <si>
    <t>304-000270-8</t>
  </si>
  <si>
    <t>304-000271-8</t>
  </si>
  <si>
    <t>304-000272-8</t>
  </si>
  <si>
    <t>304-000273-8</t>
  </si>
  <si>
    <t>304-000274-8</t>
  </si>
  <si>
    <t>304-000275-8</t>
  </si>
  <si>
    <t>304-000276-8</t>
  </si>
  <si>
    <t>304-000277-8</t>
  </si>
  <si>
    <t>304-000278-8</t>
  </si>
  <si>
    <t>304-000279-8</t>
  </si>
  <si>
    <t>304-000280-8</t>
  </si>
  <si>
    <t>304-000281-8</t>
  </si>
  <si>
    <t>CAMION CHASIS CABINA CAP 5.2 TON ECO 18425</t>
  </si>
  <si>
    <t>CAMION CHASIS CABINA CAP 5.2 TON ECO 18426</t>
  </si>
  <si>
    <t>3NFHA37H5KM000344</t>
  </si>
  <si>
    <t>3NFHA37H0KM000364</t>
  </si>
  <si>
    <t>3NFHA37H4KM000366</t>
  </si>
  <si>
    <t>3NFGA17H8KM000368</t>
  </si>
  <si>
    <t>3NFHA37HXKM000369</t>
  </si>
  <si>
    <t>3NFHA37H6KM000370</t>
  </si>
  <si>
    <t>3NFHA37HXKM000372</t>
  </si>
  <si>
    <t>3NFHA37H3KM000374</t>
  </si>
  <si>
    <t>3NFHA37H7KM000376</t>
  </si>
  <si>
    <t>3NFHA37H2KM000379</t>
  </si>
  <si>
    <t>3NFHA37H2KM000382</t>
  </si>
  <si>
    <t>3NFHA37H4KM000383</t>
  </si>
  <si>
    <t>3NFHA37H6KM000384</t>
  </si>
  <si>
    <t>3NFHA37H8KM000385</t>
  </si>
  <si>
    <t>3NFHA37HXKM000386</t>
  </si>
  <si>
    <t>3NFHA37H1KM000387</t>
  </si>
  <si>
    <t>3NFHA37H3KM000388</t>
  </si>
  <si>
    <t>3NFHA37H5KM000389</t>
  </si>
  <si>
    <t>3NFHA37H5KM000375</t>
  </si>
  <si>
    <t>CT33</t>
  </si>
  <si>
    <t>CT34</t>
  </si>
  <si>
    <t>CT35</t>
  </si>
  <si>
    <t>CT36</t>
  </si>
  <si>
    <t>CT37</t>
  </si>
  <si>
    <t>CT38</t>
  </si>
  <si>
    <t>CT39</t>
  </si>
  <si>
    <t>CT40</t>
  </si>
  <si>
    <t>CT42</t>
  </si>
  <si>
    <t>CT43</t>
  </si>
  <si>
    <t>CT44</t>
  </si>
  <si>
    <t>CT45</t>
  </si>
  <si>
    <t>CT46</t>
  </si>
  <si>
    <t>CT47</t>
  </si>
  <si>
    <t>CT48</t>
  </si>
  <si>
    <t>CT49</t>
  </si>
  <si>
    <t>CT50</t>
  </si>
  <si>
    <t>CT51</t>
  </si>
  <si>
    <t>CT41</t>
  </si>
  <si>
    <t>CAMION CHASIS CABINA CAP 5.2 TON ECO 18427</t>
  </si>
  <si>
    <t>CAMION CHASIS CABINA CAP 5.2 TON ECO 18428</t>
  </si>
  <si>
    <t>CAMION CHASIS CABINA CAP 5.2 TON ECO 18429</t>
  </si>
  <si>
    <t>CAMION CHASIS CABINA CAP 5.2 TON ECO 18430</t>
  </si>
  <si>
    <t>CAMION CHASIS CABINA CAP 5.2 TON ECO 18431</t>
  </si>
  <si>
    <t>CAMION CHASIS CABINA CAP 5.2 TON ECO 18432</t>
  </si>
  <si>
    <t>CAMION CHASIS CABINA CAP 5.2 TON ECO 18434</t>
  </si>
  <si>
    <t>CAMION CHASIS CABINA CAP 5.2 TON ECO 18435</t>
  </si>
  <si>
    <t>CAMION CHASIS CABINA CAP 5.2 TON ECO 18436</t>
  </si>
  <si>
    <t>CAMION CHASIS CABINA CAP 5.2 TON ECO 18437</t>
  </si>
  <si>
    <t>CAMION CHASIS CABINA CAP 5.2 TON ECO 18438</t>
  </si>
  <si>
    <t>CAMION CHASIS CABINA CAP 5.2 TON ECO 18439</t>
  </si>
  <si>
    <t>CAMION CHASIS CABINA CAP 5.2 TON ECO 18440</t>
  </si>
  <si>
    <t>CAMION CHASIS CABINA CAP 5.2 TON ECO 18441</t>
  </si>
  <si>
    <t>CAMION CHASIS CABINA CAP 5.2 TON ECO 18442</t>
  </si>
  <si>
    <t>CAMION CHASIS CABINA CAP 5.2 TON ECO 18443</t>
  </si>
  <si>
    <t>CAMION CHASIS CABINA CAP 5.2 TON ECO 18433</t>
  </si>
  <si>
    <t>31/03/18</t>
  </si>
  <si>
    <t>3N1EB3156BK325185</t>
  </si>
  <si>
    <t>324-000060-8</t>
  </si>
  <si>
    <t>204-001193-5</t>
  </si>
  <si>
    <t>PROYECTOR DE IMAGENES</t>
  </si>
  <si>
    <t>VP6121</t>
  </si>
  <si>
    <t>TWB4370933</t>
  </si>
  <si>
    <t>20/12/04</t>
  </si>
  <si>
    <t>204-001203-5</t>
  </si>
  <si>
    <t>IMPRESORA MATRIZ DE 15"</t>
  </si>
  <si>
    <t>DATAPRODUT</t>
  </si>
  <si>
    <t>01110366</t>
  </si>
  <si>
    <t>01/12/01</t>
  </si>
  <si>
    <t>204-001235-5</t>
  </si>
  <si>
    <t>IMPRESORA MATRIZ DE 10</t>
  </si>
  <si>
    <t>LQ590</t>
  </si>
  <si>
    <t>FSQY050801</t>
  </si>
  <si>
    <t>09/12/05</t>
  </si>
  <si>
    <t>204-001236-5</t>
  </si>
  <si>
    <t>SWITCH CAP 4 10/100/1000</t>
  </si>
  <si>
    <t>5500-G-E1</t>
  </si>
  <si>
    <t>9KAF63DAEF480</t>
  </si>
  <si>
    <t>16/12/05</t>
  </si>
  <si>
    <t>204-001252-5</t>
  </si>
  <si>
    <t>GENERICO</t>
  </si>
  <si>
    <t>30/09/06</t>
  </si>
  <si>
    <t>SDCG/374/04</t>
  </si>
  <si>
    <t>204-001259-5</t>
  </si>
  <si>
    <t>204-001260-5</t>
  </si>
  <si>
    <t>204-001271-5</t>
  </si>
  <si>
    <t>COMPUTADORA LAP TOP</t>
  </si>
  <si>
    <t>NX-6320</t>
  </si>
  <si>
    <t>CNU96/4F0Z</t>
  </si>
  <si>
    <t>26/11/06</t>
  </si>
  <si>
    <t>204-001273-5</t>
  </si>
  <si>
    <t>CNV6381DKO</t>
  </si>
  <si>
    <t>204-001274-5</t>
  </si>
  <si>
    <t>CNV6381080</t>
  </si>
  <si>
    <t>204-001288-5</t>
  </si>
  <si>
    <t>GABINTE MICROCOMPUTADORA</t>
  </si>
  <si>
    <t>BLUE CODE</t>
  </si>
  <si>
    <t>204-001292-5</t>
  </si>
  <si>
    <t>204-001295-5</t>
  </si>
  <si>
    <t>204-001302-5</t>
  </si>
  <si>
    <t>LECTORA DE ASISTENCIA CODIGO DE BARRAS</t>
  </si>
  <si>
    <t>052500345</t>
  </si>
  <si>
    <t>204-001303-5</t>
  </si>
  <si>
    <t>052500346</t>
  </si>
  <si>
    <t>204-001304-5</t>
  </si>
  <si>
    <t>052500347</t>
  </si>
  <si>
    <t>204-001361-5</t>
  </si>
  <si>
    <t>GABINETE DE MICROCOMPUTADORA</t>
  </si>
  <si>
    <t>TRUE BASIX</t>
  </si>
  <si>
    <t>204-001362-5</t>
  </si>
  <si>
    <t>204-001367-5</t>
  </si>
  <si>
    <t>GABINETE PARA COMPUTADORA C.P.U</t>
  </si>
  <si>
    <t>31/07/99</t>
  </si>
  <si>
    <t>J 11952</t>
  </si>
  <si>
    <t>204-001368-5</t>
  </si>
  <si>
    <t>GENIUS</t>
  </si>
  <si>
    <t>GK-0500008</t>
  </si>
  <si>
    <t>ZM7C08058872</t>
  </si>
  <si>
    <t>J11952</t>
  </si>
  <si>
    <t>204-001389-5</t>
  </si>
  <si>
    <t>J11997</t>
  </si>
  <si>
    <t>204-001390-5</t>
  </si>
  <si>
    <t>AIMC</t>
  </si>
  <si>
    <t>SK-1689</t>
  </si>
  <si>
    <t>C0202012728</t>
  </si>
  <si>
    <t>K 15688</t>
  </si>
  <si>
    <t>204-001392-5</t>
  </si>
  <si>
    <t>J12005</t>
  </si>
  <si>
    <t>204-001396-5</t>
  </si>
  <si>
    <t>COMPUTADORA PERSONAL LAP TOP</t>
  </si>
  <si>
    <t>1P6MXG1</t>
  </si>
  <si>
    <t>26/12/08</t>
  </si>
  <si>
    <t>204-001397-5</t>
  </si>
  <si>
    <t>2P6MXG1</t>
  </si>
  <si>
    <t>204-001398-5</t>
  </si>
  <si>
    <t>3P6MXG1</t>
  </si>
  <si>
    <t>204-001399-5</t>
  </si>
  <si>
    <t>4P6MXG1</t>
  </si>
  <si>
    <t>204-001401-5</t>
  </si>
  <si>
    <t>6P6MXG1</t>
  </si>
  <si>
    <t>204-001402-5</t>
  </si>
  <si>
    <t>7P6MXG1</t>
  </si>
  <si>
    <t>204-001403-5</t>
  </si>
  <si>
    <t>8P6MXG1</t>
  </si>
  <si>
    <t>204-001407-5</t>
  </si>
  <si>
    <t>CN6MXG1</t>
  </si>
  <si>
    <t>204-001408-5</t>
  </si>
  <si>
    <t>CP6MXG1</t>
  </si>
  <si>
    <t>204-001409-5</t>
  </si>
  <si>
    <t>DN6MXG1</t>
  </si>
  <si>
    <t>204-001410-5</t>
  </si>
  <si>
    <t>FN6MXG1</t>
  </si>
  <si>
    <t>204-001411-5</t>
  </si>
  <si>
    <t>GN6MXG1</t>
  </si>
  <si>
    <t>204-001413-5</t>
  </si>
  <si>
    <t>JN6MXG1</t>
  </si>
  <si>
    <t>204-001456-5</t>
  </si>
  <si>
    <t>TELEFONIA IP</t>
  </si>
  <si>
    <t>TLCVBP7390B2D</t>
  </si>
  <si>
    <t>22/12/09</t>
  </si>
  <si>
    <t>204-001458-5</t>
  </si>
  <si>
    <t>TLCVBP7392BOD</t>
  </si>
  <si>
    <t>204-001477-5</t>
  </si>
  <si>
    <t>TLCVBP7392A75</t>
  </si>
  <si>
    <t>204-001478-5</t>
  </si>
  <si>
    <t>TLCVBP7392683</t>
  </si>
  <si>
    <t>204-001489-5</t>
  </si>
  <si>
    <t>TLCVBP7392BA3</t>
  </si>
  <si>
    <t>204-001505-5</t>
  </si>
  <si>
    <t>TLCVBP739295B</t>
  </si>
  <si>
    <t>204-001514-5</t>
  </si>
  <si>
    <t>COMPUTADORA PERSONAL LAPTOP</t>
  </si>
  <si>
    <t>LENOVO</t>
  </si>
  <si>
    <t>L3G3606</t>
  </si>
  <si>
    <t>18/12/07</t>
  </si>
  <si>
    <t>204-001531-5</t>
  </si>
  <si>
    <t>LATITUD</t>
  </si>
  <si>
    <t>VVYC7J1</t>
  </si>
  <si>
    <t>204-001544-5</t>
  </si>
  <si>
    <t>E03K22151</t>
  </si>
  <si>
    <t>204-000018-5</t>
  </si>
  <si>
    <t>TDE</t>
  </si>
  <si>
    <t>03/12/86</t>
  </si>
  <si>
    <t>204-000354-5</t>
  </si>
  <si>
    <t>TECLADO MICROCOMPUTADOR AT</t>
  </si>
  <si>
    <t>KB-7953</t>
  </si>
  <si>
    <t>15/07/98</t>
  </si>
  <si>
    <t>204-000367-5</t>
  </si>
  <si>
    <t>431-X</t>
  </si>
  <si>
    <t>30/06/99</t>
  </si>
  <si>
    <t>204-000455-5</t>
  </si>
  <si>
    <t>MICROCOMPUTADORA OLIVETTI</t>
  </si>
  <si>
    <t>M-7000</t>
  </si>
  <si>
    <t>10/10/00</t>
  </si>
  <si>
    <t>K14282</t>
  </si>
  <si>
    <t>204-000459-5</t>
  </si>
  <si>
    <t>COMPUTADORA PERSONAL OLIVETTI</t>
  </si>
  <si>
    <t>M-700</t>
  </si>
  <si>
    <t>K14283</t>
  </si>
  <si>
    <t>204-000464-5</t>
  </si>
  <si>
    <t>521X</t>
  </si>
  <si>
    <t>908VX1X7H556</t>
  </si>
  <si>
    <t>03/10/00</t>
  </si>
  <si>
    <t>204-000477-5</t>
  </si>
  <si>
    <t>204-000483-5</t>
  </si>
  <si>
    <t>MICROCOMPUTADORA LANIX S/991</t>
  </si>
  <si>
    <t>204-000484-5</t>
  </si>
  <si>
    <t>G185HV</t>
  </si>
  <si>
    <t>204-000485-5</t>
  </si>
  <si>
    <t>204-000487-5</t>
  </si>
  <si>
    <t>PROCESADRO INTEL S/99110001909</t>
  </si>
  <si>
    <t>204-000489-5</t>
  </si>
  <si>
    <t>SK-720</t>
  </si>
  <si>
    <t>C0008014873</t>
  </si>
  <si>
    <t>204-000491-5</t>
  </si>
  <si>
    <t>NETSER VER LH 6000</t>
  </si>
  <si>
    <t>D9190A</t>
  </si>
  <si>
    <t>MX04055259</t>
  </si>
  <si>
    <t>14/11/00</t>
  </si>
  <si>
    <t>204-000872-5</t>
  </si>
  <si>
    <t>LAPIZ Y PISTOLA OPTICA</t>
  </si>
  <si>
    <t>METROLOGIC</t>
  </si>
  <si>
    <t>MS-961</t>
  </si>
  <si>
    <t>204-000873-5</t>
  </si>
  <si>
    <t>MS-105</t>
  </si>
  <si>
    <t>204-000972-5</t>
  </si>
  <si>
    <t>PROCESADOR DELL</t>
  </si>
  <si>
    <t>301-001311-5</t>
  </si>
  <si>
    <t>NETSERVER SERVIDOR DE ARCHIVOS DE RED</t>
  </si>
  <si>
    <t>POWER EAGE</t>
  </si>
  <si>
    <t>31VZ421</t>
  </si>
  <si>
    <t>31/12/02</t>
  </si>
  <si>
    <t>301-001391-5</t>
  </si>
  <si>
    <t>T614N</t>
  </si>
  <si>
    <t>991PDGR</t>
  </si>
  <si>
    <t>26/11/04</t>
  </si>
  <si>
    <t>A20122</t>
  </si>
  <si>
    <t>301-000028-5</t>
  </si>
  <si>
    <t>IMPRESORA 420 LPM P/HP3000</t>
  </si>
  <si>
    <t>H.PACKARD</t>
  </si>
  <si>
    <t>2950Y02299</t>
  </si>
  <si>
    <t>01/01/91</t>
  </si>
  <si>
    <t>303-002189-5</t>
  </si>
  <si>
    <t>PHASER3250</t>
  </si>
  <si>
    <t>MXX163949</t>
  </si>
  <si>
    <t>303-002181-5</t>
  </si>
  <si>
    <t>PHASER3428</t>
  </si>
  <si>
    <t>BYH280787F</t>
  </si>
  <si>
    <t>303-000729-5</t>
  </si>
  <si>
    <t>LF1M-010299</t>
  </si>
  <si>
    <t>20/09/00</t>
  </si>
  <si>
    <t>303-000726-5</t>
  </si>
  <si>
    <t>IMPRESORA COLOR</t>
  </si>
  <si>
    <t>SG04D8301Y</t>
  </si>
  <si>
    <t>01/09/00</t>
  </si>
  <si>
    <t>303-002184-5</t>
  </si>
  <si>
    <t>BYH327934</t>
  </si>
  <si>
    <t>303-002232-5</t>
  </si>
  <si>
    <t>TELEFONO IP BASICO</t>
  </si>
  <si>
    <t>TLCVBU7395065</t>
  </si>
  <si>
    <t>318-001693-5</t>
  </si>
  <si>
    <t>UNIDAD SUMINISTRO DE ENERGIA</t>
  </si>
  <si>
    <t>TRIPPLITTE</t>
  </si>
  <si>
    <t>SU600RT3U</t>
  </si>
  <si>
    <t>01/12/08</t>
  </si>
  <si>
    <t>318-001699-5</t>
  </si>
  <si>
    <t>UNIDAD DE SUMINISTRO DE ENERGIA 6KVA S</t>
  </si>
  <si>
    <t>9814ALCAC579400044</t>
  </si>
  <si>
    <t>14/12/09</t>
  </si>
  <si>
    <t>330-003709-5</t>
  </si>
  <si>
    <t>TLCVBP73926B5</t>
  </si>
  <si>
    <t>31/12/09</t>
  </si>
  <si>
    <t>330-003898-5</t>
  </si>
  <si>
    <t>00V8PAA340C7</t>
  </si>
  <si>
    <t>01/11/03</t>
  </si>
  <si>
    <t>330-002939-5</t>
  </si>
  <si>
    <t>UNIDAD SUMINISTRO DE ENERGIA ININTERRUMPIDA</t>
  </si>
  <si>
    <t>POWERCOM</t>
  </si>
  <si>
    <t>SMK3000A</t>
  </si>
  <si>
    <t>27/12/02</t>
  </si>
  <si>
    <t>330-002468-5</t>
  </si>
  <si>
    <t>13H6690</t>
  </si>
  <si>
    <t>23F297299</t>
  </si>
  <si>
    <t>01/01/98</t>
  </si>
  <si>
    <t>330-000462-5</t>
  </si>
  <si>
    <t>UNIDAD SUM.ENERGIA (UPS)</t>
  </si>
  <si>
    <t>UT8K255005</t>
  </si>
  <si>
    <t>330-000797-5</t>
  </si>
  <si>
    <t>M-534</t>
  </si>
  <si>
    <t>332-000708-5</t>
  </si>
  <si>
    <t>332-000670-5</t>
  </si>
  <si>
    <t>P-EDGE4600</t>
  </si>
  <si>
    <t>095WUP466332A03LA8</t>
  </si>
  <si>
    <t>01/12/02</t>
  </si>
  <si>
    <t>332-000669-5</t>
  </si>
  <si>
    <t>LZE2386207</t>
  </si>
  <si>
    <t>332-000668-5</t>
  </si>
  <si>
    <t>07N12437171DGP2459</t>
  </si>
  <si>
    <t>332-000656-5</t>
  </si>
  <si>
    <t>RT7D00</t>
  </si>
  <si>
    <t>186-1809</t>
  </si>
  <si>
    <t>0672</t>
  </si>
  <si>
    <t>332-000655-5</t>
  </si>
  <si>
    <t>E551</t>
  </si>
  <si>
    <t>IA5-90D9</t>
  </si>
  <si>
    <t>332-000679-5</t>
  </si>
  <si>
    <t>DISPOSITIVO MOVIL CON LECTOR OPTICO</t>
  </si>
  <si>
    <t>SYMBOL</t>
  </si>
  <si>
    <t>STP 1550</t>
  </si>
  <si>
    <t>SA0105M14A</t>
  </si>
  <si>
    <t>332-000176-5</t>
  </si>
  <si>
    <t>GABINETE</t>
  </si>
  <si>
    <t>SSG07J8304D</t>
  </si>
  <si>
    <t>22/09/00</t>
  </si>
  <si>
    <t>332-000159-5</t>
  </si>
  <si>
    <t>TRAJETA CONTROLADORA SCS1</t>
  </si>
  <si>
    <t>ADAPTEC</t>
  </si>
  <si>
    <t>AHA-2940UW</t>
  </si>
  <si>
    <t>BC0B90405RS</t>
  </si>
  <si>
    <t>01/11/99</t>
  </si>
  <si>
    <t>332-000158-5</t>
  </si>
  <si>
    <t>DISCO DURO DE 9.1 GB</t>
  </si>
  <si>
    <t>FWUSCSI II</t>
  </si>
  <si>
    <t>S000AJIBV428</t>
  </si>
  <si>
    <t>332-000157-5</t>
  </si>
  <si>
    <t>S000AJIAW786</t>
  </si>
  <si>
    <t>332-000138-5</t>
  </si>
  <si>
    <t>GABINETE TIPO MESA</t>
  </si>
  <si>
    <t>22/07/99</t>
  </si>
  <si>
    <t>J11901</t>
  </si>
  <si>
    <t>332-000653-5</t>
  </si>
  <si>
    <t>IMPRESORA DE MATRIZ</t>
  </si>
  <si>
    <t>01110365</t>
  </si>
  <si>
    <t>3N6CD12S61K035283</t>
  </si>
  <si>
    <t>330-000345-8</t>
  </si>
  <si>
    <t>330-014200-7</t>
  </si>
  <si>
    <t>330-018147-7</t>
  </si>
  <si>
    <t>330-018174-7</t>
  </si>
  <si>
    <t>330-017626-7</t>
  </si>
  <si>
    <t>330-019532-7</t>
  </si>
  <si>
    <t>AP-005</t>
  </si>
  <si>
    <t>101-000773-7</t>
  </si>
  <si>
    <t>325-000190-8</t>
  </si>
  <si>
    <t>TANQUE THERMO EN ACERO INOXIDABLE</t>
  </si>
  <si>
    <t>SORE CHASIS</t>
  </si>
  <si>
    <t>3RS40207GM001711</t>
  </si>
  <si>
    <t>T45703</t>
  </si>
  <si>
    <t xml:space="preserve">MOUSE DE COMPUTADORA PENTIUM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</si>
</sst>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#,##0_ ;\(#,##0\)"/>
    <numFmt numFmtId="167" formatCode="#,##0.00;\(#,##0.00\)"/>
    <numFmt numFmtId="168" formatCode="#,##0_ ;\(#,##0.00\)"/>
    <numFmt numFmtId="169" formatCode="#,##0.00_ ;\(#,##0.0000\)"/>
    <numFmt numFmtId="170" formatCode="#,##0.00_ ;\(#,##0.00\)\ "/>
  </numFmts>
  <fonts count="28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3"/>
      <name val="Tahoma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sz val="6"/>
      <name val="Arial Narrow"/>
      <family val="2"/>
    </font>
    <font>
      <sz val="8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name val="Arial (W1)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0" fillId="0" borderId="0" xfId="0" applyBorder="1"/>
    <xf numFmtId="3" fontId="7" fillId="0" borderId="0" xfId="0" applyNumberFormat="1" applyFont="1" applyAlignment="1">
      <alignment horizontal="righ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right"/>
    </xf>
    <xf numFmtId="4" fontId="14" fillId="3" borderId="0" xfId="0" applyNumberFormat="1" applyFont="1" applyFill="1" applyBorder="1" applyAlignment="1">
      <alignment horizontal="center" vertical="center" wrapText="1"/>
    </xf>
    <xf numFmtId="4" fontId="14" fillId="3" borderId="4" xfId="0" applyNumberFormat="1" applyFont="1" applyFill="1" applyBorder="1" applyAlignment="1">
      <alignment horizontal="center" vertical="center" wrapText="1"/>
    </xf>
    <xf numFmtId="3" fontId="14" fillId="3" borderId="0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9" fillId="0" borderId="0" xfId="2" applyFont="1" applyAlignment="1">
      <alignment horizontal="left" vertical="center" indent="1"/>
    </xf>
    <xf numFmtId="0" fontId="14" fillId="3" borderId="7" xfId="0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4" borderId="0" xfId="2" applyFont="1" applyFill="1" applyAlignment="1">
      <alignment horizontal="left" vertical="center" indent="1"/>
    </xf>
    <xf numFmtId="0" fontId="3" fillId="4" borderId="0" xfId="0" applyFont="1" applyFill="1"/>
    <xf numFmtId="0" fontId="0" fillId="4" borderId="0" xfId="0" applyFill="1"/>
    <xf numFmtId="0" fontId="12" fillId="4" borderId="0" xfId="0" applyFont="1" applyFill="1" applyAlignment="1">
      <alignment vertical="center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 applyBorder="1" applyAlignment="1">
      <alignment horizontal="right"/>
    </xf>
    <xf numFmtId="0" fontId="10" fillId="4" borderId="0" xfId="0" applyFont="1" applyFill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3" borderId="0" xfId="0" applyNumberFormat="1" applyFont="1" applyFill="1" applyBorder="1" applyAlignment="1">
      <alignment horizontal="center" vertical="center" wrapText="1"/>
    </xf>
    <xf numFmtId="4" fontId="15" fillId="3" borderId="4" xfId="0" applyNumberFormat="1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NumberFormat="1" applyFont="1" applyFill="1" applyBorder="1" applyAlignment="1">
      <alignment horizontal="center" vertical="center" wrapText="1"/>
    </xf>
    <xf numFmtId="4" fontId="14" fillId="4" borderId="9" xfId="0" applyNumberFormat="1" applyFont="1" applyFill="1" applyBorder="1" applyAlignment="1">
      <alignment horizontal="center" vertical="center" wrapText="1"/>
    </xf>
    <xf numFmtId="3" fontId="14" fillId="4" borderId="9" xfId="0" applyNumberFormat="1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left" vertical="center" wrapText="1"/>
    </xf>
    <xf numFmtId="3" fontId="14" fillId="4" borderId="10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14" fillId="4" borderId="12" xfId="0" applyFont="1" applyFill="1" applyBorder="1" applyAlignment="1">
      <alignment horizontal="center" vertical="center" wrapText="1"/>
    </xf>
    <xf numFmtId="4" fontId="14" fillId="4" borderId="13" xfId="0" applyNumberFormat="1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left" vertical="center" wrapText="1"/>
    </xf>
    <xf numFmtId="3" fontId="14" fillId="4" borderId="13" xfId="0" applyNumberFormat="1" applyFont="1" applyFill="1" applyBorder="1" applyAlignment="1">
      <alignment horizontal="center" vertical="center" wrapText="1"/>
    </xf>
    <xf numFmtId="3" fontId="14" fillId="4" borderId="15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0" xfId="0" applyNumberFormat="1" applyFont="1" applyFill="1" applyBorder="1" applyAlignment="1">
      <alignment horizontal="center" vertical="center" wrapText="1"/>
    </xf>
    <xf numFmtId="4" fontId="14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/>
    </xf>
    <xf numFmtId="3" fontId="14" fillId="4" borderId="0" xfId="0" applyNumberFormat="1" applyFont="1" applyFill="1" applyBorder="1" applyAlignment="1">
      <alignment horizontal="center" vertical="center" wrapText="1"/>
    </xf>
    <xf numFmtId="3" fontId="13" fillId="3" borderId="0" xfId="0" applyNumberFormat="1" applyFont="1" applyFill="1" applyBorder="1" applyAlignment="1">
      <alignment horizontal="center" vertical="center" wrapText="1"/>
    </xf>
    <xf numFmtId="4" fontId="14" fillId="0" borderId="4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4" fillId="4" borderId="16" xfId="0" applyFont="1" applyFill="1" applyBorder="1" applyAlignment="1">
      <alignment horizontal="right" vertical="center" wrapText="1"/>
    </xf>
    <xf numFmtId="0" fontId="14" fillId="4" borderId="17" xfId="0" applyNumberFormat="1" applyFont="1" applyFill="1" applyBorder="1" applyAlignment="1">
      <alignment horizontal="right" vertical="center" wrapText="1"/>
    </xf>
    <xf numFmtId="4" fontId="14" fillId="4" borderId="17" xfId="0" applyNumberFormat="1" applyFont="1" applyFill="1" applyBorder="1" applyAlignment="1">
      <alignment horizontal="right" vertical="center" wrapText="1"/>
    </xf>
    <xf numFmtId="0" fontId="14" fillId="4" borderId="17" xfId="0" applyFont="1" applyFill="1" applyBorder="1" applyAlignment="1">
      <alignment horizontal="right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vertical="center"/>
    </xf>
    <xf numFmtId="0" fontId="14" fillId="4" borderId="0" xfId="0" applyFont="1" applyFill="1" applyBorder="1" applyAlignment="1">
      <alignment horizontal="right" vertical="center" wrapText="1"/>
    </xf>
    <xf numFmtId="0" fontId="14" fillId="4" borderId="0" xfId="0" applyNumberFormat="1" applyFont="1" applyFill="1" applyBorder="1" applyAlignment="1">
      <alignment horizontal="right" vertical="center" wrapText="1"/>
    </xf>
    <xf numFmtId="4" fontId="14" fillId="4" borderId="0" xfId="0" applyNumberFormat="1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left" vertical="center" wrapText="1"/>
    </xf>
    <xf numFmtId="3" fontId="15" fillId="4" borderId="0" xfId="0" applyNumberFormat="1" applyFont="1" applyFill="1" applyBorder="1" applyAlignment="1">
      <alignment horizontal="right" vertical="center" wrapText="1"/>
    </xf>
    <xf numFmtId="0" fontId="10" fillId="4" borderId="0" xfId="0" applyFont="1" applyFill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5" xfId="0" applyNumberFormat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NumberFormat="1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left" vertical="center" wrapText="1" indent="1"/>
    </xf>
    <xf numFmtId="0" fontId="14" fillId="4" borderId="18" xfId="0" applyFont="1" applyFill="1" applyBorder="1" applyAlignment="1">
      <alignment horizontal="left" vertical="center" wrapText="1"/>
    </xf>
    <xf numFmtId="0" fontId="14" fillId="4" borderId="19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 indent="1"/>
    </xf>
    <xf numFmtId="3" fontId="13" fillId="4" borderId="9" xfId="0" applyNumberFormat="1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7" xfId="0" applyNumberFormat="1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" fontId="14" fillId="0" borderId="0" xfId="0" applyNumberFormat="1" applyFont="1"/>
    <xf numFmtId="43" fontId="1" fillId="0" borderId="0" xfId="1"/>
    <xf numFmtId="0" fontId="14" fillId="0" borderId="0" xfId="0" applyFont="1" applyAlignment="1">
      <alignment horizontal="center"/>
    </xf>
    <xf numFmtId="43" fontId="14" fillId="0" borderId="0" xfId="1" applyFont="1"/>
    <xf numFmtId="164" fontId="10" fillId="0" borderId="0" xfId="1" applyNumberFormat="1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0" xfId="1" applyNumberFormat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" fontId="14" fillId="4" borderId="9" xfId="0" applyNumberFormat="1" applyFont="1" applyFill="1" applyBorder="1" applyAlignment="1">
      <alignment horizontal="center" vertical="center" wrapText="1"/>
    </xf>
    <xf numFmtId="17" fontId="14" fillId="4" borderId="13" xfId="0" applyNumberFormat="1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left" vertical="center" wrapText="1"/>
    </xf>
    <xf numFmtId="164" fontId="6" fillId="0" borderId="21" xfId="0" applyNumberFormat="1" applyFont="1" applyBorder="1" applyAlignment="1">
      <alignment horizontal="center" vertical="center"/>
    </xf>
    <xf numFmtId="3" fontId="6" fillId="4" borderId="21" xfId="0" applyNumberFormat="1" applyFont="1" applyFill="1" applyBorder="1" applyAlignment="1">
      <alignment horizontal="center" vertical="center" wrapText="1"/>
    </xf>
    <xf numFmtId="164" fontId="23" fillId="4" borderId="21" xfId="1" applyNumberFormat="1" applyFont="1" applyFill="1" applyBorder="1" applyAlignment="1">
      <alignment horizontal="center" vertical="center" wrapText="1"/>
    </xf>
    <xf numFmtId="164" fontId="23" fillId="4" borderId="22" xfId="1" applyNumberFormat="1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3" fontId="21" fillId="3" borderId="0" xfId="0" applyNumberFormat="1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left" vertical="center" wrapText="1"/>
    </xf>
    <xf numFmtId="3" fontId="22" fillId="3" borderId="0" xfId="0" applyNumberFormat="1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22" fillId="4" borderId="0" xfId="0" applyFont="1" applyFill="1" applyBorder="1" applyAlignment="1">
      <alignment horizontal="left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4" fontId="13" fillId="0" borderId="0" xfId="1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164" fontId="13" fillId="0" borderId="0" xfId="1" applyNumberFormat="1" applyFont="1" applyBorder="1" applyAlignment="1">
      <alignment horizontal="center" vertical="center" wrapText="1"/>
    </xf>
    <xf numFmtId="166" fontId="13" fillId="0" borderId="0" xfId="1" applyNumberFormat="1" applyFont="1" applyBorder="1" applyAlignment="1">
      <alignment horizontal="center" vertical="center"/>
    </xf>
    <xf numFmtId="166" fontId="13" fillId="4" borderId="9" xfId="0" applyNumberFormat="1" applyFont="1" applyFill="1" applyBorder="1" applyAlignment="1">
      <alignment horizontal="center" vertical="center" wrapText="1"/>
    </xf>
    <xf numFmtId="165" fontId="13" fillId="4" borderId="9" xfId="0" applyNumberFormat="1" applyFont="1" applyFill="1" applyBorder="1" applyAlignment="1">
      <alignment horizontal="center" vertical="center" wrapText="1"/>
    </xf>
    <xf numFmtId="166" fontId="23" fillId="0" borderId="21" xfId="1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165" fontId="23" fillId="0" borderId="21" xfId="1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14" fillId="4" borderId="9" xfId="0" applyNumberFormat="1" applyFont="1" applyFill="1" applyBorder="1" applyAlignment="1">
      <alignment horizontal="center" vertical="center" wrapText="1"/>
    </xf>
    <xf numFmtId="3" fontId="13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 wrapText="1"/>
    </xf>
    <xf numFmtId="166" fontId="6" fillId="4" borderId="21" xfId="0" applyNumberFormat="1" applyFont="1" applyFill="1" applyBorder="1" applyAlignment="1">
      <alignment horizontal="center" vertical="center" wrapText="1"/>
    </xf>
    <xf numFmtId="166" fontId="14" fillId="4" borderId="9" xfId="0" applyNumberFormat="1" applyFont="1" applyFill="1" applyBorder="1" applyAlignment="1">
      <alignment horizontal="center" vertical="center" wrapText="1"/>
    </xf>
    <xf numFmtId="4" fontId="1" fillId="0" borderId="0" xfId="1" applyNumberFormat="1"/>
    <xf numFmtId="4" fontId="10" fillId="0" borderId="0" xfId="0" applyNumberFormat="1" applyFont="1"/>
    <xf numFmtId="167" fontId="10" fillId="0" borderId="0" xfId="0" applyNumberFormat="1" applyFont="1"/>
    <xf numFmtId="1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168" fontId="10" fillId="0" borderId="0" xfId="0" applyNumberFormat="1" applyFont="1"/>
    <xf numFmtId="169" fontId="10" fillId="0" borderId="0" xfId="0" applyNumberFormat="1" applyFont="1"/>
    <xf numFmtId="0" fontId="10" fillId="4" borderId="9" xfId="0" applyFont="1" applyFill="1" applyBorder="1" applyAlignment="1">
      <alignment horizontal="center" vertical="center" wrapText="1"/>
    </xf>
    <xf numFmtId="17" fontId="10" fillId="4" borderId="9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 inden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 indent="1"/>
    </xf>
    <xf numFmtId="0" fontId="10" fillId="4" borderId="0" xfId="0" applyFont="1" applyFill="1" applyBorder="1" applyAlignment="1">
      <alignment horizontal="left" vertical="center" wrapText="1"/>
    </xf>
    <xf numFmtId="0" fontId="10" fillId="4" borderId="9" xfId="0" quotePrefix="1" applyFont="1" applyFill="1" applyBorder="1" applyAlignment="1">
      <alignment horizontal="center" vertical="center" wrapText="1"/>
    </xf>
    <xf numFmtId="3" fontId="10" fillId="4" borderId="9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165" fontId="10" fillId="4" borderId="9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3" xfId="0" applyFont="1" applyBorder="1" applyAlignment="1">
      <alignment horizontal="center" vertical="center"/>
    </xf>
    <xf numFmtId="15" fontId="10" fillId="0" borderId="0" xfId="0" applyNumberFormat="1" applyFont="1" applyAlignment="1">
      <alignment horizontal="left"/>
    </xf>
    <xf numFmtId="170" fontId="10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1" applyNumberFormat="1" applyFont="1"/>
    <xf numFmtId="43" fontId="1" fillId="0" borderId="0" xfId="1" applyFont="1"/>
    <xf numFmtId="165" fontId="1" fillId="0" borderId="0" xfId="1" applyNumberFormat="1" applyFont="1"/>
    <xf numFmtId="0" fontId="18" fillId="0" borderId="0" xfId="0" applyFont="1"/>
    <xf numFmtId="164" fontId="0" fillId="5" borderId="9" xfId="0" applyNumberFormat="1" applyFill="1" applyBorder="1"/>
    <xf numFmtId="0" fontId="18" fillId="0" borderId="24" xfId="0" applyFont="1" applyBorder="1"/>
    <xf numFmtId="0" fontId="7" fillId="0" borderId="25" xfId="0" applyFont="1" applyBorder="1" applyAlignment="1">
      <alignment horizontal="right"/>
    </xf>
    <xf numFmtId="164" fontId="7" fillId="0" borderId="25" xfId="0" applyNumberFormat="1" applyFont="1" applyBorder="1" applyAlignment="1">
      <alignment horizontal="right"/>
    </xf>
    <xf numFmtId="165" fontId="7" fillId="0" borderId="25" xfId="0" applyNumberFormat="1" applyFont="1" applyBorder="1" applyAlignment="1">
      <alignment horizontal="right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11" xfId="0" applyFont="1" applyBorder="1"/>
    <xf numFmtId="0" fontId="1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/>
    <xf numFmtId="0" fontId="0" fillId="0" borderId="11" xfId="0" applyBorder="1"/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166" fontId="0" fillId="0" borderId="18" xfId="1" applyNumberFormat="1" applyFont="1" applyBorder="1"/>
    <xf numFmtId="165" fontId="0" fillId="0" borderId="0" xfId="1" applyNumberFormat="1" applyFont="1"/>
    <xf numFmtId="164" fontId="0" fillId="0" borderId="18" xfId="1" applyNumberFormat="1" applyFont="1" applyBorder="1"/>
    <xf numFmtId="165" fontId="0" fillId="0" borderId="18" xfId="1" applyNumberFormat="1" applyFont="1" applyBorder="1"/>
    <xf numFmtId="0" fontId="0" fillId="0" borderId="27" xfId="0" applyBorder="1"/>
    <xf numFmtId="0" fontId="0" fillId="0" borderId="18" xfId="0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/>
    <xf numFmtId="166" fontId="0" fillId="0" borderId="23" xfId="1" applyNumberFormat="1" applyFont="1" applyBorder="1"/>
    <xf numFmtId="0" fontId="0" fillId="0" borderId="28" xfId="0" applyBorder="1"/>
    <xf numFmtId="164" fontId="0" fillId="0" borderId="23" xfId="1" applyNumberFormat="1" applyFont="1" applyBorder="1"/>
    <xf numFmtId="0" fontId="0" fillId="0" borderId="23" xfId="0" applyBorder="1"/>
    <xf numFmtId="166" fontId="0" fillId="0" borderId="0" xfId="1" applyNumberFormat="1" applyFont="1"/>
    <xf numFmtId="0" fontId="24" fillId="0" borderId="25" xfId="0" applyFont="1" applyBorder="1" applyAlignment="1">
      <alignment horizontal="right"/>
    </xf>
    <xf numFmtId="165" fontId="6" fillId="0" borderId="25" xfId="1" applyNumberFormat="1" applyFont="1" applyBorder="1"/>
    <xf numFmtId="164" fontId="24" fillId="0" borderId="25" xfId="1" applyNumberFormat="1" applyFont="1" applyBorder="1"/>
    <xf numFmtId="165" fontId="24" fillId="0" borderId="25" xfId="1" applyNumberFormat="1" applyFont="1" applyBorder="1"/>
    <xf numFmtId="165" fontId="6" fillId="0" borderId="29" xfId="1" applyNumberFormat="1" applyFont="1" applyBorder="1"/>
    <xf numFmtId="164" fontId="0" fillId="5" borderId="0" xfId="0" applyNumberFormat="1" applyFill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1" xfId="0" applyBorder="1"/>
    <xf numFmtId="166" fontId="0" fillId="0" borderId="19" xfId="1" applyNumberFormat="1" applyFont="1" applyBorder="1"/>
    <xf numFmtId="43" fontId="0" fillId="0" borderId="19" xfId="1" applyFont="1" applyBorder="1"/>
    <xf numFmtId="166" fontId="0" fillId="0" borderId="30" xfId="1" applyNumberFormat="1" applyFont="1" applyBorder="1"/>
    <xf numFmtId="0" fontId="25" fillId="0" borderId="25" xfId="0" applyFont="1" applyBorder="1" applyAlignment="1">
      <alignment horizontal="right"/>
    </xf>
    <xf numFmtId="165" fontId="6" fillId="0" borderId="25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166" fontId="6" fillId="0" borderId="25" xfId="0" applyNumberFormat="1" applyFont="1" applyBorder="1" applyAlignment="1">
      <alignment horizontal="right"/>
    </xf>
    <xf numFmtId="165" fontId="6" fillId="0" borderId="29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6" fontId="10" fillId="0" borderId="0" xfId="1" applyNumberFormat="1" applyFont="1"/>
    <xf numFmtId="164" fontId="10" fillId="0" borderId="0" xfId="1" applyNumberFormat="1" applyFont="1"/>
    <xf numFmtId="164" fontId="10" fillId="0" borderId="0" xfId="0" applyNumberFormat="1" applyFont="1"/>
    <xf numFmtId="164" fontId="10" fillId="0" borderId="11" xfId="1" applyNumberFormat="1" applyFont="1" applyBorder="1"/>
    <xf numFmtId="43" fontId="10" fillId="0" borderId="11" xfId="1" applyFont="1" applyBorder="1"/>
    <xf numFmtId="164" fontId="10" fillId="0" borderId="11" xfId="0" applyNumberFormat="1" applyFont="1" applyBorder="1"/>
    <xf numFmtId="164" fontId="10" fillId="0" borderId="18" xfId="1" applyNumberFormat="1" applyFont="1" applyBorder="1"/>
    <xf numFmtId="43" fontId="10" fillId="0" borderId="18" xfId="1" applyFont="1" applyBorder="1"/>
    <xf numFmtId="0" fontId="10" fillId="0" borderId="18" xfId="0" applyFont="1" applyBorder="1"/>
    <xf numFmtId="164" fontId="10" fillId="0" borderId="18" xfId="0" applyNumberFormat="1" applyFont="1" applyBorder="1"/>
    <xf numFmtId="166" fontId="10" fillId="0" borderId="18" xfId="1" applyNumberFormat="1" applyFont="1" applyBorder="1"/>
    <xf numFmtId="166" fontId="10" fillId="0" borderId="23" xfId="1" applyNumberFormat="1" applyFont="1" applyBorder="1"/>
    <xf numFmtId="164" fontId="10" fillId="0" borderId="23" xfId="1" applyNumberFormat="1" applyFont="1" applyBorder="1"/>
    <xf numFmtId="0" fontId="10" fillId="0" borderId="23" xfId="0" applyFont="1" applyBorder="1"/>
    <xf numFmtId="164" fontId="10" fillId="0" borderId="23" xfId="0" applyNumberFormat="1" applyFont="1" applyBorder="1"/>
    <xf numFmtId="164" fontId="10" fillId="0" borderId="1" xfId="1" applyNumberFormat="1" applyFont="1" applyBorder="1"/>
    <xf numFmtId="164" fontId="10" fillId="0" borderId="22" xfId="1" applyNumberFormat="1" applyFont="1" applyBorder="1"/>
    <xf numFmtId="165" fontId="10" fillId="0" borderId="11" xfId="1" applyNumberFormat="1" applyFont="1" applyBorder="1"/>
    <xf numFmtId="165" fontId="10" fillId="0" borderId="18" xfId="1" applyNumberFormat="1" applyFont="1" applyBorder="1"/>
    <xf numFmtId="165" fontId="10" fillId="0" borderId="23" xfId="1" applyNumberFormat="1" applyFont="1" applyBorder="1"/>
    <xf numFmtId="165" fontId="10" fillId="0" borderId="1" xfId="1" applyNumberFormat="1" applyFont="1" applyBorder="1"/>
    <xf numFmtId="165" fontId="10" fillId="0" borderId="0" xfId="1" applyNumberFormat="1" applyFont="1" applyBorder="1"/>
    <xf numFmtId="166" fontId="10" fillId="0" borderId="1" xfId="1" applyNumberFormat="1" applyFont="1" applyBorder="1"/>
    <xf numFmtId="166" fontId="10" fillId="0" borderId="22" xfId="1" applyNumberFormat="1" applyFont="1" applyBorder="1"/>
    <xf numFmtId="164" fontId="6" fillId="0" borderId="32" xfId="1" applyNumberFormat="1" applyFont="1" applyBorder="1"/>
    <xf numFmtId="165" fontId="6" fillId="0" borderId="32" xfId="1" applyNumberFormat="1" applyFont="1" applyBorder="1"/>
    <xf numFmtId="166" fontId="21" fillId="0" borderId="9" xfId="1" applyNumberFormat="1" applyFont="1" applyBorder="1" applyAlignment="1">
      <alignment horizontal="center" vertical="center"/>
    </xf>
    <xf numFmtId="165" fontId="21" fillId="0" borderId="9" xfId="1" applyNumberFormat="1" applyFont="1" applyBorder="1" applyAlignment="1">
      <alignment horizontal="center" vertical="center"/>
    </xf>
    <xf numFmtId="164" fontId="21" fillId="0" borderId="9" xfId="1" applyNumberFormat="1" applyFont="1" applyBorder="1" applyAlignment="1">
      <alignment horizontal="center" vertical="center" wrapText="1"/>
    </xf>
    <xf numFmtId="3" fontId="21" fillId="4" borderId="9" xfId="0" applyNumberFormat="1" applyFont="1" applyFill="1" applyBorder="1" applyAlignment="1">
      <alignment horizontal="center" vertical="center" wrapText="1"/>
    </xf>
    <xf numFmtId="166" fontId="21" fillId="4" borderId="9" xfId="0" applyNumberFormat="1" applyFont="1" applyFill="1" applyBorder="1" applyAlignment="1">
      <alignment horizontal="center" vertical="center" wrapText="1"/>
    </xf>
    <xf numFmtId="165" fontId="21" fillId="4" borderId="9" xfId="0" applyNumberFormat="1" applyFont="1" applyFill="1" applyBorder="1" applyAlignment="1">
      <alignment horizontal="center" vertical="center" wrapText="1"/>
    </xf>
    <xf numFmtId="3" fontId="21" fillId="3" borderId="9" xfId="0" applyNumberFormat="1" applyFont="1" applyFill="1" applyBorder="1" applyAlignment="1">
      <alignment horizontal="center" vertical="center" wrapText="1"/>
    </xf>
    <xf numFmtId="165" fontId="21" fillId="0" borderId="9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8" fillId="0" borderId="0" xfId="0" applyFont="1" applyAlignment="1"/>
    <xf numFmtId="164" fontId="0" fillId="5" borderId="9" xfId="1" applyNumberFormat="1" applyFont="1" applyFill="1" applyBorder="1"/>
    <xf numFmtId="164" fontId="7" fillId="0" borderId="29" xfId="1" applyNumberFormat="1" applyFont="1" applyBorder="1"/>
    <xf numFmtId="17" fontId="14" fillId="4" borderId="0" xfId="0" applyNumberFormat="1" applyFont="1" applyFill="1" applyBorder="1" applyAlignment="1">
      <alignment horizontal="center" vertical="center" wrapText="1"/>
    </xf>
    <xf numFmtId="165" fontId="14" fillId="4" borderId="0" xfId="0" applyNumberFormat="1" applyFont="1" applyFill="1" applyBorder="1" applyAlignment="1">
      <alignment horizontal="center" vertical="center" wrapText="1"/>
    </xf>
    <xf numFmtId="17" fontId="10" fillId="4" borderId="0" xfId="0" applyNumberFormat="1" applyFont="1" applyFill="1" applyBorder="1" applyAlignment="1">
      <alignment horizontal="center" vertical="center" wrapText="1"/>
    </xf>
    <xf numFmtId="3" fontId="10" fillId="4" borderId="0" xfId="0" applyNumberFormat="1" applyFont="1" applyFill="1" applyBorder="1" applyAlignment="1">
      <alignment horizontal="center" vertical="center" wrapText="1"/>
    </xf>
    <xf numFmtId="165" fontId="10" fillId="4" borderId="0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4" fontId="0" fillId="0" borderId="0" xfId="0" applyNumberFormat="1"/>
    <xf numFmtId="4" fontId="13" fillId="0" borderId="0" xfId="1" applyNumberFormat="1" applyFont="1" applyBorder="1" applyAlignment="1">
      <alignment horizontal="center" vertical="center"/>
    </xf>
    <xf numFmtId="4" fontId="14" fillId="0" borderId="0" xfId="1" applyNumberFormat="1" applyFont="1"/>
    <xf numFmtId="4" fontId="10" fillId="0" borderId="0" xfId="1" applyNumberFormat="1" applyFont="1" applyBorder="1"/>
    <xf numFmtId="3" fontId="6" fillId="0" borderId="2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165" fontId="21" fillId="6" borderId="9" xfId="1" applyNumberFormat="1" applyFont="1" applyFill="1" applyBorder="1" applyAlignment="1">
      <alignment horizontal="center" vertical="center"/>
    </xf>
    <xf numFmtId="165" fontId="13" fillId="6" borderId="0" xfId="1" applyNumberFormat="1" applyFont="1" applyFill="1" applyBorder="1" applyAlignment="1">
      <alignment horizontal="center" vertical="center"/>
    </xf>
    <xf numFmtId="3" fontId="21" fillId="6" borderId="9" xfId="0" applyNumberFormat="1" applyFont="1" applyFill="1" applyBorder="1" applyAlignment="1">
      <alignment horizontal="center" vertical="center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6" fillId="6" borderId="0" xfId="0" applyFont="1" applyFill="1"/>
    <xf numFmtId="165" fontId="21" fillId="0" borderId="21" xfId="1" applyNumberFormat="1" applyFont="1" applyBorder="1" applyAlignment="1">
      <alignment horizontal="center" vertical="center"/>
    </xf>
    <xf numFmtId="0" fontId="10" fillId="0" borderId="0" xfId="0" quotePrefix="1" applyFont="1"/>
    <xf numFmtId="0" fontId="0" fillId="6" borderId="0" xfId="0" applyFill="1" applyBorder="1"/>
    <xf numFmtId="164" fontId="21" fillId="6" borderId="9" xfId="1" applyNumberFormat="1" applyFont="1" applyFill="1" applyBorder="1" applyAlignment="1">
      <alignment horizontal="center" vertical="center"/>
    </xf>
    <xf numFmtId="166" fontId="21" fillId="6" borderId="9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166" fontId="0" fillId="0" borderId="0" xfId="0" applyNumberFormat="1"/>
    <xf numFmtId="166" fontId="7" fillId="0" borderId="0" xfId="0" applyNumberFormat="1" applyFont="1"/>
    <xf numFmtId="0" fontId="1" fillId="6" borderId="9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164" fontId="27" fillId="0" borderId="0" xfId="0" applyNumberFormat="1" applyFo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26" xfId="0" applyBorder="1"/>
    <xf numFmtId="0" fontId="0" fillId="0" borderId="28" xfId="0" applyBorder="1"/>
    <xf numFmtId="0" fontId="18" fillId="0" borderId="18" xfId="0" applyFont="1" applyBorder="1"/>
    <xf numFmtId="0" fontId="18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/>
    <xf numFmtId="166" fontId="7" fillId="0" borderId="18" xfId="1" applyNumberFormat="1" applyFont="1" applyBorder="1"/>
    <xf numFmtId="164" fontId="7" fillId="0" borderId="18" xfId="1" applyNumberFormat="1" applyFont="1" applyBorder="1"/>
    <xf numFmtId="17" fontId="14" fillId="4" borderId="9" xfId="0" quotePrefix="1" applyNumberFormat="1" applyFont="1" applyFill="1" applyBorder="1" applyAlignment="1">
      <alignment horizontal="center" vertical="center" wrapText="1"/>
    </xf>
    <xf numFmtId="17" fontId="10" fillId="4" borderId="9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6" fillId="7" borderId="0" xfId="0" applyFont="1" applyFill="1"/>
    <xf numFmtId="0" fontId="10" fillId="7" borderId="0" xfId="0" applyFont="1" applyFill="1"/>
    <xf numFmtId="164" fontId="10" fillId="7" borderId="0" xfId="1" applyNumberFormat="1" applyFont="1" applyFill="1"/>
    <xf numFmtId="166" fontId="10" fillId="7" borderId="0" xfId="1" applyNumberFormat="1" applyFont="1" applyFill="1"/>
    <xf numFmtId="164" fontId="10" fillId="7" borderId="0" xfId="0" applyNumberFormat="1" applyFont="1" applyFill="1"/>
    <xf numFmtId="0" fontId="7" fillId="0" borderId="0" xfId="0" applyFont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164" fontId="21" fillId="0" borderId="9" xfId="1" applyNumberFormat="1" applyFont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10" fillId="8" borderId="22" xfId="1" applyNumberFormat="1" applyFont="1" applyFill="1" applyBorder="1"/>
    <xf numFmtId="0" fontId="7" fillId="4" borderId="0" xfId="0" applyFont="1" applyFill="1" applyAlignment="1">
      <alignment vertical="center"/>
    </xf>
    <xf numFmtId="0" fontId="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5" fontId="1" fillId="0" borderId="0" xfId="0" quotePrefix="1" applyNumberFormat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center"/>
    </xf>
    <xf numFmtId="166" fontId="10" fillId="8" borderId="18" xfId="1" applyNumberFormat="1" applyFont="1" applyFill="1" applyBorder="1"/>
    <xf numFmtId="165" fontId="10" fillId="8" borderId="23" xfId="1" applyNumberFormat="1" applyFont="1" applyFill="1" applyBorder="1"/>
    <xf numFmtId="0" fontId="1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1" fillId="6" borderId="27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4" borderId="17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0" fillId="0" borderId="28" xfId="0" applyBorder="1"/>
    <xf numFmtId="0" fontId="26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Normal_DEPNHI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9525</xdr:rowOff>
    </xdr:from>
    <xdr:to>
      <xdr:col>1</xdr:col>
      <xdr:colOff>1678305</xdr:colOff>
      <xdr:row>4</xdr:row>
      <xdr:rowOff>80010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7911" name="Line 1"/>
        <xdr:cNvSpPr>
          <a:spLocks noChangeShapeType="1"/>
        </xdr:cNvSpPr>
      </xdr:nvSpPr>
      <xdr:spPr bwMode="auto">
        <a:xfrm>
          <a:off x="11115675" y="4514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0</xdr:colOff>
      <xdr:row>64</xdr:row>
      <xdr:rowOff>0</xdr:rowOff>
    </xdr:to>
    <xdr:sp macro="" textlink="">
      <xdr:nvSpPr>
        <xdr:cNvPr id="27912" name="Line 2"/>
        <xdr:cNvSpPr>
          <a:spLocks noChangeShapeType="1"/>
        </xdr:cNvSpPr>
      </xdr:nvSpPr>
      <xdr:spPr bwMode="auto">
        <a:xfrm>
          <a:off x="11115675" y="136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7913" name="Line 3"/>
        <xdr:cNvSpPr>
          <a:spLocks noChangeShapeType="1"/>
        </xdr:cNvSpPr>
      </xdr:nvSpPr>
      <xdr:spPr bwMode="auto">
        <a:xfrm>
          <a:off x="11115675" y="4514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0</xdr:colOff>
      <xdr:row>64</xdr:row>
      <xdr:rowOff>0</xdr:rowOff>
    </xdr:to>
    <xdr:sp macro="" textlink="">
      <xdr:nvSpPr>
        <xdr:cNvPr id="27914" name="Line 4"/>
        <xdr:cNvSpPr>
          <a:spLocks noChangeShapeType="1"/>
        </xdr:cNvSpPr>
      </xdr:nvSpPr>
      <xdr:spPr bwMode="auto">
        <a:xfrm>
          <a:off x="11115675" y="13696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238125</xdr:colOff>
      <xdr:row>0</xdr:row>
      <xdr:rowOff>190500</xdr:rowOff>
    </xdr:from>
    <xdr:to>
      <xdr:col>11</xdr:col>
      <xdr:colOff>923925</xdr:colOff>
      <xdr:row>8</xdr:row>
      <xdr:rowOff>142875</xdr:rowOff>
    </xdr:to>
    <xdr:pic>
      <xdr:nvPicPr>
        <xdr:cNvPr id="27915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30075" y="190500"/>
          <a:ext cx="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</xdr:colOff>
      <xdr:row>0</xdr:row>
      <xdr:rowOff>104775</xdr:rowOff>
    </xdr:from>
    <xdr:to>
      <xdr:col>3</xdr:col>
      <xdr:colOff>211455</xdr:colOff>
      <xdr:row>6</xdr:row>
      <xdr:rowOff>118110</xdr:rowOff>
    </xdr:to>
    <xdr:pic>
      <xdr:nvPicPr>
        <xdr:cNvPr id="8" name="7 Imagen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775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28575</xdr:rowOff>
    </xdr:from>
    <xdr:to>
      <xdr:col>1</xdr:col>
      <xdr:colOff>1840230</xdr:colOff>
      <xdr:row>4</xdr:row>
      <xdr:rowOff>99060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9050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809625</xdr:colOff>
      <xdr:row>0</xdr:row>
      <xdr:rowOff>0</xdr:rowOff>
    </xdr:from>
    <xdr:to>
      <xdr:col>11</xdr:col>
      <xdr:colOff>1295400</xdr:colOff>
      <xdr:row>0</xdr:row>
      <xdr:rowOff>0</xdr:rowOff>
    </xdr:to>
    <xdr:pic>
      <xdr:nvPicPr>
        <xdr:cNvPr id="26118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77950" y="0"/>
          <a:ext cx="485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533400</xdr:colOff>
      <xdr:row>0</xdr:row>
      <xdr:rowOff>0</xdr:rowOff>
    </xdr:from>
    <xdr:to>
      <xdr:col>5</xdr:col>
      <xdr:colOff>1019175</xdr:colOff>
      <xdr:row>0</xdr:row>
      <xdr:rowOff>0</xdr:rowOff>
    </xdr:to>
    <xdr:pic>
      <xdr:nvPicPr>
        <xdr:cNvPr id="26119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0"/>
          <a:ext cx="485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666750</xdr:colOff>
      <xdr:row>105</xdr:row>
      <xdr:rowOff>9525</xdr:rowOff>
    </xdr:from>
    <xdr:to>
      <xdr:col>5</xdr:col>
      <xdr:colOff>1019175</xdr:colOff>
      <xdr:row>107</xdr:row>
      <xdr:rowOff>66675</xdr:rowOff>
    </xdr:to>
    <xdr:pic>
      <xdr:nvPicPr>
        <xdr:cNvPr id="26121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17316450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1</xdr:row>
      <xdr:rowOff>47625</xdr:rowOff>
    </xdr:from>
    <xdr:to>
      <xdr:col>1</xdr:col>
      <xdr:colOff>1783080</xdr:colOff>
      <xdr:row>4</xdr:row>
      <xdr:rowOff>137160</xdr:rowOff>
    </xdr:to>
    <xdr:pic>
      <xdr:nvPicPr>
        <xdr:cNvPr id="6" name="5 Imagen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095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</xdr:col>
      <xdr:colOff>1478280</xdr:colOff>
      <xdr:row>4</xdr:row>
      <xdr:rowOff>80010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109</xdr:row>
      <xdr:rowOff>9525</xdr:rowOff>
    </xdr:from>
    <xdr:to>
      <xdr:col>6</xdr:col>
      <xdr:colOff>1019175</xdr:colOff>
      <xdr:row>111</xdr:row>
      <xdr:rowOff>66675</xdr:rowOff>
    </xdr:to>
    <xdr:pic>
      <xdr:nvPicPr>
        <xdr:cNvPr id="8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17316450"/>
          <a:ext cx="3524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1</xdr:row>
      <xdr:rowOff>47625</xdr:rowOff>
    </xdr:from>
    <xdr:to>
      <xdr:col>2</xdr:col>
      <xdr:colOff>1829625</xdr:colOff>
      <xdr:row>4</xdr:row>
      <xdr:rowOff>137160</xdr:rowOff>
    </xdr:to>
    <xdr:pic>
      <xdr:nvPicPr>
        <xdr:cNvPr id="9" name="8 Imagen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09550"/>
          <a:ext cx="2239200" cy="68008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8</xdr:col>
      <xdr:colOff>0</xdr:colOff>
      <xdr:row>31</xdr:row>
      <xdr:rowOff>0</xdr:rowOff>
    </xdr:to>
    <xdr:sp macro="" textlink="">
      <xdr:nvSpPr>
        <xdr:cNvPr id="5893" name="Line 3"/>
        <xdr:cNvSpPr>
          <a:spLocks noChangeShapeType="1"/>
        </xdr:cNvSpPr>
      </xdr:nvSpPr>
      <xdr:spPr bwMode="auto">
        <a:xfrm>
          <a:off x="8943975" y="678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133350</xdr:rowOff>
    </xdr:from>
    <xdr:to>
      <xdr:col>3</xdr:col>
      <xdr:colOff>68580</xdr:colOff>
      <xdr:row>6</xdr:row>
      <xdr:rowOff>13335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333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68</xdr:row>
      <xdr:rowOff>0</xdr:rowOff>
    </xdr:from>
    <xdr:to>
      <xdr:col>7</xdr:col>
      <xdr:colOff>0</xdr:colOff>
      <xdr:row>68</xdr:row>
      <xdr:rowOff>0</xdr:rowOff>
    </xdr:to>
    <xdr:sp macro="" textlink="">
      <xdr:nvSpPr>
        <xdr:cNvPr id="25414" name="Line 5"/>
        <xdr:cNvSpPr>
          <a:spLocks noChangeShapeType="1"/>
        </xdr:cNvSpPr>
      </xdr:nvSpPr>
      <xdr:spPr bwMode="auto">
        <a:xfrm>
          <a:off x="8658225" y="27527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68</xdr:row>
      <xdr:rowOff>0</xdr:rowOff>
    </xdr:from>
    <xdr:to>
      <xdr:col>7</xdr:col>
      <xdr:colOff>0</xdr:colOff>
      <xdr:row>68</xdr:row>
      <xdr:rowOff>0</xdr:rowOff>
    </xdr:to>
    <xdr:sp macro="" textlink="">
      <xdr:nvSpPr>
        <xdr:cNvPr id="25415" name="Line 8"/>
        <xdr:cNvSpPr>
          <a:spLocks noChangeShapeType="1"/>
        </xdr:cNvSpPr>
      </xdr:nvSpPr>
      <xdr:spPr bwMode="auto">
        <a:xfrm>
          <a:off x="8658225" y="27527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161925</xdr:colOff>
      <xdr:row>0</xdr:row>
      <xdr:rowOff>133350</xdr:rowOff>
    </xdr:from>
    <xdr:to>
      <xdr:col>3</xdr:col>
      <xdr:colOff>87630</xdr:colOff>
      <xdr:row>6</xdr:row>
      <xdr:rowOff>146685</xdr:rowOff>
    </xdr:to>
    <xdr:pic>
      <xdr:nvPicPr>
        <xdr:cNvPr id="6" name="5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333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95250</xdr:rowOff>
    </xdr:from>
    <xdr:to>
      <xdr:col>5</xdr:col>
      <xdr:colOff>392430</xdr:colOff>
      <xdr:row>4</xdr:row>
      <xdr:rowOff>146685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57175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85725</xdr:rowOff>
    </xdr:from>
    <xdr:to>
      <xdr:col>5</xdr:col>
      <xdr:colOff>392430</xdr:colOff>
      <xdr:row>4</xdr:row>
      <xdr:rowOff>137160</xdr:rowOff>
    </xdr:to>
    <xdr:pic>
      <xdr:nvPicPr>
        <xdr:cNvPr id="5" name="4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476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19050</xdr:rowOff>
    </xdr:from>
    <xdr:to>
      <xdr:col>5</xdr:col>
      <xdr:colOff>363855</xdr:colOff>
      <xdr:row>4</xdr:row>
      <xdr:rowOff>70485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80975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5</xdr:col>
      <xdr:colOff>401955</xdr:colOff>
      <xdr:row>4</xdr:row>
      <xdr:rowOff>175260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2240280" cy="68008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85724</xdr:rowOff>
    </xdr:from>
    <xdr:to>
      <xdr:col>5</xdr:col>
      <xdr:colOff>467550</xdr:colOff>
      <xdr:row>3</xdr:row>
      <xdr:rowOff>175574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85724"/>
          <a:ext cx="2239200" cy="68040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6891" name="Line 1"/>
        <xdr:cNvSpPr>
          <a:spLocks noChangeShapeType="1"/>
        </xdr:cNvSpPr>
      </xdr:nvSpPr>
      <xdr:spPr bwMode="auto">
        <a:xfrm>
          <a:off x="11115675" y="4514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69</xdr:row>
      <xdr:rowOff>0</xdr:rowOff>
    </xdr:from>
    <xdr:to>
      <xdr:col>8</xdr:col>
      <xdr:colOff>0</xdr:colOff>
      <xdr:row>69</xdr:row>
      <xdr:rowOff>0</xdr:rowOff>
    </xdr:to>
    <xdr:sp macro="" textlink="">
      <xdr:nvSpPr>
        <xdr:cNvPr id="26892" name="Line 2"/>
        <xdr:cNvSpPr>
          <a:spLocks noChangeShapeType="1"/>
        </xdr:cNvSpPr>
      </xdr:nvSpPr>
      <xdr:spPr bwMode="auto">
        <a:xfrm>
          <a:off x="11115675" y="1497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6893" name="Line 3"/>
        <xdr:cNvSpPr>
          <a:spLocks noChangeShapeType="1"/>
        </xdr:cNvSpPr>
      </xdr:nvSpPr>
      <xdr:spPr bwMode="auto">
        <a:xfrm>
          <a:off x="11115675" y="4514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69</xdr:row>
      <xdr:rowOff>0</xdr:rowOff>
    </xdr:from>
    <xdr:to>
      <xdr:col>8</xdr:col>
      <xdr:colOff>0</xdr:colOff>
      <xdr:row>69</xdr:row>
      <xdr:rowOff>0</xdr:rowOff>
    </xdr:to>
    <xdr:sp macro="" textlink="">
      <xdr:nvSpPr>
        <xdr:cNvPr id="26894" name="Line 4"/>
        <xdr:cNvSpPr>
          <a:spLocks noChangeShapeType="1"/>
        </xdr:cNvSpPr>
      </xdr:nvSpPr>
      <xdr:spPr bwMode="auto">
        <a:xfrm>
          <a:off x="11115675" y="1497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238125</xdr:colOff>
      <xdr:row>0</xdr:row>
      <xdr:rowOff>190500</xdr:rowOff>
    </xdr:from>
    <xdr:to>
      <xdr:col>11</xdr:col>
      <xdr:colOff>923925</xdr:colOff>
      <xdr:row>8</xdr:row>
      <xdr:rowOff>142875</xdr:rowOff>
    </xdr:to>
    <xdr:pic>
      <xdr:nvPicPr>
        <xdr:cNvPr id="26895" name="Picture 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30075" y="190500"/>
          <a:ext cx="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0</xdr:row>
      <xdr:rowOff>171450</xdr:rowOff>
    </xdr:from>
    <xdr:to>
      <xdr:col>3</xdr:col>
      <xdr:colOff>192405</xdr:colOff>
      <xdr:row>6</xdr:row>
      <xdr:rowOff>184785</xdr:rowOff>
    </xdr:to>
    <xdr:pic>
      <xdr:nvPicPr>
        <xdr:cNvPr id="8" name="7 Imagen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71450"/>
          <a:ext cx="2240280" cy="6800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2:J96"/>
  <sheetViews>
    <sheetView topLeftCell="A55" workbookViewId="0">
      <selection activeCell="E84" sqref="E84"/>
    </sheetView>
  </sheetViews>
  <sheetFormatPr baseColWidth="10" defaultRowHeight="12.75"/>
  <cols>
    <col min="2" max="2" width="39.28515625" customWidth="1"/>
    <col min="3" max="4" width="15.7109375" customWidth="1"/>
    <col min="5" max="5" width="16.5703125" customWidth="1"/>
    <col min="6" max="6" width="19.7109375" customWidth="1"/>
    <col min="7" max="7" width="15.7109375" customWidth="1"/>
    <col min="8" max="8" width="13.85546875" bestFit="1" customWidth="1"/>
    <col min="9" max="9" width="3.7109375" customWidth="1"/>
    <col min="10" max="10" width="14.85546875" customWidth="1"/>
  </cols>
  <sheetData>
    <row r="2" spans="1:10" ht="18">
      <c r="A2" s="344" t="s">
        <v>8</v>
      </c>
      <c r="B2" s="344"/>
      <c r="C2" s="344"/>
      <c r="D2" s="344"/>
      <c r="E2" s="344"/>
      <c r="F2" s="344"/>
      <c r="G2" s="344"/>
    </row>
    <row r="3" spans="1:10" ht="15.75">
      <c r="A3" s="345" t="s">
        <v>66</v>
      </c>
      <c r="B3" s="345"/>
      <c r="C3" s="345"/>
      <c r="D3" s="345"/>
      <c r="E3" s="345"/>
      <c r="F3" s="345"/>
      <c r="G3" s="345"/>
    </row>
    <row r="4" spans="1:10" ht="14.25">
      <c r="A4" s="346" t="s">
        <v>290</v>
      </c>
      <c r="B4" s="346"/>
      <c r="C4" s="346"/>
      <c r="D4" s="346"/>
      <c r="E4" s="346"/>
      <c r="F4" s="346"/>
      <c r="G4" s="346"/>
    </row>
    <row r="5" spans="1:10" ht="14.25">
      <c r="A5" s="159"/>
      <c r="B5" s="159"/>
      <c r="C5" s="159"/>
      <c r="D5" s="159"/>
    </row>
    <row r="6" spans="1:10">
      <c r="A6" s="347" t="s">
        <v>79</v>
      </c>
      <c r="B6" s="347"/>
      <c r="C6" s="347"/>
      <c r="D6" s="347"/>
      <c r="E6" s="347"/>
      <c r="F6" s="347"/>
      <c r="G6" s="347"/>
    </row>
    <row r="7" spans="1:10" ht="15">
      <c r="A7" s="18" t="s">
        <v>11</v>
      </c>
      <c r="B7" s="3"/>
      <c r="C7" s="3"/>
    </row>
    <row r="8" spans="1:10" ht="15">
      <c r="A8" s="18" t="s">
        <v>21</v>
      </c>
      <c r="B8" s="3"/>
      <c r="C8" s="5"/>
      <c r="D8" s="12"/>
    </row>
    <row r="9" spans="1:10">
      <c r="A9" s="18" t="s">
        <v>12</v>
      </c>
    </row>
    <row r="10" spans="1:10">
      <c r="A10" s="339" t="s">
        <v>10</v>
      </c>
      <c r="B10" s="341" t="s">
        <v>56</v>
      </c>
      <c r="C10" s="216" t="s">
        <v>67</v>
      </c>
      <c r="D10" s="216" t="s">
        <v>68</v>
      </c>
      <c r="E10" s="339" t="s">
        <v>18</v>
      </c>
      <c r="F10" s="216" t="s">
        <v>18</v>
      </c>
      <c r="G10" s="216" t="s">
        <v>69</v>
      </c>
    </row>
    <row r="11" spans="1:10">
      <c r="A11" s="340"/>
      <c r="B11" s="342"/>
      <c r="C11" s="160" t="s">
        <v>70</v>
      </c>
      <c r="D11" s="160" t="s">
        <v>71</v>
      </c>
      <c r="E11" s="343"/>
      <c r="F11" s="160" t="s">
        <v>72</v>
      </c>
      <c r="G11" s="160" t="s">
        <v>73</v>
      </c>
    </row>
    <row r="12" spans="1:10" ht="12" customHeight="1">
      <c r="A12" s="154"/>
      <c r="B12" s="217"/>
      <c r="C12" s="217"/>
      <c r="D12" s="86"/>
      <c r="E12" s="217"/>
      <c r="F12" s="86"/>
      <c r="G12" s="86"/>
    </row>
    <row r="13" spans="1:10" ht="16.5">
      <c r="A13" s="308" t="s">
        <v>80</v>
      </c>
      <c r="B13" s="309" t="s">
        <v>58</v>
      </c>
      <c r="C13" s="310"/>
      <c r="D13" s="310"/>
      <c r="E13" s="310"/>
      <c r="F13" s="310"/>
      <c r="G13" s="310"/>
      <c r="J13" s="291"/>
    </row>
    <row r="14" spans="1:10" ht="9.9499999999999993" customHeight="1">
      <c r="A14" s="87"/>
      <c r="B14" s="86"/>
      <c r="C14" s="218"/>
      <c r="D14" s="219"/>
      <c r="E14" s="218"/>
      <c r="F14" s="86"/>
      <c r="G14" s="220"/>
      <c r="J14" s="291"/>
    </row>
    <row r="15" spans="1:10">
      <c r="A15" s="87"/>
      <c r="B15" s="154" t="s">
        <v>291</v>
      </c>
      <c r="C15" s="221">
        <v>26816184</v>
      </c>
      <c r="D15" s="222"/>
      <c r="E15" s="221">
        <v>103786872</v>
      </c>
      <c r="F15" s="222"/>
      <c r="G15" s="223">
        <f>SUM(C15:F15)</f>
        <v>130603056</v>
      </c>
    </row>
    <row r="16" spans="1:10">
      <c r="A16" s="87"/>
      <c r="B16" s="154" t="s">
        <v>74</v>
      </c>
      <c r="C16" s="224"/>
      <c r="D16" s="225"/>
      <c r="E16" s="224"/>
      <c r="F16" s="226"/>
      <c r="G16" s="227">
        <f>SUM(C16:F16)</f>
        <v>0</v>
      </c>
    </row>
    <row r="17" spans="1:10">
      <c r="A17" s="87"/>
      <c r="B17" s="154" t="s">
        <v>75</v>
      </c>
      <c r="C17" s="228"/>
      <c r="D17" s="225"/>
      <c r="E17" s="224"/>
      <c r="F17" s="226"/>
      <c r="G17" s="227">
        <f>SUM(C17:F17)</f>
        <v>0</v>
      </c>
    </row>
    <row r="18" spans="1:10">
      <c r="A18" s="87"/>
      <c r="B18" s="154" t="s">
        <v>292</v>
      </c>
      <c r="C18" s="229"/>
      <c r="D18" s="230"/>
      <c r="E18" s="230"/>
      <c r="F18" s="231"/>
      <c r="G18" s="232">
        <f>SUM(C18:F18)</f>
        <v>0</v>
      </c>
    </row>
    <row r="19" spans="1:10" ht="9.9499999999999993" customHeight="1" thickBot="1">
      <c r="A19" s="87"/>
      <c r="B19" s="86"/>
      <c r="C19" s="218"/>
      <c r="D19" s="219"/>
      <c r="E19" s="218"/>
      <c r="F19" s="86"/>
      <c r="G19" s="220"/>
    </row>
    <row r="20" spans="1:10" ht="13.5" thickBot="1">
      <c r="A20" s="333" t="s">
        <v>293</v>
      </c>
      <c r="B20" s="334"/>
      <c r="C20" s="233">
        <f>SUM(C15:C18)</f>
        <v>26816184</v>
      </c>
      <c r="D20" s="233">
        <f>SUM(D15:D18)</f>
        <v>0</v>
      </c>
      <c r="E20" s="233">
        <f>SUM(E15:E18)</f>
        <v>103786872</v>
      </c>
      <c r="F20" s="233">
        <f>SUM(F15:F18)</f>
        <v>0</v>
      </c>
      <c r="G20" s="234">
        <f>SUM(G15:G18)</f>
        <v>130603056</v>
      </c>
      <c r="J20" s="292"/>
    </row>
    <row r="21" spans="1:10" ht="9.9499999999999993" customHeight="1">
      <c r="A21" s="87"/>
      <c r="B21" s="86"/>
      <c r="C21" s="219"/>
      <c r="D21" s="219"/>
      <c r="E21" s="219"/>
      <c r="F21" s="86"/>
      <c r="G21" s="86"/>
    </row>
    <row r="22" spans="1:10" ht="16.5">
      <c r="A22" s="308" t="s">
        <v>81</v>
      </c>
      <c r="B22" s="309" t="s">
        <v>87</v>
      </c>
      <c r="C22" s="311"/>
      <c r="D22" s="312"/>
      <c r="E22" s="311"/>
      <c r="F22" s="312"/>
      <c r="G22" s="313"/>
    </row>
    <row r="23" spans="1:10" ht="9.9499999999999993" customHeight="1">
      <c r="A23" s="87"/>
      <c r="B23" s="86"/>
      <c r="C23" s="218"/>
      <c r="D23" s="219"/>
      <c r="E23" s="219"/>
      <c r="F23" s="219"/>
      <c r="G23" s="219"/>
    </row>
    <row r="24" spans="1:10">
      <c r="A24" s="87"/>
      <c r="B24" s="86" t="s">
        <v>291</v>
      </c>
      <c r="C24" s="221">
        <v>364708758</v>
      </c>
      <c r="D24" s="235">
        <v>-179253804</v>
      </c>
      <c r="E24" s="221">
        <v>576884703</v>
      </c>
      <c r="F24" s="235">
        <v>-529068292</v>
      </c>
      <c r="G24" s="223">
        <f>SUM(C24:F24)</f>
        <v>233271365</v>
      </c>
    </row>
    <row r="25" spans="1:10">
      <c r="A25" s="87"/>
      <c r="B25" s="86" t="s">
        <v>74</v>
      </c>
      <c r="C25" s="224">
        <v>1336933</v>
      </c>
      <c r="D25" s="236"/>
      <c r="E25" s="224"/>
      <c r="F25" s="228"/>
      <c r="G25" s="225">
        <f>SUM(C25:F25)</f>
        <v>1336933</v>
      </c>
    </row>
    <row r="26" spans="1:10">
      <c r="A26" s="87"/>
      <c r="B26" s="86" t="s">
        <v>75</v>
      </c>
      <c r="C26" s="228"/>
      <c r="D26" s="225"/>
      <c r="E26" s="224"/>
      <c r="F26" s="228"/>
      <c r="G26" s="224">
        <f>SUM(C26:F26)</f>
        <v>0</v>
      </c>
    </row>
    <row r="27" spans="1:10">
      <c r="A27" s="87"/>
      <c r="B27" s="86" t="s">
        <v>292</v>
      </c>
      <c r="C27" s="229"/>
      <c r="D27" s="237">
        <v>-16597762</v>
      </c>
      <c r="E27" s="237"/>
      <c r="F27" s="230"/>
      <c r="G27" s="237">
        <f>SUM(C27:F27)</f>
        <v>-16597762</v>
      </c>
    </row>
    <row r="28" spans="1:10" ht="9.9499999999999993" customHeight="1" thickBot="1">
      <c r="A28" s="87"/>
      <c r="B28" s="86"/>
      <c r="C28" s="218"/>
      <c r="D28" s="219"/>
      <c r="E28" s="219"/>
      <c r="F28" s="219"/>
      <c r="G28" s="219"/>
    </row>
    <row r="29" spans="1:10" ht="13.5" thickBot="1">
      <c r="A29" s="333" t="s">
        <v>293</v>
      </c>
      <c r="B29" s="334"/>
      <c r="C29" s="233">
        <f>SUM(C24:C27)</f>
        <v>366045691</v>
      </c>
      <c r="D29" s="238">
        <f>SUM(D24:D27)</f>
        <v>-195851566</v>
      </c>
      <c r="E29" s="233">
        <f>SUM(E24:E27)</f>
        <v>576884703</v>
      </c>
      <c r="F29" s="238">
        <f>SUM(F24:F27)</f>
        <v>-529068292</v>
      </c>
      <c r="G29" s="234">
        <f>SUM(G24:G27)</f>
        <v>218010536</v>
      </c>
      <c r="J29" s="292"/>
    </row>
    <row r="30" spans="1:10" ht="9.9499999999999993" customHeight="1">
      <c r="A30" s="217"/>
      <c r="B30" s="217"/>
      <c r="C30" s="97"/>
      <c r="D30" s="239"/>
      <c r="E30" s="97"/>
      <c r="F30" s="239"/>
      <c r="G30" s="97"/>
    </row>
    <row r="31" spans="1:10" ht="16.5">
      <c r="A31" s="308" t="s">
        <v>83</v>
      </c>
      <c r="B31" s="309" t="s">
        <v>88</v>
      </c>
      <c r="C31" s="311"/>
      <c r="D31" s="312"/>
      <c r="E31" s="311"/>
      <c r="F31" s="312"/>
      <c r="G31" s="313"/>
    </row>
    <row r="32" spans="1:10" ht="9.9499999999999993" customHeight="1">
      <c r="A32" s="87"/>
      <c r="B32" s="86"/>
      <c r="C32" s="218"/>
      <c r="D32" s="219"/>
      <c r="E32" s="219"/>
      <c r="F32" s="219"/>
      <c r="G32" s="220"/>
    </row>
    <row r="33" spans="1:10">
      <c r="A33" s="87"/>
      <c r="B33" s="86" t="s">
        <v>294</v>
      </c>
      <c r="C33" s="221">
        <v>92153624</v>
      </c>
      <c r="D33" s="235">
        <v>-70970537</v>
      </c>
      <c r="E33" s="221">
        <v>62651673</v>
      </c>
      <c r="F33" s="235">
        <v>-60467085</v>
      </c>
      <c r="G33" s="223">
        <f>SUM(C33:F33)</f>
        <v>23367675</v>
      </c>
    </row>
    <row r="34" spans="1:10">
      <c r="A34" s="87"/>
      <c r="B34" s="86" t="s">
        <v>74</v>
      </c>
      <c r="C34" s="224"/>
      <c r="D34" s="236"/>
      <c r="E34" s="224"/>
      <c r="F34" s="228"/>
      <c r="G34" s="227">
        <f>SUM(C34:F34)</f>
        <v>0</v>
      </c>
    </row>
    <row r="35" spans="1:10">
      <c r="A35" s="87"/>
      <c r="B35" s="86" t="s">
        <v>75</v>
      </c>
      <c r="C35" s="228">
        <v>-402667</v>
      </c>
      <c r="D35" s="328">
        <v>383847</v>
      </c>
      <c r="E35" s="236">
        <v>-390016</v>
      </c>
      <c r="F35" s="228">
        <v>341391</v>
      </c>
      <c r="G35" s="236">
        <f>SUM(C35:F35)</f>
        <v>-67445</v>
      </c>
    </row>
    <row r="36" spans="1:10">
      <c r="A36" s="87"/>
      <c r="B36" s="86" t="s">
        <v>292</v>
      </c>
      <c r="C36" s="229"/>
      <c r="D36" s="329">
        <v>-5326614</v>
      </c>
      <c r="E36" s="237"/>
      <c r="F36" s="230"/>
      <c r="G36" s="237">
        <f>SUM(C36:F36)</f>
        <v>-5326614</v>
      </c>
    </row>
    <row r="37" spans="1:10" ht="9.9499999999999993" customHeight="1" thickBot="1">
      <c r="A37" s="87"/>
      <c r="B37" s="86"/>
      <c r="C37" s="218"/>
      <c r="D37" s="219"/>
      <c r="E37" s="219"/>
      <c r="F37" s="219"/>
      <c r="G37" s="220"/>
    </row>
    <row r="38" spans="1:10" ht="13.5" thickBot="1">
      <c r="A38" s="333" t="s">
        <v>293</v>
      </c>
      <c r="B38" s="334"/>
      <c r="C38" s="233">
        <f>SUM(C33:C36)</f>
        <v>91750957</v>
      </c>
      <c r="D38" s="238">
        <f>SUM(D33:D36)</f>
        <v>-75913304</v>
      </c>
      <c r="E38" s="233">
        <f>SUM(E33:E36)</f>
        <v>62261657</v>
      </c>
      <c r="F38" s="238">
        <f>SUM(F33:F36)</f>
        <v>-60125694</v>
      </c>
      <c r="G38" s="321">
        <f>SUM(G33:G36)</f>
        <v>17973616</v>
      </c>
      <c r="J38" s="292"/>
    </row>
    <row r="39" spans="1:10">
      <c r="A39" s="217"/>
      <c r="B39" s="217"/>
      <c r="C39" s="97"/>
      <c r="D39" s="239"/>
      <c r="E39" s="97"/>
      <c r="F39" s="239"/>
      <c r="G39" s="97"/>
    </row>
    <row r="40" spans="1:10">
      <c r="A40" s="217"/>
      <c r="B40" s="217"/>
      <c r="C40" s="97"/>
      <c r="D40" s="239"/>
      <c r="E40" s="97"/>
      <c r="F40" s="239"/>
      <c r="G40" s="97"/>
    </row>
    <row r="41" spans="1:10" ht="12" customHeight="1">
      <c r="A41" s="87"/>
      <c r="B41" s="86"/>
      <c r="C41" s="219"/>
      <c r="D41" s="86"/>
      <c r="E41" s="219"/>
      <c r="F41" s="218"/>
      <c r="G41" s="86"/>
    </row>
    <row r="42" spans="1:10" ht="16.5">
      <c r="A42" s="308" t="s">
        <v>83</v>
      </c>
      <c r="B42" s="309" t="s">
        <v>97</v>
      </c>
      <c r="C42" s="311"/>
      <c r="D42" s="312"/>
      <c r="E42" s="311"/>
      <c r="F42" s="312"/>
      <c r="G42" s="313"/>
    </row>
    <row r="43" spans="1:10" ht="9.9499999999999993" customHeight="1">
      <c r="A43" s="87"/>
      <c r="B43" s="86"/>
      <c r="C43" s="218"/>
      <c r="D43" s="218"/>
      <c r="E43" s="219"/>
      <c r="F43" s="219"/>
      <c r="G43" s="219"/>
    </row>
    <row r="44" spans="1:10">
      <c r="A44" s="87"/>
      <c r="B44" s="86" t="s">
        <v>294</v>
      </c>
      <c r="C44" s="221">
        <v>72603949</v>
      </c>
      <c r="D44" s="235">
        <v>-72602525</v>
      </c>
      <c r="E44" s="221">
        <v>7183766</v>
      </c>
      <c r="F44" s="235">
        <v>-6734636</v>
      </c>
      <c r="G44" s="223">
        <f>SUM(C44:F44)</f>
        <v>450554</v>
      </c>
    </row>
    <row r="45" spans="1:10">
      <c r="A45" s="87"/>
      <c r="B45" s="86" t="s">
        <v>74</v>
      </c>
      <c r="C45" s="224"/>
      <c r="D45" s="236"/>
      <c r="E45" s="224"/>
      <c r="F45" s="228"/>
      <c r="G45" s="227">
        <f>SUM(C45:F45)</f>
        <v>0</v>
      </c>
    </row>
    <row r="46" spans="1:10">
      <c r="A46" s="87"/>
      <c r="B46" s="86" t="s">
        <v>75</v>
      </c>
      <c r="C46" s="228">
        <v>-1050521</v>
      </c>
      <c r="D46" s="228">
        <v>1050521</v>
      </c>
      <c r="E46" s="236">
        <v>-370577</v>
      </c>
      <c r="F46" s="228">
        <v>365430</v>
      </c>
      <c r="G46" s="236">
        <f>SUM(C46:F46)</f>
        <v>-5147</v>
      </c>
    </row>
    <row r="47" spans="1:10">
      <c r="A47" s="87"/>
      <c r="B47" s="86" t="s">
        <v>292</v>
      </c>
      <c r="C47" s="229"/>
      <c r="D47" s="237"/>
      <c r="E47" s="237"/>
      <c r="F47" s="230"/>
      <c r="G47" s="237">
        <f>SUM(C47:F47)</f>
        <v>0</v>
      </c>
    </row>
    <row r="48" spans="1:10" ht="9.75" customHeight="1" thickBot="1">
      <c r="A48" s="87"/>
      <c r="B48" s="86"/>
      <c r="C48" s="218"/>
      <c r="D48" s="219"/>
      <c r="E48" s="219"/>
      <c r="F48" s="219"/>
      <c r="G48" s="219"/>
    </row>
    <row r="49" spans="1:10" ht="12.75" customHeight="1" thickBot="1">
      <c r="A49" s="333" t="s">
        <v>293</v>
      </c>
      <c r="B49" s="334"/>
      <c r="C49" s="240">
        <f>SUM(C42:C47)</f>
        <v>71553428</v>
      </c>
      <c r="D49" s="238">
        <f>SUM(D42:D47)</f>
        <v>-71552004</v>
      </c>
      <c r="E49" s="240">
        <f>SUM(E42:E47)</f>
        <v>6813189</v>
      </c>
      <c r="F49" s="238">
        <f>SUM(F42:F47)</f>
        <v>-6369206</v>
      </c>
      <c r="G49" s="241">
        <f>SUM(G42:G47)</f>
        <v>445407</v>
      </c>
      <c r="J49" s="20"/>
    </row>
    <row r="50" spans="1:10" ht="12.75" customHeight="1">
      <c r="A50" s="217"/>
      <c r="B50" s="217"/>
      <c r="C50" s="97"/>
      <c r="D50" s="239"/>
      <c r="E50" s="97"/>
      <c r="F50" s="239"/>
      <c r="G50" s="97"/>
    </row>
    <row r="51" spans="1:10" ht="9.9499999999999993" customHeight="1">
      <c r="A51" s="87"/>
      <c r="B51" s="86"/>
      <c r="C51" s="219"/>
      <c r="D51" s="86"/>
      <c r="E51" s="219"/>
      <c r="F51" s="218"/>
      <c r="G51" s="220"/>
    </row>
    <row r="52" spans="1:10" ht="16.5">
      <c r="A52" s="308" t="s">
        <v>84</v>
      </c>
      <c r="B52" s="309" t="s">
        <v>59</v>
      </c>
      <c r="C52" s="311"/>
      <c r="D52" s="312"/>
      <c r="E52" s="311"/>
      <c r="F52" s="312"/>
      <c r="G52" s="313"/>
    </row>
    <row r="53" spans="1:10" ht="9.9499999999999993" customHeight="1">
      <c r="A53" s="87"/>
      <c r="B53" s="95"/>
      <c r="C53" s="86"/>
      <c r="D53" s="218"/>
      <c r="E53" s="219"/>
      <c r="F53" s="219"/>
      <c r="G53" s="219"/>
      <c r="H53" s="219"/>
    </row>
    <row r="54" spans="1:10">
      <c r="A54" s="87"/>
      <c r="B54" s="86" t="s">
        <v>294</v>
      </c>
      <c r="C54" s="221">
        <v>192396587</v>
      </c>
      <c r="D54" s="235">
        <v>-185229896</v>
      </c>
      <c r="E54" s="221">
        <v>11466614</v>
      </c>
      <c r="F54" s="235">
        <v>-11041738</v>
      </c>
      <c r="G54" s="223">
        <f>SUM(C54:F54)</f>
        <v>7591567</v>
      </c>
    </row>
    <row r="55" spans="1:10">
      <c r="A55" s="87"/>
      <c r="B55" s="86" t="s">
        <v>74</v>
      </c>
      <c r="C55" s="224">
        <v>15823377</v>
      </c>
      <c r="D55" s="236"/>
      <c r="E55" s="224"/>
      <c r="F55" s="228"/>
      <c r="G55" s="227">
        <f>SUM(C55:F55)</f>
        <v>15823377</v>
      </c>
    </row>
    <row r="56" spans="1:10">
      <c r="A56" s="87"/>
      <c r="B56" s="86" t="s">
        <v>75</v>
      </c>
      <c r="C56" s="228">
        <v>-7420705</v>
      </c>
      <c r="D56" s="228">
        <v>7420704</v>
      </c>
      <c r="E56" s="236">
        <v>-764830</v>
      </c>
      <c r="F56" s="228">
        <v>738946</v>
      </c>
      <c r="G56" s="236">
        <f>SUM(C56:F56)</f>
        <v>-25885</v>
      </c>
    </row>
    <row r="57" spans="1:10">
      <c r="A57" s="87"/>
      <c r="B57" s="86" t="s">
        <v>292</v>
      </c>
      <c r="C57" s="229"/>
      <c r="D57" s="237">
        <f>-2239595-103852</f>
        <v>-2343447</v>
      </c>
      <c r="E57" s="237"/>
      <c r="F57" s="230"/>
      <c r="G57" s="237">
        <f>SUM(C57:F57)</f>
        <v>-2343447</v>
      </c>
    </row>
    <row r="58" spans="1:10" ht="9.9499999999999993" customHeight="1" thickBot="1">
      <c r="A58" s="87"/>
      <c r="B58" s="86"/>
      <c r="C58" s="218"/>
      <c r="D58" s="219"/>
      <c r="E58" s="219"/>
      <c r="F58" s="219"/>
      <c r="G58" s="219"/>
    </row>
    <row r="59" spans="1:10" ht="13.5" thickBot="1">
      <c r="A59" s="333" t="s">
        <v>293</v>
      </c>
      <c r="B59" s="334"/>
      <c r="C59" s="233">
        <f>SUM(C52:C57)</f>
        <v>200799259</v>
      </c>
      <c r="D59" s="238">
        <f>SUM(D52:D57)</f>
        <v>-180152639</v>
      </c>
      <c r="E59" s="233">
        <f>SUM(E52:E57)</f>
        <v>10701784</v>
      </c>
      <c r="F59" s="238">
        <f>SUM(F52:F57)</f>
        <v>-10302792</v>
      </c>
      <c r="G59" s="234">
        <f>SUM(G52:G57)</f>
        <v>21045612</v>
      </c>
      <c r="J59" s="292"/>
    </row>
    <row r="60" spans="1:10">
      <c r="A60" s="217"/>
      <c r="B60" s="217"/>
      <c r="C60" s="97"/>
      <c r="D60" s="239"/>
      <c r="E60" s="97"/>
      <c r="F60" s="239"/>
      <c r="G60" s="97"/>
    </row>
    <row r="61" spans="1:10" ht="9.9499999999999993" customHeight="1">
      <c r="A61" s="87"/>
      <c r="B61" s="86"/>
      <c r="C61" s="219"/>
      <c r="D61" s="86"/>
      <c r="E61" s="219"/>
      <c r="F61" s="218"/>
      <c r="G61" s="86"/>
    </row>
    <row r="62" spans="1:10" ht="16.5">
      <c r="A62" s="308" t="s">
        <v>82</v>
      </c>
      <c r="B62" s="309" t="s">
        <v>89</v>
      </c>
      <c r="C62" s="311"/>
      <c r="D62" s="312"/>
      <c r="E62" s="311"/>
      <c r="F62" s="311"/>
      <c r="G62" s="313"/>
    </row>
    <row r="63" spans="1:10" ht="9.9499999999999993" customHeight="1">
      <c r="A63" s="87"/>
      <c r="B63" s="86"/>
      <c r="C63" s="218"/>
      <c r="D63" s="219"/>
      <c r="E63" s="219"/>
      <c r="F63" s="219"/>
      <c r="G63" s="219"/>
    </row>
    <row r="64" spans="1:10">
      <c r="A64" s="87"/>
      <c r="B64" s="86" t="s">
        <v>291</v>
      </c>
      <c r="C64" s="221">
        <v>883716827</v>
      </c>
      <c r="D64" s="235">
        <v>-587163151</v>
      </c>
      <c r="E64" s="221">
        <v>403316966</v>
      </c>
      <c r="F64" s="235">
        <v>-373049085</v>
      </c>
      <c r="G64" s="223">
        <f>SUM(C64:F64)</f>
        <v>326821557</v>
      </c>
    </row>
    <row r="65" spans="1:10">
      <c r="A65" s="87"/>
      <c r="B65" s="86" t="s">
        <v>74</v>
      </c>
      <c r="C65" s="224"/>
      <c r="D65" s="236"/>
      <c r="E65" s="224"/>
      <c r="F65" s="228"/>
      <c r="G65" s="227">
        <f>SUM(C65:F65)</f>
        <v>0</v>
      </c>
    </row>
    <row r="66" spans="1:10">
      <c r="A66" s="87"/>
      <c r="B66" s="86" t="s">
        <v>75</v>
      </c>
      <c r="C66" s="228">
        <v>-984155</v>
      </c>
      <c r="D66" s="224">
        <v>816758</v>
      </c>
      <c r="E66" s="228">
        <v>-410197</v>
      </c>
      <c r="F66" s="228">
        <v>334123</v>
      </c>
      <c r="G66" s="236">
        <f>SUM(C66:F66)</f>
        <v>-243471</v>
      </c>
    </row>
    <row r="67" spans="1:10">
      <c r="A67" s="87"/>
      <c r="B67" s="86" t="s">
        <v>292</v>
      </c>
      <c r="C67" s="229"/>
      <c r="D67" s="237">
        <v>-51696999</v>
      </c>
      <c r="E67" s="237"/>
      <c r="F67" s="230"/>
      <c r="G67" s="237">
        <f>SUM(C67:F67)</f>
        <v>-51696999</v>
      </c>
    </row>
    <row r="68" spans="1:10" ht="9.9499999999999993" customHeight="1" thickBot="1">
      <c r="A68" s="87"/>
      <c r="B68" s="86"/>
      <c r="C68" s="218"/>
      <c r="D68" s="219"/>
      <c r="E68" s="219"/>
      <c r="F68" s="219"/>
      <c r="G68" s="219"/>
    </row>
    <row r="69" spans="1:10" ht="13.5" thickBot="1">
      <c r="A69" s="333" t="s">
        <v>293</v>
      </c>
      <c r="B69" s="334"/>
      <c r="C69" s="233">
        <f>SUM(C64:C67)</f>
        <v>882732672</v>
      </c>
      <c r="D69" s="238">
        <f>SUM(D64:D67)</f>
        <v>-638043392</v>
      </c>
      <c r="E69" s="233">
        <f>SUM(E64:E67)</f>
        <v>402906769</v>
      </c>
      <c r="F69" s="238">
        <f>SUM(F64:F67)</f>
        <v>-372714962</v>
      </c>
      <c r="G69" s="234">
        <f>SUM(G64:G67)</f>
        <v>274881087</v>
      </c>
      <c r="J69" s="292"/>
    </row>
    <row r="70" spans="1:10">
      <c r="A70" s="217"/>
      <c r="B70" s="217"/>
      <c r="C70" s="97"/>
      <c r="D70" s="239"/>
      <c r="E70" s="97"/>
      <c r="F70" s="239"/>
      <c r="G70" s="97"/>
      <c r="J70" s="292"/>
    </row>
    <row r="71" spans="1:10" ht="16.5">
      <c r="A71" s="308" t="s">
        <v>104</v>
      </c>
      <c r="B71" s="309" t="s">
        <v>105</v>
      </c>
      <c r="C71" s="311"/>
      <c r="D71" s="312"/>
      <c r="E71" s="311"/>
      <c r="F71" s="311"/>
      <c r="G71" s="313"/>
      <c r="J71" s="292"/>
    </row>
    <row r="72" spans="1:10">
      <c r="A72" s="87"/>
      <c r="B72" s="86"/>
      <c r="C72" s="218"/>
      <c r="D72" s="219"/>
      <c r="E72" s="219"/>
      <c r="F72" s="219"/>
      <c r="G72" s="219"/>
      <c r="J72" s="292"/>
    </row>
    <row r="73" spans="1:10">
      <c r="A73" s="87"/>
      <c r="B73" s="86" t="s">
        <v>291</v>
      </c>
      <c r="C73" s="221">
        <v>7561990</v>
      </c>
      <c r="D73" s="235">
        <v>-6805791</v>
      </c>
      <c r="E73" s="221">
        <v>0</v>
      </c>
      <c r="F73" s="221">
        <v>0</v>
      </c>
      <c r="G73" s="223">
        <f>SUM(C73:F73)</f>
        <v>756199</v>
      </c>
      <c r="J73" s="292"/>
    </row>
    <row r="74" spans="1:10">
      <c r="A74" s="87"/>
      <c r="B74" s="86" t="s">
        <v>74</v>
      </c>
      <c r="C74" s="224"/>
      <c r="D74" s="236"/>
      <c r="E74" s="224"/>
      <c r="F74" s="228"/>
      <c r="G74" s="227">
        <f>SUM(C74:F74)</f>
        <v>0</v>
      </c>
      <c r="J74" s="292"/>
    </row>
    <row r="75" spans="1:10">
      <c r="A75" s="87"/>
      <c r="B75" s="86" t="s">
        <v>75</v>
      </c>
      <c r="C75" s="228"/>
      <c r="D75" s="224"/>
      <c r="E75" s="228"/>
      <c r="F75" s="228"/>
      <c r="G75" s="224">
        <f>SUM(C75:F75)</f>
        <v>0</v>
      </c>
      <c r="J75" s="292"/>
    </row>
    <row r="76" spans="1:10">
      <c r="A76" s="87"/>
      <c r="B76" s="86" t="s">
        <v>292</v>
      </c>
      <c r="C76" s="229"/>
      <c r="D76" s="237">
        <v>-756199</v>
      </c>
      <c r="E76" s="237"/>
      <c r="F76" s="230"/>
      <c r="G76" s="230">
        <f>SUM(C76:F76)</f>
        <v>-756199</v>
      </c>
      <c r="J76" s="292"/>
    </row>
    <row r="77" spans="1:10" ht="13.5" thickBot="1">
      <c r="A77" s="87"/>
      <c r="B77" s="86"/>
      <c r="C77" s="218"/>
      <c r="D77" s="219"/>
      <c r="E77" s="219"/>
      <c r="F77" s="219"/>
      <c r="G77" s="219"/>
      <c r="J77" s="292"/>
    </row>
    <row r="78" spans="1:10" ht="13.5" thickBot="1">
      <c r="A78" s="333" t="s">
        <v>293</v>
      </c>
      <c r="B78" s="334"/>
      <c r="C78" s="233">
        <f>SUM(C73:C76)</f>
        <v>7561990</v>
      </c>
      <c r="D78" s="233">
        <f>SUM(D73:D76)</f>
        <v>-7561990</v>
      </c>
      <c r="E78" s="233">
        <f>SUM(E73:E76)</f>
        <v>0</v>
      </c>
      <c r="F78" s="233">
        <f>SUM(F73:F76)</f>
        <v>0</v>
      </c>
      <c r="G78" s="234">
        <f>SUM(G73:G76)</f>
        <v>0</v>
      </c>
      <c r="J78" s="292"/>
    </row>
    <row r="79" spans="1:10">
      <c r="A79" s="217"/>
      <c r="B79" s="217"/>
      <c r="C79" s="97"/>
      <c r="D79" s="239"/>
      <c r="E79" s="97"/>
      <c r="F79" s="239"/>
      <c r="G79" s="97"/>
      <c r="J79" s="292"/>
    </row>
    <row r="80" spans="1:10" ht="15" customHeight="1" thickBot="1">
      <c r="A80" s="86"/>
      <c r="B80" s="86"/>
      <c r="C80" s="219"/>
      <c r="D80" s="86"/>
      <c r="E80" s="219"/>
      <c r="F80" s="86"/>
      <c r="G80" s="86"/>
    </row>
    <row r="81" spans="1:9" ht="16.5" customHeight="1" thickTop="1" thickBot="1">
      <c r="A81" s="335" t="s">
        <v>76</v>
      </c>
      <c r="B81" s="336"/>
      <c r="C81" s="242">
        <f>+C78+C69+C59+C49+C38+C29+C20</f>
        <v>1647260181</v>
      </c>
      <c r="D81" s="243">
        <f>+D78+D69+D59+D49+D38+D29+D20</f>
        <v>-1169074895</v>
      </c>
      <c r="E81" s="242">
        <f>+E78+E69+E59+E49+E38+E29+E20</f>
        <v>1163354974</v>
      </c>
      <c r="F81" s="243">
        <f>+F78+F69+F59+F49+F38+F29+F20</f>
        <v>-978580946</v>
      </c>
      <c r="G81" s="242">
        <f>+G78+G69+G59+G49+G38+G29+G20</f>
        <v>662959314</v>
      </c>
      <c r="H81" s="20"/>
      <c r="I81" s="20"/>
    </row>
    <row r="82" spans="1:9" ht="13.5" thickTop="1">
      <c r="I82" s="20"/>
    </row>
    <row r="83" spans="1:9" ht="20.100000000000001" customHeight="1">
      <c r="D83" s="21"/>
    </row>
    <row r="84" spans="1:9" ht="19.5" customHeight="1">
      <c r="D84" s="21"/>
    </row>
    <row r="85" spans="1:9" ht="12.75" customHeight="1">
      <c r="D85" s="21"/>
    </row>
    <row r="86" spans="1:9" ht="10.9" customHeight="1"/>
    <row r="87" spans="1:9">
      <c r="B87" s="266"/>
      <c r="C87" s="337"/>
      <c r="D87" s="338"/>
      <c r="E87" s="337" t="s">
        <v>296</v>
      </c>
      <c r="F87" s="338"/>
      <c r="G87" s="258"/>
    </row>
    <row r="88" spans="1:9">
      <c r="B88" s="252"/>
      <c r="C88" s="337"/>
      <c r="D88" s="338"/>
      <c r="E88" s="337" t="s">
        <v>295</v>
      </c>
      <c r="F88" s="338"/>
      <c r="G88" s="258"/>
    </row>
    <row r="89" spans="1:9">
      <c r="A89" s="331"/>
      <c r="B89" s="332"/>
    </row>
    <row r="92" spans="1:9">
      <c r="E92" s="21"/>
    </row>
    <row r="93" spans="1:9">
      <c r="E93" s="21"/>
    </row>
    <row r="94" spans="1:9">
      <c r="E94" s="21"/>
    </row>
    <row r="95" spans="1:9">
      <c r="D95" s="21"/>
      <c r="E95" s="21"/>
    </row>
    <row r="96" spans="1:9">
      <c r="D96" s="21"/>
      <c r="E96" s="21"/>
    </row>
  </sheetData>
  <mergeCells count="20">
    <mergeCell ref="A2:G2"/>
    <mergeCell ref="A3:G3"/>
    <mergeCell ref="A4:G4"/>
    <mergeCell ref="A6:G6"/>
    <mergeCell ref="E87:F87"/>
    <mergeCell ref="E88:F88"/>
    <mergeCell ref="A10:A11"/>
    <mergeCell ref="B10:B11"/>
    <mergeCell ref="E10:E11"/>
    <mergeCell ref="A20:B20"/>
    <mergeCell ref="A29:B29"/>
    <mergeCell ref="A38:B38"/>
    <mergeCell ref="C87:D87"/>
    <mergeCell ref="C88:D88"/>
    <mergeCell ref="A89:B89"/>
    <mergeCell ref="A49:B49"/>
    <mergeCell ref="A59:B59"/>
    <mergeCell ref="A69:B69"/>
    <mergeCell ref="A78:B78"/>
    <mergeCell ref="A81:B81"/>
  </mergeCells>
  <phoneticPr fontId="18" type="noConversion"/>
  <printOptions horizontalCentered="1"/>
  <pageMargins left="0" right="0" top="0.59055118110236227" bottom="0.59055118110236227" header="0" footer="0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L483"/>
  <sheetViews>
    <sheetView topLeftCell="A22" workbookViewId="0">
      <selection activeCell="G71" sqref="G71"/>
    </sheetView>
  </sheetViews>
  <sheetFormatPr baseColWidth="10" defaultRowHeight="39.950000000000003" customHeight="1"/>
  <cols>
    <col min="1" max="1" width="6.28515625" style="23" customWidth="1"/>
    <col min="2" max="2" width="15.140625" style="23" customWidth="1"/>
    <col min="3" max="3" width="11.42578125" style="23"/>
    <col min="4" max="4" width="34" style="23" customWidth="1"/>
    <col min="5" max="5" width="17.5703125" style="23" customWidth="1"/>
    <col min="6" max="6" width="17.42578125" style="23" customWidth="1"/>
    <col min="7" max="7" width="34.140625" style="23" customWidth="1"/>
    <col min="8" max="8" width="30.7109375" style="23" customWidth="1"/>
    <col min="9" max="9" width="13.7109375" style="23" customWidth="1"/>
    <col min="10" max="10" width="13.85546875" style="23" hidden="1" customWidth="1"/>
    <col min="11" max="11" width="17" style="23" hidden="1" customWidth="1"/>
    <col min="12" max="12" width="17.7109375" style="23" hidden="1" customWidth="1"/>
    <col min="13" max="16384" width="11.42578125" style="23"/>
  </cols>
  <sheetData>
    <row r="1" spans="1:12" ht="18" customHeight="1">
      <c r="A1" s="353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 ht="15" hidden="1" customHeight="1">
      <c r="A2" s="348" t="s">
        <v>22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</row>
    <row r="3" spans="1:12" ht="15" hidden="1" customHeight="1">
      <c r="A3" s="354" t="s">
        <v>9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</row>
    <row r="4" spans="1:12" ht="5.0999999999999996" customHeight="1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</row>
    <row r="5" spans="1:12" ht="15" customHeight="1">
      <c r="A5" s="355" t="s">
        <v>26</v>
      </c>
      <c r="B5" s="355"/>
      <c r="C5" s="355"/>
      <c r="D5" s="355"/>
      <c r="E5" s="355"/>
      <c r="F5" s="355"/>
      <c r="G5" s="355"/>
      <c r="H5" s="355"/>
      <c r="I5" s="355"/>
      <c r="J5" s="355"/>
      <c r="K5" s="355"/>
      <c r="L5" s="355"/>
    </row>
    <row r="6" spans="1:12" ht="15" customHeight="1">
      <c r="A6" s="355" t="s">
        <v>6</v>
      </c>
      <c r="B6" s="355"/>
      <c r="C6" s="355"/>
      <c r="D6" s="355"/>
      <c r="E6" s="355"/>
      <c r="F6" s="355"/>
      <c r="G6" s="355"/>
      <c r="H6" s="355"/>
      <c r="I6" s="355"/>
      <c r="J6" s="355"/>
      <c r="K6" s="355"/>
      <c r="L6" s="355"/>
    </row>
    <row r="7" spans="1:12" ht="15" customHeight="1">
      <c r="A7" s="352" t="s">
        <v>109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</row>
    <row r="8" spans="1:12" ht="15" customHeight="1">
      <c r="A8" s="348" t="s">
        <v>3</v>
      </c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</row>
    <row r="9" spans="1:12" ht="15" customHeight="1">
      <c r="A9" s="24" t="s">
        <v>11</v>
      </c>
      <c r="B9" s="24"/>
      <c r="C9" s="24"/>
      <c r="D9" s="24"/>
      <c r="E9" s="25"/>
      <c r="F9" s="25"/>
      <c r="G9" s="26"/>
      <c r="H9" s="26"/>
      <c r="I9" s="26"/>
      <c r="J9" s="26"/>
      <c r="K9" s="26"/>
      <c r="L9" s="26"/>
    </row>
    <row r="10" spans="1:12" s="27" customFormat="1" ht="15" customHeight="1">
      <c r="A10" s="24" t="s">
        <v>21</v>
      </c>
      <c r="B10" s="24"/>
      <c r="C10" s="24"/>
      <c r="D10" s="24"/>
      <c r="E10" s="25"/>
      <c r="H10" s="28"/>
      <c r="I10" s="28"/>
      <c r="J10" s="28"/>
      <c r="K10" s="28"/>
      <c r="L10" s="28"/>
    </row>
    <row r="11" spans="1:12" ht="15" customHeight="1" thickBot="1">
      <c r="A11" s="24" t="s">
        <v>12</v>
      </c>
      <c r="B11" s="24"/>
      <c r="C11" s="24"/>
      <c r="D11" s="24"/>
      <c r="E11" s="26"/>
      <c r="F11" s="26"/>
      <c r="G11" s="26"/>
      <c r="H11" s="30"/>
      <c r="I11" s="30"/>
      <c r="J11" s="30"/>
      <c r="K11" s="30"/>
      <c r="L11" s="30"/>
    </row>
    <row r="12" spans="1:12" s="8" customFormat="1" ht="60" customHeight="1" thickBot="1">
      <c r="A12" s="253" t="s">
        <v>19</v>
      </c>
      <c r="B12" s="254" t="s">
        <v>20</v>
      </c>
      <c r="C12" s="254" t="s">
        <v>5</v>
      </c>
      <c r="D12" s="254" t="s">
        <v>50</v>
      </c>
      <c r="E12" s="255" t="s">
        <v>13</v>
      </c>
      <c r="F12" s="255" t="s">
        <v>14</v>
      </c>
      <c r="G12" s="255" t="s">
        <v>36</v>
      </c>
      <c r="H12" s="255" t="s">
        <v>16</v>
      </c>
      <c r="I12" s="255" t="s">
        <v>25</v>
      </c>
      <c r="J12" s="6" t="s">
        <v>18</v>
      </c>
      <c r="K12" s="6" t="s">
        <v>28</v>
      </c>
      <c r="L12" s="7" t="s">
        <v>29</v>
      </c>
    </row>
    <row r="13" spans="1:12" ht="9.9499999999999993" customHeight="1">
      <c r="A13" s="71"/>
      <c r="B13" s="72"/>
      <c r="C13" s="71"/>
      <c r="D13" s="71"/>
      <c r="E13" s="71"/>
      <c r="F13" s="71"/>
      <c r="G13" s="71"/>
      <c r="H13" s="71"/>
      <c r="I13" s="71"/>
      <c r="J13" s="71"/>
      <c r="K13" s="71"/>
      <c r="L13" s="71"/>
    </row>
    <row r="14" spans="1:12" ht="39.950000000000003" customHeight="1">
      <c r="A14" s="73"/>
      <c r="B14" s="74"/>
      <c r="C14" s="73"/>
      <c r="D14" s="73"/>
      <c r="E14" s="73"/>
      <c r="F14" s="73"/>
      <c r="G14" s="73"/>
      <c r="H14" s="116" t="s">
        <v>113</v>
      </c>
      <c r="I14" s="247">
        <v>0</v>
      </c>
      <c r="J14" s="79">
        <v>0</v>
      </c>
      <c r="K14" s="125">
        <v>0</v>
      </c>
      <c r="L14" s="126">
        <v>0</v>
      </c>
    </row>
    <row r="15" spans="1:12" ht="30" customHeight="1">
      <c r="A15" s="357" t="s">
        <v>1</v>
      </c>
      <c r="B15" s="357"/>
      <c r="C15" s="73"/>
      <c r="D15" s="73"/>
      <c r="E15" s="73"/>
      <c r="F15" s="73"/>
      <c r="G15" s="73"/>
      <c r="H15" s="68"/>
      <c r="I15" s="68"/>
      <c r="J15" s="68"/>
      <c r="K15" s="68"/>
      <c r="L15" s="68"/>
    </row>
    <row r="16" spans="1:12" ht="9.9499999999999993" customHeight="1">
      <c r="A16" s="73"/>
      <c r="B16" s="74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1:12" ht="35.1" customHeight="1">
      <c r="A17" s="143"/>
      <c r="B17" s="144"/>
      <c r="C17" s="152"/>
      <c r="D17" s="145"/>
      <c r="E17" s="145"/>
      <c r="F17" s="143"/>
      <c r="G17" s="146"/>
      <c r="H17" s="147"/>
      <c r="I17" s="155"/>
      <c r="J17" s="76"/>
      <c r="K17" s="131">
        <v>0</v>
      </c>
      <c r="L17" s="77"/>
    </row>
    <row r="18" spans="1:12" ht="39.950000000000003" hidden="1" customHeight="1">
      <c r="A18" s="148"/>
      <c r="B18" s="149"/>
      <c r="C18" s="148"/>
      <c r="D18" s="148"/>
      <c r="E18" s="148"/>
      <c r="F18" s="148"/>
      <c r="G18" s="150"/>
      <c r="H18" s="151"/>
      <c r="I18" s="151"/>
      <c r="J18" s="54"/>
      <c r="K18" s="54"/>
      <c r="L18" s="54"/>
    </row>
    <row r="19" spans="1:12" s="70" customFormat="1" ht="9.9499999999999993" customHeight="1">
      <c r="A19" s="148"/>
      <c r="B19" s="149"/>
      <c r="C19" s="148"/>
      <c r="D19" s="148"/>
      <c r="E19" s="148"/>
      <c r="F19" s="148"/>
      <c r="G19" s="150"/>
      <c r="H19" s="151"/>
      <c r="I19" s="151"/>
      <c r="J19" s="54"/>
      <c r="K19" s="54"/>
      <c r="L19" s="54"/>
    </row>
    <row r="20" spans="1:12" ht="35.1" customHeight="1">
      <c r="A20" s="143"/>
      <c r="B20" s="144"/>
      <c r="C20" s="152"/>
      <c r="D20" s="145"/>
      <c r="E20" s="145"/>
      <c r="F20" s="143"/>
      <c r="G20" s="146"/>
      <c r="H20" s="147"/>
      <c r="I20" s="155"/>
      <c r="J20" s="76"/>
      <c r="K20" s="38">
        <v>0</v>
      </c>
      <c r="L20" s="77"/>
    </row>
    <row r="21" spans="1:12" s="70" customFormat="1" ht="39.950000000000003" hidden="1" customHeight="1">
      <c r="A21" s="148"/>
      <c r="B21" s="149"/>
      <c r="C21" s="148"/>
      <c r="D21" s="148"/>
      <c r="E21" s="148"/>
      <c r="F21" s="148"/>
      <c r="G21" s="150"/>
      <c r="H21" s="151"/>
      <c r="I21" s="151"/>
      <c r="J21" s="54"/>
      <c r="K21" s="54"/>
      <c r="L21" s="54"/>
    </row>
    <row r="22" spans="1:12" ht="9.9499999999999993" customHeight="1">
      <c r="A22" s="148"/>
      <c r="B22" s="149"/>
      <c r="C22" s="148"/>
      <c r="D22" s="148"/>
      <c r="E22" s="148"/>
      <c r="F22" s="148"/>
      <c r="G22" s="150"/>
      <c r="H22" s="151"/>
      <c r="I22" s="151"/>
      <c r="J22" s="54"/>
      <c r="K22" s="54"/>
      <c r="L22" s="54"/>
    </row>
    <row r="23" spans="1:12" ht="35.1" customHeight="1">
      <c r="A23" s="143"/>
      <c r="B23" s="144"/>
      <c r="C23" s="152"/>
      <c r="D23" s="145"/>
      <c r="E23" s="145"/>
      <c r="F23" s="143"/>
      <c r="G23" s="146"/>
      <c r="H23" s="147"/>
      <c r="I23" s="155"/>
      <c r="J23" s="76"/>
      <c r="K23" s="131">
        <v>0</v>
      </c>
      <c r="L23" s="77"/>
    </row>
    <row r="24" spans="1:12" ht="9.9499999999999993" customHeight="1">
      <c r="A24" s="51"/>
      <c r="B24" s="52"/>
      <c r="C24" s="51"/>
      <c r="D24" s="51"/>
      <c r="E24" s="78"/>
      <c r="F24" s="51"/>
      <c r="G24" s="78"/>
      <c r="H24" s="54"/>
      <c r="I24" s="54"/>
      <c r="J24" s="54"/>
      <c r="K24" s="54"/>
      <c r="L24" s="54"/>
    </row>
    <row r="25" spans="1:12" ht="35.1" customHeight="1">
      <c r="A25" s="143"/>
      <c r="B25" s="144"/>
      <c r="C25" s="152"/>
      <c r="D25" s="145"/>
      <c r="E25" s="145"/>
      <c r="F25" s="143"/>
      <c r="G25" s="146"/>
      <c r="H25" s="147"/>
      <c r="I25" s="155"/>
      <c r="J25" s="54"/>
      <c r="K25" s="54"/>
      <c r="L25" s="54"/>
    </row>
    <row r="26" spans="1:12" ht="9.9499999999999993" customHeight="1">
      <c r="A26" s="51"/>
      <c r="B26" s="52"/>
      <c r="C26" s="51"/>
      <c r="D26" s="51"/>
      <c r="E26" s="78"/>
      <c r="F26" s="51"/>
      <c r="G26" s="78"/>
      <c r="H26" s="54"/>
      <c r="I26" s="54"/>
      <c r="J26" s="54"/>
      <c r="K26" s="54"/>
      <c r="L26" s="54"/>
    </row>
    <row r="27" spans="1:12" ht="35.1" customHeight="1">
      <c r="A27" s="143"/>
      <c r="B27" s="144"/>
      <c r="C27" s="152"/>
      <c r="D27" s="145"/>
      <c r="E27" s="145"/>
      <c r="F27" s="143"/>
      <c r="G27" s="146"/>
      <c r="H27" s="147"/>
      <c r="I27" s="155"/>
      <c r="J27" s="54"/>
      <c r="K27" s="54"/>
      <c r="L27" s="54"/>
    </row>
    <row r="28" spans="1:12" ht="9.9499999999999993" customHeight="1">
      <c r="A28" s="51"/>
      <c r="B28" s="52"/>
      <c r="C28" s="51"/>
      <c r="D28" s="51"/>
      <c r="E28" s="78"/>
      <c r="F28" s="51"/>
      <c r="G28" s="78"/>
      <c r="H28" s="54"/>
      <c r="I28" s="54"/>
      <c r="J28" s="54"/>
      <c r="K28" s="54"/>
      <c r="L28" s="54"/>
    </row>
    <row r="29" spans="1:12" ht="35.1" customHeight="1">
      <c r="A29" s="143"/>
      <c r="B29" s="144"/>
      <c r="C29" s="152"/>
      <c r="D29" s="145"/>
      <c r="E29" s="145"/>
      <c r="F29" s="143"/>
      <c r="G29" s="146"/>
      <c r="H29" s="147"/>
      <c r="I29" s="155"/>
      <c r="J29" s="54"/>
      <c r="K29" s="54"/>
      <c r="L29" s="54"/>
    </row>
    <row r="30" spans="1:12" ht="9.9499999999999993" customHeight="1">
      <c r="A30" s="51"/>
      <c r="B30" s="52"/>
      <c r="C30" s="51"/>
      <c r="D30" s="51"/>
      <c r="E30" s="78"/>
      <c r="F30" s="51"/>
      <c r="G30" s="78"/>
      <c r="H30" s="54"/>
      <c r="I30" s="54"/>
      <c r="J30" s="54"/>
      <c r="K30" s="54"/>
      <c r="L30" s="54"/>
    </row>
    <row r="31" spans="1:12" ht="35.1" customHeight="1">
      <c r="A31" s="143"/>
      <c r="B31" s="144"/>
      <c r="C31" s="152"/>
      <c r="D31" s="145"/>
      <c r="E31" s="145"/>
      <c r="F31" s="143"/>
      <c r="G31" s="146"/>
      <c r="H31" s="147"/>
      <c r="I31" s="155"/>
      <c r="J31" s="54"/>
      <c r="K31" s="54"/>
      <c r="L31" s="54"/>
    </row>
    <row r="32" spans="1:12" ht="9.9499999999999993" customHeight="1">
      <c r="A32" s="51"/>
      <c r="B32" s="52"/>
      <c r="C32" s="51"/>
      <c r="D32" s="51"/>
      <c r="E32" s="78"/>
      <c r="F32" s="51"/>
      <c r="G32" s="78"/>
      <c r="H32" s="54"/>
      <c r="I32" s="54"/>
      <c r="J32" s="54"/>
      <c r="K32" s="54"/>
      <c r="L32" s="54"/>
    </row>
    <row r="33" spans="1:12" ht="36.950000000000003" customHeight="1">
      <c r="A33" s="143"/>
      <c r="B33" s="144"/>
      <c r="C33" s="152"/>
      <c r="D33" s="145"/>
      <c r="E33" s="145"/>
      <c r="F33" s="143"/>
      <c r="G33" s="146"/>
      <c r="H33" s="147"/>
      <c r="I33" s="155"/>
      <c r="J33" s="54"/>
      <c r="K33" s="54"/>
      <c r="L33" s="54"/>
    </row>
    <row r="34" spans="1:12" ht="9.9499999999999993" customHeight="1">
      <c r="A34" s="51"/>
      <c r="B34" s="52"/>
      <c r="C34" s="51"/>
      <c r="D34" s="51"/>
      <c r="E34" s="78"/>
      <c r="F34" s="51"/>
      <c r="G34" s="78"/>
      <c r="H34" s="54"/>
      <c r="I34" s="54"/>
      <c r="J34" s="54"/>
      <c r="K34" s="54"/>
      <c r="L34" s="54"/>
    </row>
    <row r="35" spans="1:12" ht="35.1" customHeight="1">
      <c r="A35" s="143"/>
      <c r="B35" s="144"/>
      <c r="C35" s="152"/>
      <c r="D35" s="145"/>
      <c r="E35" s="145"/>
      <c r="F35" s="143"/>
      <c r="G35" s="146"/>
      <c r="H35" s="147"/>
      <c r="I35" s="155"/>
      <c r="J35" s="54"/>
      <c r="K35" s="54"/>
      <c r="L35" s="54"/>
    </row>
    <row r="36" spans="1:12" ht="9.9499999999999993" customHeight="1">
      <c r="A36" s="51"/>
      <c r="B36" s="52"/>
      <c r="C36" s="51"/>
      <c r="D36" s="51"/>
      <c r="E36" s="78"/>
      <c r="F36" s="51"/>
      <c r="G36" s="78"/>
      <c r="H36" s="54"/>
      <c r="I36" s="54"/>
      <c r="J36" s="54"/>
      <c r="K36" s="54"/>
      <c r="L36" s="54"/>
    </row>
    <row r="37" spans="1:12" ht="35.1" customHeight="1">
      <c r="A37" s="143"/>
      <c r="B37" s="144"/>
      <c r="C37" s="152"/>
      <c r="D37" s="145"/>
      <c r="E37" s="145"/>
      <c r="F37" s="143"/>
      <c r="G37" s="146"/>
      <c r="H37" s="147"/>
      <c r="I37" s="155"/>
      <c r="J37" s="54"/>
      <c r="K37" s="54"/>
      <c r="L37" s="54"/>
    </row>
    <row r="38" spans="1:12" ht="9.9499999999999993" customHeight="1">
      <c r="A38" s="51"/>
      <c r="B38" s="52"/>
      <c r="C38" s="51"/>
      <c r="D38" s="51"/>
      <c r="E38" s="78"/>
      <c r="F38" s="51"/>
      <c r="G38" s="78"/>
      <c r="H38" s="54"/>
      <c r="I38" s="54"/>
      <c r="J38" s="54"/>
      <c r="K38" s="54"/>
      <c r="L38" s="54"/>
    </row>
    <row r="39" spans="1:12" ht="35.1" customHeight="1">
      <c r="A39" s="143"/>
      <c r="B39" s="144"/>
      <c r="C39" s="152"/>
      <c r="D39" s="145"/>
      <c r="E39" s="145"/>
      <c r="F39" s="143"/>
      <c r="G39" s="146"/>
      <c r="H39" s="147"/>
      <c r="I39" s="155"/>
      <c r="J39" s="54"/>
      <c r="K39" s="54"/>
      <c r="L39" s="54"/>
    </row>
    <row r="40" spans="1:12" ht="9.9499999999999993" customHeight="1">
      <c r="A40" s="51"/>
      <c r="B40" s="52"/>
      <c r="C40" s="51"/>
      <c r="D40" s="51"/>
      <c r="E40" s="78"/>
      <c r="F40" s="51"/>
      <c r="G40" s="78"/>
      <c r="H40" s="54"/>
      <c r="I40" s="54"/>
      <c r="J40" s="54"/>
      <c r="K40" s="54"/>
      <c r="L40" s="54"/>
    </row>
    <row r="41" spans="1:12" ht="36.950000000000003" customHeight="1">
      <c r="A41" s="143"/>
      <c r="B41" s="144"/>
      <c r="C41" s="152"/>
      <c r="D41" s="145"/>
      <c r="E41" s="145"/>
      <c r="F41" s="143"/>
      <c r="G41" s="146"/>
      <c r="H41" s="147"/>
      <c r="I41" s="155"/>
      <c r="J41" s="54"/>
      <c r="K41" s="54"/>
      <c r="L41" s="54"/>
    </row>
    <row r="42" spans="1:12" ht="9.9499999999999993" customHeight="1">
      <c r="A42" s="51"/>
      <c r="B42" s="52"/>
      <c r="C42" s="51"/>
      <c r="D42" s="51"/>
      <c r="E42" s="78"/>
      <c r="F42" s="51"/>
      <c r="G42" s="78"/>
      <c r="H42" s="54"/>
      <c r="I42" s="54"/>
      <c r="J42" s="54"/>
      <c r="K42" s="54"/>
      <c r="L42" s="54"/>
    </row>
    <row r="43" spans="1:12" ht="35.1" customHeight="1">
      <c r="A43" s="143"/>
      <c r="B43" s="144"/>
      <c r="C43" s="152"/>
      <c r="D43" s="145"/>
      <c r="E43" s="145"/>
      <c r="F43" s="143"/>
      <c r="G43" s="146"/>
      <c r="H43" s="147"/>
      <c r="I43" s="155"/>
      <c r="J43" s="54"/>
      <c r="K43" s="54"/>
      <c r="L43" s="54"/>
    </row>
    <row r="44" spans="1:12" ht="9.9499999999999993" customHeight="1">
      <c r="A44" s="51"/>
      <c r="B44" s="52"/>
      <c r="C44" s="51"/>
      <c r="D44" s="51"/>
      <c r="E44" s="78"/>
      <c r="F44" s="51"/>
      <c r="G44" s="78"/>
      <c r="H44" s="54"/>
      <c r="I44" s="54"/>
      <c r="J44" s="54"/>
      <c r="K44" s="54"/>
      <c r="L44" s="54"/>
    </row>
    <row r="45" spans="1:12" ht="35.1" customHeight="1">
      <c r="A45" s="143"/>
      <c r="B45" s="144"/>
      <c r="C45" s="152"/>
      <c r="D45" s="145"/>
      <c r="E45" s="145"/>
      <c r="F45" s="143"/>
      <c r="G45" s="146"/>
      <c r="H45" s="147"/>
      <c r="I45" s="155"/>
      <c r="J45" s="54"/>
      <c r="K45" s="54"/>
      <c r="L45" s="54"/>
    </row>
    <row r="46" spans="1:12" ht="9.9499999999999993" customHeight="1">
      <c r="A46" s="51"/>
      <c r="B46" s="52"/>
      <c r="C46" s="51"/>
      <c r="D46" s="51"/>
      <c r="E46" s="78"/>
      <c r="F46" s="51"/>
      <c r="G46" s="78"/>
      <c r="H46" s="54"/>
      <c r="I46" s="54"/>
      <c r="J46" s="54"/>
      <c r="K46" s="54"/>
      <c r="L46" s="54"/>
    </row>
    <row r="47" spans="1:12" ht="35.1" customHeight="1">
      <c r="A47" s="143"/>
      <c r="B47" s="144"/>
      <c r="C47" s="152"/>
      <c r="D47" s="145"/>
      <c r="E47" s="145"/>
      <c r="F47" s="143"/>
      <c r="G47" s="146"/>
      <c r="H47" s="147"/>
      <c r="I47" s="155"/>
      <c r="J47" s="54"/>
      <c r="K47" s="54"/>
      <c r="L47" s="54"/>
    </row>
    <row r="48" spans="1:12" ht="9.9499999999999993" customHeight="1">
      <c r="A48" s="51"/>
      <c r="B48" s="52"/>
      <c r="C48" s="51"/>
      <c r="D48" s="51"/>
      <c r="E48" s="78"/>
      <c r="F48" s="51"/>
      <c r="G48" s="78"/>
      <c r="H48" s="54"/>
      <c r="I48" s="54"/>
      <c r="J48" s="54"/>
      <c r="K48" s="54"/>
      <c r="L48" s="54"/>
    </row>
    <row r="49" spans="1:12" ht="35.1" customHeight="1">
      <c r="A49" s="143"/>
      <c r="B49" s="144"/>
      <c r="C49" s="152"/>
      <c r="D49" s="145"/>
      <c r="E49" s="145"/>
      <c r="F49" s="143"/>
      <c r="G49" s="146"/>
      <c r="H49" s="147"/>
      <c r="I49" s="155"/>
      <c r="J49" s="54"/>
      <c r="K49" s="54"/>
      <c r="L49" s="54"/>
    </row>
    <row r="50" spans="1:12" ht="9.9499999999999993" customHeight="1">
      <c r="A50" s="51"/>
      <c r="B50" s="52"/>
      <c r="C50" s="51"/>
      <c r="D50" s="51"/>
      <c r="E50" s="78"/>
      <c r="F50" s="78"/>
      <c r="G50" s="78"/>
      <c r="H50" s="54"/>
      <c r="I50" s="54"/>
      <c r="J50" s="54"/>
      <c r="K50" s="54"/>
      <c r="L50" s="54"/>
    </row>
    <row r="51" spans="1:12" ht="39.950000000000003" customHeight="1">
      <c r="A51" s="51"/>
      <c r="B51" s="52"/>
      <c r="C51" s="51"/>
      <c r="D51" s="51"/>
      <c r="E51" s="78"/>
      <c r="F51" s="54"/>
      <c r="G51" s="51"/>
      <c r="H51" s="116" t="s">
        <v>49</v>
      </c>
      <c r="I51" s="249">
        <f>SUM(I17:I50)</f>
        <v>0</v>
      </c>
      <c r="J51" s="117"/>
      <c r="K51" s="125" t="e">
        <f>+#REF!+K23+K20+K17</f>
        <v>#REF!</v>
      </c>
      <c r="L51" s="117"/>
    </row>
    <row r="52" spans="1:12" ht="39.950000000000003" hidden="1" customHeight="1">
      <c r="A52" s="51"/>
      <c r="B52" s="52"/>
      <c r="C52" s="51"/>
      <c r="D52" s="51"/>
      <c r="E52" s="78"/>
      <c r="F52" s="54"/>
      <c r="G52" s="51"/>
      <c r="H52" s="116"/>
      <c r="I52" s="132"/>
      <c r="J52" s="117"/>
      <c r="K52" s="133"/>
      <c r="L52" s="117"/>
    </row>
    <row r="53" spans="1:12" ht="30" hidden="1" customHeight="1">
      <c r="A53" s="357" t="s">
        <v>47</v>
      </c>
      <c r="B53" s="357"/>
      <c r="C53" s="51"/>
      <c r="D53" s="51"/>
      <c r="E53" s="78"/>
      <c r="F53" s="54"/>
      <c r="G53" s="51"/>
      <c r="H53" s="116"/>
      <c r="I53" s="132"/>
      <c r="J53" s="117"/>
      <c r="K53" s="133"/>
      <c r="L53" s="117"/>
    </row>
    <row r="54" spans="1:12" ht="9.9499999999999993" hidden="1" customHeight="1">
      <c r="A54" s="51"/>
      <c r="B54" s="52"/>
      <c r="C54" s="51"/>
      <c r="D54" s="51"/>
      <c r="E54" s="78"/>
      <c r="F54" s="54"/>
      <c r="G54" s="51"/>
      <c r="H54" s="116"/>
      <c r="I54" s="132"/>
      <c r="J54" s="117"/>
      <c r="K54" s="133"/>
      <c r="L54" s="117"/>
    </row>
    <row r="55" spans="1:12" ht="39.950000000000003" hidden="1" customHeight="1">
      <c r="A55" s="39"/>
      <c r="B55" s="104"/>
      <c r="C55" s="39"/>
      <c r="D55" s="39"/>
      <c r="E55" s="75"/>
      <c r="F55" s="39"/>
      <c r="G55" s="39"/>
      <c r="H55" s="40"/>
      <c r="I55" s="135"/>
      <c r="J55" s="76"/>
      <c r="K55" s="131"/>
      <c r="L55" s="117"/>
    </row>
    <row r="56" spans="1:12" ht="9.9499999999999993" hidden="1" customHeight="1">
      <c r="A56" s="51"/>
      <c r="B56" s="52"/>
      <c r="C56" s="51"/>
      <c r="D56" s="51"/>
      <c r="E56" s="78"/>
      <c r="F56" s="54"/>
      <c r="G56" s="51"/>
      <c r="H56" s="116"/>
      <c r="I56" s="132"/>
      <c r="J56" s="117"/>
      <c r="K56" s="133"/>
      <c r="L56" s="117"/>
    </row>
    <row r="57" spans="1:12" ht="39.950000000000003" hidden="1" customHeight="1">
      <c r="A57" s="51"/>
      <c r="B57" s="52"/>
      <c r="C57" s="51"/>
      <c r="D57" s="51"/>
      <c r="E57" s="78"/>
      <c r="F57" s="54"/>
      <c r="G57" s="51"/>
      <c r="H57" s="116" t="s">
        <v>49</v>
      </c>
      <c r="I57" s="125">
        <f>+I55</f>
        <v>0</v>
      </c>
      <c r="J57" s="117"/>
      <c r="K57" s="125">
        <f>+K55</f>
        <v>0</v>
      </c>
      <c r="L57" s="117"/>
    </row>
    <row r="58" spans="1:12" ht="39.950000000000003" hidden="1" customHeight="1">
      <c r="A58" s="51"/>
      <c r="B58" s="52"/>
      <c r="C58" s="51"/>
      <c r="D58" s="51"/>
      <c r="E58" s="78"/>
      <c r="F58" s="54"/>
      <c r="G58" s="51"/>
      <c r="H58" s="116"/>
      <c r="I58" s="132"/>
      <c r="J58" s="117"/>
      <c r="K58" s="133"/>
      <c r="L58" s="117"/>
    </row>
    <row r="59" spans="1:12" ht="39.950000000000003" hidden="1" customHeight="1">
      <c r="A59" s="51"/>
      <c r="B59" s="52"/>
      <c r="C59" s="51"/>
      <c r="D59" s="51"/>
      <c r="E59" s="78"/>
      <c r="F59" s="54"/>
      <c r="G59" s="51"/>
      <c r="H59" s="116"/>
      <c r="I59" s="132"/>
      <c r="J59" s="117"/>
      <c r="K59" s="133"/>
      <c r="L59" s="117"/>
    </row>
    <row r="60" spans="1:12" ht="39.950000000000003" hidden="1" customHeight="1">
      <c r="A60" s="51"/>
      <c r="B60" s="52"/>
      <c r="C60" s="51"/>
      <c r="D60" s="51"/>
      <c r="E60" s="78"/>
      <c r="F60" s="54"/>
      <c r="G60" s="51"/>
      <c r="H60" s="116"/>
      <c r="I60" s="132"/>
      <c r="J60" s="117"/>
      <c r="K60" s="133"/>
      <c r="L60" s="117"/>
    </row>
    <row r="61" spans="1:12" ht="9.9499999999999993" hidden="1" customHeight="1">
      <c r="A61" s="51"/>
      <c r="B61" s="52"/>
      <c r="C61" s="51"/>
      <c r="D61" s="51"/>
      <c r="E61" s="54"/>
      <c r="F61" s="54"/>
      <c r="G61" s="51"/>
      <c r="H61" s="118"/>
      <c r="I61" s="118"/>
      <c r="J61" s="118"/>
      <c r="K61" s="118"/>
      <c r="L61" s="118"/>
    </row>
    <row r="62" spans="1:12" ht="39.950000000000003" hidden="1" customHeight="1">
      <c r="A62" s="51"/>
      <c r="B62" s="52"/>
      <c r="C62" s="51"/>
      <c r="D62" s="51"/>
      <c r="E62" s="54"/>
      <c r="F62" s="54"/>
      <c r="G62" s="51"/>
      <c r="H62" s="116" t="s">
        <v>7</v>
      </c>
      <c r="I62" s="118"/>
      <c r="J62" s="125"/>
      <c r="K62" s="126"/>
      <c r="L62" s="126"/>
    </row>
    <row r="63" spans="1:12" ht="9.9499999999999993" customHeight="1" thickBot="1">
      <c r="A63" s="80"/>
      <c r="B63" s="52"/>
      <c r="C63" s="51"/>
      <c r="D63" s="51"/>
      <c r="E63" s="51"/>
      <c r="F63" s="51"/>
      <c r="G63" s="51"/>
      <c r="H63" s="119"/>
      <c r="I63" s="119"/>
      <c r="J63" s="119"/>
      <c r="K63" s="119"/>
      <c r="L63" s="119"/>
    </row>
    <row r="64" spans="1:12" ht="39.950000000000003" customHeight="1" thickBot="1">
      <c r="A64" s="81"/>
      <c r="B64" s="82"/>
      <c r="C64" s="83"/>
      <c r="D64" s="83"/>
      <c r="E64" s="84"/>
      <c r="F64" s="84"/>
      <c r="G64" s="374" t="s">
        <v>110</v>
      </c>
      <c r="H64" s="375"/>
      <c r="I64" s="108">
        <f>+I14+I51+I62+I57</f>
        <v>0</v>
      </c>
      <c r="J64" s="108">
        <f>+J14+J51+J62+J57</f>
        <v>0</v>
      </c>
      <c r="K64" s="134" t="e">
        <f>+K14+K51+K62-K57</f>
        <v>#REF!</v>
      </c>
      <c r="L64" s="134">
        <f>+L14+L51-L62+L57</f>
        <v>0</v>
      </c>
    </row>
    <row r="65" spans="1:12" ht="15" customHeight="1">
      <c r="E65" s="64"/>
      <c r="F65" s="64"/>
      <c r="G65" s="64"/>
      <c r="H65" s="64"/>
      <c r="I65" s="64"/>
      <c r="J65" s="64"/>
      <c r="K65" s="64"/>
      <c r="L65" s="64"/>
    </row>
    <row r="66" spans="1:12" ht="20.100000000000001" customHeight="1">
      <c r="A66" s="51"/>
      <c r="B66" s="52"/>
      <c r="C66" s="51"/>
      <c r="D66" s="51"/>
      <c r="E66" s="54"/>
      <c r="F66" s="54"/>
      <c r="G66" s="51"/>
      <c r="H66" s="68"/>
      <c r="I66" s="68"/>
      <c r="J66" s="68"/>
      <c r="K66" s="68"/>
      <c r="L66" s="68"/>
    </row>
    <row r="67" spans="1:12" ht="20.100000000000001" customHeight="1">
      <c r="A67" s="51"/>
      <c r="B67" s="52"/>
      <c r="C67" s="51"/>
      <c r="D67" s="51"/>
      <c r="E67" s="54"/>
      <c r="F67" s="54"/>
      <c r="G67" s="51"/>
      <c r="H67" s="68"/>
      <c r="I67" s="68"/>
      <c r="J67" s="68"/>
      <c r="K67" s="68"/>
      <c r="L67" s="68"/>
    </row>
    <row r="68" spans="1:12" ht="20.100000000000001" customHeight="1">
      <c r="A68" s="51"/>
      <c r="B68" s="52"/>
      <c r="C68" s="51"/>
      <c r="D68" s="51"/>
      <c r="E68" s="54"/>
      <c r="F68" s="54"/>
      <c r="G68" s="51"/>
      <c r="H68" s="68"/>
      <c r="I68" s="68"/>
      <c r="J68" s="68"/>
      <c r="K68" s="68"/>
      <c r="L68" s="68"/>
    </row>
    <row r="69" spans="1:12" ht="20.100000000000001" customHeight="1">
      <c r="E69" s="64"/>
      <c r="F69" s="64"/>
      <c r="G69" s="64"/>
      <c r="H69" s="64"/>
      <c r="I69" s="64"/>
      <c r="J69" s="64"/>
      <c r="K69" s="64"/>
      <c r="L69" s="64"/>
    </row>
    <row r="70" spans="1:12" ht="20.100000000000001" customHeight="1">
      <c r="E70" s="64"/>
      <c r="F70" s="64"/>
      <c r="G70" s="64"/>
      <c r="H70" s="64"/>
      <c r="I70" s="64"/>
      <c r="J70" s="64"/>
      <c r="K70" s="64"/>
      <c r="L70" s="64"/>
    </row>
    <row r="71" spans="1:12" ht="12" customHeight="1">
      <c r="D71" s="319" t="s">
        <v>112</v>
      </c>
      <c r="G71" s="319" t="s">
        <v>118</v>
      </c>
    </row>
    <row r="72" spans="1:12" ht="12" customHeight="1">
      <c r="D72" s="70" t="s">
        <v>78</v>
      </c>
      <c r="G72" s="23" t="s">
        <v>52</v>
      </c>
    </row>
    <row r="73" spans="1:12" ht="12" customHeight="1">
      <c r="B73" s="349"/>
      <c r="C73" s="349"/>
      <c r="D73" s="349"/>
      <c r="F73" s="64"/>
      <c r="G73" s="64"/>
      <c r="H73" s="64"/>
      <c r="I73" s="64"/>
      <c r="J73" s="64"/>
      <c r="K73" s="64"/>
      <c r="L73" s="64"/>
    </row>
    <row r="74" spans="1:12" ht="39.950000000000003" customHeight="1">
      <c r="E74" s="64"/>
      <c r="F74" s="64"/>
      <c r="G74" s="64"/>
      <c r="H74" s="64"/>
      <c r="I74" s="64"/>
      <c r="J74" s="64"/>
      <c r="K74" s="64"/>
      <c r="L74" s="64"/>
    </row>
    <row r="75" spans="1:12" ht="39.950000000000003" customHeight="1">
      <c r="E75" s="64"/>
      <c r="F75" s="64"/>
      <c r="G75" s="64"/>
      <c r="H75" s="64"/>
      <c r="I75" s="64"/>
      <c r="J75" s="64"/>
      <c r="K75" s="64"/>
      <c r="L75" s="64"/>
    </row>
    <row r="76" spans="1:12" ht="39.950000000000003" customHeight="1">
      <c r="E76" s="64"/>
      <c r="F76" s="64"/>
      <c r="G76" s="64"/>
      <c r="H76" s="64"/>
      <c r="I76" s="64"/>
      <c r="J76" s="64"/>
      <c r="K76" s="64"/>
      <c r="L76" s="64"/>
    </row>
    <row r="77" spans="1:12" ht="39.950000000000003" customHeight="1">
      <c r="E77" s="64"/>
      <c r="F77" s="64"/>
      <c r="G77" s="64"/>
      <c r="H77" s="64"/>
      <c r="I77" s="64"/>
      <c r="J77" s="64"/>
      <c r="K77" s="64"/>
      <c r="L77" s="64"/>
    </row>
    <row r="78" spans="1:12" ht="39.950000000000003" customHeight="1">
      <c r="E78" s="64"/>
      <c r="F78" s="64"/>
      <c r="G78" s="64"/>
      <c r="H78" s="64"/>
      <c r="I78" s="64"/>
      <c r="J78" s="64"/>
      <c r="K78" s="64"/>
      <c r="L78" s="64"/>
    </row>
    <row r="79" spans="1:12" ht="39.950000000000003" customHeight="1">
      <c r="E79" s="64"/>
      <c r="F79" s="64"/>
      <c r="G79" s="64"/>
      <c r="H79" s="64"/>
      <c r="I79" s="64"/>
      <c r="J79" s="64"/>
      <c r="K79" s="64"/>
      <c r="L79" s="64"/>
    </row>
    <row r="80" spans="1:12" ht="39.950000000000003" customHeight="1">
      <c r="E80" s="64"/>
      <c r="F80" s="64"/>
      <c r="G80" s="64"/>
      <c r="H80" s="64"/>
      <c r="I80" s="64"/>
      <c r="J80" s="64"/>
      <c r="K80" s="64"/>
      <c r="L80" s="64"/>
    </row>
    <row r="81" spans="5:12" ht="39.950000000000003" customHeight="1">
      <c r="E81" s="64"/>
      <c r="F81" s="64"/>
      <c r="G81" s="64"/>
      <c r="H81" s="64"/>
      <c r="I81" s="64"/>
      <c r="J81" s="64"/>
      <c r="K81" s="64"/>
      <c r="L81" s="64"/>
    </row>
    <row r="82" spans="5:12" ht="39.950000000000003" customHeight="1">
      <c r="E82" s="64"/>
      <c r="F82" s="64"/>
      <c r="G82" s="64"/>
      <c r="H82" s="64"/>
      <c r="I82" s="64"/>
      <c r="J82" s="64"/>
      <c r="K82" s="64"/>
      <c r="L82" s="64"/>
    </row>
    <row r="83" spans="5:12" ht="39.950000000000003" customHeight="1">
      <c r="E83" s="64"/>
      <c r="F83" s="64"/>
      <c r="G83" s="64"/>
      <c r="H83" s="64"/>
      <c r="I83" s="64"/>
      <c r="J83" s="64"/>
      <c r="K83" s="64"/>
      <c r="L83" s="64"/>
    </row>
    <row r="84" spans="5:12" ht="39.950000000000003" customHeight="1">
      <c r="E84" s="64"/>
      <c r="F84" s="64"/>
      <c r="G84" s="64"/>
      <c r="H84" s="64"/>
      <c r="I84" s="64"/>
      <c r="J84" s="64"/>
      <c r="K84" s="64"/>
      <c r="L84" s="64"/>
    </row>
    <row r="85" spans="5:12" ht="39.950000000000003" customHeight="1">
      <c r="E85" s="64"/>
      <c r="F85" s="64"/>
      <c r="G85" s="64"/>
      <c r="H85" s="64"/>
      <c r="I85" s="64"/>
      <c r="J85" s="64"/>
      <c r="K85" s="64"/>
      <c r="L85" s="64"/>
    </row>
    <row r="86" spans="5:12" ht="39.950000000000003" customHeight="1">
      <c r="E86" s="64"/>
      <c r="F86" s="64"/>
      <c r="G86" s="64"/>
      <c r="H86" s="64"/>
      <c r="I86" s="64"/>
      <c r="J86" s="64"/>
      <c r="K86" s="64"/>
      <c r="L86" s="64"/>
    </row>
    <row r="87" spans="5:12" ht="39.950000000000003" customHeight="1">
      <c r="E87" s="64"/>
      <c r="F87" s="64"/>
      <c r="G87" s="64"/>
      <c r="H87" s="64"/>
      <c r="I87" s="64"/>
      <c r="J87" s="64"/>
      <c r="K87" s="64"/>
      <c r="L87" s="64"/>
    </row>
    <row r="88" spans="5:12" ht="39.950000000000003" customHeight="1">
      <c r="E88" s="64"/>
      <c r="F88" s="64"/>
      <c r="G88" s="64"/>
      <c r="H88" s="64"/>
      <c r="I88" s="64"/>
      <c r="J88" s="64"/>
      <c r="K88" s="64"/>
      <c r="L88" s="64"/>
    </row>
    <row r="89" spans="5:12" ht="39.950000000000003" customHeight="1">
      <c r="E89" s="64"/>
      <c r="F89" s="64"/>
      <c r="G89" s="64"/>
      <c r="H89" s="64"/>
      <c r="I89" s="64"/>
      <c r="J89" s="64"/>
      <c r="K89" s="64"/>
      <c r="L89" s="64"/>
    </row>
    <row r="90" spans="5:12" ht="39.950000000000003" customHeight="1">
      <c r="E90" s="64"/>
      <c r="F90" s="64"/>
      <c r="G90" s="64"/>
      <c r="H90" s="64"/>
      <c r="I90" s="64"/>
      <c r="J90" s="64"/>
      <c r="K90" s="64"/>
      <c r="L90" s="64"/>
    </row>
    <row r="91" spans="5:12" ht="39.950000000000003" customHeight="1">
      <c r="E91" s="64"/>
      <c r="F91" s="64"/>
      <c r="G91" s="64"/>
      <c r="H91" s="64"/>
      <c r="I91" s="64"/>
      <c r="J91" s="64"/>
      <c r="K91" s="64"/>
      <c r="L91" s="64"/>
    </row>
    <row r="92" spans="5:12" ht="39.950000000000003" customHeight="1">
      <c r="E92" s="64"/>
      <c r="F92" s="64"/>
      <c r="G92" s="64"/>
      <c r="H92" s="64"/>
      <c r="I92" s="64"/>
      <c r="J92" s="64"/>
      <c r="K92" s="64"/>
      <c r="L92" s="64"/>
    </row>
    <row r="93" spans="5:12" ht="39.950000000000003" customHeight="1">
      <c r="E93" s="64"/>
      <c r="F93" s="64"/>
      <c r="G93" s="64"/>
      <c r="H93" s="64"/>
      <c r="I93" s="64"/>
      <c r="J93" s="64"/>
      <c r="K93" s="64"/>
      <c r="L93" s="64"/>
    </row>
    <row r="94" spans="5:12" ht="39.950000000000003" customHeight="1">
      <c r="E94" s="64"/>
      <c r="F94" s="64"/>
      <c r="G94" s="64"/>
      <c r="H94" s="64"/>
      <c r="I94" s="64"/>
      <c r="J94" s="64"/>
      <c r="K94" s="64"/>
      <c r="L94" s="64"/>
    </row>
    <row r="95" spans="5:12" ht="39.950000000000003" customHeight="1">
      <c r="E95" s="64"/>
      <c r="F95" s="64"/>
      <c r="G95" s="64"/>
      <c r="H95" s="64"/>
      <c r="I95" s="64"/>
      <c r="J95" s="64"/>
      <c r="K95" s="64"/>
      <c r="L95" s="64"/>
    </row>
    <row r="96" spans="5:12" ht="39.950000000000003" customHeight="1">
      <c r="E96" s="64"/>
      <c r="F96" s="64"/>
      <c r="G96" s="64"/>
      <c r="H96" s="64"/>
      <c r="I96" s="64"/>
      <c r="J96" s="64"/>
      <c r="K96" s="64"/>
      <c r="L96" s="64"/>
    </row>
    <row r="97" spans="5:12" ht="39.950000000000003" customHeight="1">
      <c r="E97" s="64"/>
      <c r="F97" s="64"/>
      <c r="G97" s="64"/>
      <c r="H97" s="64"/>
      <c r="I97" s="64"/>
      <c r="J97" s="64"/>
      <c r="K97" s="64"/>
      <c r="L97" s="64"/>
    </row>
    <row r="98" spans="5:12" ht="39.950000000000003" customHeight="1">
      <c r="E98" s="64"/>
      <c r="F98" s="64"/>
      <c r="G98" s="64"/>
      <c r="H98" s="64"/>
      <c r="I98" s="64"/>
      <c r="J98" s="64"/>
      <c r="K98" s="64"/>
      <c r="L98" s="64"/>
    </row>
    <row r="99" spans="5:12" ht="39.950000000000003" customHeight="1">
      <c r="E99" s="64"/>
      <c r="F99" s="64"/>
      <c r="G99" s="64"/>
      <c r="H99" s="64"/>
      <c r="I99" s="64"/>
      <c r="J99" s="64"/>
      <c r="K99" s="64"/>
      <c r="L99" s="64"/>
    </row>
    <row r="100" spans="5:12" ht="39.950000000000003" customHeight="1">
      <c r="E100" s="64"/>
      <c r="F100" s="64"/>
      <c r="G100" s="64"/>
      <c r="H100" s="64"/>
      <c r="I100" s="64"/>
      <c r="J100" s="64"/>
      <c r="K100" s="64"/>
      <c r="L100" s="64"/>
    </row>
    <row r="101" spans="5:12" ht="39.950000000000003" customHeight="1">
      <c r="E101" s="64"/>
      <c r="F101" s="64"/>
      <c r="G101" s="64"/>
      <c r="H101" s="64"/>
      <c r="I101" s="64"/>
      <c r="J101" s="64"/>
      <c r="K101" s="64"/>
      <c r="L101" s="64"/>
    </row>
    <row r="102" spans="5:12" ht="39.950000000000003" customHeight="1">
      <c r="E102" s="64"/>
      <c r="F102" s="64"/>
      <c r="G102" s="64"/>
      <c r="H102" s="64"/>
      <c r="I102" s="64"/>
      <c r="J102" s="64"/>
      <c r="K102" s="64"/>
      <c r="L102" s="64"/>
    </row>
    <row r="103" spans="5:12" ht="39.950000000000003" customHeight="1">
      <c r="E103" s="64"/>
      <c r="F103" s="64"/>
      <c r="G103" s="64"/>
      <c r="H103" s="64"/>
      <c r="I103" s="64"/>
      <c r="J103" s="64"/>
      <c r="K103" s="64"/>
      <c r="L103" s="64"/>
    </row>
    <row r="104" spans="5:12" ht="39.950000000000003" customHeight="1">
      <c r="E104" s="64"/>
      <c r="F104" s="64"/>
      <c r="G104" s="64"/>
      <c r="H104" s="64"/>
      <c r="I104" s="64"/>
      <c r="J104" s="64"/>
      <c r="K104" s="64"/>
      <c r="L104" s="64"/>
    </row>
    <row r="105" spans="5:12" ht="39.950000000000003" customHeight="1">
      <c r="E105" s="64"/>
      <c r="F105" s="64"/>
      <c r="G105" s="64"/>
      <c r="H105" s="64"/>
      <c r="I105" s="64"/>
      <c r="J105" s="64"/>
      <c r="K105" s="64"/>
      <c r="L105" s="64"/>
    </row>
    <row r="106" spans="5:12" ht="39.950000000000003" customHeight="1">
      <c r="E106" s="64"/>
      <c r="F106" s="64"/>
      <c r="G106" s="64"/>
      <c r="H106" s="64"/>
      <c r="I106" s="64"/>
      <c r="J106" s="64"/>
      <c r="K106" s="64"/>
      <c r="L106" s="64"/>
    </row>
    <row r="107" spans="5:12" ht="39.950000000000003" customHeight="1">
      <c r="E107" s="64"/>
      <c r="F107" s="64"/>
      <c r="G107" s="64"/>
      <c r="H107" s="64"/>
      <c r="I107" s="64"/>
      <c r="J107" s="64"/>
      <c r="K107" s="64"/>
      <c r="L107" s="64"/>
    </row>
    <row r="108" spans="5:12" ht="39.950000000000003" customHeight="1">
      <c r="E108" s="64"/>
      <c r="F108" s="64"/>
      <c r="G108" s="64"/>
      <c r="H108" s="64"/>
      <c r="I108" s="64"/>
      <c r="J108" s="64"/>
      <c r="K108" s="64"/>
      <c r="L108" s="64"/>
    </row>
    <row r="109" spans="5:12" ht="39.950000000000003" customHeight="1">
      <c r="E109" s="64"/>
      <c r="F109" s="64"/>
      <c r="G109" s="64"/>
      <c r="H109" s="64"/>
      <c r="I109" s="64"/>
      <c r="J109" s="64"/>
      <c r="K109" s="64"/>
      <c r="L109" s="64"/>
    </row>
    <row r="110" spans="5:12" ht="39.950000000000003" customHeight="1">
      <c r="E110" s="64"/>
      <c r="F110" s="64"/>
      <c r="G110" s="64"/>
      <c r="H110" s="64"/>
      <c r="I110" s="64"/>
      <c r="J110" s="64"/>
      <c r="K110" s="64"/>
      <c r="L110" s="64"/>
    </row>
    <row r="111" spans="5:12" ht="39.950000000000003" customHeight="1">
      <c r="E111" s="64"/>
      <c r="F111" s="64"/>
      <c r="G111" s="64"/>
      <c r="H111" s="64"/>
      <c r="I111" s="64"/>
      <c r="J111" s="64"/>
      <c r="K111" s="64"/>
      <c r="L111" s="64"/>
    </row>
    <row r="112" spans="5:12" ht="39.950000000000003" customHeight="1">
      <c r="E112" s="64"/>
      <c r="F112" s="64"/>
      <c r="G112" s="64"/>
      <c r="H112" s="64"/>
      <c r="I112" s="64"/>
      <c r="J112" s="64"/>
      <c r="K112" s="64"/>
      <c r="L112" s="64"/>
    </row>
    <row r="113" spans="5:12" ht="39.950000000000003" customHeight="1">
      <c r="E113" s="64"/>
      <c r="F113" s="64"/>
      <c r="G113" s="64"/>
      <c r="H113" s="64"/>
      <c r="I113" s="64"/>
      <c r="J113" s="64"/>
      <c r="K113" s="64"/>
      <c r="L113" s="64"/>
    </row>
    <row r="114" spans="5:12" ht="39.950000000000003" customHeight="1">
      <c r="E114" s="64"/>
      <c r="F114" s="64"/>
      <c r="G114" s="64"/>
      <c r="H114" s="64"/>
      <c r="I114" s="64"/>
      <c r="J114" s="64"/>
      <c r="K114" s="64"/>
      <c r="L114" s="64"/>
    </row>
    <row r="115" spans="5:12" ht="39.950000000000003" customHeight="1">
      <c r="E115" s="64"/>
      <c r="F115" s="64"/>
      <c r="G115" s="64"/>
      <c r="H115" s="64"/>
      <c r="I115" s="64"/>
      <c r="J115" s="64"/>
      <c r="K115" s="64"/>
      <c r="L115" s="64"/>
    </row>
    <row r="116" spans="5:12" ht="39.950000000000003" customHeight="1">
      <c r="E116" s="64"/>
      <c r="F116" s="64"/>
      <c r="G116" s="64"/>
      <c r="H116" s="64"/>
      <c r="I116" s="64"/>
      <c r="J116" s="64"/>
      <c r="K116" s="64"/>
      <c r="L116" s="64"/>
    </row>
    <row r="117" spans="5:12" ht="39.950000000000003" customHeight="1">
      <c r="E117" s="64"/>
      <c r="F117" s="64"/>
      <c r="G117" s="64"/>
      <c r="H117" s="64"/>
      <c r="I117" s="64"/>
      <c r="J117" s="64"/>
      <c r="K117" s="64"/>
      <c r="L117" s="64"/>
    </row>
    <row r="118" spans="5:12" ht="39.950000000000003" customHeight="1">
      <c r="E118" s="64"/>
      <c r="F118" s="64"/>
      <c r="G118" s="64"/>
      <c r="H118" s="64"/>
      <c r="I118" s="64"/>
      <c r="J118" s="64"/>
      <c r="K118" s="64"/>
      <c r="L118" s="64"/>
    </row>
    <row r="119" spans="5:12" ht="39.950000000000003" customHeight="1">
      <c r="E119" s="64"/>
      <c r="F119" s="64"/>
      <c r="G119" s="64"/>
      <c r="H119" s="64"/>
      <c r="I119" s="64"/>
      <c r="J119" s="64"/>
      <c r="K119" s="64"/>
      <c r="L119" s="64"/>
    </row>
    <row r="120" spans="5:12" ht="39.950000000000003" customHeight="1">
      <c r="E120" s="64"/>
      <c r="F120" s="64"/>
      <c r="G120" s="64"/>
      <c r="H120" s="64"/>
      <c r="I120" s="64"/>
      <c r="J120" s="64"/>
      <c r="K120" s="64"/>
      <c r="L120" s="64"/>
    </row>
    <row r="121" spans="5:12" ht="39.950000000000003" customHeight="1">
      <c r="E121" s="64"/>
      <c r="F121" s="64"/>
      <c r="G121" s="64"/>
      <c r="H121" s="64"/>
      <c r="I121" s="64"/>
      <c r="J121" s="64"/>
      <c r="K121" s="64"/>
      <c r="L121" s="64"/>
    </row>
    <row r="122" spans="5:12" ht="39.950000000000003" customHeight="1">
      <c r="E122" s="64"/>
      <c r="F122" s="64"/>
      <c r="G122" s="64"/>
      <c r="H122" s="64"/>
      <c r="I122" s="64"/>
      <c r="J122" s="64"/>
      <c r="K122" s="64"/>
      <c r="L122" s="64"/>
    </row>
    <row r="123" spans="5:12" ht="39.950000000000003" customHeight="1">
      <c r="E123" s="64"/>
      <c r="F123" s="64"/>
      <c r="G123" s="64"/>
      <c r="H123" s="64"/>
      <c r="I123" s="64"/>
      <c r="J123" s="64"/>
      <c r="K123" s="64"/>
      <c r="L123" s="64"/>
    </row>
    <row r="124" spans="5:12" ht="39.950000000000003" customHeight="1">
      <c r="E124" s="64"/>
      <c r="F124" s="64"/>
      <c r="G124" s="64"/>
      <c r="H124" s="64"/>
      <c r="I124" s="64"/>
      <c r="J124" s="64"/>
      <c r="K124" s="64"/>
      <c r="L124" s="64"/>
    </row>
    <row r="125" spans="5:12" ht="39.950000000000003" customHeight="1">
      <c r="E125" s="64"/>
      <c r="F125" s="64"/>
      <c r="G125" s="64"/>
      <c r="H125" s="64"/>
      <c r="I125" s="64"/>
      <c r="J125" s="64"/>
      <c r="K125" s="64"/>
      <c r="L125" s="64"/>
    </row>
    <row r="126" spans="5:12" ht="39.950000000000003" customHeight="1">
      <c r="E126" s="64"/>
      <c r="F126" s="64"/>
      <c r="G126" s="64"/>
      <c r="H126" s="64"/>
      <c r="I126" s="64"/>
      <c r="J126" s="64"/>
      <c r="K126" s="64"/>
      <c r="L126" s="64"/>
    </row>
    <row r="127" spans="5:12" ht="39.950000000000003" customHeight="1">
      <c r="E127" s="64"/>
      <c r="F127" s="64"/>
      <c r="G127" s="64"/>
      <c r="H127" s="64"/>
      <c r="I127" s="64"/>
      <c r="J127" s="64"/>
      <c r="K127" s="64"/>
      <c r="L127" s="64"/>
    </row>
    <row r="128" spans="5:12" ht="39.950000000000003" customHeight="1">
      <c r="E128" s="64"/>
      <c r="F128" s="64"/>
      <c r="G128" s="64"/>
      <c r="H128" s="64"/>
      <c r="I128" s="64"/>
      <c r="J128" s="64"/>
      <c r="K128" s="64"/>
      <c r="L128" s="64"/>
    </row>
    <row r="129" spans="5:12" ht="39.950000000000003" customHeight="1">
      <c r="E129" s="64"/>
      <c r="F129" s="64"/>
      <c r="G129" s="64"/>
      <c r="H129" s="64"/>
      <c r="I129" s="64"/>
      <c r="J129" s="64"/>
      <c r="K129" s="64"/>
      <c r="L129" s="64"/>
    </row>
    <row r="130" spans="5:12" ht="39.950000000000003" customHeight="1">
      <c r="E130" s="64"/>
      <c r="F130" s="64"/>
      <c r="G130" s="64"/>
      <c r="H130" s="64"/>
      <c r="I130" s="64"/>
      <c r="J130" s="64"/>
      <c r="K130" s="64"/>
      <c r="L130" s="64"/>
    </row>
    <row r="131" spans="5:12" ht="39.950000000000003" customHeight="1">
      <c r="E131" s="64"/>
      <c r="F131" s="64"/>
      <c r="G131" s="64"/>
      <c r="H131" s="64"/>
      <c r="I131" s="64"/>
      <c r="J131" s="64"/>
      <c r="K131" s="64"/>
      <c r="L131" s="64"/>
    </row>
    <row r="132" spans="5:12" ht="39.950000000000003" customHeight="1">
      <c r="E132" s="64"/>
      <c r="F132" s="64"/>
      <c r="G132" s="64"/>
      <c r="H132" s="64"/>
      <c r="I132" s="64"/>
      <c r="J132" s="64"/>
      <c r="K132" s="64"/>
      <c r="L132" s="64"/>
    </row>
    <row r="133" spans="5:12" ht="39.950000000000003" customHeight="1">
      <c r="E133" s="64"/>
      <c r="F133" s="64"/>
      <c r="G133" s="64"/>
      <c r="H133" s="64"/>
      <c r="I133" s="64"/>
      <c r="J133" s="64"/>
      <c r="K133" s="64"/>
      <c r="L133" s="64"/>
    </row>
    <row r="134" spans="5:12" ht="39.950000000000003" customHeight="1">
      <c r="E134" s="64"/>
      <c r="F134" s="64"/>
      <c r="G134" s="64"/>
      <c r="H134" s="64"/>
      <c r="I134" s="64"/>
      <c r="J134" s="64"/>
      <c r="K134" s="64"/>
      <c r="L134" s="64"/>
    </row>
    <row r="135" spans="5:12" ht="39.950000000000003" customHeight="1">
      <c r="E135" s="64"/>
      <c r="F135" s="64"/>
      <c r="G135" s="64"/>
      <c r="H135" s="64"/>
      <c r="I135" s="64"/>
      <c r="J135" s="64"/>
      <c r="K135" s="64"/>
      <c r="L135" s="64"/>
    </row>
    <row r="136" spans="5:12" ht="39.950000000000003" customHeight="1">
      <c r="E136" s="64"/>
      <c r="F136" s="64"/>
      <c r="G136" s="64"/>
      <c r="H136" s="64"/>
      <c r="I136" s="64"/>
      <c r="J136" s="64"/>
      <c r="K136" s="64"/>
      <c r="L136" s="64"/>
    </row>
    <row r="137" spans="5:12" ht="39.950000000000003" customHeight="1">
      <c r="E137" s="64"/>
      <c r="F137" s="64"/>
      <c r="G137" s="64"/>
      <c r="H137" s="64"/>
      <c r="I137" s="64"/>
      <c r="J137" s="64"/>
      <c r="K137" s="64"/>
      <c r="L137" s="64"/>
    </row>
    <row r="138" spans="5:12" ht="39.950000000000003" customHeight="1">
      <c r="E138" s="64"/>
      <c r="F138" s="64"/>
      <c r="G138" s="64"/>
      <c r="H138" s="64"/>
      <c r="I138" s="64"/>
      <c r="J138" s="64"/>
      <c r="K138" s="64"/>
      <c r="L138" s="64"/>
    </row>
    <row r="139" spans="5:12" ht="39.950000000000003" customHeight="1">
      <c r="E139" s="64"/>
      <c r="F139" s="64"/>
      <c r="G139" s="64"/>
      <c r="H139" s="64"/>
      <c r="I139" s="64"/>
      <c r="J139" s="64"/>
      <c r="K139" s="64"/>
      <c r="L139" s="64"/>
    </row>
    <row r="140" spans="5:12" ht="39.950000000000003" customHeight="1">
      <c r="E140" s="64"/>
      <c r="F140" s="64"/>
      <c r="G140" s="64"/>
      <c r="H140" s="64"/>
      <c r="I140" s="64"/>
      <c r="J140" s="64"/>
      <c r="K140" s="64"/>
      <c r="L140" s="64"/>
    </row>
    <row r="141" spans="5:12" ht="39.950000000000003" customHeight="1">
      <c r="E141" s="64"/>
      <c r="F141" s="64"/>
      <c r="G141" s="64"/>
      <c r="H141" s="64"/>
      <c r="I141" s="64"/>
      <c r="J141" s="64"/>
      <c r="K141" s="64"/>
      <c r="L141" s="64"/>
    </row>
    <row r="142" spans="5:12" ht="39.950000000000003" customHeight="1">
      <c r="E142" s="64"/>
      <c r="F142" s="64"/>
      <c r="G142" s="64"/>
      <c r="H142" s="64"/>
      <c r="I142" s="64"/>
      <c r="J142" s="64"/>
      <c r="K142" s="64"/>
      <c r="L142" s="64"/>
    </row>
    <row r="143" spans="5:12" ht="39.950000000000003" customHeight="1">
      <c r="E143" s="64"/>
      <c r="F143" s="64"/>
      <c r="G143" s="64"/>
      <c r="H143" s="64"/>
      <c r="I143" s="64"/>
      <c r="J143" s="64"/>
      <c r="K143" s="64"/>
      <c r="L143" s="64"/>
    </row>
    <row r="144" spans="5:12" ht="39.950000000000003" customHeight="1">
      <c r="E144" s="64"/>
      <c r="F144" s="64"/>
      <c r="G144" s="64"/>
      <c r="H144" s="64"/>
      <c r="I144" s="64"/>
      <c r="J144" s="64"/>
      <c r="K144" s="64"/>
      <c r="L144" s="64"/>
    </row>
    <row r="145" spans="5:12" ht="39.950000000000003" customHeight="1">
      <c r="E145" s="64"/>
      <c r="F145" s="64"/>
      <c r="G145" s="64"/>
      <c r="H145" s="64"/>
      <c r="I145" s="64"/>
      <c r="J145" s="64"/>
      <c r="K145" s="64"/>
      <c r="L145" s="64"/>
    </row>
    <row r="146" spans="5:12" ht="39.950000000000003" customHeight="1">
      <c r="E146" s="64"/>
      <c r="F146" s="64"/>
      <c r="G146" s="64"/>
      <c r="H146" s="64"/>
      <c r="I146" s="64"/>
      <c r="J146" s="64"/>
      <c r="K146" s="64"/>
      <c r="L146" s="64"/>
    </row>
    <row r="147" spans="5:12" ht="39.950000000000003" customHeight="1">
      <c r="E147" s="64"/>
      <c r="F147" s="64"/>
      <c r="G147" s="64"/>
      <c r="H147" s="64"/>
      <c r="I147" s="64"/>
      <c r="J147" s="64"/>
      <c r="K147" s="64"/>
      <c r="L147" s="64"/>
    </row>
    <row r="148" spans="5:12" ht="39.950000000000003" customHeight="1">
      <c r="E148" s="64"/>
      <c r="F148" s="64"/>
      <c r="G148" s="64"/>
      <c r="H148" s="64"/>
      <c r="I148" s="64"/>
      <c r="J148" s="64"/>
      <c r="K148" s="64"/>
      <c r="L148" s="64"/>
    </row>
    <row r="149" spans="5:12" ht="39.950000000000003" customHeight="1">
      <c r="E149" s="64"/>
      <c r="F149" s="64"/>
      <c r="G149" s="64"/>
      <c r="H149" s="64"/>
      <c r="I149" s="64"/>
      <c r="J149" s="64"/>
      <c r="K149" s="64"/>
      <c r="L149" s="64"/>
    </row>
    <row r="150" spans="5:12" ht="39.950000000000003" customHeight="1">
      <c r="E150" s="64"/>
      <c r="F150" s="64"/>
      <c r="G150" s="64"/>
      <c r="H150" s="64"/>
      <c r="I150" s="64"/>
      <c r="J150" s="64"/>
      <c r="K150" s="64"/>
      <c r="L150" s="64"/>
    </row>
    <row r="151" spans="5:12" ht="39.950000000000003" customHeight="1">
      <c r="E151" s="64"/>
      <c r="F151" s="64"/>
      <c r="G151" s="64"/>
      <c r="H151" s="64"/>
      <c r="I151" s="64"/>
      <c r="J151" s="64"/>
      <c r="K151" s="64"/>
      <c r="L151" s="64"/>
    </row>
    <row r="152" spans="5:12" ht="39.950000000000003" customHeight="1">
      <c r="E152" s="64"/>
      <c r="F152" s="64"/>
      <c r="G152" s="64"/>
      <c r="H152" s="64"/>
      <c r="I152" s="64"/>
      <c r="J152" s="64"/>
      <c r="K152" s="64"/>
      <c r="L152" s="64"/>
    </row>
    <row r="153" spans="5:12" ht="39.950000000000003" customHeight="1">
      <c r="E153" s="64"/>
      <c r="F153" s="64"/>
      <c r="G153" s="64"/>
      <c r="H153" s="64"/>
      <c r="I153" s="64"/>
      <c r="J153" s="64"/>
      <c r="K153" s="64"/>
      <c r="L153" s="64"/>
    </row>
    <row r="154" spans="5:12" ht="39.950000000000003" customHeight="1">
      <c r="E154" s="64"/>
      <c r="F154" s="64"/>
      <c r="G154" s="64"/>
      <c r="H154" s="64"/>
      <c r="I154" s="64"/>
      <c r="J154" s="64"/>
      <c r="K154" s="64"/>
      <c r="L154" s="64"/>
    </row>
    <row r="155" spans="5:12" ht="39.950000000000003" customHeight="1">
      <c r="E155" s="64"/>
      <c r="F155" s="64"/>
      <c r="G155" s="64"/>
      <c r="H155" s="64"/>
      <c r="I155" s="64"/>
      <c r="J155" s="64"/>
      <c r="K155" s="64"/>
      <c r="L155" s="64"/>
    </row>
    <row r="156" spans="5:12" ht="39.950000000000003" customHeight="1">
      <c r="E156" s="64"/>
      <c r="F156" s="64"/>
      <c r="G156" s="64"/>
      <c r="H156" s="64"/>
      <c r="I156" s="64"/>
      <c r="J156" s="64"/>
      <c r="K156" s="64"/>
      <c r="L156" s="64"/>
    </row>
    <row r="157" spans="5:12" ht="39.950000000000003" customHeight="1">
      <c r="E157" s="64"/>
      <c r="F157" s="64"/>
      <c r="G157" s="64"/>
      <c r="H157" s="64"/>
      <c r="I157" s="64"/>
      <c r="J157" s="64"/>
      <c r="K157" s="64"/>
      <c r="L157" s="64"/>
    </row>
    <row r="158" spans="5:12" ht="39.950000000000003" customHeight="1">
      <c r="E158" s="64"/>
      <c r="F158" s="64"/>
      <c r="G158" s="64"/>
      <c r="H158" s="64"/>
      <c r="I158" s="64"/>
      <c r="J158" s="64"/>
      <c r="K158" s="64"/>
      <c r="L158" s="64"/>
    </row>
    <row r="159" spans="5:12" ht="39.950000000000003" customHeight="1">
      <c r="E159" s="64"/>
      <c r="F159" s="64"/>
      <c r="G159" s="64"/>
      <c r="H159" s="64"/>
      <c r="I159" s="64"/>
      <c r="J159" s="64"/>
      <c r="K159" s="64"/>
      <c r="L159" s="64"/>
    </row>
    <row r="160" spans="5:12" ht="39.950000000000003" customHeight="1">
      <c r="E160" s="64"/>
      <c r="F160" s="64"/>
      <c r="G160" s="64"/>
      <c r="H160" s="64"/>
      <c r="I160" s="64"/>
      <c r="J160" s="64"/>
      <c r="K160" s="64"/>
      <c r="L160" s="64"/>
    </row>
    <row r="161" spans="5:12" ht="39.950000000000003" customHeight="1">
      <c r="E161" s="64"/>
      <c r="F161" s="64"/>
      <c r="G161" s="64"/>
      <c r="H161" s="64"/>
      <c r="I161" s="64"/>
      <c r="J161" s="64"/>
      <c r="K161" s="64"/>
      <c r="L161" s="64"/>
    </row>
    <row r="162" spans="5:12" ht="39.950000000000003" customHeight="1">
      <c r="E162" s="64"/>
      <c r="F162" s="64"/>
      <c r="G162" s="64"/>
      <c r="H162" s="64"/>
      <c r="I162" s="64"/>
      <c r="J162" s="64"/>
      <c r="K162" s="64"/>
      <c r="L162" s="64"/>
    </row>
    <row r="163" spans="5:12" ht="39.950000000000003" customHeight="1">
      <c r="E163" s="64"/>
      <c r="F163" s="64"/>
      <c r="G163" s="64"/>
      <c r="H163" s="64"/>
      <c r="I163" s="64"/>
      <c r="J163" s="64"/>
      <c r="K163" s="64"/>
      <c r="L163" s="64"/>
    </row>
    <row r="164" spans="5:12" ht="39.950000000000003" customHeight="1">
      <c r="E164" s="64"/>
      <c r="F164" s="64"/>
      <c r="G164" s="64"/>
      <c r="H164" s="64"/>
      <c r="I164" s="64"/>
      <c r="J164" s="64"/>
      <c r="K164" s="64"/>
      <c r="L164" s="64"/>
    </row>
    <row r="165" spans="5:12" ht="39.950000000000003" customHeight="1">
      <c r="E165" s="64"/>
      <c r="F165" s="64"/>
      <c r="G165" s="64"/>
      <c r="H165" s="64"/>
      <c r="I165" s="64"/>
      <c r="J165" s="64"/>
      <c r="K165" s="64"/>
      <c r="L165" s="64"/>
    </row>
    <row r="166" spans="5:12" ht="39.950000000000003" customHeight="1">
      <c r="E166" s="64"/>
      <c r="F166" s="64"/>
      <c r="G166" s="64"/>
      <c r="H166" s="64"/>
      <c r="I166" s="64"/>
      <c r="J166" s="64"/>
      <c r="K166" s="64"/>
      <c r="L166" s="64"/>
    </row>
    <row r="167" spans="5:12" ht="39.950000000000003" customHeight="1">
      <c r="E167" s="64"/>
      <c r="F167" s="64"/>
      <c r="G167" s="64"/>
      <c r="H167" s="64"/>
      <c r="I167" s="64"/>
      <c r="J167" s="64"/>
      <c r="K167" s="64"/>
      <c r="L167" s="64"/>
    </row>
    <row r="168" spans="5:12" ht="39.950000000000003" customHeight="1">
      <c r="E168" s="64"/>
      <c r="F168" s="64"/>
      <c r="G168" s="64"/>
      <c r="H168" s="64"/>
      <c r="I168" s="64"/>
      <c r="J168" s="64"/>
      <c r="K168" s="64"/>
      <c r="L168" s="64"/>
    </row>
    <row r="169" spans="5:12" ht="39.950000000000003" customHeight="1">
      <c r="E169" s="64"/>
      <c r="F169" s="64"/>
      <c r="G169" s="64"/>
      <c r="H169" s="64"/>
      <c r="I169" s="64"/>
      <c r="J169" s="64"/>
      <c r="K169" s="64"/>
      <c r="L169" s="64"/>
    </row>
    <row r="170" spans="5:12" ht="39.950000000000003" customHeight="1">
      <c r="E170" s="64"/>
      <c r="F170" s="64"/>
      <c r="G170" s="64"/>
      <c r="H170" s="64"/>
      <c r="I170" s="64"/>
      <c r="J170" s="64"/>
      <c r="K170" s="64"/>
      <c r="L170" s="64"/>
    </row>
    <row r="171" spans="5:12" ht="39.950000000000003" customHeight="1">
      <c r="E171" s="64"/>
      <c r="F171" s="64"/>
      <c r="G171" s="64"/>
      <c r="H171" s="64"/>
      <c r="I171" s="64"/>
      <c r="J171" s="64"/>
      <c r="K171" s="64"/>
      <c r="L171" s="64"/>
    </row>
    <row r="172" spans="5:12" ht="39.950000000000003" customHeight="1">
      <c r="E172" s="64"/>
      <c r="F172" s="64"/>
      <c r="G172" s="64"/>
      <c r="H172" s="64"/>
      <c r="I172" s="64"/>
      <c r="J172" s="64"/>
      <c r="K172" s="64"/>
      <c r="L172" s="64"/>
    </row>
    <row r="173" spans="5:12" ht="39.950000000000003" customHeight="1">
      <c r="E173" s="64"/>
      <c r="F173" s="64"/>
      <c r="G173" s="64"/>
      <c r="H173" s="64"/>
      <c r="I173" s="64"/>
      <c r="J173" s="64"/>
      <c r="K173" s="64"/>
      <c r="L173" s="64"/>
    </row>
    <row r="174" spans="5:12" ht="39.950000000000003" customHeight="1">
      <c r="E174" s="64"/>
      <c r="F174" s="64"/>
      <c r="G174" s="64"/>
      <c r="H174" s="64"/>
      <c r="I174" s="64"/>
      <c r="J174" s="64"/>
      <c r="K174" s="64"/>
      <c r="L174" s="64"/>
    </row>
    <row r="175" spans="5:12" ht="39.950000000000003" customHeight="1">
      <c r="E175" s="64"/>
      <c r="F175" s="64"/>
      <c r="G175" s="64"/>
      <c r="H175" s="64"/>
      <c r="I175" s="64"/>
      <c r="J175" s="64"/>
      <c r="K175" s="64"/>
      <c r="L175" s="64"/>
    </row>
    <row r="176" spans="5:12" ht="39.950000000000003" customHeight="1">
      <c r="E176" s="64"/>
      <c r="F176" s="64"/>
      <c r="G176" s="64"/>
      <c r="H176" s="64"/>
      <c r="I176" s="64"/>
      <c r="J176" s="64"/>
      <c r="K176" s="64"/>
      <c r="L176" s="64"/>
    </row>
    <row r="177" spans="5:12" ht="39.950000000000003" customHeight="1">
      <c r="E177" s="64"/>
      <c r="F177" s="64"/>
      <c r="G177" s="64"/>
      <c r="H177" s="64"/>
      <c r="I177" s="64"/>
      <c r="J177" s="64"/>
      <c r="K177" s="64"/>
      <c r="L177" s="64"/>
    </row>
    <row r="178" spans="5:12" ht="39.950000000000003" customHeight="1">
      <c r="E178" s="64"/>
      <c r="F178" s="64"/>
      <c r="G178" s="64"/>
      <c r="H178" s="64"/>
      <c r="I178" s="64"/>
      <c r="J178" s="64"/>
      <c r="K178" s="64"/>
      <c r="L178" s="64"/>
    </row>
    <row r="179" spans="5:12" ht="39.950000000000003" customHeight="1">
      <c r="E179" s="64"/>
      <c r="F179" s="64"/>
      <c r="G179" s="64"/>
      <c r="H179" s="64"/>
      <c r="I179" s="64"/>
      <c r="J179" s="64"/>
      <c r="K179" s="64"/>
      <c r="L179" s="64"/>
    </row>
    <row r="180" spans="5:12" ht="39.950000000000003" customHeight="1">
      <c r="E180" s="64"/>
      <c r="F180" s="64"/>
      <c r="G180" s="64"/>
      <c r="H180" s="64"/>
      <c r="I180" s="64"/>
      <c r="J180" s="64"/>
      <c r="K180" s="64"/>
      <c r="L180" s="64"/>
    </row>
    <row r="181" spans="5:12" ht="39.950000000000003" customHeight="1">
      <c r="E181" s="64"/>
      <c r="F181" s="64"/>
      <c r="G181" s="64"/>
      <c r="H181" s="64"/>
      <c r="I181" s="64"/>
      <c r="J181" s="64"/>
      <c r="K181" s="64"/>
      <c r="L181" s="64"/>
    </row>
    <row r="182" spans="5:12" ht="39.950000000000003" customHeight="1">
      <c r="E182" s="64"/>
      <c r="F182" s="64"/>
      <c r="G182" s="64"/>
      <c r="H182" s="64"/>
      <c r="I182" s="64"/>
      <c r="J182" s="64"/>
      <c r="K182" s="64"/>
      <c r="L182" s="64"/>
    </row>
    <row r="183" spans="5:12" ht="39.950000000000003" customHeight="1">
      <c r="E183" s="64"/>
      <c r="F183" s="64"/>
      <c r="G183" s="64"/>
      <c r="H183" s="64"/>
      <c r="I183" s="64"/>
      <c r="J183" s="64"/>
      <c r="K183" s="64"/>
      <c r="L183" s="64"/>
    </row>
    <row r="184" spans="5:12" ht="39.950000000000003" customHeight="1">
      <c r="E184" s="64"/>
      <c r="F184" s="64"/>
      <c r="G184" s="64"/>
      <c r="H184" s="64"/>
      <c r="I184" s="64"/>
      <c r="J184" s="64"/>
      <c r="K184" s="64"/>
      <c r="L184" s="64"/>
    </row>
    <row r="185" spans="5:12" ht="39.950000000000003" customHeight="1">
      <c r="E185" s="64"/>
      <c r="F185" s="64"/>
      <c r="G185" s="64"/>
      <c r="H185" s="64"/>
      <c r="I185" s="64"/>
      <c r="J185" s="64"/>
      <c r="K185" s="64"/>
      <c r="L185" s="64"/>
    </row>
    <row r="186" spans="5:12" ht="39.950000000000003" customHeight="1">
      <c r="E186" s="64"/>
      <c r="F186" s="64"/>
      <c r="G186" s="64"/>
      <c r="H186" s="64"/>
      <c r="I186" s="64"/>
      <c r="J186" s="64"/>
      <c r="K186" s="64"/>
      <c r="L186" s="64"/>
    </row>
    <row r="187" spans="5:12" ht="39.950000000000003" customHeight="1">
      <c r="E187" s="64"/>
      <c r="F187" s="64"/>
      <c r="G187" s="64"/>
      <c r="H187" s="64"/>
      <c r="I187" s="64"/>
      <c r="J187" s="64"/>
      <c r="K187" s="64"/>
      <c r="L187" s="64"/>
    </row>
    <row r="188" spans="5:12" ht="39.950000000000003" customHeight="1">
      <c r="E188" s="64"/>
      <c r="F188" s="64"/>
      <c r="G188" s="64"/>
      <c r="H188" s="64"/>
      <c r="I188" s="64"/>
      <c r="J188" s="64"/>
      <c r="K188" s="64"/>
      <c r="L188" s="64"/>
    </row>
    <row r="189" spans="5:12" ht="39.950000000000003" customHeight="1">
      <c r="E189" s="64"/>
      <c r="F189" s="64"/>
      <c r="G189" s="64"/>
      <c r="H189" s="64"/>
      <c r="I189" s="64"/>
      <c r="J189" s="64"/>
      <c r="K189" s="64"/>
      <c r="L189" s="64"/>
    </row>
    <row r="190" spans="5:12" ht="39.950000000000003" customHeight="1">
      <c r="E190" s="64"/>
      <c r="F190" s="64"/>
      <c r="G190" s="64"/>
      <c r="H190" s="64"/>
      <c r="I190" s="64"/>
      <c r="J190" s="64"/>
      <c r="K190" s="64"/>
      <c r="L190" s="64"/>
    </row>
    <row r="191" spans="5:12" ht="39.950000000000003" customHeight="1">
      <c r="E191" s="64"/>
      <c r="F191" s="64"/>
      <c r="G191" s="64"/>
      <c r="H191" s="64"/>
      <c r="I191" s="64"/>
      <c r="J191" s="64"/>
      <c r="K191" s="64"/>
      <c r="L191" s="64"/>
    </row>
    <row r="192" spans="5:12" ht="39.950000000000003" customHeight="1">
      <c r="E192" s="64"/>
      <c r="F192" s="64"/>
      <c r="G192" s="64"/>
      <c r="H192" s="64"/>
      <c r="I192" s="64"/>
      <c r="J192" s="64"/>
      <c r="K192" s="64"/>
      <c r="L192" s="64"/>
    </row>
    <row r="193" spans="5:12" ht="39.950000000000003" customHeight="1">
      <c r="E193" s="64"/>
      <c r="F193" s="64"/>
      <c r="G193" s="64"/>
      <c r="H193" s="64"/>
      <c r="I193" s="64"/>
      <c r="J193" s="64"/>
      <c r="K193" s="64"/>
      <c r="L193" s="64"/>
    </row>
    <row r="194" spans="5:12" ht="39.950000000000003" customHeight="1">
      <c r="E194" s="64"/>
      <c r="F194" s="64"/>
      <c r="G194" s="64"/>
      <c r="H194" s="64"/>
      <c r="I194" s="64"/>
      <c r="J194" s="64"/>
      <c r="K194" s="64"/>
      <c r="L194" s="64"/>
    </row>
    <row r="195" spans="5:12" ht="39.950000000000003" customHeight="1">
      <c r="E195" s="64"/>
      <c r="F195" s="64"/>
      <c r="G195" s="64"/>
      <c r="H195" s="64"/>
      <c r="I195" s="64"/>
      <c r="J195" s="64"/>
      <c r="K195" s="64"/>
      <c r="L195" s="64"/>
    </row>
    <row r="196" spans="5:12" ht="39.950000000000003" customHeight="1">
      <c r="E196" s="64"/>
      <c r="F196" s="64"/>
      <c r="G196" s="64"/>
      <c r="H196" s="64"/>
      <c r="I196" s="64"/>
      <c r="J196" s="64"/>
      <c r="K196" s="64"/>
      <c r="L196" s="64"/>
    </row>
    <row r="197" spans="5:12" ht="39.950000000000003" customHeight="1">
      <c r="E197" s="64"/>
      <c r="F197" s="64"/>
      <c r="G197" s="64"/>
      <c r="H197" s="64"/>
      <c r="I197" s="64"/>
      <c r="J197" s="64"/>
      <c r="K197" s="64"/>
      <c r="L197" s="64"/>
    </row>
    <row r="198" spans="5:12" ht="39.950000000000003" customHeight="1">
      <c r="E198" s="64"/>
      <c r="F198" s="64"/>
      <c r="G198" s="64"/>
      <c r="H198" s="64"/>
      <c r="I198" s="64"/>
      <c r="J198" s="64"/>
      <c r="K198" s="64"/>
      <c r="L198" s="64"/>
    </row>
    <row r="199" spans="5:12" ht="39.950000000000003" customHeight="1">
      <c r="E199" s="64"/>
      <c r="F199" s="64"/>
      <c r="G199" s="64"/>
      <c r="H199" s="64"/>
      <c r="I199" s="64"/>
      <c r="J199" s="64"/>
      <c r="K199" s="64"/>
      <c r="L199" s="64"/>
    </row>
    <row r="200" spans="5:12" ht="39.950000000000003" customHeight="1">
      <c r="E200" s="64"/>
      <c r="F200" s="64"/>
      <c r="G200" s="64"/>
      <c r="H200" s="64"/>
      <c r="I200" s="64"/>
      <c r="J200" s="64"/>
      <c r="K200" s="64"/>
      <c r="L200" s="64"/>
    </row>
    <row r="201" spans="5:12" ht="39.950000000000003" customHeight="1">
      <c r="E201" s="64"/>
      <c r="F201" s="64"/>
      <c r="G201" s="64"/>
      <c r="H201" s="64"/>
      <c r="I201" s="64"/>
      <c r="J201" s="64"/>
      <c r="K201" s="64"/>
      <c r="L201" s="64"/>
    </row>
    <row r="202" spans="5:12" ht="39.950000000000003" customHeight="1">
      <c r="E202" s="64"/>
      <c r="F202" s="64"/>
      <c r="G202" s="64"/>
      <c r="H202" s="64"/>
      <c r="I202" s="64"/>
      <c r="J202" s="64"/>
      <c r="K202" s="64"/>
      <c r="L202" s="64"/>
    </row>
    <row r="203" spans="5:12" ht="39.950000000000003" customHeight="1">
      <c r="E203" s="64"/>
      <c r="F203" s="64"/>
      <c r="G203" s="64"/>
      <c r="H203" s="64"/>
      <c r="I203" s="64"/>
      <c r="J203" s="64"/>
      <c r="K203" s="64"/>
      <c r="L203" s="64"/>
    </row>
    <row r="204" spans="5:12" ht="39.950000000000003" customHeight="1">
      <c r="E204" s="64"/>
      <c r="F204" s="64"/>
      <c r="G204" s="64"/>
      <c r="H204" s="64"/>
      <c r="I204" s="64"/>
      <c r="J204" s="64"/>
      <c r="K204" s="64"/>
      <c r="L204" s="64"/>
    </row>
    <row r="205" spans="5:12" ht="39.950000000000003" customHeight="1">
      <c r="E205" s="64"/>
      <c r="F205" s="64"/>
      <c r="G205" s="64"/>
      <c r="H205" s="64"/>
      <c r="I205" s="64"/>
      <c r="J205" s="64"/>
      <c r="K205" s="64"/>
      <c r="L205" s="64"/>
    </row>
    <row r="206" spans="5:12" ht="39.950000000000003" customHeight="1">
      <c r="E206" s="64"/>
      <c r="F206" s="64"/>
      <c r="G206" s="64"/>
      <c r="H206" s="64"/>
      <c r="I206" s="64"/>
      <c r="J206" s="64"/>
      <c r="K206" s="64"/>
      <c r="L206" s="64"/>
    </row>
    <row r="207" spans="5:12" ht="39.950000000000003" customHeight="1">
      <c r="E207" s="64"/>
      <c r="F207" s="64"/>
      <c r="G207" s="64"/>
      <c r="H207" s="64"/>
      <c r="I207" s="64"/>
      <c r="J207" s="64"/>
      <c r="K207" s="64"/>
      <c r="L207" s="64"/>
    </row>
    <row r="208" spans="5:12" ht="39.950000000000003" customHeight="1">
      <c r="E208" s="64"/>
      <c r="F208" s="64"/>
      <c r="G208" s="64"/>
      <c r="H208" s="64"/>
      <c r="I208" s="64"/>
      <c r="J208" s="64"/>
      <c r="K208" s="64"/>
      <c r="L208" s="64"/>
    </row>
    <row r="209" spans="5:12" ht="39.950000000000003" customHeight="1">
      <c r="E209" s="64"/>
      <c r="F209" s="64"/>
      <c r="G209" s="64"/>
      <c r="H209" s="64"/>
      <c r="I209" s="64"/>
      <c r="J209" s="64"/>
      <c r="K209" s="64"/>
      <c r="L209" s="64"/>
    </row>
    <row r="210" spans="5:12" ht="39.950000000000003" customHeight="1">
      <c r="E210" s="64"/>
      <c r="F210" s="64"/>
      <c r="G210" s="64"/>
      <c r="H210" s="64"/>
      <c r="I210" s="64"/>
      <c r="J210" s="64"/>
      <c r="K210" s="64"/>
      <c r="L210" s="64"/>
    </row>
    <row r="211" spans="5:12" ht="39.950000000000003" customHeight="1">
      <c r="E211" s="64"/>
      <c r="F211" s="64"/>
      <c r="G211" s="64"/>
      <c r="H211" s="64"/>
      <c r="I211" s="64"/>
      <c r="J211" s="64"/>
      <c r="K211" s="64"/>
      <c r="L211" s="64"/>
    </row>
    <row r="212" spans="5:12" ht="39.950000000000003" customHeight="1">
      <c r="E212" s="64"/>
      <c r="F212" s="64"/>
      <c r="G212" s="64"/>
      <c r="H212" s="64"/>
      <c r="I212" s="64"/>
      <c r="J212" s="64"/>
      <c r="K212" s="64"/>
      <c r="L212" s="64"/>
    </row>
    <row r="213" spans="5:12" ht="39.950000000000003" customHeight="1">
      <c r="E213" s="64"/>
      <c r="F213" s="64"/>
      <c r="G213" s="64"/>
      <c r="H213" s="64"/>
      <c r="I213" s="64"/>
      <c r="J213" s="64"/>
      <c r="K213" s="64"/>
      <c r="L213" s="64"/>
    </row>
    <row r="214" spans="5:12" ht="39.950000000000003" customHeight="1">
      <c r="E214" s="64"/>
      <c r="F214" s="64"/>
      <c r="G214" s="64"/>
      <c r="H214" s="64"/>
      <c r="I214" s="64"/>
      <c r="J214" s="64"/>
      <c r="K214" s="64"/>
      <c r="L214" s="64"/>
    </row>
    <row r="215" spans="5:12" ht="39.950000000000003" customHeight="1">
      <c r="E215" s="64"/>
      <c r="F215" s="64"/>
      <c r="G215" s="64"/>
      <c r="H215" s="64"/>
      <c r="I215" s="64"/>
      <c r="J215" s="64"/>
      <c r="K215" s="64"/>
      <c r="L215" s="64"/>
    </row>
    <row r="216" spans="5:12" ht="39.950000000000003" customHeight="1">
      <c r="E216" s="64"/>
      <c r="F216" s="64"/>
      <c r="G216" s="64"/>
      <c r="H216" s="64"/>
      <c r="I216" s="64"/>
      <c r="J216" s="64"/>
      <c r="K216" s="64"/>
      <c r="L216" s="64"/>
    </row>
    <row r="217" spans="5:12" ht="39.950000000000003" customHeight="1">
      <c r="E217" s="64"/>
      <c r="F217" s="64"/>
      <c r="G217" s="64"/>
      <c r="H217" s="64"/>
      <c r="I217" s="64"/>
      <c r="J217" s="64"/>
      <c r="K217" s="64"/>
      <c r="L217" s="64"/>
    </row>
    <row r="218" spans="5:12" ht="39.950000000000003" customHeight="1">
      <c r="E218" s="64"/>
      <c r="F218" s="64"/>
      <c r="G218" s="64"/>
      <c r="H218" s="64"/>
      <c r="I218" s="64"/>
      <c r="J218" s="64"/>
      <c r="K218" s="64"/>
      <c r="L218" s="64"/>
    </row>
    <row r="219" spans="5:12" ht="39.950000000000003" customHeight="1">
      <c r="E219" s="64"/>
      <c r="F219" s="64"/>
      <c r="G219" s="64"/>
      <c r="H219" s="64"/>
      <c r="I219" s="64"/>
      <c r="J219" s="64"/>
      <c r="K219" s="64"/>
      <c r="L219" s="64"/>
    </row>
    <row r="220" spans="5:12" ht="39.950000000000003" customHeight="1">
      <c r="E220" s="64"/>
      <c r="F220" s="64"/>
      <c r="G220" s="64"/>
      <c r="H220" s="64"/>
      <c r="I220" s="64"/>
      <c r="J220" s="64"/>
      <c r="K220" s="64"/>
      <c r="L220" s="64"/>
    </row>
    <row r="221" spans="5:12" ht="39.950000000000003" customHeight="1">
      <c r="E221" s="64"/>
      <c r="F221" s="64"/>
      <c r="G221" s="64"/>
      <c r="H221" s="64"/>
      <c r="I221" s="64"/>
      <c r="J221" s="64"/>
      <c r="K221" s="64"/>
      <c r="L221" s="64"/>
    </row>
    <row r="222" spans="5:12" ht="39.950000000000003" customHeight="1">
      <c r="E222" s="64"/>
      <c r="F222" s="64"/>
      <c r="G222" s="64"/>
      <c r="H222" s="64"/>
      <c r="I222" s="64"/>
      <c r="J222" s="64"/>
      <c r="K222" s="64"/>
      <c r="L222" s="64"/>
    </row>
    <row r="223" spans="5:12" ht="39.950000000000003" customHeight="1">
      <c r="E223" s="64"/>
      <c r="F223" s="64"/>
      <c r="G223" s="64"/>
      <c r="H223" s="64"/>
      <c r="I223" s="64"/>
      <c r="J223" s="64"/>
      <c r="K223" s="64"/>
      <c r="L223" s="64"/>
    </row>
    <row r="224" spans="5:12" ht="39.950000000000003" customHeight="1">
      <c r="E224" s="64"/>
      <c r="F224" s="64"/>
      <c r="G224" s="64"/>
      <c r="H224" s="64"/>
      <c r="I224" s="64"/>
      <c r="J224" s="64"/>
      <c r="K224" s="64"/>
      <c r="L224" s="64"/>
    </row>
    <row r="225" spans="5:12" ht="39.950000000000003" customHeight="1">
      <c r="E225" s="64"/>
      <c r="F225" s="64"/>
      <c r="G225" s="64"/>
      <c r="H225" s="64"/>
      <c r="I225" s="64"/>
      <c r="J225" s="64"/>
      <c r="K225" s="64"/>
      <c r="L225" s="64"/>
    </row>
    <row r="226" spans="5:12" ht="39.950000000000003" customHeight="1">
      <c r="E226" s="64"/>
      <c r="F226" s="64"/>
      <c r="G226" s="64"/>
      <c r="H226" s="64"/>
      <c r="I226" s="64"/>
      <c r="J226" s="64"/>
      <c r="K226" s="64"/>
      <c r="L226" s="64"/>
    </row>
    <row r="227" spans="5:12" ht="39.950000000000003" customHeight="1">
      <c r="E227" s="64"/>
      <c r="F227" s="64"/>
      <c r="G227" s="64"/>
      <c r="H227" s="64"/>
      <c r="I227" s="64"/>
      <c r="J227" s="64"/>
      <c r="K227" s="64"/>
      <c r="L227" s="64"/>
    </row>
    <row r="228" spans="5:12" ht="39.950000000000003" customHeight="1">
      <c r="E228" s="64"/>
      <c r="F228" s="64"/>
      <c r="G228" s="64"/>
      <c r="H228" s="64"/>
      <c r="I228" s="64"/>
      <c r="J228" s="64"/>
      <c r="K228" s="64"/>
      <c r="L228" s="64"/>
    </row>
    <row r="229" spans="5:12" ht="39.950000000000003" customHeight="1">
      <c r="E229" s="64"/>
      <c r="F229" s="64"/>
      <c r="G229" s="64"/>
      <c r="H229" s="64"/>
      <c r="I229" s="64"/>
      <c r="J229" s="64"/>
      <c r="K229" s="64"/>
      <c r="L229" s="64"/>
    </row>
    <row r="230" spans="5:12" ht="39.950000000000003" customHeight="1">
      <c r="E230" s="64"/>
      <c r="F230" s="64"/>
      <c r="G230" s="64"/>
      <c r="H230" s="64"/>
      <c r="I230" s="64"/>
      <c r="J230" s="64"/>
      <c r="K230" s="64"/>
      <c r="L230" s="64"/>
    </row>
    <row r="231" spans="5:12" ht="39.950000000000003" customHeight="1">
      <c r="E231" s="64"/>
      <c r="F231" s="64"/>
      <c r="G231" s="64"/>
      <c r="H231" s="64"/>
      <c r="I231" s="64"/>
      <c r="J231" s="64"/>
      <c r="K231" s="64"/>
      <c r="L231" s="64"/>
    </row>
    <row r="232" spans="5:12" ht="39.950000000000003" customHeight="1">
      <c r="E232" s="64"/>
      <c r="F232" s="64"/>
      <c r="G232" s="64"/>
      <c r="H232" s="64"/>
      <c r="I232" s="64"/>
      <c r="J232" s="64"/>
      <c r="K232" s="64"/>
      <c r="L232" s="64"/>
    </row>
    <row r="233" spans="5:12" ht="39.950000000000003" customHeight="1">
      <c r="E233" s="64"/>
      <c r="F233" s="64"/>
      <c r="G233" s="64"/>
      <c r="H233" s="64"/>
      <c r="I233" s="64"/>
      <c r="J233" s="64"/>
      <c r="K233" s="64"/>
      <c r="L233" s="64"/>
    </row>
    <row r="234" spans="5:12" ht="39.950000000000003" customHeight="1">
      <c r="E234" s="64"/>
      <c r="F234" s="64"/>
      <c r="G234" s="64"/>
      <c r="H234" s="64"/>
      <c r="I234" s="64"/>
      <c r="J234" s="64"/>
      <c r="K234" s="64"/>
      <c r="L234" s="64"/>
    </row>
    <row r="235" spans="5:12" ht="39.950000000000003" customHeight="1">
      <c r="E235" s="64"/>
      <c r="F235" s="64"/>
      <c r="G235" s="64"/>
      <c r="H235" s="64"/>
      <c r="I235" s="64"/>
      <c r="J235" s="64"/>
      <c r="K235" s="64"/>
      <c r="L235" s="64"/>
    </row>
    <row r="236" spans="5:12" ht="39.950000000000003" customHeight="1">
      <c r="E236" s="64"/>
      <c r="F236" s="64"/>
      <c r="G236" s="64"/>
      <c r="H236" s="64"/>
      <c r="I236" s="64"/>
      <c r="J236" s="64"/>
      <c r="K236" s="64"/>
      <c r="L236" s="64"/>
    </row>
    <row r="237" spans="5:12" ht="39.950000000000003" customHeight="1">
      <c r="E237" s="64"/>
      <c r="F237" s="64"/>
      <c r="G237" s="64"/>
      <c r="H237" s="64"/>
      <c r="I237" s="64"/>
      <c r="J237" s="64"/>
      <c r="K237" s="64"/>
      <c r="L237" s="64"/>
    </row>
    <row r="238" spans="5:12" ht="39.950000000000003" customHeight="1">
      <c r="E238" s="64"/>
      <c r="F238" s="64"/>
      <c r="G238" s="64"/>
      <c r="H238" s="64"/>
      <c r="I238" s="64"/>
      <c r="J238" s="64"/>
      <c r="K238" s="64"/>
      <c r="L238" s="64"/>
    </row>
    <row r="239" spans="5:12" ht="39.950000000000003" customHeight="1">
      <c r="E239" s="64"/>
      <c r="F239" s="64"/>
      <c r="G239" s="64"/>
      <c r="H239" s="64"/>
      <c r="I239" s="64"/>
      <c r="J239" s="64"/>
      <c r="K239" s="64"/>
      <c r="L239" s="64"/>
    </row>
    <row r="240" spans="5:12" ht="39.950000000000003" customHeight="1">
      <c r="E240" s="64"/>
      <c r="F240" s="64"/>
      <c r="G240" s="64"/>
      <c r="H240" s="64"/>
      <c r="I240" s="64"/>
      <c r="J240" s="64"/>
      <c r="K240" s="64"/>
      <c r="L240" s="64"/>
    </row>
    <row r="241" spans="5:12" ht="39.950000000000003" customHeight="1">
      <c r="E241" s="64"/>
      <c r="F241" s="64"/>
      <c r="G241" s="64"/>
      <c r="H241" s="64"/>
      <c r="I241" s="64"/>
      <c r="J241" s="64"/>
      <c r="K241" s="64"/>
      <c r="L241" s="64"/>
    </row>
    <row r="242" spans="5:12" ht="39.950000000000003" customHeight="1">
      <c r="E242" s="64"/>
      <c r="F242" s="64"/>
      <c r="G242" s="64"/>
      <c r="H242" s="64"/>
      <c r="I242" s="64"/>
      <c r="J242" s="64"/>
      <c r="K242" s="64"/>
      <c r="L242" s="64"/>
    </row>
    <row r="243" spans="5:12" ht="39.950000000000003" customHeight="1">
      <c r="E243" s="64"/>
      <c r="F243" s="64"/>
      <c r="G243" s="64"/>
      <c r="H243" s="64"/>
      <c r="I243" s="64"/>
      <c r="J243" s="64"/>
      <c r="K243" s="64"/>
      <c r="L243" s="64"/>
    </row>
    <row r="244" spans="5:12" ht="39.950000000000003" customHeight="1">
      <c r="E244" s="64"/>
      <c r="F244" s="64"/>
      <c r="G244" s="64"/>
      <c r="H244" s="64"/>
      <c r="I244" s="64"/>
      <c r="J244" s="64"/>
      <c r="K244" s="64"/>
      <c r="L244" s="64"/>
    </row>
    <row r="245" spans="5:12" ht="39.950000000000003" customHeight="1">
      <c r="E245" s="64"/>
      <c r="F245" s="64"/>
      <c r="G245" s="64"/>
      <c r="H245" s="64"/>
      <c r="I245" s="64"/>
      <c r="J245" s="64"/>
      <c r="K245" s="64"/>
      <c r="L245" s="64"/>
    </row>
    <row r="246" spans="5:12" ht="39.950000000000003" customHeight="1">
      <c r="E246" s="64"/>
      <c r="F246" s="64"/>
      <c r="G246" s="64"/>
      <c r="H246" s="64"/>
      <c r="I246" s="64"/>
      <c r="J246" s="64"/>
      <c r="K246" s="64"/>
      <c r="L246" s="64"/>
    </row>
    <row r="247" spans="5:12" ht="39.950000000000003" customHeight="1">
      <c r="E247" s="64"/>
      <c r="F247" s="64"/>
      <c r="G247" s="64"/>
      <c r="H247" s="64"/>
      <c r="I247" s="64"/>
      <c r="J247" s="64"/>
      <c r="K247" s="64"/>
      <c r="L247" s="64"/>
    </row>
    <row r="248" spans="5:12" ht="39.950000000000003" customHeight="1">
      <c r="E248" s="64"/>
      <c r="F248" s="64"/>
      <c r="G248" s="64"/>
      <c r="H248" s="64"/>
      <c r="I248" s="64"/>
      <c r="J248" s="64"/>
      <c r="K248" s="64"/>
      <c r="L248" s="64"/>
    </row>
    <row r="249" spans="5:12" ht="39.950000000000003" customHeight="1">
      <c r="E249" s="64"/>
      <c r="F249" s="64"/>
      <c r="G249" s="64"/>
      <c r="H249" s="64"/>
      <c r="I249" s="64"/>
      <c r="J249" s="64"/>
      <c r="K249" s="64"/>
      <c r="L249" s="64"/>
    </row>
    <row r="250" spans="5:12" ht="39.950000000000003" customHeight="1">
      <c r="E250" s="64"/>
      <c r="F250" s="64"/>
      <c r="G250" s="64"/>
      <c r="H250" s="64"/>
      <c r="I250" s="64"/>
      <c r="J250" s="64"/>
      <c r="K250" s="64"/>
      <c r="L250" s="64"/>
    </row>
    <row r="251" spans="5:12" ht="39.950000000000003" customHeight="1">
      <c r="E251" s="64"/>
      <c r="F251" s="64"/>
      <c r="G251" s="64"/>
      <c r="H251" s="64"/>
      <c r="I251" s="64"/>
      <c r="J251" s="64"/>
      <c r="K251" s="64"/>
      <c r="L251" s="64"/>
    </row>
    <row r="252" spans="5:12" ht="39.950000000000003" customHeight="1">
      <c r="E252" s="64"/>
      <c r="F252" s="64"/>
      <c r="G252" s="64"/>
      <c r="H252" s="64"/>
      <c r="I252" s="64"/>
      <c r="J252" s="64"/>
      <c r="K252" s="64"/>
      <c r="L252" s="64"/>
    </row>
    <row r="253" spans="5:12" ht="39.950000000000003" customHeight="1">
      <c r="E253" s="64"/>
      <c r="F253" s="64"/>
      <c r="G253" s="64"/>
      <c r="H253" s="64"/>
      <c r="I253" s="64"/>
      <c r="J253" s="64"/>
      <c r="K253" s="64"/>
      <c r="L253" s="64"/>
    </row>
    <row r="254" spans="5:12" ht="39.950000000000003" customHeight="1">
      <c r="E254" s="64"/>
      <c r="F254" s="64"/>
      <c r="G254" s="64"/>
      <c r="H254" s="64"/>
      <c r="I254" s="64"/>
      <c r="J254" s="64"/>
      <c r="K254" s="64"/>
      <c r="L254" s="64"/>
    </row>
    <row r="255" spans="5:12" ht="39.950000000000003" customHeight="1">
      <c r="E255" s="64"/>
      <c r="F255" s="64"/>
      <c r="G255" s="64"/>
      <c r="H255" s="64"/>
      <c r="I255" s="64"/>
      <c r="J255" s="64"/>
      <c r="K255" s="64"/>
      <c r="L255" s="64"/>
    </row>
    <row r="256" spans="5:12" ht="39.950000000000003" customHeight="1">
      <c r="E256" s="64"/>
      <c r="F256" s="64"/>
      <c r="G256" s="64"/>
      <c r="H256" s="64"/>
      <c r="I256" s="64"/>
      <c r="J256" s="64"/>
      <c r="K256" s="64"/>
      <c r="L256" s="64"/>
    </row>
    <row r="257" spans="5:12" ht="39.950000000000003" customHeight="1">
      <c r="E257" s="64"/>
      <c r="F257" s="64"/>
      <c r="G257" s="64"/>
      <c r="H257" s="64"/>
      <c r="I257" s="64"/>
      <c r="J257" s="64"/>
      <c r="K257" s="64"/>
      <c r="L257" s="64"/>
    </row>
    <row r="258" spans="5:12" ht="39.950000000000003" customHeight="1">
      <c r="E258" s="64"/>
      <c r="F258" s="64"/>
      <c r="G258" s="64"/>
      <c r="H258" s="64"/>
      <c r="I258" s="64"/>
      <c r="J258" s="64"/>
      <c r="K258" s="64"/>
      <c r="L258" s="64"/>
    </row>
    <row r="259" spans="5:12" ht="39.950000000000003" customHeight="1">
      <c r="E259" s="64"/>
      <c r="F259" s="64"/>
      <c r="G259" s="64"/>
      <c r="H259" s="64"/>
      <c r="I259" s="64"/>
      <c r="J259" s="64"/>
      <c r="K259" s="64"/>
      <c r="L259" s="64"/>
    </row>
    <row r="260" spans="5:12" ht="39.950000000000003" customHeight="1">
      <c r="E260" s="64"/>
      <c r="F260" s="64"/>
      <c r="G260" s="64"/>
      <c r="H260" s="64"/>
      <c r="I260" s="64"/>
      <c r="J260" s="64"/>
      <c r="K260" s="64"/>
      <c r="L260" s="64"/>
    </row>
    <row r="261" spans="5:12" ht="39.950000000000003" customHeight="1">
      <c r="E261" s="64"/>
      <c r="F261" s="64"/>
      <c r="G261" s="64"/>
      <c r="H261" s="64"/>
      <c r="I261" s="64"/>
      <c r="J261" s="64"/>
      <c r="K261" s="64"/>
      <c r="L261" s="64"/>
    </row>
    <row r="262" spans="5:12" ht="39.950000000000003" customHeight="1">
      <c r="E262" s="64"/>
      <c r="F262" s="64"/>
      <c r="G262" s="64"/>
      <c r="H262" s="64"/>
      <c r="I262" s="64"/>
      <c r="J262" s="64"/>
      <c r="K262" s="64"/>
      <c r="L262" s="64"/>
    </row>
    <row r="263" spans="5:12" ht="39.950000000000003" customHeight="1">
      <c r="E263" s="64"/>
      <c r="F263" s="64"/>
      <c r="G263" s="64"/>
      <c r="H263" s="64"/>
      <c r="I263" s="64"/>
      <c r="J263" s="64"/>
      <c r="K263" s="64"/>
      <c r="L263" s="64"/>
    </row>
    <row r="264" spans="5:12" ht="39.950000000000003" customHeight="1">
      <c r="E264" s="64"/>
      <c r="F264" s="64"/>
      <c r="G264" s="64"/>
      <c r="H264" s="64"/>
      <c r="I264" s="64"/>
      <c r="J264" s="64"/>
      <c r="K264" s="64"/>
      <c r="L264" s="64"/>
    </row>
    <row r="265" spans="5:12" ht="39.950000000000003" customHeight="1">
      <c r="E265" s="64"/>
      <c r="F265" s="64"/>
      <c r="G265" s="64"/>
      <c r="H265" s="64"/>
      <c r="I265" s="64"/>
      <c r="J265" s="64"/>
      <c r="K265" s="64"/>
      <c r="L265" s="64"/>
    </row>
    <row r="266" spans="5:12" ht="39.950000000000003" customHeight="1">
      <c r="E266" s="64"/>
      <c r="F266" s="64"/>
      <c r="G266" s="64"/>
      <c r="H266" s="64"/>
      <c r="I266" s="64"/>
      <c r="J266" s="64"/>
      <c r="K266" s="64"/>
      <c r="L266" s="64"/>
    </row>
    <row r="267" spans="5:12" ht="39.950000000000003" customHeight="1">
      <c r="E267" s="64"/>
      <c r="F267" s="64"/>
      <c r="G267" s="64"/>
      <c r="H267" s="64"/>
      <c r="I267" s="64"/>
      <c r="J267" s="64"/>
      <c r="K267" s="64"/>
      <c r="L267" s="64"/>
    </row>
    <row r="268" spans="5:12" ht="39.950000000000003" customHeight="1">
      <c r="E268" s="64"/>
      <c r="F268" s="64"/>
      <c r="G268" s="64"/>
      <c r="H268" s="64"/>
      <c r="I268" s="64"/>
      <c r="J268" s="64"/>
      <c r="K268" s="64"/>
      <c r="L268" s="64"/>
    </row>
    <row r="269" spans="5:12" ht="39.950000000000003" customHeight="1">
      <c r="E269" s="64"/>
      <c r="F269" s="64"/>
      <c r="G269" s="64"/>
      <c r="H269" s="64"/>
      <c r="I269" s="64"/>
      <c r="J269" s="64"/>
      <c r="K269" s="64"/>
      <c r="L269" s="64"/>
    </row>
    <row r="270" spans="5:12" ht="39.950000000000003" customHeight="1">
      <c r="E270" s="64"/>
      <c r="F270" s="64"/>
      <c r="G270" s="64"/>
      <c r="H270" s="64"/>
      <c r="I270" s="64"/>
      <c r="J270" s="64"/>
      <c r="K270" s="64"/>
      <c r="L270" s="64"/>
    </row>
    <row r="271" spans="5:12" ht="39.950000000000003" customHeight="1">
      <c r="E271" s="64"/>
      <c r="F271" s="64"/>
      <c r="G271" s="64"/>
      <c r="H271" s="64"/>
      <c r="I271" s="64"/>
      <c r="J271" s="64"/>
      <c r="K271" s="64"/>
      <c r="L271" s="64"/>
    </row>
    <row r="272" spans="5:12" ht="39.950000000000003" customHeight="1">
      <c r="E272" s="64"/>
      <c r="F272" s="64"/>
      <c r="G272" s="64"/>
      <c r="H272" s="64"/>
      <c r="I272" s="64"/>
      <c r="J272" s="64"/>
      <c r="K272" s="64"/>
      <c r="L272" s="64"/>
    </row>
    <row r="273" spans="5:12" ht="39.950000000000003" customHeight="1">
      <c r="E273" s="64"/>
      <c r="F273" s="64"/>
      <c r="G273" s="64"/>
      <c r="H273" s="64"/>
      <c r="I273" s="64"/>
      <c r="J273" s="64"/>
      <c r="K273" s="64"/>
      <c r="L273" s="64"/>
    </row>
    <row r="274" spans="5:12" ht="39.950000000000003" customHeight="1">
      <c r="E274" s="64"/>
      <c r="F274" s="64"/>
      <c r="G274" s="64"/>
      <c r="H274" s="64"/>
      <c r="I274" s="64"/>
      <c r="J274" s="64"/>
      <c r="K274" s="64"/>
      <c r="L274" s="64"/>
    </row>
    <row r="275" spans="5:12" ht="39.950000000000003" customHeight="1">
      <c r="E275" s="64"/>
      <c r="F275" s="64"/>
      <c r="G275" s="64"/>
      <c r="H275" s="64"/>
      <c r="I275" s="64"/>
      <c r="J275" s="64"/>
      <c r="K275" s="64"/>
      <c r="L275" s="64"/>
    </row>
    <row r="276" spans="5:12" ht="39.950000000000003" customHeight="1">
      <c r="E276" s="64"/>
      <c r="F276" s="64"/>
      <c r="G276" s="64"/>
      <c r="H276" s="64"/>
      <c r="I276" s="64"/>
      <c r="J276" s="64"/>
      <c r="K276" s="64"/>
      <c r="L276" s="64"/>
    </row>
    <row r="277" spans="5:12" ht="39.950000000000003" customHeight="1">
      <c r="E277" s="64"/>
      <c r="F277" s="64"/>
      <c r="G277" s="64"/>
      <c r="H277" s="64"/>
      <c r="I277" s="64"/>
      <c r="J277" s="64"/>
      <c r="K277" s="64"/>
      <c r="L277" s="64"/>
    </row>
    <row r="278" spans="5:12" ht="39.950000000000003" customHeight="1">
      <c r="E278" s="64"/>
      <c r="F278" s="64"/>
      <c r="G278" s="64"/>
      <c r="H278" s="64"/>
      <c r="I278" s="64"/>
      <c r="J278" s="64"/>
      <c r="K278" s="64"/>
      <c r="L278" s="64"/>
    </row>
    <row r="279" spans="5:12" ht="39.950000000000003" customHeight="1">
      <c r="E279" s="64"/>
      <c r="F279" s="64"/>
      <c r="G279" s="64"/>
      <c r="H279" s="64"/>
      <c r="I279" s="64"/>
      <c r="J279" s="64"/>
      <c r="K279" s="64"/>
      <c r="L279" s="64"/>
    </row>
    <row r="280" spans="5:12" ht="39.950000000000003" customHeight="1">
      <c r="E280" s="64"/>
      <c r="F280" s="64"/>
      <c r="G280" s="64"/>
      <c r="H280" s="64"/>
      <c r="I280" s="64"/>
      <c r="J280" s="64"/>
      <c r="K280" s="64"/>
      <c r="L280" s="64"/>
    </row>
    <row r="281" spans="5:12" ht="39.950000000000003" customHeight="1">
      <c r="E281" s="64"/>
      <c r="F281" s="64"/>
      <c r="G281" s="64"/>
      <c r="H281" s="64"/>
      <c r="I281" s="64"/>
      <c r="J281" s="64"/>
      <c r="K281" s="64"/>
      <c r="L281" s="64"/>
    </row>
    <row r="282" spans="5:12" ht="39.950000000000003" customHeight="1">
      <c r="E282" s="64"/>
      <c r="F282" s="64"/>
      <c r="G282" s="64"/>
      <c r="H282" s="64"/>
      <c r="I282" s="64"/>
      <c r="J282" s="64"/>
      <c r="K282" s="64"/>
      <c r="L282" s="64"/>
    </row>
    <row r="283" spans="5:12" ht="39.950000000000003" customHeight="1">
      <c r="E283" s="64"/>
      <c r="F283" s="64"/>
      <c r="G283" s="64"/>
      <c r="H283" s="64"/>
      <c r="I283" s="64"/>
      <c r="J283" s="64"/>
      <c r="K283" s="64"/>
      <c r="L283" s="64"/>
    </row>
    <row r="284" spans="5:12" ht="39.950000000000003" customHeight="1">
      <c r="E284" s="64"/>
      <c r="F284" s="64"/>
      <c r="G284" s="64"/>
      <c r="H284" s="64"/>
      <c r="I284" s="64"/>
      <c r="J284" s="64"/>
      <c r="K284" s="64"/>
      <c r="L284" s="64"/>
    </row>
    <row r="285" spans="5:12" ht="39.950000000000003" customHeight="1">
      <c r="E285" s="64"/>
      <c r="F285" s="64"/>
      <c r="G285" s="64"/>
      <c r="H285" s="64"/>
      <c r="I285" s="64"/>
      <c r="J285" s="64"/>
      <c r="K285" s="64"/>
      <c r="L285" s="64"/>
    </row>
    <row r="286" spans="5:12" ht="39.950000000000003" customHeight="1">
      <c r="E286" s="64"/>
      <c r="F286" s="64"/>
      <c r="G286" s="64"/>
      <c r="H286" s="64"/>
      <c r="I286" s="64"/>
      <c r="J286" s="64"/>
      <c r="K286" s="64"/>
      <c r="L286" s="64"/>
    </row>
    <row r="287" spans="5:12" ht="39.950000000000003" customHeight="1">
      <c r="E287" s="64"/>
      <c r="F287" s="64"/>
      <c r="G287" s="64"/>
      <c r="H287" s="64"/>
      <c r="I287" s="64"/>
      <c r="J287" s="64"/>
      <c r="K287" s="64"/>
      <c r="L287" s="64"/>
    </row>
    <row r="288" spans="5:12" ht="39.950000000000003" customHeight="1">
      <c r="E288" s="64"/>
      <c r="F288" s="64"/>
      <c r="G288" s="64"/>
      <c r="H288" s="64"/>
      <c r="I288" s="64"/>
      <c r="J288" s="64"/>
      <c r="K288" s="64"/>
      <c r="L288" s="64"/>
    </row>
    <row r="289" spans="5:12" ht="39.950000000000003" customHeight="1">
      <c r="E289" s="64"/>
      <c r="F289" s="64"/>
      <c r="G289" s="64"/>
      <c r="H289" s="64"/>
      <c r="I289" s="64"/>
      <c r="J289" s="64"/>
      <c r="K289" s="64"/>
      <c r="L289" s="64"/>
    </row>
    <row r="290" spans="5:12" ht="39.950000000000003" customHeight="1">
      <c r="E290" s="64"/>
      <c r="F290" s="64"/>
      <c r="G290" s="64"/>
      <c r="H290" s="64"/>
      <c r="I290" s="64"/>
      <c r="J290" s="64"/>
      <c r="K290" s="64"/>
      <c r="L290" s="64"/>
    </row>
    <row r="291" spans="5:12" ht="39.950000000000003" customHeight="1">
      <c r="E291" s="64"/>
      <c r="F291" s="64"/>
      <c r="G291" s="64"/>
      <c r="H291" s="64"/>
      <c r="I291" s="64"/>
      <c r="J291" s="64"/>
      <c r="K291" s="64"/>
      <c r="L291" s="64"/>
    </row>
    <row r="292" spans="5:12" ht="39.950000000000003" customHeight="1">
      <c r="E292" s="64"/>
      <c r="F292" s="64"/>
      <c r="G292" s="64"/>
      <c r="H292" s="64"/>
      <c r="I292" s="64"/>
      <c r="J292" s="64"/>
      <c r="K292" s="64"/>
      <c r="L292" s="64"/>
    </row>
    <row r="293" spans="5:12" ht="39.950000000000003" customHeight="1">
      <c r="E293" s="64"/>
      <c r="F293" s="64"/>
      <c r="G293" s="64"/>
      <c r="H293" s="64"/>
      <c r="I293" s="64"/>
      <c r="J293" s="64"/>
      <c r="K293" s="64"/>
      <c r="L293" s="64"/>
    </row>
    <row r="294" spans="5:12" ht="39.950000000000003" customHeight="1">
      <c r="E294" s="64"/>
      <c r="F294" s="64"/>
      <c r="G294" s="64"/>
      <c r="H294" s="64"/>
      <c r="I294" s="64"/>
      <c r="J294" s="64"/>
      <c r="K294" s="64"/>
      <c r="L294" s="64"/>
    </row>
    <row r="295" spans="5:12" ht="39.950000000000003" customHeight="1">
      <c r="E295" s="64"/>
      <c r="F295" s="64"/>
      <c r="G295" s="64"/>
      <c r="H295" s="64"/>
      <c r="I295" s="64"/>
      <c r="J295" s="64"/>
      <c r="K295" s="64"/>
      <c r="L295" s="64"/>
    </row>
    <row r="296" spans="5:12" ht="39.950000000000003" customHeight="1">
      <c r="E296" s="64"/>
      <c r="F296" s="64"/>
      <c r="G296" s="64"/>
      <c r="H296" s="64"/>
      <c r="I296" s="64"/>
      <c r="J296" s="64"/>
      <c r="K296" s="64"/>
      <c r="L296" s="64"/>
    </row>
    <row r="297" spans="5:12" ht="39.950000000000003" customHeight="1">
      <c r="E297" s="64"/>
      <c r="F297" s="64"/>
      <c r="G297" s="64"/>
      <c r="H297" s="64"/>
      <c r="I297" s="64"/>
      <c r="J297" s="64"/>
      <c r="K297" s="64"/>
      <c r="L297" s="64"/>
    </row>
    <row r="298" spans="5:12" ht="39.950000000000003" customHeight="1">
      <c r="E298" s="64"/>
      <c r="F298" s="64"/>
      <c r="G298" s="64"/>
      <c r="H298" s="64"/>
      <c r="I298" s="64"/>
      <c r="J298" s="64"/>
      <c r="K298" s="64"/>
      <c r="L298" s="64"/>
    </row>
    <row r="299" spans="5:12" ht="39.950000000000003" customHeight="1">
      <c r="E299" s="64"/>
      <c r="F299" s="64"/>
      <c r="G299" s="64"/>
      <c r="H299" s="64"/>
      <c r="I299" s="64"/>
      <c r="J299" s="64"/>
      <c r="K299" s="64"/>
      <c r="L299" s="64"/>
    </row>
    <row r="300" spans="5:12" ht="39.950000000000003" customHeight="1">
      <c r="E300" s="64"/>
      <c r="F300" s="64"/>
      <c r="G300" s="64"/>
      <c r="H300" s="64"/>
      <c r="I300" s="64"/>
      <c r="J300" s="64"/>
      <c r="K300" s="64"/>
      <c r="L300" s="64"/>
    </row>
    <row r="301" spans="5:12" ht="39.950000000000003" customHeight="1">
      <c r="E301" s="64"/>
      <c r="F301" s="64"/>
      <c r="G301" s="64"/>
      <c r="H301" s="64"/>
      <c r="I301" s="64"/>
      <c r="J301" s="64"/>
      <c r="K301" s="64"/>
      <c r="L301" s="64"/>
    </row>
    <row r="302" spans="5:12" ht="39.950000000000003" customHeight="1">
      <c r="E302" s="64"/>
      <c r="F302" s="64"/>
      <c r="G302" s="64"/>
      <c r="H302" s="64"/>
      <c r="I302" s="64"/>
      <c r="J302" s="64"/>
      <c r="K302" s="64"/>
      <c r="L302" s="64"/>
    </row>
    <row r="303" spans="5:12" ht="39.950000000000003" customHeight="1">
      <c r="E303" s="64"/>
      <c r="F303" s="64"/>
      <c r="G303" s="64"/>
      <c r="H303" s="64"/>
      <c r="I303" s="64"/>
      <c r="J303" s="64"/>
      <c r="K303" s="64"/>
      <c r="L303" s="64"/>
    </row>
    <row r="304" spans="5:12" ht="39.950000000000003" customHeight="1">
      <c r="E304" s="64"/>
      <c r="F304" s="64"/>
      <c r="G304" s="64"/>
      <c r="H304" s="64"/>
      <c r="I304" s="64"/>
      <c r="J304" s="64"/>
      <c r="K304" s="64"/>
      <c r="L304" s="64"/>
    </row>
    <row r="305" spans="5:12" ht="39.950000000000003" customHeight="1">
      <c r="E305" s="64"/>
      <c r="F305" s="64"/>
      <c r="G305" s="64"/>
      <c r="H305" s="64"/>
      <c r="I305" s="64"/>
      <c r="J305" s="64"/>
      <c r="K305" s="64"/>
      <c r="L305" s="64"/>
    </row>
    <row r="306" spans="5:12" ht="39.950000000000003" customHeight="1">
      <c r="E306" s="64"/>
      <c r="F306" s="64"/>
      <c r="G306" s="64"/>
      <c r="H306" s="64"/>
      <c r="I306" s="64"/>
      <c r="J306" s="64"/>
      <c r="K306" s="64"/>
      <c r="L306" s="64"/>
    </row>
    <row r="307" spans="5:12" ht="39.950000000000003" customHeight="1">
      <c r="E307" s="64"/>
      <c r="F307" s="64"/>
      <c r="G307" s="64"/>
      <c r="H307" s="64"/>
      <c r="I307" s="64"/>
      <c r="J307" s="64"/>
      <c r="K307" s="64"/>
      <c r="L307" s="64"/>
    </row>
    <row r="308" spans="5:12" ht="39.950000000000003" customHeight="1">
      <c r="E308" s="64"/>
      <c r="F308" s="64"/>
      <c r="G308" s="64"/>
      <c r="H308" s="64"/>
      <c r="I308" s="64"/>
      <c r="J308" s="64"/>
      <c r="K308" s="64"/>
      <c r="L308" s="64"/>
    </row>
    <row r="309" spans="5:12" ht="39.950000000000003" customHeight="1">
      <c r="E309" s="64"/>
      <c r="F309" s="64"/>
      <c r="G309" s="64"/>
      <c r="H309" s="64"/>
      <c r="I309" s="64"/>
      <c r="J309" s="64"/>
      <c r="K309" s="64"/>
      <c r="L309" s="64"/>
    </row>
    <row r="310" spans="5:12" ht="39.950000000000003" customHeight="1">
      <c r="E310" s="64"/>
      <c r="F310" s="64"/>
      <c r="G310" s="64"/>
      <c r="H310" s="64"/>
      <c r="I310" s="64"/>
      <c r="J310" s="64"/>
      <c r="K310" s="64"/>
      <c r="L310" s="64"/>
    </row>
    <row r="311" spans="5:12" ht="39.950000000000003" customHeight="1">
      <c r="E311" s="64"/>
      <c r="F311" s="64"/>
      <c r="G311" s="64"/>
      <c r="H311" s="64"/>
      <c r="I311" s="64"/>
      <c r="J311" s="64"/>
      <c r="K311" s="64"/>
      <c r="L311" s="64"/>
    </row>
    <row r="312" spans="5:12" ht="39.950000000000003" customHeight="1">
      <c r="E312" s="64"/>
      <c r="F312" s="64"/>
      <c r="G312" s="64"/>
      <c r="H312" s="64"/>
      <c r="I312" s="64"/>
      <c r="J312" s="64"/>
      <c r="K312" s="64"/>
      <c r="L312" s="64"/>
    </row>
    <row r="313" spans="5:12" ht="39.950000000000003" customHeight="1">
      <c r="E313" s="64"/>
      <c r="F313" s="64"/>
      <c r="G313" s="64"/>
      <c r="H313" s="64"/>
      <c r="I313" s="64"/>
      <c r="J313" s="64"/>
      <c r="K313" s="64"/>
      <c r="L313" s="64"/>
    </row>
    <row r="314" spans="5:12" ht="39.950000000000003" customHeight="1">
      <c r="E314" s="64"/>
      <c r="F314" s="64"/>
      <c r="G314" s="64"/>
      <c r="H314" s="64"/>
      <c r="I314" s="64"/>
      <c r="J314" s="64"/>
      <c r="K314" s="64"/>
      <c r="L314" s="64"/>
    </row>
    <row r="315" spans="5:12" ht="39.950000000000003" customHeight="1">
      <c r="E315" s="64"/>
      <c r="F315" s="64"/>
      <c r="G315" s="64"/>
      <c r="H315" s="64"/>
      <c r="I315" s="64"/>
      <c r="J315" s="64"/>
      <c r="K315" s="64"/>
      <c r="L315" s="64"/>
    </row>
    <row r="316" spans="5:12" ht="39.950000000000003" customHeight="1">
      <c r="E316" s="64"/>
      <c r="F316" s="64"/>
      <c r="G316" s="64"/>
      <c r="H316" s="64"/>
      <c r="I316" s="64"/>
      <c r="J316" s="64"/>
      <c r="K316" s="64"/>
      <c r="L316" s="64"/>
    </row>
    <row r="317" spans="5:12" ht="39.950000000000003" customHeight="1">
      <c r="E317" s="64"/>
      <c r="F317" s="64"/>
      <c r="G317" s="64"/>
      <c r="H317" s="64"/>
      <c r="I317" s="64"/>
      <c r="J317" s="64"/>
      <c r="K317" s="64"/>
      <c r="L317" s="64"/>
    </row>
    <row r="318" spans="5:12" ht="39.950000000000003" customHeight="1">
      <c r="E318" s="64"/>
      <c r="F318" s="64"/>
      <c r="G318" s="64"/>
      <c r="H318" s="64"/>
      <c r="I318" s="64"/>
      <c r="J318" s="64"/>
      <c r="K318" s="64"/>
      <c r="L318" s="64"/>
    </row>
    <row r="319" spans="5:12" ht="39.950000000000003" customHeight="1">
      <c r="E319" s="64"/>
      <c r="F319" s="64"/>
      <c r="G319" s="64"/>
      <c r="H319" s="64"/>
      <c r="I319" s="64"/>
      <c r="J319" s="64"/>
      <c r="K319" s="64"/>
      <c r="L319" s="64"/>
    </row>
    <row r="320" spans="5:12" ht="39.950000000000003" customHeight="1">
      <c r="E320" s="64"/>
      <c r="F320" s="64"/>
      <c r="G320" s="64"/>
      <c r="H320" s="64"/>
      <c r="I320" s="64"/>
      <c r="J320" s="64"/>
      <c r="K320" s="64"/>
      <c r="L320" s="64"/>
    </row>
    <row r="321" spans="5:12" ht="39.950000000000003" customHeight="1">
      <c r="E321" s="64"/>
      <c r="F321" s="64"/>
      <c r="G321" s="64"/>
      <c r="H321" s="64"/>
      <c r="I321" s="64"/>
      <c r="J321" s="64"/>
      <c r="K321" s="64"/>
      <c r="L321" s="64"/>
    </row>
    <row r="322" spans="5:12" ht="39.950000000000003" customHeight="1">
      <c r="E322" s="64"/>
      <c r="F322" s="64"/>
      <c r="G322" s="64"/>
      <c r="H322" s="64"/>
      <c r="I322" s="64"/>
      <c r="J322" s="64"/>
      <c r="K322" s="64"/>
      <c r="L322" s="64"/>
    </row>
    <row r="323" spans="5:12" ht="39.950000000000003" customHeight="1">
      <c r="E323" s="64"/>
      <c r="F323" s="64"/>
      <c r="G323" s="64"/>
      <c r="H323" s="64"/>
      <c r="I323" s="64"/>
      <c r="J323" s="64"/>
      <c r="K323" s="64"/>
      <c r="L323" s="64"/>
    </row>
    <row r="324" spans="5:12" ht="39.950000000000003" customHeight="1">
      <c r="E324" s="64"/>
      <c r="F324" s="64"/>
      <c r="G324" s="64"/>
      <c r="H324" s="64"/>
      <c r="I324" s="64"/>
      <c r="J324" s="64"/>
      <c r="K324" s="64"/>
      <c r="L324" s="64"/>
    </row>
    <row r="325" spans="5:12" ht="39.950000000000003" customHeight="1">
      <c r="E325" s="64"/>
      <c r="F325" s="64"/>
      <c r="G325" s="64"/>
      <c r="H325" s="64"/>
      <c r="I325" s="64"/>
      <c r="J325" s="64"/>
      <c r="K325" s="64"/>
      <c r="L325" s="64"/>
    </row>
    <row r="326" spans="5:12" ht="39.950000000000003" customHeight="1">
      <c r="E326" s="64"/>
      <c r="F326" s="64"/>
      <c r="G326" s="64"/>
      <c r="H326" s="64"/>
      <c r="I326" s="64"/>
      <c r="J326" s="64"/>
      <c r="K326" s="64"/>
      <c r="L326" s="64"/>
    </row>
    <row r="327" spans="5:12" ht="39.950000000000003" customHeight="1">
      <c r="E327" s="64"/>
      <c r="F327" s="64"/>
      <c r="G327" s="64"/>
      <c r="H327" s="64"/>
      <c r="I327" s="64"/>
      <c r="J327" s="64"/>
      <c r="K327" s="64"/>
      <c r="L327" s="64"/>
    </row>
    <row r="328" spans="5:12" ht="39.950000000000003" customHeight="1">
      <c r="E328" s="64"/>
      <c r="F328" s="64"/>
      <c r="G328" s="64"/>
      <c r="H328" s="64"/>
      <c r="I328" s="64"/>
      <c r="J328" s="64"/>
      <c r="K328" s="64"/>
      <c r="L328" s="64"/>
    </row>
    <row r="329" spans="5:12" ht="39.950000000000003" customHeight="1">
      <c r="E329" s="64"/>
      <c r="F329" s="64"/>
      <c r="G329" s="64"/>
      <c r="H329" s="64"/>
      <c r="I329" s="64"/>
      <c r="J329" s="64"/>
      <c r="K329" s="64"/>
      <c r="L329" s="64"/>
    </row>
    <row r="330" spans="5:12" ht="39.950000000000003" customHeight="1">
      <c r="E330" s="64"/>
      <c r="F330" s="64"/>
      <c r="G330" s="64"/>
      <c r="H330" s="64"/>
      <c r="I330" s="64"/>
      <c r="J330" s="64"/>
      <c r="K330" s="64"/>
      <c r="L330" s="64"/>
    </row>
    <row r="331" spans="5:12" ht="39.950000000000003" customHeight="1">
      <c r="E331" s="64"/>
      <c r="F331" s="64"/>
      <c r="G331" s="64"/>
      <c r="H331" s="64"/>
      <c r="I331" s="64"/>
      <c r="J331" s="64"/>
      <c r="K331" s="64"/>
      <c r="L331" s="64"/>
    </row>
    <row r="332" spans="5:12" ht="39.950000000000003" customHeight="1">
      <c r="E332" s="64"/>
      <c r="F332" s="64"/>
      <c r="G332" s="64"/>
      <c r="H332" s="64"/>
      <c r="I332" s="64"/>
      <c r="J332" s="64"/>
      <c r="K332" s="64"/>
      <c r="L332" s="64"/>
    </row>
    <row r="333" spans="5:12" ht="39.950000000000003" customHeight="1">
      <c r="E333" s="64"/>
      <c r="F333" s="64"/>
      <c r="G333" s="64"/>
      <c r="H333" s="64"/>
      <c r="I333" s="64"/>
      <c r="J333" s="64"/>
      <c r="K333" s="64"/>
      <c r="L333" s="64"/>
    </row>
    <row r="334" spans="5:12" ht="39.950000000000003" customHeight="1">
      <c r="E334" s="64"/>
      <c r="F334" s="64"/>
      <c r="G334" s="64"/>
      <c r="H334" s="64"/>
      <c r="I334" s="64"/>
      <c r="J334" s="64"/>
      <c r="K334" s="64"/>
      <c r="L334" s="64"/>
    </row>
    <row r="335" spans="5:12" ht="39.950000000000003" customHeight="1">
      <c r="E335" s="64"/>
      <c r="F335" s="64"/>
      <c r="G335" s="64"/>
      <c r="H335" s="64"/>
      <c r="I335" s="64"/>
      <c r="J335" s="64"/>
      <c r="K335" s="64"/>
      <c r="L335" s="64"/>
    </row>
    <row r="336" spans="5:12" ht="39.950000000000003" customHeight="1">
      <c r="E336" s="64"/>
      <c r="F336" s="64"/>
      <c r="G336" s="64"/>
      <c r="H336" s="64"/>
      <c r="I336" s="64"/>
      <c r="J336" s="64"/>
      <c r="K336" s="64"/>
      <c r="L336" s="64"/>
    </row>
    <row r="337" spans="5:12" ht="39.950000000000003" customHeight="1">
      <c r="E337" s="64"/>
      <c r="F337" s="64"/>
      <c r="G337" s="64"/>
      <c r="H337" s="64"/>
      <c r="I337" s="64"/>
      <c r="J337" s="64"/>
      <c r="K337" s="64"/>
      <c r="L337" s="64"/>
    </row>
    <row r="338" spans="5:12" ht="39.950000000000003" customHeight="1">
      <c r="E338" s="64"/>
      <c r="F338" s="64"/>
      <c r="G338" s="64"/>
      <c r="H338" s="64"/>
      <c r="I338" s="64"/>
      <c r="J338" s="64"/>
      <c r="K338" s="64"/>
      <c r="L338" s="64"/>
    </row>
    <row r="339" spans="5:12" ht="39.950000000000003" customHeight="1">
      <c r="E339" s="64"/>
      <c r="F339" s="64"/>
      <c r="G339" s="64"/>
      <c r="H339" s="64"/>
      <c r="I339" s="64"/>
      <c r="J339" s="64"/>
      <c r="K339" s="64"/>
      <c r="L339" s="64"/>
    </row>
    <row r="340" spans="5:12" ht="39.950000000000003" customHeight="1">
      <c r="E340" s="64"/>
      <c r="F340" s="64"/>
      <c r="G340" s="64"/>
      <c r="H340" s="64"/>
      <c r="I340" s="64"/>
      <c r="J340" s="64"/>
      <c r="K340" s="64"/>
      <c r="L340" s="64"/>
    </row>
    <row r="341" spans="5:12" ht="39.950000000000003" customHeight="1">
      <c r="E341" s="64"/>
      <c r="F341" s="64"/>
      <c r="G341" s="64"/>
      <c r="H341" s="64"/>
      <c r="I341" s="64"/>
      <c r="J341" s="64"/>
      <c r="K341" s="64"/>
      <c r="L341" s="64"/>
    </row>
    <row r="342" spans="5:12" ht="39.950000000000003" customHeight="1">
      <c r="E342" s="64"/>
      <c r="F342" s="64"/>
      <c r="G342" s="64"/>
      <c r="H342" s="64"/>
      <c r="I342" s="64"/>
      <c r="J342" s="64"/>
      <c r="K342" s="64"/>
      <c r="L342" s="64"/>
    </row>
    <row r="343" spans="5:12" ht="39.950000000000003" customHeight="1">
      <c r="E343" s="64"/>
      <c r="F343" s="64"/>
      <c r="G343" s="64"/>
      <c r="H343" s="64"/>
      <c r="I343" s="64"/>
      <c r="J343" s="64"/>
      <c r="K343" s="64"/>
      <c r="L343" s="64"/>
    </row>
    <row r="344" spans="5:12" ht="39.950000000000003" customHeight="1">
      <c r="E344" s="64"/>
      <c r="F344" s="64"/>
      <c r="G344" s="64"/>
      <c r="H344" s="64"/>
      <c r="I344" s="64"/>
      <c r="J344" s="64"/>
      <c r="K344" s="64"/>
      <c r="L344" s="64"/>
    </row>
    <row r="345" spans="5:12" ht="39.950000000000003" customHeight="1">
      <c r="E345" s="64"/>
      <c r="F345" s="64"/>
      <c r="G345" s="64"/>
      <c r="H345" s="64"/>
      <c r="I345" s="64"/>
      <c r="J345" s="64"/>
      <c r="K345" s="64"/>
      <c r="L345" s="64"/>
    </row>
    <row r="346" spans="5:12" ht="39.950000000000003" customHeight="1">
      <c r="E346" s="64"/>
      <c r="F346" s="64"/>
      <c r="G346" s="64"/>
      <c r="H346" s="64"/>
      <c r="I346" s="64"/>
      <c r="J346" s="64"/>
      <c r="K346" s="64"/>
      <c r="L346" s="64"/>
    </row>
    <row r="347" spans="5:12" ht="39.950000000000003" customHeight="1">
      <c r="E347" s="64"/>
      <c r="F347" s="64"/>
      <c r="G347" s="64"/>
      <c r="H347" s="64"/>
      <c r="I347" s="64"/>
      <c r="J347" s="64"/>
      <c r="K347" s="64"/>
      <c r="L347" s="64"/>
    </row>
    <row r="348" spans="5:12" ht="39.950000000000003" customHeight="1">
      <c r="E348" s="64"/>
      <c r="F348" s="64"/>
      <c r="G348" s="64"/>
      <c r="H348" s="64"/>
      <c r="I348" s="64"/>
      <c r="J348" s="64"/>
      <c r="K348" s="64"/>
      <c r="L348" s="64"/>
    </row>
    <row r="349" spans="5:12" ht="39.950000000000003" customHeight="1">
      <c r="E349" s="64"/>
      <c r="F349" s="64"/>
      <c r="G349" s="64"/>
      <c r="H349" s="64"/>
      <c r="I349" s="64"/>
      <c r="J349" s="64"/>
      <c r="K349" s="64"/>
      <c r="L349" s="64"/>
    </row>
    <row r="350" spans="5:12" ht="39.950000000000003" customHeight="1">
      <c r="E350" s="64"/>
      <c r="F350" s="64"/>
      <c r="G350" s="64"/>
      <c r="H350" s="64"/>
      <c r="I350" s="64"/>
      <c r="J350" s="64"/>
      <c r="K350" s="64"/>
      <c r="L350" s="64"/>
    </row>
    <row r="351" spans="5:12" ht="39.950000000000003" customHeight="1">
      <c r="E351" s="64"/>
      <c r="F351" s="64"/>
      <c r="G351" s="64"/>
      <c r="H351" s="64"/>
      <c r="I351" s="64"/>
      <c r="J351" s="64"/>
      <c r="K351" s="64"/>
      <c r="L351" s="64"/>
    </row>
    <row r="352" spans="5:12" ht="39.950000000000003" customHeight="1">
      <c r="E352" s="64"/>
      <c r="F352" s="64"/>
      <c r="G352" s="64"/>
      <c r="H352" s="64"/>
      <c r="I352" s="64"/>
      <c r="J352" s="64"/>
      <c r="K352" s="64"/>
      <c r="L352" s="64"/>
    </row>
    <row r="353" spans="5:12" ht="39.950000000000003" customHeight="1">
      <c r="E353" s="64"/>
      <c r="F353" s="64"/>
      <c r="G353" s="64"/>
      <c r="H353" s="64"/>
      <c r="I353" s="64"/>
      <c r="J353" s="64"/>
      <c r="K353" s="64"/>
      <c r="L353" s="64"/>
    </row>
    <row r="354" spans="5:12" ht="39.950000000000003" customHeight="1">
      <c r="E354" s="64"/>
      <c r="F354" s="64"/>
      <c r="G354" s="64"/>
      <c r="H354" s="64"/>
      <c r="I354" s="64"/>
      <c r="J354" s="64"/>
      <c r="K354" s="64"/>
      <c r="L354" s="64"/>
    </row>
    <row r="355" spans="5:12" ht="39.950000000000003" customHeight="1">
      <c r="E355" s="64"/>
      <c r="F355" s="64"/>
      <c r="G355" s="64"/>
      <c r="H355" s="64"/>
      <c r="I355" s="64"/>
      <c r="J355" s="64"/>
      <c r="K355" s="64"/>
      <c r="L355" s="64"/>
    </row>
    <row r="356" spans="5:12" ht="39.950000000000003" customHeight="1">
      <c r="E356" s="64"/>
      <c r="F356" s="64"/>
      <c r="G356" s="64"/>
      <c r="H356" s="64"/>
      <c r="I356" s="64"/>
      <c r="J356" s="64"/>
      <c r="K356" s="64"/>
      <c r="L356" s="64"/>
    </row>
    <row r="357" spans="5:12" ht="39.950000000000003" customHeight="1">
      <c r="E357" s="64"/>
      <c r="F357" s="64"/>
      <c r="G357" s="64"/>
      <c r="H357" s="64"/>
      <c r="I357" s="64"/>
      <c r="J357" s="64"/>
      <c r="K357" s="64"/>
      <c r="L357" s="64"/>
    </row>
    <row r="358" spans="5:12" ht="39.950000000000003" customHeight="1">
      <c r="E358" s="64"/>
      <c r="F358" s="64"/>
      <c r="G358" s="64"/>
      <c r="H358" s="64"/>
      <c r="I358" s="64"/>
      <c r="J358" s="64"/>
      <c r="K358" s="64"/>
      <c r="L358" s="64"/>
    </row>
    <row r="359" spans="5:12" ht="39.950000000000003" customHeight="1">
      <c r="E359" s="64"/>
      <c r="F359" s="64"/>
      <c r="G359" s="64"/>
      <c r="H359" s="64"/>
      <c r="I359" s="64"/>
      <c r="J359" s="64"/>
      <c r="K359" s="64"/>
      <c r="L359" s="64"/>
    </row>
    <row r="360" spans="5:12" ht="39.950000000000003" customHeight="1">
      <c r="E360" s="64"/>
      <c r="F360" s="64"/>
      <c r="G360" s="64"/>
      <c r="H360" s="64"/>
      <c r="I360" s="64"/>
      <c r="J360" s="64"/>
      <c r="K360" s="64"/>
      <c r="L360" s="64"/>
    </row>
    <row r="361" spans="5:12" ht="39.950000000000003" customHeight="1">
      <c r="E361" s="64"/>
      <c r="F361" s="64"/>
      <c r="G361" s="64"/>
      <c r="H361" s="64"/>
      <c r="I361" s="64"/>
      <c r="J361" s="64"/>
      <c r="K361" s="64"/>
      <c r="L361" s="64"/>
    </row>
    <row r="362" spans="5:12" ht="39.950000000000003" customHeight="1">
      <c r="E362" s="64"/>
      <c r="F362" s="64"/>
      <c r="G362" s="64"/>
      <c r="H362" s="64"/>
      <c r="I362" s="64"/>
      <c r="J362" s="64"/>
      <c r="K362" s="64"/>
      <c r="L362" s="64"/>
    </row>
    <row r="363" spans="5:12" ht="39.950000000000003" customHeight="1">
      <c r="E363" s="64"/>
      <c r="F363" s="64"/>
      <c r="G363" s="64"/>
      <c r="H363" s="64"/>
      <c r="I363" s="64"/>
      <c r="J363" s="64"/>
      <c r="K363" s="64"/>
      <c r="L363" s="64"/>
    </row>
    <row r="364" spans="5:12" ht="39.950000000000003" customHeight="1">
      <c r="E364" s="64"/>
      <c r="F364" s="64"/>
      <c r="G364" s="64"/>
      <c r="H364" s="64"/>
      <c r="I364" s="64"/>
      <c r="J364" s="64"/>
      <c r="K364" s="64"/>
      <c r="L364" s="64"/>
    </row>
    <row r="365" spans="5:12" ht="39.950000000000003" customHeight="1">
      <c r="E365" s="64"/>
      <c r="F365" s="64"/>
      <c r="G365" s="64"/>
      <c r="H365" s="64"/>
      <c r="I365" s="64"/>
      <c r="J365" s="64"/>
      <c r="K365" s="64"/>
      <c r="L365" s="64"/>
    </row>
    <row r="366" spans="5:12" ht="39.950000000000003" customHeight="1">
      <c r="E366" s="64"/>
      <c r="F366" s="64"/>
      <c r="G366" s="64"/>
      <c r="H366" s="64"/>
      <c r="I366" s="64"/>
      <c r="J366" s="64"/>
      <c r="K366" s="64"/>
      <c r="L366" s="64"/>
    </row>
    <row r="367" spans="5:12" ht="39.950000000000003" customHeight="1">
      <c r="E367" s="64"/>
      <c r="F367" s="64"/>
      <c r="G367" s="64"/>
      <c r="H367" s="64"/>
      <c r="I367" s="64"/>
      <c r="J367" s="64"/>
      <c r="K367" s="64"/>
      <c r="L367" s="64"/>
    </row>
    <row r="368" spans="5:12" ht="39.950000000000003" customHeight="1">
      <c r="E368" s="64"/>
      <c r="F368" s="64"/>
      <c r="G368" s="64"/>
      <c r="H368" s="64"/>
      <c r="I368" s="64"/>
      <c r="J368" s="64"/>
      <c r="K368" s="64"/>
      <c r="L368" s="64"/>
    </row>
    <row r="369" spans="5:12" ht="39.950000000000003" customHeight="1">
      <c r="E369" s="64"/>
      <c r="F369" s="64"/>
      <c r="G369" s="64"/>
      <c r="H369" s="64"/>
      <c r="I369" s="64"/>
      <c r="J369" s="64"/>
      <c r="K369" s="64"/>
      <c r="L369" s="64"/>
    </row>
    <row r="370" spans="5:12" ht="39.950000000000003" customHeight="1">
      <c r="E370" s="64"/>
      <c r="F370" s="64"/>
      <c r="G370" s="64"/>
      <c r="H370" s="64"/>
      <c r="I370" s="64"/>
      <c r="J370" s="64"/>
      <c r="K370" s="64"/>
      <c r="L370" s="64"/>
    </row>
    <row r="371" spans="5:12" ht="39.950000000000003" customHeight="1">
      <c r="E371" s="64"/>
      <c r="F371" s="64"/>
      <c r="G371" s="64"/>
      <c r="H371" s="64"/>
      <c r="I371" s="64"/>
      <c r="J371" s="64"/>
      <c r="K371" s="64"/>
      <c r="L371" s="64"/>
    </row>
    <row r="372" spans="5:12" ht="39.950000000000003" customHeight="1">
      <c r="E372" s="64"/>
      <c r="F372" s="64"/>
      <c r="G372" s="64"/>
      <c r="H372" s="64"/>
      <c r="I372" s="64"/>
      <c r="J372" s="64"/>
      <c r="K372" s="64"/>
      <c r="L372" s="64"/>
    </row>
    <row r="373" spans="5:12" ht="39.950000000000003" customHeight="1">
      <c r="E373" s="64"/>
      <c r="F373" s="64"/>
      <c r="G373" s="64"/>
      <c r="H373" s="64"/>
      <c r="I373" s="64"/>
      <c r="J373" s="64"/>
      <c r="K373" s="64"/>
      <c r="L373" s="64"/>
    </row>
    <row r="374" spans="5:12" ht="39.950000000000003" customHeight="1">
      <c r="E374" s="64"/>
      <c r="F374" s="64"/>
      <c r="G374" s="64"/>
      <c r="H374" s="64"/>
      <c r="I374" s="64"/>
      <c r="J374" s="64"/>
      <c r="K374" s="64"/>
      <c r="L374" s="64"/>
    </row>
    <row r="375" spans="5:12" ht="39.950000000000003" customHeight="1">
      <c r="E375" s="64"/>
      <c r="F375" s="64"/>
      <c r="G375" s="64"/>
      <c r="H375" s="64"/>
      <c r="I375" s="64"/>
      <c r="J375" s="64"/>
      <c r="K375" s="64"/>
      <c r="L375" s="64"/>
    </row>
    <row r="376" spans="5:12" ht="39.950000000000003" customHeight="1">
      <c r="E376" s="64"/>
      <c r="F376" s="64"/>
      <c r="G376" s="64"/>
      <c r="H376" s="64"/>
      <c r="I376" s="64"/>
      <c r="J376" s="64"/>
      <c r="K376" s="64"/>
      <c r="L376" s="64"/>
    </row>
    <row r="377" spans="5:12" ht="39.950000000000003" customHeight="1">
      <c r="E377" s="64"/>
      <c r="F377" s="64"/>
      <c r="G377" s="64"/>
      <c r="H377" s="64"/>
      <c r="I377" s="64"/>
      <c r="J377" s="64"/>
      <c r="K377" s="64"/>
      <c r="L377" s="64"/>
    </row>
    <row r="378" spans="5:12" ht="39.950000000000003" customHeight="1">
      <c r="E378" s="64"/>
      <c r="F378" s="64"/>
      <c r="G378" s="64"/>
      <c r="H378" s="64"/>
      <c r="I378" s="64"/>
      <c r="J378" s="64"/>
      <c r="K378" s="64"/>
      <c r="L378" s="64"/>
    </row>
    <row r="379" spans="5:12" ht="39.950000000000003" customHeight="1">
      <c r="E379" s="64"/>
      <c r="F379" s="64"/>
      <c r="G379" s="64"/>
      <c r="H379" s="64"/>
      <c r="I379" s="64"/>
      <c r="J379" s="64"/>
      <c r="K379" s="64"/>
      <c r="L379" s="64"/>
    </row>
    <row r="380" spans="5:12" ht="39.950000000000003" customHeight="1">
      <c r="E380" s="64"/>
      <c r="F380" s="64"/>
      <c r="G380" s="64"/>
      <c r="H380" s="64"/>
      <c r="I380" s="64"/>
      <c r="J380" s="64"/>
      <c r="K380" s="64"/>
      <c r="L380" s="64"/>
    </row>
    <row r="381" spans="5:12" ht="39.950000000000003" customHeight="1">
      <c r="E381" s="64"/>
      <c r="F381" s="64"/>
      <c r="G381" s="64"/>
      <c r="H381" s="64"/>
      <c r="I381" s="64"/>
      <c r="J381" s="64"/>
      <c r="K381" s="64"/>
      <c r="L381" s="64"/>
    </row>
    <row r="382" spans="5:12" ht="39.950000000000003" customHeight="1">
      <c r="E382" s="64"/>
      <c r="F382" s="64"/>
      <c r="G382" s="64"/>
      <c r="H382" s="64"/>
      <c r="I382" s="64"/>
      <c r="J382" s="64"/>
      <c r="K382" s="64"/>
      <c r="L382" s="64"/>
    </row>
    <row r="383" spans="5:12" ht="39.950000000000003" customHeight="1">
      <c r="E383" s="64"/>
      <c r="F383" s="64"/>
      <c r="G383" s="64"/>
      <c r="H383" s="64"/>
      <c r="I383" s="64"/>
      <c r="J383" s="64"/>
      <c r="K383" s="64"/>
      <c r="L383" s="64"/>
    </row>
    <row r="384" spans="5:12" ht="39.950000000000003" customHeight="1">
      <c r="E384" s="64"/>
      <c r="F384" s="64"/>
      <c r="G384" s="64"/>
      <c r="H384" s="64"/>
      <c r="I384" s="64"/>
      <c r="J384" s="64"/>
      <c r="K384" s="64"/>
      <c r="L384" s="64"/>
    </row>
    <row r="385" spans="5:12" ht="39.950000000000003" customHeight="1">
      <c r="E385" s="64"/>
      <c r="F385" s="64"/>
      <c r="G385" s="64"/>
      <c r="H385" s="64"/>
      <c r="I385" s="64"/>
      <c r="J385" s="64"/>
      <c r="K385" s="64"/>
      <c r="L385" s="64"/>
    </row>
    <row r="386" spans="5:12" ht="39.950000000000003" customHeight="1">
      <c r="E386" s="64"/>
      <c r="F386" s="64"/>
      <c r="G386" s="64"/>
      <c r="H386" s="64"/>
      <c r="I386" s="64"/>
      <c r="J386" s="64"/>
      <c r="K386" s="64"/>
      <c r="L386" s="64"/>
    </row>
    <row r="387" spans="5:12" ht="39.950000000000003" customHeight="1">
      <c r="E387" s="64"/>
      <c r="F387" s="64"/>
      <c r="G387" s="64"/>
      <c r="H387" s="64"/>
      <c r="I387" s="64"/>
      <c r="J387" s="64"/>
      <c r="K387" s="64"/>
      <c r="L387" s="64"/>
    </row>
    <row r="388" spans="5:12" ht="39.950000000000003" customHeight="1">
      <c r="E388" s="64"/>
      <c r="F388" s="64"/>
      <c r="G388" s="64"/>
      <c r="H388" s="64"/>
      <c r="I388" s="64"/>
      <c r="J388" s="64"/>
      <c r="K388" s="64"/>
      <c r="L388" s="64"/>
    </row>
    <row r="389" spans="5:12" ht="39.950000000000003" customHeight="1">
      <c r="E389" s="64"/>
      <c r="F389" s="64"/>
      <c r="G389" s="64"/>
      <c r="H389" s="64"/>
      <c r="I389" s="64"/>
      <c r="J389" s="64"/>
      <c r="K389" s="64"/>
      <c r="L389" s="64"/>
    </row>
    <row r="390" spans="5:12" ht="39.950000000000003" customHeight="1">
      <c r="E390" s="64"/>
      <c r="F390" s="64"/>
      <c r="G390" s="64"/>
      <c r="H390" s="64"/>
      <c r="I390" s="64"/>
      <c r="J390" s="64"/>
      <c r="K390" s="64"/>
      <c r="L390" s="64"/>
    </row>
    <row r="391" spans="5:12" ht="39.950000000000003" customHeight="1">
      <c r="E391" s="64"/>
      <c r="F391" s="64"/>
      <c r="G391" s="64"/>
      <c r="H391" s="64"/>
      <c r="I391" s="64"/>
      <c r="J391" s="64"/>
      <c r="K391" s="64"/>
      <c r="L391" s="64"/>
    </row>
    <row r="392" spans="5:12" ht="39.950000000000003" customHeight="1">
      <c r="E392" s="64"/>
      <c r="F392" s="64"/>
      <c r="G392" s="64"/>
      <c r="H392" s="64"/>
      <c r="I392" s="64"/>
      <c r="J392" s="64"/>
      <c r="K392" s="64"/>
      <c r="L392" s="64"/>
    </row>
    <row r="393" spans="5:12" ht="39.950000000000003" customHeight="1">
      <c r="E393" s="64"/>
      <c r="F393" s="64"/>
      <c r="G393" s="64"/>
      <c r="H393" s="64"/>
      <c r="I393" s="64"/>
      <c r="J393" s="64"/>
      <c r="K393" s="64"/>
      <c r="L393" s="64"/>
    </row>
    <row r="394" spans="5:12" ht="39.950000000000003" customHeight="1">
      <c r="E394" s="64"/>
      <c r="F394" s="64"/>
      <c r="G394" s="64"/>
      <c r="H394" s="64"/>
      <c r="I394" s="64"/>
      <c r="J394" s="64"/>
      <c r="K394" s="64"/>
      <c r="L394" s="64"/>
    </row>
    <row r="395" spans="5:12" ht="39.950000000000003" customHeight="1">
      <c r="E395" s="64"/>
      <c r="F395" s="64"/>
      <c r="G395" s="64"/>
      <c r="H395" s="64"/>
      <c r="I395" s="64"/>
      <c r="J395" s="64"/>
      <c r="K395" s="64"/>
      <c r="L395" s="64"/>
    </row>
    <row r="396" spans="5:12" ht="39.950000000000003" customHeight="1">
      <c r="E396" s="64"/>
      <c r="F396" s="64"/>
      <c r="G396" s="64"/>
      <c r="H396" s="64"/>
      <c r="I396" s="64"/>
      <c r="J396" s="64"/>
      <c r="K396" s="64"/>
      <c r="L396" s="64"/>
    </row>
    <row r="397" spans="5:12" ht="39.950000000000003" customHeight="1">
      <c r="E397" s="64"/>
      <c r="F397" s="64"/>
      <c r="G397" s="64"/>
      <c r="H397" s="64"/>
      <c r="I397" s="64"/>
      <c r="J397" s="64"/>
      <c r="K397" s="64"/>
      <c r="L397" s="64"/>
    </row>
    <row r="398" spans="5:12" ht="39.950000000000003" customHeight="1">
      <c r="E398" s="64"/>
      <c r="F398" s="64"/>
      <c r="G398" s="64"/>
      <c r="H398" s="64"/>
      <c r="I398" s="64"/>
      <c r="J398" s="64"/>
      <c r="K398" s="64"/>
      <c r="L398" s="64"/>
    </row>
    <row r="399" spans="5:12" ht="39.950000000000003" customHeight="1">
      <c r="E399" s="64"/>
      <c r="F399" s="64"/>
      <c r="G399" s="64"/>
      <c r="H399" s="64"/>
      <c r="I399" s="64"/>
      <c r="J399" s="64"/>
      <c r="K399" s="64"/>
      <c r="L399" s="64"/>
    </row>
    <row r="400" spans="5:12" ht="39.950000000000003" customHeight="1">
      <c r="E400" s="64"/>
      <c r="F400" s="64"/>
      <c r="G400" s="64"/>
      <c r="H400" s="64"/>
      <c r="I400" s="64"/>
      <c r="J400" s="64"/>
      <c r="K400" s="64"/>
      <c r="L400" s="64"/>
    </row>
    <row r="401" spans="5:12" ht="39.950000000000003" customHeight="1">
      <c r="E401" s="64"/>
      <c r="F401" s="64"/>
      <c r="G401" s="64"/>
      <c r="H401" s="64"/>
      <c r="I401" s="64"/>
      <c r="J401" s="64"/>
      <c r="K401" s="64"/>
      <c r="L401" s="64"/>
    </row>
    <row r="402" spans="5:12" ht="39.950000000000003" customHeight="1">
      <c r="E402" s="64"/>
      <c r="F402" s="64"/>
      <c r="G402" s="64"/>
      <c r="H402" s="64"/>
      <c r="I402" s="64"/>
      <c r="J402" s="64"/>
      <c r="K402" s="64"/>
      <c r="L402" s="64"/>
    </row>
    <row r="403" spans="5:12" ht="39.950000000000003" customHeight="1">
      <c r="E403" s="64"/>
      <c r="F403" s="64"/>
      <c r="G403" s="64"/>
      <c r="H403" s="64"/>
      <c r="I403" s="64"/>
      <c r="J403" s="64"/>
      <c r="K403" s="64"/>
      <c r="L403" s="64"/>
    </row>
    <row r="404" spans="5:12" ht="39.950000000000003" customHeight="1">
      <c r="E404" s="64"/>
      <c r="F404" s="64"/>
      <c r="G404" s="64"/>
      <c r="H404" s="64"/>
      <c r="I404" s="64"/>
      <c r="J404" s="64"/>
      <c r="K404" s="64"/>
      <c r="L404" s="64"/>
    </row>
    <row r="405" spans="5:12" ht="39.950000000000003" customHeight="1">
      <c r="E405" s="64"/>
      <c r="F405" s="64"/>
      <c r="G405" s="64"/>
      <c r="H405" s="64"/>
      <c r="I405" s="64"/>
      <c r="J405" s="64"/>
      <c r="K405" s="64"/>
      <c r="L405" s="64"/>
    </row>
    <row r="406" spans="5:12" ht="39.950000000000003" customHeight="1">
      <c r="E406" s="64"/>
      <c r="F406" s="64"/>
      <c r="G406" s="64"/>
      <c r="H406" s="64"/>
      <c r="I406" s="64"/>
      <c r="J406" s="64"/>
      <c r="K406" s="64"/>
      <c r="L406" s="64"/>
    </row>
    <row r="407" spans="5:12" ht="39.950000000000003" customHeight="1">
      <c r="E407" s="64"/>
      <c r="F407" s="64"/>
      <c r="G407" s="64"/>
      <c r="H407" s="64"/>
      <c r="I407" s="64"/>
      <c r="J407" s="64"/>
      <c r="K407" s="64"/>
      <c r="L407" s="64"/>
    </row>
    <row r="408" spans="5:12" ht="39.950000000000003" customHeight="1">
      <c r="E408" s="64"/>
      <c r="F408" s="64"/>
      <c r="G408" s="64"/>
      <c r="H408" s="64"/>
      <c r="I408" s="64"/>
      <c r="J408" s="64"/>
      <c r="K408" s="64"/>
      <c r="L408" s="64"/>
    </row>
    <row r="409" spans="5:12" ht="39.950000000000003" customHeight="1">
      <c r="E409" s="64"/>
      <c r="F409" s="64"/>
      <c r="G409" s="64"/>
      <c r="H409" s="64"/>
      <c r="I409" s="64"/>
      <c r="J409" s="64"/>
      <c r="K409" s="64"/>
      <c r="L409" s="64"/>
    </row>
    <row r="410" spans="5:12" ht="39.950000000000003" customHeight="1">
      <c r="E410" s="64"/>
      <c r="F410" s="64"/>
      <c r="G410" s="64"/>
      <c r="H410" s="64"/>
      <c r="I410" s="64"/>
      <c r="J410" s="64"/>
      <c r="K410" s="64"/>
      <c r="L410" s="64"/>
    </row>
    <row r="411" spans="5:12" ht="39.950000000000003" customHeight="1">
      <c r="E411" s="64"/>
      <c r="F411" s="64"/>
      <c r="G411" s="64"/>
      <c r="H411" s="64"/>
      <c r="I411" s="64"/>
      <c r="J411" s="64"/>
      <c r="K411" s="64"/>
      <c r="L411" s="64"/>
    </row>
    <row r="412" spans="5:12" ht="39.950000000000003" customHeight="1">
      <c r="E412" s="64"/>
      <c r="F412" s="64"/>
      <c r="G412" s="64"/>
      <c r="H412" s="64"/>
      <c r="I412" s="64"/>
      <c r="J412" s="64"/>
      <c r="K412" s="64"/>
      <c r="L412" s="64"/>
    </row>
    <row r="413" spans="5:12" ht="39.950000000000003" customHeight="1">
      <c r="E413" s="64"/>
      <c r="F413" s="64"/>
      <c r="G413" s="64"/>
      <c r="H413" s="64"/>
      <c r="I413" s="64"/>
      <c r="J413" s="64"/>
      <c r="K413" s="64"/>
      <c r="L413" s="64"/>
    </row>
    <row r="414" spans="5:12" ht="39.950000000000003" customHeight="1">
      <c r="E414" s="64"/>
      <c r="F414" s="64"/>
      <c r="G414" s="64"/>
      <c r="H414" s="64"/>
      <c r="I414" s="64"/>
      <c r="J414" s="64"/>
      <c r="K414" s="64"/>
      <c r="L414" s="64"/>
    </row>
    <row r="415" spans="5:12" ht="39.950000000000003" customHeight="1">
      <c r="E415" s="64"/>
      <c r="F415" s="64"/>
      <c r="G415" s="64"/>
      <c r="H415" s="64"/>
      <c r="I415" s="64"/>
      <c r="J415" s="64"/>
      <c r="K415" s="64"/>
      <c r="L415" s="64"/>
    </row>
    <row r="416" spans="5:12" ht="39.950000000000003" customHeight="1">
      <c r="E416" s="64"/>
      <c r="F416" s="64"/>
      <c r="G416" s="64"/>
      <c r="H416" s="64"/>
      <c r="I416" s="64"/>
      <c r="J416" s="64"/>
      <c r="K416" s="64"/>
      <c r="L416" s="64"/>
    </row>
    <row r="417" spans="5:12" ht="39.950000000000003" customHeight="1">
      <c r="E417" s="64"/>
      <c r="F417" s="64"/>
      <c r="G417" s="64"/>
      <c r="H417" s="64"/>
      <c r="I417" s="64"/>
      <c r="J417" s="64"/>
      <c r="K417" s="64"/>
      <c r="L417" s="64"/>
    </row>
    <row r="418" spans="5:12" ht="39.950000000000003" customHeight="1">
      <c r="E418" s="64"/>
      <c r="F418" s="64"/>
      <c r="G418" s="64"/>
      <c r="H418" s="64"/>
      <c r="I418" s="64"/>
      <c r="J418" s="64"/>
      <c r="K418" s="64"/>
      <c r="L418" s="64"/>
    </row>
    <row r="419" spans="5:12" ht="39.950000000000003" customHeight="1">
      <c r="E419" s="64"/>
      <c r="F419" s="64"/>
      <c r="G419" s="64"/>
      <c r="H419" s="64"/>
      <c r="I419" s="64"/>
      <c r="J419" s="64"/>
      <c r="K419" s="64"/>
      <c r="L419" s="64"/>
    </row>
    <row r="420" spans="5:12" ht="39.950000000000003" customHeight="1">
      <c r="E420" s="64"/>
      <c r="F420" s="64"/>
      <c r="G420" s="64"/>
      <c r="H420" s="64"/>
      <c r="I420" s="64"/>
      <c r="J420" s="64"/>
      <c r="K420" s="64"/>
      <c r="L420" s="64"/>
    </row>
    <row r="421" spans="5:12" ht="39.950000000000003" customHeight="1">
      <c r="E421" s="64"/>
      <c r="F421" s="64"/>
      <c r="G421" s="64"/>
      <c r="H421" s="64"/>
      <c r="I421" s="64"/>
      <c r="J421" s="64"/>
      <c r="K421" s="64"/>
      <c r="L421" s="64"/>
    </row>
    <row r="422" spans="5:12" ht="39.950000000000003" customHeight="1">
      <c r="E422" s="64"/>
      <c r="F422" s="64"/>
      <c r="G422" s="64"/>
      <c r="H422" s="64"/>
      <c r="I422" s="64"/>
      <c r="J422" s="64"/>
      <c r="K422" s="64"/>
      <c r="L422" s="64"/>
    </row>
    <row r="423" spans="5:12" ht="39.950000000000003" customHeight="1">
      <c r="E423" s="64"/>
      <c r="F423" s="64"/>
      <c r="G423" s="64"/>
      <c r="H423" s="64"/>
      <c r="I423" s="64"/>
      <c r="J423" s="64"/>
      <c r="K423" s="64"/>
      <c r="L423" s="64"/>
    </row>
    <row r="424" spans="5:12" ht="39.950000000000003" customHeight="1">
      <c r="E424" s="64"/>
      <c r="F424" s="64"/>
      <c r="G424" s="64"/>
      <c r="H424" s="64"/>
      <c r="I424" s="64"/>
      <c r="J424" s="64"/>
      <c r="K424" s="64"/>
      <c r="L424" s="64"/>
    </row>
    <row r="425" spans="5:12" ht="39.950000000000003" customHeight="1">
      <c r="E425" s="64"/>
      <c r="F425" s="64"/>
      <c r="G425" s="64"/>
      <c r="H425" s="64"/>
      <c r="I425" s="64"/>
      <c r="J425" s="64"/>
      <c r="K425" s="64"/>
      <c r="L425" s="64"/>
    </row>
    <row r="426" spans="5:12" ht="39.950000000000003" customHeight="1">
      <c r="E426" s="64"/>
      <c r="F426" s="64"/>
      <c r="G426" s="64"/>
      <c r="H426" s="64"/>
      <c r="I426" s="64"/>
      <c r="J426" s="64"/>
      <c r="K426" s="64"/>
      <c r="L426" s="64"/>
    </row>
    <row r="427" spans="5:12" ht="39.950000000000003" customHeight="1">
      <c r="E427" s="64"/>
      <c r="F427" s="64"/>
      <c r="G427" s="64"/>
      <c r="H427" s="64"/>
      <c r="I427" s="64"/>
      <c r="J427" s="64"/>
      <c r="K427" s="64"/>
      <c r="L427" s="64"/>
    </row>
    <row r="428" spans="5:12" ht="39.950000000000003" customHeight="1">
      <c r="E428" s="64"/>
      <c r="F428" s="64"/>
      <c r="G428" s="64"/>
      <c r="H428" s="64"/>
      <c r="I428" s="64"/>
      <c r="J428" s="64"/>
      <c r="K428" s="64"/>
      <c r="L428" s="64"/>
    </row>
    <row r="429" spans="5:12" ht="39.950000000000003" customHeight="1">
      <c r="E429" s="64"/>
      <c r="F429" s="64"/>
      <c r="G429" s="64"/>
      <c r="H429" s="64"/>
      <c r="I429" s="64"/>
      <c r="J429" s="64"/>
      <c r="K429" s="64"/>
      <c r="L429" s="64"/>
    </row>
    <row r="430" spans="5:12" ht="39.950000000000003" customHeight="1">
      <c r="E430" s="64"/>
      <c r="F430" s="64"/>
      <c r="G430" s="64"/>
      <c r="H430" s="64"/>
      <c r="I430" s="64"/>
      <c r="J430" s="64"/>
      <c r="K430" s="64"/>
      <c r="L430" s="64"/>
    </row>
    <row r="431" spans="5:12" ht="39.950000000000003" customHeight="1">
      <c r="E431" s="64"/>
      <c r="F431" s="64"/>
      <c r="G431" s="64"/>
      <c r="H431" s="64"/>
      <c r="I431" s="64"/>
      <c r="J431" s="64"/>
      <c r="K431" s="64"/>
      <c r="L431" s="64"/>
    </row>
    <row r="432" spans="5:12" ht="39.950000000000003" customHeight="1">
      <c r="E432" s="64"/>
      <c r="F432" s="64"/>
      <c r="G432" s="64"/>
      <c r="H432" s="64"/>
      <c r="I432" s="64"/>
      <c r="J432" s="64"/>
      <c r="K432" s="64"/>
      <c r="L432" s="64"/>
    </row>
    <row r="433" spans="5:12" ht="39.950000000000003" customHeight="1">
      <c r="E433" s="64"/>
      <c r="F433" s="64"/>
      <c r="G433" s="64"/>
      <c r="H433" s="64"/>
      <c r="I433" s="64"/>
      <c r="J433" s="64"/>
      <c r="K433" s="64"/>
      <c r="L433" s="64"/>
    </row>
    <row r="434" spans="5:12" ht="39.950000000000003" customHeight="1">
      <c r="E434" s="64"/>
      <c r="F434" s="64"/>
      <c r="G434" s="64"/>
      <c r="H434" s="64"/>
      <c r="I434" s="64"/>
      <c r="J434" s="64"/>
      <c r="K434" s="64"/>
      <c r="L434" s="64"/>
    </row>
    <row r="435" spans="5:12" ht="39.950000000000003" customHeight="1">
      <c r="E435" s="64"/>
      <c r="F435" s="64"/>
      <c r="G435" s="64"/>
      <c r="H435" s="64"/>
      <c r="I435" s="64"/>
      <c r="J435" s="64"/>
      <c r="K435" s="64"/>
      <c r="L435" s="64"/>
    </row>
    <row r="436" spans="5:12" ht="39.950000000000003" customHeight="1">
      <c r="E436" s="64"/>
      <c r="F436" s="64"/>
      <c r="G436" s="64"/>
      <c r="H436" s="64"/>
      <c r="I436" s="64"/>
      <c r="J436" s="64"/>
      <c r="K436" s="64"/>
      <c r="L436" s="64"/>
    </row>
    <row r="437" spans="5:12" ht="39.950000000000003" customHeight="1">
      <c r="E437" s="64"/>
      <c r="F437" s="64"/>
      <c r="G437" s="64"/>
      <c r="H437" s="64"/>
      <c r="I437" s="64"/>
      <c r="J437" s="64"/>
      <c r="K437" s="64"/>
      <c r="L437" s="64"/>
    </row>
    <row r="438" spans="5:12" ht="39.950000000000003" customHeight="1">
      <c r="E438" s="64"/>
      <c r="F438" s="64"/>
      <c r="G438" s="64"/>
      <c r="H438" s="64"/>
      <c r="I438" s="64"/>
      <c r="J438" s="64"/>
      <c r="K438" s="64"/>
      <c r="L438" s="64"/>
    </row>
    <row r="439" spans="5:12" ht="39.950000000000003" customHeight="1">
      <c r="E439" s="64"/>
      <c r="F439" s="64"/>
      <c r="G439" s="64"/>
      <c r="H439" s="64"/>
      <c r="I439" s="64"/>
      <c r="J439" s="64"/>
      <c r="K439" s="64"/>
      <c r="L439" s="64"/>
    </row>
    <row r="440" spans="5:12" ht="39.950000000000003" customHeight="1">
      <c r="E440" s="64"/>
      <c r="F440" s="64"/>
      <c r="G440" s="64"/>
      <c r="H440" s="64"/>
      <c r="I440" s="64"/>
      <c r="J440" s="64"/>
      <c r="K440" s="64"/>
      <c r="L440" s="64"/>
    </row>
    <row r="441" spans="5:12" ht="39.950000000000003" customHeight="1">
      <c r="E441" s="64"/>
      <c r="F441" s="64"/>
      <c r="G441" s="64"/>
      <c r="H441" s="64"/>
      <c r="I441" s="64"/>
      <c r="J441" s="64"/>
      <c r="K441" s="64"/>
      <c r="L441" s="64"/>
    </row>
    <row r="442" spans="5:12" ht="39.950000000000003" customHeight="1">
      <c r="E442" s="64"/>
      <c r="F442" s="64"/>
      <c r="G442" s="64"/>
      <c r="H442" s="64"/>
      <c r="I442" s="64"/>
      <c r="J442" s="64"/>
      <c r="K442" s="64"/>
      <c r="L442" s="64"/>
    </row>
    <row r="443" spans="5:12" ht="39.950000000000003" customHeight="1">
      <c r="E443" s="64"/>
      <c r="F443" s="64"/>
      <c r="G443" s="64"/>
      <c r="H443" s="64"/>
      <c r="I443" s="64"/>
      <c r="J443" s="64"/>
      <c r="K443" s="64"/>
      <c r="L443" s="64"/>
    </row>
    <row r="444" spans="5:12" ht="39.950000000000003" customHeight="1">
      <c r="E444" s="64"/>
      <c r="F444" s="64"/>
      <c r="G444" s="64"/>
      <c r="H444" s="64"/>
      <c r="I444" s="64"/>
      <c r="J444" s="64"/>
      <c r="K444" s="64"/>
      <c r="L444" s="64"/>
    </row>
    <row r="445" spans="5:12" ht="39.950000000000003" customHeight="1">
      <c r="E445" s="64"/>
      <c r="F445" s="64"/>
      <c r="G445" s="64"/>
      <c r="H445" s="64"/>
      <c r="I445" s="64"/>
      <c r="J445" s="64"/>
      <c r="K445" s="64"/>
      <c r="L445" s="64"/>
    </row>
    <row r="446" spans="5:12" ht="39.950000000000003" customHeight="1">
      <c r="E446" s="64"/>
      <c r="F446" s="64"/>
      <c r="G446" s="64"/>
      <c r="H446" s="64"/>
      <c r="I446" s="64"/>
      <c r="J446" s="64"/>
      <c r="K446" s="64"/>
      <c r="L446" s="64"/>
    </row>
    <row r="447" spans="5:12" ht="39.950000000000003" customHeight="1">
      <c r="E447" s="64"/>
      <c r="F447" s="64"/>
      <c r="G447" s="64"/>
      <c r="H447" s="64"/>
      <c r="I447" s="64"/>
      <c r="J447" s="64"/>
      <c r="K447" s="64"/>
      <c r="L447" s="64"/>
    </row>
    <row r="448" spans="5:12" ht="39.950000000000003" customHeight="1">
      <c r="E448" s="64"/>
      <c r="F448" s="64"/>
      <c r="G448" s="64"/>
      <c r="H448" s="64"/>
      <c r="I448" s="64"/>
      <c r="J448" s="64"/>
      <c r="K448" s="64"/>
      <c r="L448" s="64"/>
    </row>
    <row r="449" spans="5:12" ht="39.950000000000003" customHeight="1">
      <c r="E449" s="64"/>
      <c r="F449" s="64"/>
      <c r="G449" s="64"/>
      <c r="H449" s="64"/>
      <c r="I449" s="64"/>
      <c r="J449" s="64"/>
      <c r="K449" s="64"/>
      <c r="L449" s="64"/>
    </row>
    <row r="450" spans="5:12" ht="39.950000000000003" customHeight="1">
      <c r="E450" s="64"/>
      <c r="F450" s="64"/>
      <c r="G450" s="64"/>
      <c r="H450" s="64"/>
      <c r="I450" s="64"/>
      <c r="J450" s="64"/>
      <c r="K450" s="64"/>
      <c r="L450" s="64"/>
    </row>
    <row r="451" spans="5:12" ht="39.950000000000003" customHeight="1">
      <c r="E451" s="64"/>
      <c r="F451" s="64"/>
      <c r="G451" s="64"/>
      <c r="H451" s="64"/>
      <c r="I451" s="64"/>
      <c r="J451" s="64"/>
      <c r="K451" s="64"/>
      <c r="L451" s="64"/>
    </row>
    <row r="452" spans="5:12" ht="39.950000000000003" customHeight="1">
      <c r="E452" s="64"/>
      <c r="F452" s="64"/>
      <c r="G452" s="64"/>
      <c r="H452" s="64"/>
      <c r="I452" s="64"/>
      <c r="J452" s="64"/>
      <c r="K452" s="64"/>
      <c r="L452" s="64"/>
    </row>
    <row r="453" spans="5:12" ht="39.950000000000003" customHeight="1">
      <c r="E453" s="64"/>
      <c r="F453" s="64"/>
      <c r="G453" s="64"/>
      <c r="H453" s="64"/>
      <c r="I453" s="64"/>
      <c r="J453" s="64"/>
      <c r="K453" s="64"/>
      <c r="L453" s="64"/>
    </row>
    <row r="454" spans="5:12" ht="39.950000000000003" customHeight="1">
      <c r="E454" s="64"/>
      <c r="F454" s="64"/>
      <c r="G454" s="64"/>
      <c r="H454" s="64"/>
      <c r="I454" s="64"/>
      <c r="J454" s="64"/>
      <c r="K454" s="64"/>
      <c r="L454" s="64"/>
    </row>
    <row r="455" spans="5:12" ht="39.950000000000003" customHeight="1">
      <c r="E455" s="64"/>
      <c r="F455" s="64"/>
      <c r="G455" s="64"/>
      <c r="H455" s="64"/>
      <c r="I455" s="64"/>
      <c r="J455" s="64"/>
      <c r="K455" s="64"/>
      <c r="L455" s="64"/>
    </row>
    <row r="456" spans="5:12" ht="39.950000000000003" customHeight="1">
      <c r="E456" s="64"/>
      <c r="F456" s="64"/>
      <c r="G456" s="64"/>
      <c r="H456" s="64"/>
      <c r="I456" s="64"/>
      <c r="J456" s="64"/>
      <c r="K456" s="64"/>
      <c r="L456" s="64"/>
    </row>
    <row r="457" spans="5:12" ht="39.950000000000003" customHeight="1">
      <c r="E457" s="64"/>
      <c r="F457" s="64"/>
      <c r="G457" s="64"/>
      <c r="H457" s="64"/>
      <c r="I457" s="64"/>
      <c r="J457" s="64"/>
      <c r="K457" s="64"/>
      <c r="L457" s="64"/>
    </row>
    <row r="458" spans="5:12" ht="39.950000000000003" customHeight="1">
      <c r="E458" s="64"/>
      <c r="F458" s="64"/>
      <c r="G458" s="64"/>
      <c r="H458" s="64"/>
      <c r="I458" s="64"/>
      <c r="J458" s="64"/>
      <c r="K458" s="64"/>
      <c r="L458" s="64"/>
    </row>
    <row r="459" spans="5:12" ht="39.950000000000003" customHeight="1">
      <c r="E459" s="64"/>
      <c r="F459" s="64"/>
      <c r="G459" s="64"/>
      <c r="H459" s="64"/>
      <c r="I459" s="64"/>
      <c r="J459" s="64"/>
      <c r="K459" s="64"/>
      <c r="L459" s="64"/>
    </row>
    <row r="460" spans="5:12" ht="39.950000000000003" customHeight="1">
      <c r="E460" s="64"/>
      <c r="F460" s="64"/>
      <c r="G460" s="64"/>
      <c r="H460" s="64"/>
      <c r="I460" s="64"/>
      <c r="J460" s="64"/>
      <c r="K460" s="64"/>
      <c r="L460" s="64"/>
    </row>
    <row r="461" spans="5:12" ht="39.950000000000003" customHeight="1">
      <c r="E461" s="64"/>
      <c r="F461" s="64"/>
      <c r="G461" s="64"/>
      <c r="H461" s="64"/>
      <c r="I461" s="64"/>
      <c r="J461" s="64"/>
      <c r="K461" s="64"/>
      <c r="L461" s="64"/>
    </row>
    <row r="462" spans="5:12" ht="39.950000000000003" customHeight="1">
      <c r="E462" s="64"/>
      <c r="F462" s="64"/>
      <c r="G462" s="64"/>
      <c r="H462" s="64"/>
      <c r="I462" s="64"/>
      <c r="J462" s="64"/>
      <c r="K462" s="64"/>
      <c r="L462" s="64"/>
    </row>
    <row r="463" spans="5:12" ht="39.950000000000003" customHeight="1">
      <c r="E463" s="64"/>
      <c r="F463" s="64"/>
      <c r="G463" s="64"/>
      <c r="H463" s="64"/>
      <c r="I463" s="64"/>
      <c r="J463" s="64"/>
      <c r="K463" s="64"/>
      <c r="L463" s="64"/>
    </row>
    <row r="464" spans="5:12" ht="39.950000000000003" customHeight="1">
      <c r="E464" s="64"/>
      <c r="F464" s="64"/>
      <c r="G464" s="64"/>
      <c r="H464" s="64"/>
      <c r="I464" s="64"/>
      <c r="J464" s="64"/>
      <c r="K464" s="64"/>
      <c r="L464" s="64"/>
    </row>
    <row r="465" spans="5:12" ht="39.950000000000003" customHeight="1">
      <c r="E465" s="64"/>
      <c r="F465" s="64"/>
      <c r="G465" s="64"/>
      <c r="H465" s="64"/>
      <c r="I465" s="64"/>
      <c r="J465" s="64"/>
      <c r="K465" s="64"/>
      <c r="L465" s="64"/>
    </row>
    <row r="466" spans="5:12" ht="39.950000000000003" customHeight="1">
      <c r="E466" s="64"/>
      <c r="F466" s="64"/>
      <c r="G466" s="64"/>
      <c r="H466" s="64"/>
      <c r="I466" s="64"/>
      <c r="J466" s="64"/>
      <c r="K466" s="64"/>
      <c r="L466" s="64"/>
    </row>
    <row r="467" spans="5:12" ht="39.950000000000003" customHeight="1">
      <c r="E467" s="64"/>
      <c r="F467" s="64"/>
      <c r="G467" s="64"/>
      <c r="H467" s="64"/>
      <c r="I467" s="64"/>
      <c r="J467" s="64"/>
      <c r="K467" s="64"/>
      <c r="L467" s="64"/>
    </row>
    <row r="468" spans="5:12" ht="39.950000000000003" customHeight="1">
      <c r="E468" s="64"/>
      <c r="F468" s="64"/>
      <c r="G468" s="64"/>
      <c r="H468" s="64"/>
      <c r="I468" s="64"/>
      <c r="J468" s="64"/>
      <c r="K468" s="64"/>
      <c r="L468" s="64"/>
    </row>
    <row r="469" spans="5:12" ht="39.950000000000003" customHeight="1">
      <c r="E469" s="64"/>
      <c r="F469" s="64"/>
      <c r="G469" s="64"/>
      <c r="H469" s="64"/>
      <c r="I469" s="64"/>
      <c r="J469" s="64"/>
      <c r="K469" s="64"/>
      <c r="L469" s="64"/>
    </row>
    <row r="470" spans="5:12" ht="39.950000000000003" customHeight="1">
      <c r="E470" s="64"/>
      <c r="F470" s="64"/>
      <c r="G470" s="64"/>
      <c r="H470" s="64"/>
      <c r="I470" s="64"/>
      <c r="J470" s="64"/>
      <c r="K470" s="64"/>
      <c r="L470" s="64"/>
    </row>
    <row r="471" spans="5:12" ht="39.950000000000003" customHeight="1">
      <c r="E471" s="64"/>
      <c r="F471" s="64"/>
      <c r="G471" s="64"/>
      <c r="H471" s="64"/>
      <c r="I471" s="64"/>
      <c r="J471" s="64"/>
      <c r="K471" s="64"/>
      <c r="L471" s="64"/>
    </row>
    <row r="472" spans="5:12" ht="39.950000000000003" customHeight="1">
      <c r="E472" s="64"/>
      <c r="F472" s="64"/>
      <c r="G472" s="64"/>
      <c r="H472" s="64"/>
      <c r="I472" s="64"/>
      <c r="J472" s="64"/>
      <c r="K472" s="64"/>
      <c r="L472" s="64"/>
    </row>
    <row r="473" spans="5:12" ht="39.950000000000003" customHeight="1">
      <c r="E473" s="64"/>
      <c r="F473" s="64"/>
      <c r="G473" s="64"/>
      <c r="H473" s="64"/>
      <c r="I473" s="64"/>
      <c r="J473" s="64"/>
      <c r="K473" s="64"/>
      <c r="L473" s="64"/>
    </row>
    <row r="474" spans="5:12" ht="39.950000000000003" customHeight="1">
      <c r="E474" s="64"/>
      <c r="F474" s="64"/>
      <c r="G474" s="64"/>
      <c r="H474" s="64"/>
      <c r="I474" s="64"/>
      <c r="J474" s="64"/>
      <c r="K474" s="64"/>
      <c r="L474" s="64"/>
    </row>
    <row r="475" spans="5:12" ht="39.950000000000003" customHeight="1">
      <c r="E475" s="64"/>
      <c r="F475" s="64"/>
      <c r="G475" s="64"/>
      <c r="H475" s="64"/>
      <c r="I475" s="64"/>
      <c r="J475" s="64"/>
      <c r="K475" s="64"/>
      <c r="L475" s="64"/>
    </row>
    <row r="476" spans="5:12" ht="39.950000000000003" customHeight="1">
      <c r="E476" s="64"/>
      <c r="F476" s="64"/>
      <c r="G476" s="64"/>
      <c r="H476" s="64"/>
      <c r="I476" s="64"/>
      <c r="J476" s="64"/>
      <c r="K476" s="64"/>
      <c r="L476" s="64"/>
    </row>
    <row r="477" spans="5:12" ht="39.950000000000003" customHeight="1">
      <c r="E477" s="64"/>
      <c r="F477" s="64"/>
      <c r="G477" s="64"/>
      <c r="H477" s="64"/>
      <c r="I477" s="64"/>
      <c r="J477" s="64"/>
      <c r="K477" s="64"/>
      <c r="L477" s="64"/>
    </row>
    <row r="478" spans="5:12" ht="39.950000000000003" customHeight="1">
      <c r="E478" s="64"/>
      <c r="F478" s="64"/>
      <c r="G478" s="64"/>
      <c r="H478" s="64"/>
      <c r="I478" s="64"/>
      <c r="J478" s="64"/>
      <c r="K478" s="64"/>
      <c r="L478" s="64"/>
    </row>
    <row r="479" spans="5:12" ht="39.950000000000003" customHeight="1">
      <c r="E479" s="64"/>
      <c r="F479" s="64"/>
      <c r="G479" s="64"/>
      <c r="H479" s="64"/>
      <c r="I479" s="64"/>
      <c r="J479" s="64"/>
      <c r="K479" s="64"/>
      <c r="L479" s="64"/>
    </row>
    <row r="480" spans="5:12" ht="39.950000000000003" customHeight="1">
      <c r="E480" s="64"/>
      <c r="F480" s="64"/>
      <c r="G480" s="64"/>
      <c r="H480" s="64"/>
      <c r="I480" s="64"/>
      <c r="J480" s="64"/>
      <c r="K480" s="64"/>
      <c r="L480" s="64"/>
    </row>
    <row r="481" spans="5:12" ht="39.950000000000003" customHeight="1">
      <c r="E481" s="64"/>
      <c r="F481" s="64"/>
      <c r="G481" s="64"/>
      <c r="H481" s="64"/>
      <c r="I481" s="64"/>
      <c r="J481" s="64"/>
      <c r="K481" s="64"/>
      <c r="L481" s="64"/>
    </row>
    <row r="482" spans="5:12" ht="39.950000000000003" customHeight="1">
      <c r="E482" s="64"/>
      <c r="F482" s="64"/>
      <c r="G482" s="64"/>
      <c r="H482" s="64"/>
      <c r="I482" s="64"/>
      <c r="J482" s="64"/>
      <c r="K482" s="64"/>
      <c r="L482" s="64"/>
    </row>
    <row r="483" spans="5:12" ht="39.950000000000003" customHeight="1">
      <c r="E483" s="64"/>
      <c r="F483" s="64"/>
    </row>
  </sheetData>
  <mergeCells count="12">
    <mergeCell ref="A1:L1"/>
    <mergeCell ref="A2:L2"/>
    <mergeCell ref="A3:L3"/>
    <mergeCell ref="A4:L4"/>
    <mergeCell ref="B73:D73"/>
    <mergeCell ref="G64:H64"/>
    <mergeCell ref="A15:B15"/>
    <mergeCell ref="A53:B53"/>
    <mergeCell ref="A5:L5"/>
    <mergeCell ref="A6:L6"/>
    <mergeCell ref="A7:L7"/>
    <mergeCell ref="A8:L8"/>
  </mergeCells>
  <phoneticPr fontId="18" type="noConversion"/>
  <printOptions horizontalCentered="1"/>
  <pageMargins left="0" right="0" top="0.59055118110236227" bottom="0.39370078740157483" header="0" footer="0"/>
  <pageSetup scale="7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2:K36"/>
  <sheetViews>
    <sheetView workbookViewId="0">
      <selection activeCell="E34" sqref="E34:G34"/>
    </sheetView>
  </sheetViews>
  <sheetFormatPr baseColWidth="10" defaultRowHeight="12.75"/>
  <cols>
    <col min="1" max="1" width="8" customWidth="1"/>
    <col min="2" max="2" width="45.7109375" customWidth="1"/>
    <col min="3" max="3" width="17.7109375" customWidth="1"/>
    <col min="4" max="4" width="6.42578125" customWidth="1"/>
    <col min="5" max="5" width="17.7109375" customWidth="1"/>
    <col min="6" max="6" width="6.42578125" customWidth="1"/>
    <col min="7" max="7" width="20.7109375" customWidth="1"/>
    <col min="8" max="8" width="28.42578125" customWidth="1"/>
    <col min="9" max="9" width="14.85546875" bestFit="1" customWidth="1"/>
  </cols>
  <sheetData>
    <row r="2" spans="1:11" ht="18">
      <c r="A2" s="344" t="s">
        <v>8</v>
      </c>
      <c r="B2" s="344"/>
      <c r="C2" s="344"/>
      <c r="D2" s="344"/>
      <c r="E2" s="344"/>
      <c r="F2" s="344"/>
      <c r="G2" s="344"/>
    </row>
    <row r="3" spans="1:11" ht="14.25">
      <c r="A3" s="346" t="s">
        <v>109</v>
      </c>
      <c r="B3" s="346"/>
      <c r="C3" s="346"/>
      <c r="D3" s="346"/>
      <c r="E3" s="346"/>
      <c r="F3" s="346"/>
      <c r="G3" s="346"/>
    </row>
    <row r="4" spans="1:11" ht="15.75">
      <c r="A4" s="345" t="s">
        <v>54</v>
      </c>
      <c r="B4" s="345"/>
      <c r="C4" s="345"/>
      <c r="D4" s="345"/>
      <c r="E4" s="345"/>
      <c r="F4" s="345"/>
      <c r="G4" s="345"/>
    </row>
    <row r="5" spans="1:11" ht="15.75">
      <c r="A5" s="345" t="s">
        <v>55</v>
      </c>
      <c r="B5" s="345"/>
      <c r="C5" s="345"/>
      <c r="D5" s="345"/>
      <c r="E5" s="345"/>
      <c r="F5" s="345"/>
      <c r="G5" s="345"/>
    </row>
    <row r="6" spans="1:11">
      <c r="A6" s="347" t="s">
        <v>3</v>
      </c>
      <c r="B6" s="347"/>
      <c r="C6" s="347"/>
      <c r="D6" s="347"/>
      <c r="E6" s="347"/>
      <c r="F6" s="347"/>
      <c r="G6" s="347"/>
    </row>
    <row r="7" spans="1:11" ht="15.75">
      <c r="A7" s="158"/>
      <c r="B7" s="158"/>
      <c r="C7" s="158"/>
      <c r="D7" s="158"/>
      <c r="E7" s="158"/>
      <c r="F7" s="158"/>
      <c r="G7" s="158"/>
    </row>
    <row r="8" spans="1:11" ht="15">
      <c r="A8" s="18" t="s">
        <v>11</v>
      </c>
      <c r="B8" s="3"/>
      <c r="C8" s="3"/>
      <c r="D8" s="3"/>
      <c r="E8" s="3"/>
      <c r="F8" s="3"/>
    </row>
    <row r="9" spans="1:11" ht="15">
      <c r="A9" s="18" t="s">
        <v>2</v>
      </c>
      <c r="B9" s="3"/>
      <c r="C9" s="5"/>
      <c r="D9" s="5"/>
      <c r="E9" s="5"/>
      <c r="F9" s="5"/>
      <c r="G9" s="12"/>
    </row>
    <row r="10" spans="1:11">
      <c r="A10" s="18" t="s">
        <v>12</v>
      </c>
    </row>
    <row r="11" spans="1:11" ht="20.100000000000001" customHeight="1">
      <c r="A11" s="378" t="s">
        <v>10</v>
      </c>
      <c r="B11" s="378" t="s">
        <v>56</v>
      </c>
      <c r="C11" s="381" t="s">
        <v>119</v>
      </c>
      <c r="D11" s="382"/>
      <c r="E11" s="385" t="s">
        <v>114</v>
      </c>
      <c r="F11" s="386"/>
      <c r="G11" s="389" t="s">
        <v>115</v>
      </c>
      <c r="I11" s="376" t="s">
        <v>57</v>
      </c>
    </row>
    <row r="12" spans="1:11" ht="20.100000000000001" customHeight="1">
      <c r="A12" s="379"/>
      <c r="B12" s="380"/>
      <c r="C12" s="383"/>
      <c r="D12" s="384"/>
      <c r="E12" s="387"/>
      <c r="F12" s="388"/>
      <c r="G12" s="390"/>
      <c r="I12" s="377"/>
    </row>
    <row r="13" spans="1:11">
      <c r="A13" s="163"/>
      <c r="B13" s="164"/>
      <c r="C13" s="164"/>
      <c r="D13" s="164"/>
      <c r="E13" s="164"/>
      <c r="F13" s="164"/>
      <c r="G13" s="164"/>
    </row>
    <row r="14" spans="1:11">
      <c r="A14" s="163"/>
      <c r="B14" s="164"/>
      <c r="C14" s="164"/>
      <c r="D14" s="164"/>
      <c r="E14" s="164"/>
      <c r="F14" s="164"/>
      <c r="G14" s="164"/>
    </row>
    <row r="15" spans="1:11">
      <c r="A15" s="165" t="s">
        <v>80</v>
      </c>
      <c r="B15" s="166" t="s">
        <v>58</v>
      </c>
      <c r="C15" s="167">
        <v>103786872</v>
      </c>
      <c r="D15" s="167"/>
      <c r="E15" s="167">
        <v>0</v>
      </c>
      <c r="F15" s="167"/>
      <c r="G15" s="167">
        <f>+C15+E15</f>
        <v>103786872</v>
      </c>
      <c r="I15" s="2">
        <v>103786872</v>
      </c>
      <c r="K15" s="20">
        <f>+I15-G15</f>
        <v>0</v>
      </c>
    </row>
    <row r="16" spans="1:11">
      <c r="A16" s="165"/>
      <c r="B16" s="166"/>
      <c r="C16" s="167"/>
      <c r="D16" s="167"/>
      <c r="E16" s="167"/>
      <c r="F16" s="167"/>
      <c r="G16" s="167"/>
      <c r="I16" s="2"/>
    </row>
    <row r="17" spans="1:11">
      <c r="A17" s="165" t="s">
        <v>81</v>
      </c>
      <c r="B17" s="166" t="s">
        <v>87</v>
      </c>
      <c r="C17" s="167">
        <v>576884703</v>
      </c>
      <c r="D17" s="167"/>
      <c r="E17" s="168">
        <v>0</v>
      </c>
      <c r="F17" s="167"/>
      <c r="G17" s="167">
        <f>+C17+E17</f>
        <v>576884703</v>
      </c>
      <c r="I17" s="2">
        <v>576884703</v>
      </c>
      <c r="K17" s="20">
        <f>+I17-G17</f>
        <v>0</v>
      </c>
    </row>
    <row r="18" spans="1:11">
      <c r="A18" s="165"/>
      <c r="B18" s="166"/>
      <c r="C18" s="167"/>
      <c r="D18" s="167"/>
      <c r="E18" s="167"/>
      <c r="F18" s="167"/>
      <c r="G18" s="167"/>
      <c r="I18" s="2"/>
    </row>
    <row r="19" spans="1:11">
      <c r="A19" s="287" t="s">
        <v>83</v>
      </c>
      <c r="B19" s="166" t="s">
        <v>88</v>
      </c>
      <c r="C19" s="167">
        <v>70854735</v>
      </c>
      <c r="D19" s="167"/>
      <c r="E19" s="169">
        <v>-4867949</v>
      </c>
      <c r="F19" s="167"/>
      <c r="G19" s="167">
        <f>+C19+E19</f>
        <v>65986786</v>
      </c>
      <c r="I19" s="2">
        <v>65986786</v>
      </c>
      <c r="K19" s="20">
        <f>+I19-G19</f>
        <v>0</v>
      </c>
    </row>
    <row r="20" spans="1:11">
      <c r="A20" s="165"/>
      <c r="B20" s="166"/>
      <c r="C20" s="167"/>
      <c r="D20" s="167"/>
      <c r="E20" s="167"/>
      <c r="F20" s="167"/>
      <c r="G20" s="167"/>
      <c r="I20" s="2"/>
    </row>
    <row r="21" spans="1:11">
      <c r="A21" s="287" t="s">
        <v>83</v>
      </c>
      <c r="B21" s="166" t="s">
        <v>53</v>
      </c>
      <c r="C21" s="167">
        <v>14096612</v>
      </c>
      <c r="D21" s="167"/>
      <c r="E21" s="169">
        <v>-3104220</v>
      </c>
      <c r="F21" s="167"/>
      <c r="G21" s="167">
        <f>+C21+E21</f>
        <v>10992392</v>
      </c>
      <c r="I21" s="2">
        <v>10992392</v>
      </c>
      <c r="K21" s="20">
        <f>+I21-G21</f>
        <v>0</v>
      </c>
    </row>
    <row r="22" spans="1:11">
      <c r="A22" s="165"/>
      <c r="B22" s="166"/>
      <c r="C22" s="167"/>
      <c r="D22" s="167"/>
      <c r="E22" s="167"/>
      <c r="F22" s="167"/>
      <c r="G22" s="167"/>
      <c r="I22" s="2"/>
    </row>
    <row r="23" spans="1:11">
      <c r="A23" s="165" t="s">
        <v>84</v>
      </c>
      <c r="B23" s="166" t="s">
        <v>59</v>
      </c>
      <c r="C23" s="167">
        <v>16165142</v>
      </c>
      <c r="D23" s="167"/>
      <c r="E23" s="169">
        <v>-2524908</v>
      </c>
      <c r="F23" s="167"/>
      <c r="G23" s="167">
        <f>+C23+E23</f>
        <v>13640234</v>
      </c>
      <c r="I23" s="2">
        <v>13640234</v>
      </c>
      <c r="K23" s="20">
        <f>+I23-G23</f>
        <v>0</v>
      </c>
    </row>
    <row r="24" spans="1:11">
      <c r="A24" s="165"/>
      <c r="B24" s="166"/>
      <c r="C24" s="167"/>
      <c r="D24" s="167"/>
      <c r="E24" s="167"/>
      <c r="F24" s="167"/>
      <c r="G24" s="167"/>
      <c r="I24" s="2"/>
    </row>
    <row r="25" spans="1:11">
      <c r="A25" s="287" t="s">
        <v>82</v>
      </c>
      <c r="B25" s="166" t="s">
        <v>89</v>
      </c>
      <c r="C25" s="167">
        <v>422496907</v>
      </c>
      <c r="D25" s="167"/>
      <c r="E25" s="169">
        <v>-3505673</v>
      </c>
      <c r="F25" s="167"/>
      <c r="G25" s="167">
        <f>+C25+E25</f>
        <v>418991234</v>
      </c>
      <c r="I25" s="2">
        <v>418991234</v>
      </c>
      <c r="K25" s="20">
        <f>+I25-G25</f>
        <v>0</v>
      </c>
    </row>
    <row r="26" spans="1:11">
      <c r="A26" s="165"/>
      <c r="B26" s="166"/>
      <c r="C26" s="167"/>
      <c r="D26" s="167"/>
      <c r="E26" s="167"/>
      <c r="F26" s="167"/>
      <c r="G26" s="167"/>
    </row>
    <row r="27" spans="1:11" ht="13.5" thickBot="1">
      <c r="A27" s="170"/>
      <c r="B27" s="166"/>
      <c r="C27" s="167"/>
      <c r="D27" s="167"/>
      <c r="E27" s="167"/>
      <c r="F27" s="167"/>
      <c r="G27" s="167"/>
      <c r="I27" s="171">
        <f>SUM(I15:I25)</f>
        <v>1190282221</v>
      </c>
      <c r="K27" s="20">
        <f>SUM(K15:K25)</f>
        <v>0</v>
      </c>
    </row>
    <row r="28" spans="1:11" ht="14.25" thickTop="1" thickBot="1">
      <c r="A28" s="172"/>
      <c r="B28" s="173" t="s">
        <v>60</v>
      </c>
      <c r="C28" s="174">
        <f>SUM(C15:C25)</f>
        <v>1204284971</v>
      </c>
      <c r="D28" s="173"/>
      <c r="E28" s="175">
        <f>SUM(E15:E25)</f>
        <v>-14002750</v>
      </c>
      <c r="F28" s="173"/>
      <c r="G28" s="260">
        <f>SUM(G15:G27)</f>
        <v>1190282221</v>
      </c>
      <c r="I28" s="166" t="s">
        <v>101</v>
      </c>
    </row>
    <row r="29" spans="1:11" ht="13.5" thickTop="1"/>
    <row r="34" spans="2:7">
      <c r="B34" s="358" t="s">
        <v>116</v>
      </c>
      <c r="C34" s="358"/>
      <c r="D34" s="358"/>
      <c r="E34" s="365" t="s">
        <v>111</v>
      </c>
      <c r="F34" s="365"/>
      <c r="G34" s="365"/>
    </row>
    <row r="35" spans="2:7">
      <c r="B35" s="307" t="s">
        <v>78</v>
      </c>
      <c r="C35" s="258"/>
      <c r="D35" s="258"/>
      <c r="E35" s="370" t="s">
        <v>51</v>
      </c>
      <c r="F35" s="370"/>
      <c r="G35" s="370"/>
    </row>
    <row r="36" spans="2:7">
      <c r="B36" s="156"/>
      <c r="C36" s="157"/>
    </row>
  </sheetData>
  <mergeCells count="14">
    <mergeCell ref="I11:I12"/>
    <mergeCell ref="A6:G6"/>
    <mergeCell ref="A11:A12"/>
    <mergeCell ref="B11:B12"/>
    <mergeCell ref="C11:D12"/>
    <mergeCell ref="E11:F12"/>
    <mergeCell ref="G11:G12"/>
    <mergeCell ref="E34:G34"/>
    <mergeCell ref="E35:G35"/>
    <mergeCell ref="A2:G2"/>
    <mergeCell ref="A3:G3"/>
    <mergeCell ref="A4:G4"/>
    <mergeCell ref="A5:G5"/>
    <mergeCell ref="B34:D34"/>
  </mergeCells>
  <phoneticPr fontId="18" type="noConversion"/>
  <printOptions horizontalCentered="1"/>
  <pageMargins left="0.78740157480314965" right="0.78740157480314965" top="0.59055118110236227" bottom="0.78740157480314965" header="0" footer="0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2:J36"/>
  <sheetViews>
    <sheetView workbookViewId="0">
      <selection activeCell="E34" sqref="E34:F34"/>
    </sheetView>
  </sheetViews>
  <sheetFormatPr baseColWidth="10" defaultRowHeight="12.75"/>
  <cols>
    <col min="1" max="1" width="9.42578125" customWidth="1"/>
    <col min="2" max="2" width="45.7109375" customWidth="1"/>
    <col min="3" max="3" width="15.7109375" customWidth="1"/>
    <col min="4" max="5" width="12.7109375" customWidth="1"/>
    <col min="6" max="6" width="17.28515625" customWidth="1"/>
    <col min="7" max="7" width="19.7109375" customWidth="1"/>
    <col min="8" max="8" width="14.85546875" bestFit="1" customWidth="1"/>
    <col min="9" max="9" width="17" customWidth="1"/>
    <col min="10" max="10" width="17.7109375" customWidth="1"/>
    <col min="11" max="11" width="4.42578125" customWidth="1"/>
    <col min="12" max="12" width="20.7109375" customWidth="1"/>
  </cols>
  <sheetData>
    <row r="2" spans="1:10" ht="18">
      <c r="A2" s="344" t="s">
        <v>8</v>
      </c>
      <c r="B2" s="344"/>
      <c r="C2" s="344"/>
      <c r="D2" s="344"/>
      <c r="E2" s="344"/>
      <c r="F2" s="344"/>
      <c r="G2" s="344"/>
    </row>
    <row r="3" spans="1:10">
      <c r="A3" s="391" t="s">
        <v>109</v>
      </c>
      <c r="B3" s="392"/>
      <c r="C3" s="392"/>
      <c r="D3" s="392"/>
      <c r="E3" s="392"/>
      <c r="F3" s="392"/>
      <c r="G3" s="392"/>
    </row>
    <row r="4" spans="1:10" ht="15.75">
      <c r="A4" s="345" t="s">
        <v>61</v>
      </c>
      <c r="B4" s="345"/>
      <c r="C4" s="345"/>
      <c r="D4" s="345"/>
      <c r="E4" s="345"/>
      <c r="F4" s="345"/>
      <c r="G4" s="345"/>
    </row>
    <row r="5" spans="1:10" ht="15.75">
      <c r="A5" s="345" t="s">
        <v>62</v>
      </c>
      <c r="B5" s="345"/>
      <c r="C5" s="345"/>
      <c r="D5" s="345"/>
      <c r="E5" s="345"/>
      <c r="F5" s="345"/>
      <c r="G5" s="345"/>
    </row>
    <row r="6" spans="1:10">
      <c r="A6" s="347" t="s">
        <v>3</v>
      </c>
      <c r="B6" s="347"/>
      <c r="C6" s="347"/>
      <c r="D6" s="347"/>
      <c r="E6" s="347"/>
      <c r="F6" s="347"/>
      <c r="G6" s="347"/>
    </row>
    <row r="7" spans="1:10" ht="15.75">
      <c r="A7" s="158"/>
      <c r="B7" s="158"/>
      <c r="C7" s="158"/>
      <c r="D7" s="158"/>
      <c r="E7" s="158"/>
      <c r="F7" s="158"/>
    </row>
    <row r="8" spans="1:10" ht="15">
      <c r="A8" s="18" t="s">
        <v>11</v>
      </c>
      <c r="B8" s="3"/>
      <c r="C8" s="3"/>
      <c r="D8" s="3"/>
      <c r="E8" s="3"/>
    </row>
    <row r="9" spans="1:10" ht="15">
      <c r="A9" s="18" t="s">
        <v>2</v>
      </c>
      <c r="B9" s="3"/>
      <c r="C9" s="5"/>
      <c r="D9" s="5"/>
      <c r="E9" s="5"/>
      <c r="F9" s="12"/>
    </row>
    <row r="10" spans="1:10">
      <c r="A10" s="18" t="s">
        <v>12</v>
      </c>
    </row>
    <row r="11" spans="1:10">
      <c r="A11" s="378" t="s">
        <v>10</v>
      </c>
      <c r="B11" s="378" t="s">
        <v>56</v>
      </c>
      <c r="C11" s="394" t="s">
        <v>119</v>
      </c>
      <c r="D11" s="376" t="s">
        <v>63</v>
      </c>
      <c r="E11" s="376" t="s">
        <v>64</v>
      </c>
      <c r="F11" s="389" t="s">
        <v>114</v>
      </c>
      <c r="G11" s="389" t="s">
        <v>115</v>
      </c>
    </row>
    <row r="12" spans="1:10">
      <c r="A12" s="379"/>
      <c r="B12" s="393"/>
      <c r="C12" s="395"/>
      <c r="D12" s="377"/>
      <c r="E12" s="377"/>
      <c r="F12" s="377"/>
      <c r="G12" s="377"/>
    </row>
    <row r="13" spans="1:10">
      <c r="A13" s="176"/>
      <c r="B13" s="177"/>
      <c r="C13" s="178"/>
      <c r="G13" s="178"/>
    </row>
    <row r="14" spans="1:10">
      <c r="A14" s="179"/>
      <c r="B14" s="180"/>
      <c r="C14" s="181"/>
      <c r="D14" s="182"/>
      <c r="E14" s="183"/>
      <c r="F14" s="183"/>
      <c r="G14" s="181"/>
      <c r="I14" s="290" t="s">
        <v>93</v>
      </c>
    </row>
    <row r="15" spans="1:10">
      <c r="A15" s="184" t="s">
        <v>93</v>
      </c>
      <c r="B15" s="185" t="s">
        <v>87</v>
      </c>
      <c r="C15" s="186">
        <v>-128026646</v>
      </c>
      <c r="D15" s="187">
        <v>-67123</v>
      </c>
      <c r="E15" s="188">
        <v>0</v>
      </c>
      <c r="F15" s="189">
        <v>-16797469</v>
      </c>
      <c r="G15" s="186">
        <f>SUM(C15:F15)</f>
        <v>-144891238</v>
      </c>
      <c r="H15" s="2">
        <v>-128026646.06999999</v>
      </c>
      <c r="I15" s="288">
        <f>+G15</f>
        <v>-144891238</v>
      </c>
      <c r="J15" s="166" t="s">
        <v>95</v>
      </c>
    </row>
    <row r="16" spans="1:10">
      <c r="A16" s="184"/>
      <c r="B16" s="185"/>
      <c r="C16" s="186"/>
      <c r="D16" s="190"/>
      <c r="E16" s="191"/>
      <c r="F16" s="186"/>
      <c r="G16" s="186"/>
      <c r="I16" s="288">
        <f>+'REV. DE LA DEP.'!J15</f>
        <v>-529068292</v>
      </c>
      <c r="J16" s="166" t="s">
        <v>96</v>
      </c>
    </row>
    <row r="17" spans="1:10">
      <c r="A17" s="184" t="s">
        <v>94</v>
      </c>
      <c r="B17" s="185" t="s">
        <v>88</v>
      </c>
      <c r="C17" s="186">
        <v>-54754360</v>
      </c>
      <c r="D17" s="189">
        <v>-5376</v>
      </c>
      <c r="E17" s="188">
        <v>2175658</v>
      </c>
      <c r="F17" s="189">
        <v>-6903128</v>
      </c>
      <c r="G17" s="186">
        <f>SUM(C17:F17)</f>
        <v>-59487206</v>
      </c>
      <c r="H17" s="2">
        <v>-54754359.68</v>
      </c>
      <c r="I17" s="289">
        <f>SUM(I15:I16)</f>
        <v>-673959530</v>
      </c>
    </row>
    <row r="18" spans="1:10">
      <c r="A18" s="184"/>
      <c r="B18" s="185"/>
      <c r="C18" s="186"/>
      <c r="D18" s="190"/>
      <c r="E18" s="191"/>
      <c r="F18" s="186"/>
      <c r="G18" s="186"/>
    </row>
    <row r="19" spans="1:10">
      <c r="A19" s="184" t="s">
        <v>94</v>
      </c>
      <c r="B19" s="185" t="s">
        <v>53</v>
      </c>
      <c r="C19" s="186">
        <v>-83682814</v>
      </c>
      <c r="D19" s="188">
        <v>0</v>
      </c>
      <c r="E19" s="188">
        <v>12049846</v>
      </c>
      <c r="F19" s="189">
        <v>-3565037</v>
      </c>
      <c r="G19" s="186">
        <f>SUM(C19:F19)</f>
        <v>-75198005</v>
      </c>
      <c r="H19" s="2">
        <v>-83682813.810000002</v>
      </c>
    </row>
    <row r="20" spans="1:10">
      <c r="A20" s="184"/>
      <c r="B20" s="185"/>
      <c r="C20" s="186"/>
      <c r="D20" s="190"/>
      <c r="E20" s="188"/>
      <c r="F20" s="186"/>
      <c r="G20" s="186"/>
    </row>
    <row r="21" spans="1:10">
      <c r="A21" s="184" t="s">
        <v>94</v>
      </c>
      <c r="B21" s="185" t="s">
        <v>59</v>
      </c>
      <c r="C21" s="186">
        <v>-158951697</v>
      </c>
      <c r="D21" s="189">
        <v>-240041</v>
      </c>
      <c r="E21" s="188">
        <v>3699061</v>
      </c>
      <c r="F21" s="189">
        <v>-28483895</v>
      </c>
      <c r="G21" s="186">
        <f>SUM(C21:F21)</f>
        <v>-183976572</v>
      </c>
      <c r="H21" s="2">
        <v>-158951697.31</v>
      </c>
    </row>
    <row r="22" spans="1:10">
      <c r="A22" s="184"/>
      <c r="B22" s="185"/>
      <c r="C22" s="186"/>
      <c r="D22" s="190"/>
      <c r="E22" s="188"/>
      <c r="F22" s="186"/>
      <c r="G22" s="186"/>
      <c r="I22" s="290" t="s">
        <v>94</v>
      </c>
    </row>
    <row r="23" spans="1:10">
      <c r="A23" s="184" t="s">
        <v>94</v>
      </c>
      <c r="B23" s="185" t="s">
        <v>89</v>
      </c>
      <c r="C23" s="186">
        <v>-419964237</v>
      </c>
      <c r="D23" s="189">
        <v>-330343</v>
      </c>
      <c r="E23" s="188">
        <v>2742787</v>
      </c>
      <c r="F23" s="189">
        <v>-60961587</v>
      </c>
      <c r="G23" s="186">
        <f>SUM(C23:F23)</f>
        <v>-478513380</v>
      </c>
      <c r="H23" s="2">
        <v>-419964236.77999997</v>
      </c>
      <c r="I23" s="288">
        <f>SUM(G17:G23)</f>
        <v>-797175163</v>
      </c>
      <c r="J23" s="166" t="s">
        <v>95</v>
      </c>
    </row>
    <row r="24" spans="1:10">
      <c r="A24" s="192"/>
      <c r="B24" s="193"/>
      <c r="C24" s="194"/>
      <c r="D24" s="195"/>
      <c r="E24" s="196"/>
      <c r="F24" s="197"/>
      <c r="G24" s="194"/>
      <c r="I24" s="288">
        <f>+'REV. DE LA DEP.'!J23</f>
        <v>-461414712</v>
      </c>
      <c r="J24" s="166" t="s">
        <v>96</v>
      </c>
    </row>
    <row r="25" spans="1:10" ht="13.5" thickBot="1">
      <c r="A25" s="170"/>
      <c r="B25" s="170"/>
      <c r="G25" s="198"/>
      <c r="I25" s="289">
        <f>SUM(I23:I24)</f>
        <v>-1258589875</v>
      </c>
    </row>
    <row r="26" spans="1:10" ht="16.5" thickTop="1" thickBot="1">
      <c r="A26" s="172"/>
      <c r="B26" s="199" t="s">
        <v>60</v>
      </c>
      <c r="C26" s="200">
        <f t="shared" ref="C26:H26" si="0">SUM(C15:C23)</f>
        <v>-845379754</v>
      </c>
      <c r="D26" s="200">
        <f t="shared" si="0"/>
        <v>-642883</v>
      </c>
      <c r="E26" s="201">
        <f t="shared" si="0"/>
        <v>20667352</v>
      </c>
      <c r="F26" s="202">
        <f t="shared" si="0"/>
        <v>-116711116</v>
      </c>
      <c r="G26" s="203">
        <f t="shared" si="0"/>
        <v>-942066401</v>
      </c>
      <c r="H26" s="204">
        <f t="shared" si="0"/>
        <v>-845379753.64999998</v>
      </c>
    </row>
    <row r="27" spans="1:10" ht="13.5" thickTop="1">
      <c r="H27" s="166" t="s">
        <v>102</v>
      </c>
    </row>
    <row r="34" spans="2:7">
      <c r="B34" s="319" t="s">
        <v>112</v>
      </c>
      <c r="C34" s="258"/>
      <c r="D34" s="258"/>
      <c r="E34" s="337" t="s">
        <v>120</v>
      </c>
      <c r="F34" s="338"/>
      <c r="G34" s="258"/>
    </row>
    <row r="35" spans="2:7">
      <c r="B35" s="252" t="s">
        <v>78</v>
      </c>
      <c r="C35" s="258"/>
      <c r="D35" s="258"/>
      <c r="E35" s="338" t="s">
        <v>51</v>
      </c>
      <c r="F35" s="338"/>
      <c r="G35" s="258"/>
    </row>
    <row r="36" spans="2:7">
      <c r="B36" s="156"/>
      <c r="C36" s="157"/>
    </row>
  </sheetData>
  <mergeCells count="14">
    <mergeCell ref="E35:F35"/>
    <mergeCell ref="A6:G6"/>
    <mergeCell ref="A11:A12"/>
    <mergeCell ref="B11:B12"/>
    <mergeCell ref="C11:C12"/>
    <mergeCell ref="D11:D12"/>
    <mergeCell ref="E11:E12"/>
    <mergeCell ref="F11:F12"/>
    <mergeCell ref="G11:G12"/>
    <mergeCell ref="A2:G2"/>
    <mergeCell ref="A3:G3"/>
    <mergeCell ref="A4:G4"/>
    <mergeCell ref="A5:G5"/>
    <mergeCell ref="E34:F34"/>
  </mergeCells>
  <phoneticPr fontId="18" type="noConversion"/>
  <printOptions horizontalCentered="1"/>
  <pageMargins left="0.39370078740157483" right="0.39370078740157483" top="0.59055118110236227" bottom="0.59055118110236227" header="0" footer="0"/>
  <pageSetup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2:J35"/>
  <sheetViews>
    <sheetView workbookViewId="0">
      <selection activeCell="D33" sqref="D33:E33"/>
    </sheetView>
  </sheetViews>
  <sheetFormatPr baseColWidth="10" defaultRowHeight="12.75"/>
  <cols>
    <col min="2" max="2" width="45.7109375" customWidth="1"/>
    <col min="3" max="3" width="17.7109375" customWidth="1"/>
    <col min="4" max="4" width="4.7109375" customWidth="1"/>
    <col min="5" max="5" width="17.7109375" customWidth="1"/>
    <col min="6" max="6" width="4.7109375" customWidth="1"/>
    <col min="7" max="7" width="20.7109375" customWidth="1"/>
    <col min="9" max="9" width="16.5703125" bestFit="1" customWidth="1"/>
    <col min="10" max="10" width="12.28515625" bestFit="1" customWidth="1"/>
  </cols>
  <sheetData>
    <row r="2" spans="1:10" ht="18">
      <c r="A2" s="344" t="s">
        <v>8</v>
      </c>
      <c r="B2" s="344"/>
      <c r="C2" s="344"/>
      <c r="D2" s="344"/>
      <c r="E2" s="344"/>
      <c r="F2" s="344"/>
      <c r="G2" s="344"/>
    </row>
    <row r="3" spans="1:10" ht="14.25">
      <c r="A3" s="346" t="s">
        <v>121</v>
      </c>
      <c r="B3" s="346"/>
      <c r="C3" s="346"/>
      <c r="D3" s="346"/>
      <c r="E3" s="346"/>
      <c r="F3" s="346"/>
      <c r="G3" s="346"/>
    </row>
    <row r="4" spans="1:10" ht="15.75">
      <c r="A4" s="345" t="s">
        <v>54</v>
      </c>
      <c r="B4" s="345"/>
      <c r="C4" s="345"/>
      <c r="D4" s="345"/>
      <c r="E4" s="345"/>
      <c r="F4" s="345"/>
      <c r="G4" s="345"/>
    </row>
    <row r="5" spans="1:10" ht="15.75">
      <c r="A5" s="345" t="s">
        <v>65</v>
      </c>
      <c r="B5" s="345"/>
      <c r="C5" s="345"/>
      <c r="D5" s="345"/>
      <c r="E5" s="345"/>
      <c r="F5" s="345"/>
      <c r="G5" s="345"/>
    </row>
    <row r="6" spans="1:10">
      <c r="A6" s="347" t="s">
        <v>3</v>
      </c>
      <c r="B6" s="347"/>
      <c r="C6" s="347"/>
      <c r="D6" s="347"/>
      <c r="E6" s="347"/>
      <c r="F6" s="347"/>
      <c r="G6" s="347"/>
    </row>
    <row r="7" spans="1:10" ht="15.75">
      <c r="A7" s="158"/>
      <c r="B7" s="158"/>
      <c r="C7" s="158"/>
      <c r="D7" s="158"/>
      <c r="E7" s="158"/>
      <c r="F7" s="158"/>
      <c r="G7" s="158"/>
    </row>
    <row r="8" spans="1:10" ht="15">
      <c r="A8" s="18" t="s">
        <v>11</v>
      </c>
      <c r="B8" s="3"/>
      <c r="C8" s="3"/>
      <c r="D8" s="3"/>
      <c r="E8" s="3"/>
      <c r="F8" s="3"/>
    </row>
    <row r="9" spans="1:10" ht="15">
      <c r="A9" s="18" t="s">
        <v>2</v>
      </c>
      <c r="B9" s="3"/>
      <c r="C9" s="5"/>
      <c r="D9" s="5"/>
      <c r="E9" s="5"/>
      <c r="F9" s="5"/>
      <c r="G9" s="12"/>
    </row>
    <row r="10" spans="1:10">
      <c r="A10" s="18" t="s">
        <v>12</v>
      </c>
    </row>
    <row r="11" spans="1:10" ht="20.100000000000001" customHeight="1">
      <c r="A11" s="378" t="s">
        <v>10</v>
      </c>
      <c r="B11" s="378" t="s">
        <v>56</v>
      </c>
      <c r="C11" s="381" t="s">
        <v>119</v>
      </c>
      <c r="D11" s="396"/>
      <c r="E11" s="385" t="s">
        <v>114</v>
      </c>
      <c r="F11" s="386"/>
      <c r="G11" s="389" t="s">
        <v>115</v>
      </c>
    </row>
    <row r="12" spans="1:10" ht="20.100000000000001" customHeight="1">
      <c r="A12" s="379"/>
      <c r="B12" s="393"/>
      <c r="C12" s="397"/>
      <c r="D12" s="398"/>
      <c r="E12" s="387"/>
      <c r="F12" s="388"/>
      <c r="G12" s="377"/>
    </row>
    <row r="13" spans="1:10">
      <c r="A13" s="176"/>
      <c r="B13" s="177"/>
      <c r="C13" s="178"/>
      <c r="G13" s="178"/>
    </row>
    <row r="14" spans="1:10">
      <c r="A14" s="179"/>
      <c r="B14" s="180"/>
      <c r="C14" s="206"/>
      <c r="D14" s="182"/>
      <c r="E14" s="207"/>
      <c r="F14" s="182"/>
      <c r="G14" s="181"/>
    </row>
    <row r="15" spans="1:10">
      <c r="A15" s="184" t="s">
        <v>93</v>
      </c>
      <c r="B15" s="185" t="s">
        <v>87</v>
      </c>
      <c r="C15" s="208">
        <v>-529068292</v>
      </c>
      <c r="D15" s="190"/>
      <c r="E15" s="209">
        <v>0</v>
      </c>
      <c r="F15" s="190"/>
      <c r="G15" s="186">
        <f>+C15+E15</f>
        <v>-529068292</v>
      </c>
      <c r="I15" s="2">
        <v>-529068292</v>
      </c>
      <c r="J15" s="288">
        <f>+G15</f>
        <v>-529068292</v>
      </c>
    </row>
    <row r="16" spans="1:10">
      <c r="A16" s="184"/>
      <c r="B16" s="185"/>
      <c r="C16" s="208"/>
      <c r="D16" s="190"/>
      <c r="E16" s="208"/>
      <c r="F16" s="190"/>
      <c r="G16" s="186"/>
    </row>
    <row r="17" spans="1:10">
      <c r="A17" s="184" t="s">
        <v>94</v>
      </c>
      <c r="B17" s="185" t="s">
        <v>88</v>
      </c>
      <c r="C17" s="208">
        <v>-63554658</v>
      </c>
      <c r="D17" s="190"/>
      <c r="E17" s="208">
        <v>4708071</v>
      </c>
      <c r="F17" s="190"/>
      <c r="G17" s="186">
        <f>+C17+E17</f>
        <v>-58846587</v>
      </c>
      <c r="I17" s="2">
        <v>-63554658</v>
      </c>
    </row>
    <row r="18" spans="1:10">
      <c r="A18" s="184"/>
      <c r="B18" s="185"/>
      <c r="C18" s="208"/>
      <c r="D18" s="190"/>
      <c r="E18" s="208"/>
      <c r="F18" s="190"/>
      <c r="G18" s="186"/>
    </row>
    <row r="19" spans="1:10">
      <c r="A19" s="184" t="s">
        <v>94</v>
      </c>
      <c r="B19" s="185" t="s">
        <v>53</v>
      </c>
      <c r="C19" s="208">
        <v>-10488649</v>
      </c>
      <c r="D19" s="190"/>
      <c r="E19" s="208">
        <v>3096758</v>
      </c>
      <c r="F19" s="190"/>
      <c r="G19" s="186">
        <f>+C19+E19</f>
        <v>-7391891</v>
      </c>
      <c r="I19" s="2">
        <v>-10488649</v>
      </c>
    </row>
    <row r="20" spans="1:10">
      <c r="A20" s="184"/>
      <c r="B20" s="185"/>
      <c r="C20" s="208"/>
      <c r="D20" s="190"/>
      <c r="E20" s="208"/>
      <c r="F20" s="190"/>
      <c r="G20" s="186"/>
    </row>
    <row r="21" spans="1:10">
      <c r="A21" s="184" t="s">
        <v>94</v>
      </c>
      <c r="B21" s="185" t="s">
        <v>59</v>
      </c>
      <c r="C21" s="208">
        <v>-13174841</v>
      </c>
      <c r="D21" s="190"/>
      <c r="E21" s="208">
        <v>2515391</v>
      </c>
      <c r="F21" s="190"/>
      <c r="G21" s="186">
        <f>+C21+E21</f>
        <v>-10659450</v>
      </c>
      <c r="I21" s="2">
        <v>-13174841</v>
      </c>
    </row>
    <row r="22" spans="1:10">
      <c r="A22" s="184"/>
      <c r="B22" s="185"/>
      <c r="C22" s="208"/>
      <c r="D22" s="190"/>
      <c r="E22" s="208"/>
      <c r="F22" s="190"/>
      <c r="G22" s="186"/>
    </row>
    <row r="23" spans="1:10">
      <c r="A23" s="184" t="s">
        <v>94</v>
      </c>
      <c r="B23" s="185" t="s">
        <v>89</v>
      </c>
      <c r="C23" s="208">
        <v>-387945639</v>
      </c>
      <c r="D23" s="190"/>
      <c r="E23" s="208">
        <v>3428855</v>
      </c>
      <c r="F23" s="190"/>
      <c r="G23" s="186">
        <f>+C23+E23</f>
        <v>-384516784</v>
      </c>
      <c r="I23" s="2">
        <v>-387945639</v>
      </c>
      <c r="J23" s="288">
        <f>SUM(G17:G23)</f>
        <v>-461414712</v>
      </c>
    </row>
    <row r="24" spans="1:10">
      <c r="A24" s="192"/>
      <c r="B24" s="193"/>
      <c r="C24" s="210"/>
      <c r="D24" s="195"/>
      <c r="E24" s="205"/>
      <c r="F24" s="195"/>
      <c r="G24" s="194"/>
    </row>
    <row r="25" spans="1:10" ht="13.5" thickBot="1">
      <c r="A25" s="170"/>
      <c r="B25" s="170"/>
      <c r="G25" s="198"/>
      <c r="I25" s="259">
        <f>SUM(I15:I23)</f>
        <v>-1004232079</v>
      </c>
    </row>
    <row r="26" spans="1:10" ht="16.5" thickTop="1" thickBot="1">
      <c r="A26" s="172"/>
      <c r="B26" s="211" t="s">
        <v>60</v>
      </c>
      <c r="C26" s="212">
        <f>SUM(C15:C23)</f>
        <v>-1004232079</v>
      </c>
      <c r="D26" s="213"/>
      <c r="E26" s="214">
        <f>SUM(E15:E23)</f>
        <v>13749075</v>
      </c>
      <c r="F26" s="213"/>
      <c r="G26" s="215">
        <f>SUM(G15:G25)</f>
        <v>-990483004</v>
      </c>
      <c r="I26" s="166" t="s">
        <v>103</v>
      </c>
    </row>
    <row r="27" spans="1:10" ht="13.5" thickTop="1"/>
    <row r="33" spans="1:7">
      <c r="A33" s="337" t="s">
        <v>112</v>
      </c>
      <c r="B33" s="338"/>
      <c r="D33" s="337" t="s">
        <v>122</v>
      </c>
      <c r="E33" s="338"/>
      <c r="F33" s="337"/>
      <c r="G33" s="338"/>
    </row>
    <row r="34" spans="1:7">
      <c r="A34" s="338" t="s">
        <v>78</v>
      </c>
      <c r="B34" s="338"/>
      <c r="D34" s="338" t="s">
        <v>51</v>
      </c>
      <c r="E34" s="338"/>
      <c r="F34" s="338"/>
      <c r="G34" s="338"/>
    </row>
    <row r="35" spans="1:7">
      <c r="B35" s="156"/>
      <c r="C35" s="157"/>
    </row>
  </sheetData>
  <mergeCells count="15">
    <mergeCell ref="A33:B33"/>
    <mergeCell ref="A34:B34"/>
    <mergeCell ref="D34:G34"/>
    <mergeCell ref="A2:G2"/>
    <mergeCell ref="A3:G3"/>
    <mergeCell ref="A4:G4"/>
    <mergeCell ref="A5:G5"/>
    <mergeCell ref="A6:G6"/>
    <mergeCell ref="A11:A12"/>
    <mergeCell ref="B11:B12"/>
    <mergeCell ref="C11:D12"/>
    <mergeCell ref="E11:F12"/>
    <mergeCell ref="G11:G12"/>
    <mergeCell ref="D33:E33"/>
    <mergeCell ref="F33:G33"/>
  </mergeCells>
  <phoneticPr fontId="18" type="noConversion"/>
  <printOptions horizontalCentered="1"/>
  <pageMargins left="0.39370078740157483" right="0.39370078740157483" top="0.59055118110236227" bottom="0.59055118110236227" header="0" footer="0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B2:M40"/>
  <sheetViews>
    <sheetView workbookViewId="0">
      <selection activeCell="F48" sqref="F48"/>
    </sheetView>
  </sheetViews>
  <sheetFormatPr baseColWidth="10" defaultRowHeight="12.75"/>
  <cols>
    <col min="1" max="1" width="2.5703125" customWidth="1"/>
    <col min="2" max="2" width="8.7109375" customWidth="1"/>
    <col min="3" max="3" width="53.42578125" customWidth="1"/>
    <col min="4" max="4" width="15.7109375" customWidth="1"/>
    <col min="5" max="6" width="12.7109375" customWidth="1"/>
    <col min="7" max="7" width="15.7109375" customWidth="1"/>
    <col min="8" max="8" width="18.7109375" customWidth="1"/>
    <col min="9" max="9" width="16.5703125" bestFit="1" customWidth="1"/>
    <col min="10" max="10" width="17" customWidth="1"/>
    <col min="11" max="11" width="17.7109375" customWidth="1"/>
    <col min="12" max="12" width="4.42578125" customWidth="1"/>
    <col min="13" max="13" width="20.7109375" customWidth="1"/>
  </cols>
  <sheetData>
    <row r="2" spans="2:10" ht="18">
      <c r="B2" s="344" t="s">
        <v>8</v>
      </c>
      <c r="C2" s="344"/>
      <c r="D2" s="344"/>
      <c r="E2" s="344"/>
      <c r="F2" s="344"/>
      <c r="G2" s="344"/>
      <c r="H2" s="344"/>
    </row>
    <row r="3" spans="2:10">
      <c r="B3" s="391" t="s">
        <v>109</v>
      </c>
      <c r="C3" s="392"/>
      <c r="D3" s="392"/>
      <c r="E3" s="392"/>
      <c r="F3" s="392"/>
      <c r="G3" s="392"/>
      <c r="H3" s="392"/>
    </row>
    <row r="4" spans="2:10" ht="15.75">
      <c r="B4" s="345" t="s">
        <v>61</v>
      </c>
      <c r="C4" s="345"/>
      <c r="D4" s="345"/>
      <c r="E4" s="345"/>
      <c r="F4" s="345"/>
      <c r="G4" s="345"/>
      <c r="H4" s="345"/>
    </row>
    <row r="5" spans="2:10" ht="15.75">
      <c r="B5" s="345" t="s">
        <v>62</v>
      </c>
      <c r="C5" s="345"/>
      <c r="D5" s="345"/>
      <c r="E5" s="345"/>
      <c r="F5" s="345"/>
      <c r="G5" s="345"/>
      <c r="H5" s="345"/>
    </row>
    <row r="6" spans="2:10">
      <c r="B6" s="347" t="s">
        <v>3</v>
      </c>
      <c r="C6" s="347"/>
      <c r="D6" s="347"/>
      <c r="E6" s="347"/>
      <c r="F6" s="347"/>
      <c r="G6" s="347"/>
      <c r="H6" s="347"/>
    </row>
    <row r="7" spans="2:10" ht="15.75">
      <c r="B7" s="295"/>
      <c r="C7" s="295"/>
      <c r="D7" s="295"/>
      <c r="E7" s="295"/>
      <c r="F7" s="295"/>
      <c r="G7" s="295"/>
    </row>
    <row r="8" spans="2:10" ht="15">
      <c r="B8" s="18" t="s">
        <v>11</v>
      </c>
      <c r="C8" s="3"/>
      <c r="D8" s="3"/>
      <c r="E8" s="3"/>
      <c r="F8" s="3"/>
    </row>
    <row r="9" spans="2:10" ht="15">
      <c r="B9" s="18" t="s">
        <v>2</v>
      </c>
      <c r="C9" s="3"/>
      <c r="D9" s="5"/>
      <c r="E9" s="5"/>
      <c r="F9" s="5"/>
      <c r="G9" s="12"/>
    </row>
    <row r="10" spans="2:10">
      <c r="B10" s="18" t="s">
        <v>12</v>
      </c>
    </row>
    <row r="11" spans="2:10">
      <c r="B11" s="378" t="s">
        <v>10</v>
      </c>
      <c r="C11" s="378" t="s">
        <v>56</v>
      </c>
      <c r="D11" s="394" t="s">
        <v>119</v>
      </c>
      <c r="E11" s="376" t="s">
        <v>63</v>
      </c>
      <c r="F11" s="376" t="s">
        <v>64</v>
      </c>
      <c r="G11" s="389" t="s">
        <v>114</v>
      </c>
      <c r="H11" s="389" t="s">
        <v>115</v>
      </c>
    </row>
    <row r="12" spans="2:10">
      <c r="B12" s="379"/>
      <c r="C12" s="393"/>
      <c r="D12" s="395"/>
      <c r="E12" s="377"/>
      <c r="F12" s="377"/>
      <c r="G12" s="377"/>
      <c r="H12" s="377"/>
    </row>
    <row r="13" spans="2:10">
      <c r="B13" s="176"/>
      <c r="C13" s="177"/>
      <c r="D13" s="178"/>
      <c r="H13" s="178"/>
    </row>
    <row r="14" spans="2:10">
      <c r="B14" s="179"/>
      <c r="C14" s="180"/>
      <c r="D14" s="181"/>
      <c r="E14" s="296"/>
      <c r="F14" s="183"/>
      <c r="G14" s="183"/>
      <c r="H14" s="181"/>
      <c r="J14" s="290" t="s">
        <v>93</v>
      </c>
    </row>
    <row r="15" spans="2:10">
      <c r="B15" s="301" t="s">
        <v>93</v>
      </c>
      <c r="C15" s="302" t="s">
        <v>100</v>
      </c>
      <c r="D15" s="303">
        <f>SUM(D16:D17)</f>
        <v>-640230346</v>
      </c>
      <c r="E15" s="303">
        <f t="shared" ref="E15:G15" si="0">SUM(E16:E17)</f>
        <v>-67123</v>
      </c>
      <c r="F15" s="304">
        <f t="shared" si="0"/>
        <v>0</v>
      </c>
      <c r="G15" s="303">
        <f t="shared" si="0"/>
        <v>-16797469</v>
      </c>
      <c r="H15" s="303">
        <f>SUM(D15:G15)</f>
        <v>-657094938</v>
      </c>
    </row>
    <row r="16" spans="2:10">
      <c r="B16" s="298"/>
      <c r="C16" s="299"/>
      <c r="D16" s="300"/>
      <c r="E16" s="4"/>
      <c r="F16" s="191"/>
      <c r="G16" s="191"/>
      <c r="H16" s="300"/>
    </row>
    <row r="17" spans="2:13">
      <c r="B17" s="184"/>
      <c r="C17" s="185" t="s">
        <v>87</v>
      </c>
      <c r="D17" s="186">
        <f>-111162054-529068292</f>
        <v>-640230346</v>
      </c>
      <c r="E17" s="187">
        <v>-67123</v>
      </c>
      <c r="F17" s="188">
        <v>0</v>
      </c>
      <c r="G17" s="189">
        <v>-16797469</v>
      </c>
      <c r="H17" s="186">
        <f>SUM(D17:G17)</f>
        <v>-657094938</v>
      </c>
      <c r="I17" s="2">
        <v>-128026646</v>
      </c>
      <c r="J17" s="288">
        <f>+H17</f>
        <v>-657094938</v>
      </c>
      <c r="K17" s="166" t="s">
        <v>95</v>
      </c>
    </row>
    <row r="18" spans="2:13">
      <c r="B18" s="184"/>
      <c r="C18" s="185"/>
      <c r="D18" s="186"/>
      <c r="E18" s="187"/>
      <c r="F18" s="188"/>
      <c r="G18" s="189"/>
      <c r="H18" s="186"/>
      <c r="I18" s="2"/>
      <c r="J18" s="288"/>
      <c r="K18" s="166"/>
    </row>
    <row r="19" spans="2:13">
      <c r="B19" s="301" t="s">
        <v>94</v>
      </c>
      <c r="C19" s="302" t="s">
        <v>99</v>
      </c>
      <c r="D19" s="303">
        <f>SUM(D21:D27)</f>
        <v>-1126443915</v>
      </c>
      <c r="E19" s="303">
        <f t="shared" ref="E19:G19" si="1">SUM(E21:E27)</f>
        <v>-575760</v>
      </c>
      <c r="F19" s="303">
        <f t="shared" si="1"/>
        <v>20667352</v>
      </c>
      <c r="G19" s="303">
        <f t="shared" si="1"/>
        <v>-86164572</v>
      </c>
      <c r="H19" s="303">
        <f>SUM(D19:G19)</f>
        <v>-1192516895</v>
      </c>
      <c r="I19" s="2"/>
      <c r="J19" s="288"/>
      <c r="K19" s="166"/>
    </row>
    <row r="20" spans="2:13">
      <c r="B20" s="184"/>
      <c r="C20" s="185"/>
      <c r="D20" s="186"/>
      <c r="E20" s="190"/>
      <c r="F20" s="191"/>
      <c r="G20" s="186"/>
      <c r="H20" s="186"/>
      <c r="J20" s="288">
        <f>+'REV. DE LA DEP.'!J15</f>
        <v>-529068292</v>
      </c>
      <c r="K20" s="166" t="s">
        <v>96</v>
      </c>
      <c r="M20" s="20"/>
    </row>
    <row r="21" spans="2:13">
      <c r="B21" s="184"/>
      <c r="C21" s="185" t="s">
        <v>88</v>
      </c>
      <c r="D21" s="186">
        <f>-50021514-68262729</f>
        <v>-118284243</v>
      </c>
      <c r="E21" s="189">
        <v>-5376</v>
      </c>
      <c r="F21" s="188">
        <v>2175658</v>
      </c>
      <c r="G21" s="189">
        <f>-6903128+4708071</f>
        <v>-2195057</v>
      </c>
      <c r="H21" s="186">
        <f>SUM(D21:G21)</f>
        <v>-118309018</v>
      </c>
      <c r="I21" s="2">
        <v>-54754360</v>
      </c>
      <c r="J21" s="289">
        <f>SUM(J17:J20)</f>
        <v>-1186163230</v>
      </c>
    </row>
    <row r="22" spans="2:13">
      <c r="B22" s="184"/>
      <c r="C22" s="185"/>
      <c r="D22" s="186"/>
      <c r="E22" s="190"/>
      <c r="F22" s="191"/>
      <c r="G22" s="186"/>
      <c r="H22" s="186"/>
    </row>
    <row r="23" spans="2:13">
      <c r="B23" s="184"/>
      <c r="C23" s="185" t="s">
        <v>97</v>
      </c>
      <c r="D23" s="186">
        <f>-92167623-13585407</f>
        <v>-105753030</v>
      </c>
      <c r="E23" s="188">
        <v>0</v>
      </c>
      <c r="F23" s="188">
        <v>12049846</v>
      </c>
      <c r="G23" s="189">
        <f>-3565037+3096758</f>
        <v>-468279</v>
      </c>
      <c r="H23" s="186">
        <f>SUM(D23:G23)</f>
        <v>-94171463</v>
      </c>
      <c r="I23" s="2">
        <v>-83682814</v>
      </c>
    </row>
    <row r="24" spans="2:13">
      <c r="B24" s="184"/>
      <c r="C24" s="185"/>
      <c r="D24" s="186"/>
      <c r="E24" s="190"/>
      <c r="F24" s="188"/>
      <c r="G24" s="186"/>
      <c r="H24" s="186"/>
    </row>
    <row r="25" spans="2:13">
      <c r="B25" s="184"/>
      <c r="C25" s="185" t="s">
        <v>59</v>
      </c>
      <c r="D25" s="186">
        <f>-133926822-15690232</f>
        <v>-149617054</v>
      </c>
      <c r="E25" s="189">
        <v>-240041</v>
      </c>
      <c r="F25" s="188">
        <v>3699061</v>
      </c>
      <c r="G25" s="189">
        <f>-28483895+2515391</f>
        <v>-25968504</v>
      </c>
      <c r="H25" s="186">
        <f>SUM(D25:G25)</f>
        <v>-172126538</v>
      </c>
      <c r="I25" s="2">
        <v>-158951697</v>
      </c>
    </row>
    <row r="26" spans="2:13">
      <c r="B26" s="184"/>
      <c r="C26" s="185"/>
      <c r="D26" s="186"/>
      <c r="E26" s="190"/>
      <c r="F26" s="188"/>
      <c r="G26" s="186"/>
      <c r="H26" s="186"/>
      <c r="J26" s="290" t="s">
        <v>94</v>
      </c>
    </row>
    <row r="27" spans="2:13">
      <c r="B27" s="184"/>
      <c r="C27" s="185" t="s">
        <v>89</v>
      </c>
      <c r="D27" s="186">
        <f>-361415094-391374494</f>
        <v>-752789588</v>
      </c>
      <c r="E27" s="189">
        <v>-330343</v>
      </c>
      <c r="F27" s="188">
        <v>2742787</v>
      </c>
      <c r="G27" s="189">
        <f>-60961587+3428855</f>
        <v>-57532732</v>
      </c>
      <c r="H27" s="186">
        <f>SUM(D27:G27)</f>
        <v>-807909876</v>
      </c>
      <c r="I27" s="2">
        <v>-419964237</v>
      </c>
      <c r="J27" s="288">
        <f>SUM(H21:H27)</f>
        <v>-1192516895</v>
      </c>
      <c r="K27" s="166" t="s">
        <v>95</v>
      </c>
    </row>
    <row r="28" spans="2:13">
      <c r="B28" s="192"/>
      <c r="C28" s="193"/>
      <c r="D28" s="194"/>
      <c r="E28" s="297"/>
      <c r="F28" s="196"/>
      <c r="G28" s="197"/>
      <c r="H28" s="194"/>
      <c r="J28" s="288">
        <f>+'REV. DE LA DEP.'!J23</f>
        <v>-461414712</v>
      </c>
      <c r="K28" s="166" t="s">
        <v>96</v>
      </c>
    </row>
    <row r="29" spans="2:13" ht="13.5" thickBot="1">
      <c r="B29" s="170"/>
      <c r="C29" s="170"/>
      <c r="H29" s="198"/>
      <c r="J29" s="289">
        <f>SUM(J27:J28)</f>
        <v>-1653931607</v>
      </c>
    </row>
    <row r="30" spans="2:13" ht="16.5" thickTop="1" thickBot="1">
      <c r="B30" s="172"/>
      <c r="C30" s="199" t="s">
        <v>60</v>
      </c>
      <c r="D30" s="200">
        <f>+D19+D15</f>
        <v>-1766674261</v>
      </c>
      <c r="E30" s="200">
        <f t="shared" ref="E30:G30" si="2">+E19+E15</f>
        <v>-642883</v>
      </c>
      <c r="F30" s="200">
        <f t="shared" si="2"/>
        <v>20667352</v>
      </c>
      <c r="G30" s="200">
        <f t="shared" si="2"/>
        <v>-102962041</v>
      </c>
      <c r="H30" s="203">
        <f>SUM(D30:G30)</f>
        <v>-1849611833</v>
      </c>
      <c r="I30" s="204">
        <f t="shared" ref="I30" si="3">SUM(I17:I27)</f>
        <v>-845379754</v>
      </c>
    </row>
    <row r="31" spans="2:13" ht="13.5" thickTop="1">
      <c r="I31" s="166" t="s">
        <v>102</v>
      </c>
    </row>
    <row r="33" spans="3:9">
      <c r="H33" s="288"/>
      <c r="I33" s="288">
        <f>+H19+H15</f>
        <v>-1849611833</v>
      </c>
    </row>
    <row r="35" spans="3:9">
      <c r="I35" s="2">
        <v>1004232079</v>
      </c>
    </row>
    <row r="36" spans="3:9">
      <c r="I36" s="2">
        <v>845379754</v>
      </c>
    </row>
    <row r="37" spans="3:9">
      <c r="I37" s="2">
        <f>SUM(I35:I36)</f>
        <v>1849611833</v>
      </c>
    </row>
    <row r="38" spans="3:9">
      <c r="C38" s="319" t="s">
        <v>112</v>
      </c>
      <c r="D38" s="258"/>
      <c r="E38" s="258"/>
      <c r="F38" s="399" t="s">
        <v>111</v>
      </c>
      <c r="G38" s="399"/>
      <c r="H38" s="399"/>
    </row>
    <row r="39" spans="3:9">
      <c r="C39" s="291" t="s">
        <v>78</v>
      </c>
      <c r="D39" s="258"/>
      <c r="E39" s="258"/>
      <c r="F39" s="399" t="s">
        <v>51</v>
      </c>
      <c r="G39" s="399"/>
      <c r="H39" s="399"/>
    </row>
    <row r="40" spans="3:9">
      <c r="C40" s="293"/>
      <c r="D40" s="294"/>
    </row>
  </sheetData>
  <mergeCells count="14">
    <mergeCell ref="G11:G12"/>
    <mergeCell ref="H11:H12"/>
    <mergeCell ref="F38:H38"/>
    <mergeCell ref="F39:H39"/>
    <mergeCell ref="B2:H2"/>
    <mergeCell ref="B3:H3"/>
    <mergeCell ref="B4:H4"/>
    <mergeCell ref="B5:H5"/>
    <mergeCell ref="B6:H6"/>
    <mergeCell ref="B11:B12"/>
    <mergeCell ref="C11:C12"/>
    <mergeCell ref="D11:D12"/>
    <mergeCell ref="E11:E12"/>
    <mergeCell ref="F11:F12"/>
  </mergeCells>
  <printOptions horizontalCentered="1"/>
  <pageMargins left="0.19685039370078741" right="0.19685039370078741" top="0.59055118110236227" bottom="0.59055118110236227" header="0" footer="0"/>
  <pageSetup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K608"/>
  <sheetViews>
    <sheetView workbookViewId="0">
      <selection activeCell="A6" sqref="A6:J6"/>
    </sheetView>
  </sheetViews>
  <sheetFormatPr baseColWidth="10" defaultRowHeight="39.950000000000003" customHeight="1"/>
  <cols>
    <col min="1" max="1" width="6.140625" style="23" customWidth="1"/>
    <col min="2" max="2" width="14.5703125" style="23" customWidth="1"/>
    <col min="3" max="4" width="13.7109375" style="23" customWidth="1"/>
    <col min="5" max="5" width="15.7109375" style="23" customWidth="1"/>
    <col min="6" max="6" width="15.85546875" style="23" customWidth="1"/>
    <col min="7" max="7" width="13.7109375" style="23" customWidth="1"/>
    <col min="8" max="8" width="40.7109375" style="23" customWidth="1"/>
    <col min="9" max="9" width="14.7109375" style="23" customWidth="1"/>
    <col min="10" max="10" width="16.7109375" style="23" bestFit="1" customWidth="1"/>
    <col min="11" max="11" width="15" style="23" hidden="1" customWidth="1"/>
    <col min="12" max="16384" width="11.42578125" style="23"/>
  </cols>
  <sheetData>
    <row r="1" spans="1:11" ht="18" customHeight="1">
      <c r="A1" s="353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22"/>
    </row>
    <row r="2" spans="1:11" ht="15" hidden="1" customHeight="1">
      <c r="A2" s="348" t="s">
        <v>22</v>
      </c>
      <c r="B2" s="348"/>
      <c r="C2" s="348"/>
      <c r="D2" s="348"/>
      <c r="E2" s="348"/>
      <c r="F2" s="348"/>
      <c r="G2" s="348"/>
      <c r="H2" s="348"/>
      <c r="I2" s="348"/>
      <c r="J2" s="348"/>
      <c r="K2" s="22"/>
    </row>
    <row r="3" spans="1:11" ht="15" hidden="1" customHeight="1">
      <c r="A3" s="354" t="s">
        <v>9</v>
      </c>
      <c r="B3" s="354"/>
      <c r="C3" s="354"/>
      <c r="D3" s="354"/>
      <c r="E3" s="354"/>
      <c r="F3" s="354"/>
      <c r="G3" s="354"/>
      <c r="H3" s="354"/>
      <c r="I3" s="354"/>
      <c r="J3" s="354"/>
      <c r="K3" s="22"/>
    </row>
    <row r="4" spans="1:11" ht="15" customHeight="1">
      <c r="A4" s="355" t="s">
        <v>26</v>
      </c>
      <c r="B4" s="355"/>
      <c r="C4" s="355"/>
      <c r="D4" s="355"/>
      <c r="E4" s="355"/>
      <c r="F4" s="355"/>
      <c r="G4" s="355"/>
      <c r="H4" s="355"/>
      <c r="I4" s="355"/>
      <c r="J4" s="355"/>
      <c r="K4" s="22"/>
    </row>
    <row r="5" spans="1:11" ht="15" customHeight="1">
      <c r="A5" s="355" t="s">
        <v>85</v>
      </c>
      <c r="B5" s="355"/>
      <c r="C5" s="355"/>
      <c r="D5" s="355"/>
      <c r="E5" s="355"/>
      <c r="F5" s="355"/>
      <c r="G5" s="355"/>
      <c r="H5" s="355"/>
      <c r="I5" s="355"/>
      <c r="J5" s="355"/>
      <c r="K5" s="22"/>
    </row>
    <row r="6" spans="1:11" ht="15" customHeight="1">
      <c r="A6" s="352" t="s">
        <v>297</v>
      </c>
      <c r="B6" s="352"/>
      <c r="C6" s="352"/>
      <c r="D6" s="352"/>
      <c r="E6" s="352"/>
      <c r="F6" s="352"/>
      <c r="G6" s="352"/>
      <c r="H6" s="352"/>
      <c r="I6" s="352"/>
      <c r="J6" s="352"/>
      <c r="K6" s="22"/>
    </row>
    <row r="7" spans="1:11" ht="15" customHeight="1">
      <c r="A7" s="348" t="s">
        <v>3</v>
      </c>
      <c r="B7" s="348"/>
      <c r="C7" s="348"/>
      <c r="D7" s="348"/>
      <c r="E7" s="348"/>
      <c r="F7" s="348"/>
      <c r="G7" s="348"/>
      <c r="H7" s="348"/>
      <c r="I7" s="348"/>
      <c r="J7" s="348"/>
      <c r="K7" s="22"/>
    </row>
    <row r="8" spans="1:11" ht="15" customHeight="1">
      <c r="A8" s="24" t="s">
        <v>11</v>
      </c>
      <c r="B8" s="24"/>
      <c r="C8" s="24"/>
      <c r="D8" s="24"/>
      <c r="E8" s="25"/>
      <c r="F8" s="25"/>
      <c r="G8" s="26"/>
    </row>
    <row r="9" spans="1:11" s="27" customFormat="1" ht="15" customHeight="1">
      <c r="A9" s="24" t="s">
        <v>21</v>
      </c>
      <c r="B9" s="24"/>
      <c r="C9" s="24"/>
      <c r="D9" s="24"/>
      <c r="E9" s="25"/>
      <c r="H9" s="28"/>
      <c r="I9" s="28"/>
      <c r="J9" s="29"/>
    </row>
    <row r="10" spans="1:11" ht="15" customHeight="1" thickBot="1">
      <c r="A10" s="24" t="s">
        <v>12</v>
      </c>
      <c r="B10" s="24"/>
      <c r="C10" s="24"/>
      <c r="D10" s="24"/>
      <c r="E10" s="26"/>
      <c r="F10" s="26"/>
      <c r="G10" s="26"/>
      <c r="H10" s="30"/>
      <c r="I10" s="30"/>
      <c r="J10" s="30"/>
      <c r="K10" s="30"/>
    </row>
    <row r="11" spans="1:11" ht="60" customHeight="1" thickBot="1">
      <c r="A11" s="253" t="s">
        <v>19</v>
      </c>
      <c r="B11" s="254" t="s">
        <v>20</v>
      </c>
      <c r="C11" s="254" t="s">
        <v>23</v>
      </c>
      <c r="D11" s="254" t="s">
        <v>24</v>
      </c>
      <c r="E11" s="255" t="s">
        <v>13</v>
      </c>
      <c r="F11" s="255" t="s">
        <v>14</v>
      </c>
      <c r="G11" s="255" t="s">
        <v>15</v>
      </c>
      <c r="H11" s="255" t="s">
        <v>16</v>
      </c>
      <c r="I11" s="257" t="s">
        <v>25</v>
      </c>
      <c r="J11" s="256" t="s">
        <v>18</v>
      </c>
      <c r="K11" s="17" t="s">
        <v>17</v>
      </c>
    </row>
    <row r="12" spans="1:11" ht="9.9499999999999993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16"/>
    </row>
    <row r="13" spans="1:11" ht="39.950000000000003" customHeight="1">
      <c r="A13" s="31"/>
      <c r="B13" s="31"/>
      <c r="C13" s="31"/>
      <c r="D13" s="31"/>
      <c r="E13" s="31"/>
      <c r="F13" s="31"/>
      <c r="G13" s="31"/>
      <c r="H13" s="111" t="s">
        <v>298</v>
      </c>
      <c r="I13" s="250">
        <v>26816184</v>
      </c>
      <c r="J13" s="250">
        <v>103786872</v>
      </c>
      <c r="K13" s="32"/>
    </row>
    <row r="14" spans="1:11" ht="39.950000000000003" customHeight="1">
      <c r="A14" s="350" t="s">
        <v>44</v>
      </c>
      <c r="B14" s="350"/>
      <c r="C14" s="31"/>
      <c r="D14" s="31"/>
      <c r="E14" s="31"/>
      <c r="F14" s="31"/>
      <c r="G14" s="31"/>
      <c r="H14" s="31"/>
      <c r="I14" s="56"/>
      <c r="J14" s="56"/>
      <c r="K14" s="32"/>
    </row>
    <row r="15" spans="1:11" s="30" customFormat="1" ht="9.9499999999999993" customHeight="1">
      <c r="A15" s="11"/>
      <c r="B15" s="33"/>
      <c r="C15" s="13"/>
      <c r="D15" s="11"/>
      <c r="E15" s="10"/>
      <c r="F15" s="10"/>
      <c r="G15" s="10"/>
      <c r="H15" s="10"/>
      <c r="I15" s="10"/>
      <c r="J15" s="15"/>
      <c r="K15" s="34" t="e">
        <f>SUM(#REF!)</f>
        <v>#REF!</v>
      </c>
    </row>
    <row r="16" spans="1:11" s="30" customFormat="1" ht="50.1" customHeight="1">
      <c r="A16" s="39"/>
      <c r="B16" s="305"/>
      <c r="C16" s="38"/>
      <c r="D16" s="38"/>
      <c r="E16" s="39"/>
      <c r="F16" s="39"/>
      <c r="G16" s="39"/>
      <c r="H16" s="40"/>
      <c r="I16" s="38"/>
      <c r="J16" s="38"/>
      <c r="K16" s="9"/>
    </row>
    <row r="17" spans="1:11" s="30" customFormat="1" ht="50.1" customHeight="1">
      <c r="A17" s="39"/>
      <c r="B17" s="305"/>
      <c r="C17" s="38"/>
      <c r="D17" s="38"/>
      <c r="E17" s="39"/>
      <c r="F17" s="39"/>
      <c r="G17" s="39"/>
      <c r="H17" s="40"/>
      <c r="I17" s="38"/>
      <c r="J17" s="38"/>
      <c r="K17" s="9"/>
    </row>
    <row r="18" spans="1:11" s="30" customFormat="1" ht="50.1" customHeight="1">
      <c r="A18" s="39"/>
      <c r="B18" s="305"/>
      <c r="C18" s="38"/>
      <c r="D18" s="38"/>
      <c r="E18" s="39"/>
      <c r="F18" s="39"/>
      <c r="G18" s="39"/>
      <c r="H18" s="40"/>
      <c r="I18" s="38"/>
      <c r="J18" s="38"/>
      <c r="K18" s="9"/>
    </row>
    <row r="19" spans="1:11" s="30" customFormat="1" ht="50.1" customHeight="1">
      <c r="A19" s="39"/>
      <c r="B19" s="305"/>
      <c r="C19" s="38"/>
      <c r="D19" s="38"/>
      <c r="E19" s="39"/>
      <c r="F19" s="39"/>
      <c r="G19" s="39"/>
      <c r="H19" s="40"/>
      <c r="I19" s="38"/>
      <c r="J19" s="38"/>
      <c r="K19" s="9"/>
    </row>
    <row r="20" spans="1:11" s="42" customFormat="1" ht="50.1" customHeight="1">
      <c r="A20" s="39"/>
      <c r="B20" s="305"/>
      <c r="C20" s="38"/>
      <c r="D20" s="38"/>
      <c r="E20" s="39"/>
      <c r="F20" s="39"/>
      <c r="G20" s="39"/>
      <c r="H20" s="40"/>
      <c r="I20" s="38"/>
      <c r="J20" s="38"/>
      <c r="K20" s="14">
        <f>6262954+72844</f>
        <v>6335798</v>
      </c>
    </row>
    <row r="21" spans="1:11" s="42" customFormat="1" ht="39.950000000000003" hidden="1" customHeight="1">
      <c r="A21" s="35"/>
      <c r="B21" s="36"/>
      <c r="C21" s="37"/>
      <c r="D21" s="39"/>
      <c r="E21" s="43"/>
      <c r="F21" s="43"/>
      <c r="G21" s="43"/>
      <c r="H21" s="40"/>
      <c r="I21" s="38"/>
      <c r="J21" s="41"/>
      <c r="K21" s="14">
        <v>0</v>
      </c>
    </row>
    <row r="22" spans="1:11" s="42" customFormat="1" ht="50.1" hidden="1" customHeight="1">
      <c r="A22" s="35"/>
      <c r="B22" s="104"/>
      <c r="C22" s="37"/>
      <c r="D22" s="38"/>
      <c r="E22" s="39"/>
      <c r="F22" s="39"/>
      <c r="G22" s="39"/>
      <c r="H22" s="40"/>
      <c r="I22" s="38"/>
      <c r="J22" s="41"/>
      <c r="K22" s="14">
        <v>117700</v>
      </c>
    </row>
    <row r="23" spans="1:11" s="30" customFormat="1" ht="39.950000000000003" hidden="1" customHeight="1" thickBot="1">
      <c r="A23" s="44"/>
      <c r="B23" s="105"/>
      <c r="C23" s="45"/>
      <c r="D23" s="46"/>
      <c r="E23" s="47"/>
      <c r="F23" s="47"/>
      <c r="G23" s="47"/>
      <c r="H23" s="48"/>
      <c r="I23" s="49"/>
      <c r="J23" s="50"/>
      <c r="K23" s="34">
        <f>SUM(K20:K22)</f>
        <v>6453498</v>
      </c>
    </row>
    <row r="24" spans="1:11" s="30" customFormat="1" ht="20.100000000000001" customHeight="1">
      <c r="A24" s="51"/>
      <c r="B24" s="52"/>
      <c r="C24" s="53"/>
      <c r="D24" s="51"/>
      <c r="E24" s="51"/>
      <c r="F24" s="51"/>
      <c r="G24" s="51"/>
      <c r="H24" s="54"/>
      <c r="I24" s="55"/>
      <c r="J24" s="55"/>
      <c r="K24" s="34"/>
    </row>
    <row r="25" spans="1:11" s="30" customFormat="1" ht="30" customHeight="1">
      <c r="A25" s="51"/>
      <c r="B25" s="52"/>
      <c r="C25" s="53"/>
      <c r="D25" s="51"/>
      <c r="E25" s="51"/>
      <c r="F25" s="51"/>
      <c r="G25" s="10"/>
      <c r="H25" s="111" t="s">
        <v>43</v>
      </c>
      <c r="I25" s="250">
        <f>SUM(I16:I23)</f>
        <v>0</v>
      </c>
      <c r="J25" s="112"/>
      <c r="K25" s="34"/>
    </row>
    <row r="26" spans="1:11" s="30" customFormat="1" ht="15" customHeight="1">
      <c r="A26" s="51"/>
      <c r="B26" s="52"/>
      <c r="C26" s="53"/>
      <c r="D26" s="51"/>
      <c r="E26" s="51"/>
      <c r="F26" s="51"/>
      <c r="G26" s="10"/>
      <c r="H26" s="111"/>
      <c r="I26" s="112"/>
      <c r="J26" s="112"/>
      <c r="K26" s="34"/>
    </row>
    <row r="27" spans="1:11" s="30" customFormat="1" ht="30" customHeight="1">
      <c r="A27" s="11"/>
      <c r="B27" s="33"/>
      <c r="C27" s="13"/>
      <c r="D27" s="11"/>
      <c r="E27" s="10"/>
      <c r="F27" s="10"/>
      <c r="G27" s="10"/>
      <c r="H27" s="111" t="s">
        <v>299</v>
      </c>
      <c r="I27" s="112"/>
      <c r="J27" s="250">
        <v>0</v>
      </c>
      <c r="K27" s="34" t="e">
        <f>SUM(#REF!)</f>
        <v>#REF!</v>
      </c>
    </row>
    <row r="28" spans="1:11" s="30" customFormat="1" ht="9.9499999999999993" customHeight="1">
      <c r="A28" s="11"/>
      <c r="B28" s="33"/>
      <c r="C28" s="13"/>
      <c r="D28" s="11"/>
      <c r="E28" s="10"/>
      <c r="F28" s="10"/>
      <c r="G28" s="10"/>
      <c r="H28" s="113"/>
      <c r="I28" s="113"/>
      <c r="J28" s="114"/>
      <c r="K28" s="9"/>
    </row>
    <row r="29" spans="1:11" s="58" customFormat="1" ht="5.0999999999999996" customHeight="1">
      <c r="A29" s="11"/>
      <c r="B29" s="33"/>
      <c r="C29" s="13"/>
      <c r="D29" s="11"/>
      <c r="E29" s="10"/>
      <c r="F29" s="10"/>
      <c r="G29" s="11"/>
      <c r="H29" s="113"/>
      <c r="I29" s="113"/>
      <c r="J29" s="114"/>
      <c r="K29" s="57">
        <v>902417</v>
      </c>
    </row>
    <row r="30" spans="1:11" s="30" customFormat="1" ht="5.0999999999999996" customHeight="1" thickBot="1">
      <c r="A30" s="19"/>
      <c r="B30" s="33"/>
      <c r="C30" s="13"/>
      <c r="D30" s="11"/>
      <c r="E30" s="11"/>
      <c r="F30" s="11"/>
      <c r="G30" s="11"/>
      <c r="H30" s="115"/>
      <c r="I30" s="115"/>
      <c r="J30" s="114"/>
      <c r="K30" s="14"/>
    </row>
    <row r="31" spans="1:11" s="30" customFormat="1" ht="39.950000000000003" customHeight="1" thickBot="1">
      <c r="A31" s="59"/>
      <c r="B31" s="60"/>
      <c r="C31" s="61"/>
      <c r="D31" s="62"/>
      <c r="E31" s="62"/>
      <c r="F31" s="62"/>
      <c r="G31" s="62"/>
      <c r="H31" s="106" t="s">
        <v>300</v>
      </c>
      <c r="I31" s="109">
        <f>+I13+I25</f>
        <v>26816184</v>
      </c>
      <c r="J31" s="110">
        <f>+J13+J27</f>
        <v>103786872</v>
      </c>
      <c r="K31" s="63" t="e">
        <f>+#REF!+#REF!+#REF!+#REF!+#REF!+#REF!+#REF!+#REF!+#REF!+#REF!+K15+#REF!+K23+K27+#REF!++#REF!+#REF!+#REF!</f>
        <v>#REF!</v>
      </c>
    </row>
    <row r="32" spans="1:11" ht="9.9499999999999993" customHeight="1">
      <c r="E32" s="64"/>
      <c r="F32" s="64"/>
      <c r="G32" s="64"/>
      <c r="H32" s="64"/>
      <c r="I32" s="64"/>
      <c r="J32" s="64"/>
      <c r="K32" s="64"/>
    </row>
    <row r="33" spans="1:11" ht="19.5" customHeight="1">
      <c r="A33" s="65"/>
      <c r="B33" s="66"/>
      <c r="C33" s="67"/>
      <c r="D33" s="65"/>
      <c r="E33" s="65"/>
      <c r="F33" s="65"/>
      <c r="G33" s="65"/>
      <c r="H33" s="68"/>
      <c r="I33" s="68"/>
      <c r="J33" s="69"/>
      <c r="K33" s="64"/>
    </row>
    <row r="34" spans="1:11" ht="19.5" customHeight="1">
      <c r="A34" s="65"/>
      <c r="B34" s="66"/>
      <c r="C34" s="67"/>
      <c r="D34" s="65"/>
      <c r="E34" s="65"/>
      <c r="F34" s="65"/>
      <c r="G34" s="65"/>
      <c r="H34" s="68"/>
      <c r="I34" s="68"/>
      <c r="J34" s="69"/>
      <c r="K34" s="64"/>
    </row>
    <row r="35" spans="1:11" ht="19.5" customHeight="1">
      <c r="A35" s="65"/>
      <c r="B35" s="66"/>
      <c r="C35" s="67"/>
      <c r="D35" s="65"/>
      <c r="E35" s="65"/>
      <c r="F35" s="65"/>
      <c r="G35" s="65"/>
      <c r="H35" s="68"/>
      <c r="I35" s="68"/>
      <c r="J35" s="69"/>
      <c r="K35" s="64"/>
    </row>
    <row r="36" spans="1:11" ht="19.5" customHeight="1">
      <c r="A36" s="65"/>
      <c r="B36" s="66"/>
      <c r="C36" s="67"/>
      <c r="D36" s="65"/>
      <c r="E36" s="65"/>
      <c r="F36" s="65"/>
      <c r="G36" s="65"/>
      <c r="H36" s="68"/>
      <c r="I36" s="68"/>
      <c r="J36" s="69"/>
      <c r="K36" s="64"/>
    </row>
    <row r="37" spans="1:11" ht="39.950000000000003" customHeight="1">
      <c r="E37" s="64"/>
      <c r="F37" s="64"/>
      <c r="G37" s="64"/>
      <c r="H37" s="64"/>
      <c r="I37" s="64"/>
      <c r="J37" s="64"/>
      <c r="K37" s="64"/>
    </row>
    <row r="38" spans="1:11" ht="12" customHeight="1">
      <c r="C38" s="351"/>
      <c r="D38" s="351"/>
      <c r="E38" s="351"/>
      <c r="H38" s="351" t="s">
        <v>296</v>
      </c>
      <c r="I38" s="351"/>
      <c r="K38" s="64"/>
    </row>
    <row r="39" spans="1:11" ht="12" customHeight="1">
      <c r="C39" s="351"/>
      <c r="D39" s="351"/>
      <c r="E39" s="351"/>
      <c r="H39" s="351" t="s">
        <v>295</v>
      </c>
      <c r="I39" s="351"/>
      <c r="K39" s="64"/>
    </row>
    <row r="40" spans="1:11" ht="12" customHeight="1">
      <c r="B40" s="349"/>
      <c r="C40" s="349"/>
      <c r="D40" s="349"/>
      <c r="F40" s="64"/>
      <c r="G40" s="64"/>
      <c r="H40" s="64"/>
      <c r="I40" s="64"/>
      <c r="J40" s="64"/>
      <c r="K40" s="64"/>
    </row>
    <row r="41" spans="1:11" ht="39.950000000000003" customHeight="1">
      <c r="E41" s="64"/>
      <c r="F41" s="64"/>
      <c r="G41" s="64"/>
      <c r="H41" s="64"/>
      <c r="I41" s="64"/>
      <c r="J41" s="64"/>
      <c r="K41" s="64"/>
    </row>
    <row r="42" spans="1:11" ht="39.950000000000003" customHeight="1">
      <c r="E42" s="64"/>
      <c r="F42" s="64"/>
      <c r="G42" s="64"/>
      <c r="H42" s="64"/>
      <c r="I42" s="64"/>
      <c r="J42" s="64"/>
      <c r="K42" s="64"/>
    </row>
    <row r="43" spans="1:11" ht="39.950000000000003" customHeight="1">
      <c r="E43" s="64"/>
      <c r="F43" s="64"/>
      <c r="G43" s="64"/>
      <c r="H43" s="64"/>
      <c r="I43" s="64"/>
      <c r="J43" s="64"/>
      <c r="K43" s="64"/>
    </row>
    <row r="44" spans="1:11" ht="39.950000000000003" customHeight="1">
      <c r="E44" s="64"/>
      <c r="F44" s="64"/>
      <c r="G44" s="64"/>
      <c r="H44" s="64"/>
      <c r="I44" s="64"/>
      <c r="J44" s="64"/>
      <c r="K44" s="64"/>
    </row>
    <row r="45" spans="1:11" ht="39.950000000000003" customHeight="1">
      <c r="E45" s="64"/>
      <c r="F45" s="64"/>
      <c r="G45" s="64"/>
      <c r="H45" s="64"/>
      <c r="I45" s="64"/>
      <c r="J45" s="64"/>
      <c r="K45" s="64"/>
    </row>
    <row r="46" spans="1:11" ht="39.950000000000003" customHeight="1">
      <c r="E46" s="64"/>
      <c r="F46" s="64"/>
      <c r="G46" s="64"/>
      <c r="H46" s="64"/>
      <c r="I46" s="64"/>
      <c r="J46" s="64"/>
      <c r="K46" s="64"/>
    </row>
    <row r="47" spans="1:11" ht="39.950000000000003" customHeight="1">
      <c r="E47" s="64"/>
      <c r="F47" s="64"/>
      <c r="G47" s="64"/>
      <c r="H47" s="64"/>
      <c r="I47" s="64"/>
      <c r="J47" s="64"/>
      <c r="K47" s="64"/>
    </row>
    <row r="48" spans="1:11" ht="39.950000000000003" customHeight="1">
      <c r="E48" s="64"/>
      <c r="F48" s="64"/>
      <c r="G48" s="64"/>
      <c r="H48" s="64"/>
      <c r="I48" s="64"/>
      <c r="J48" s="64"/>
      <c r="K48" s="64"/>
    </row>
    <row r="49" spans="5:11" ht="39.950000000000003" customHeight="1">
      <c r="E49" s="64"/>
      <c r="F49" s="64"/>
      <c r="G49" s="64"/>
      <c r="H49" s="64"/>
      <c r="I49" s="64"/>
      <c r="J49" s="64"/>
      <c r="K49" s="64"/>
    </row>
    <row r="50" spans="5:11" ht="39.950000000000003" customHeight="1">
      <c r="E50" s="64"/>
      <c r="F50" s="64"/>
      <c r="G50" s="64"/>
      <c r="H50" s="64"/>
      <c r="I50" s="64"/>
      <c r="J50" s="64"/>
      <c r="K50" s="64"/>
    </row>
    <row r="51" spans="5:11" ht="39.950000000000003" customHeight="1">
      <c r="E51" s="64"/>
      <c r="F51" s="64"/>
      <c r="G51" s="64"/>
      <c r="H51" s="64"/>
      <c r="I51" s="64"/>
      <c r="J51" s="64"/>
      <c r="K51" s="64"/>
    </row>
    <row r="52" spans="5:11" ht="39.950000000000003" customHeight="1">
      <c r="E52" s="64"/>
      <c r="F52" s="64"/>
      <c r="G52" s="64"/>
      <c r="H52" s="64"/>
      <c r="I52" s="64"/>
      <c r="J52" s="64"/>
      <c r="K52" s="64"/>
    </row>
    <row r="53" spans="5:11" ht="39.950000000000003" customHeight="1">
      <c r="E53" s="64"/>
      <c r="F53" s="64"/>
      <c r="G53" s="64"/>
      <c r="H53" s="64"/>
      <c r="I53" s="64"/>
      <c r="J53" s="64"/>
      <c r="K53" s="64"/>
    </row>
    <row r="54" spans="5:11" ht="39.950000000000003" customHeight="1">
      <c r="E54" s="64"/>
      <c r="F54" s="64"/>
      <c r="G54" s="64"/>
      <c r="H54" s="64"/>
      <c r="I54" s="64"/>
      <c r="J54" s="64"/>
      <c r="K54" s="64"/>
    </row>
    <row r="55" spans="5:11" ht="39.950000000000003" customHeight="1">
      <c r="E55" s="64"/>
      <c r="F55" s="64"/>
      <c r="G55" s="64"/>
      <c r="H55" s="64"/>
      <c r="I55" s="64"/>
      <c r="J55" s="64"/>
      <c r="K55" s="64"/>
    </row>
    <row r="56" spans="5:11" ht="39.950000000000003" customHeight="1">
      <c r="E56" s="64"/>
      <c r="F56" s="64"/>
      <c r="G56" s="64"/>
      <c r="H56" s="64"/>
      <c r="I56" s="64"/>
      <c r="J56" s="64"/>
      <c r="K56" s="64"/>
    </row>
    <row r="57" spans="5:11" ht="39.950000000000003" customHeight="1">
      <c r="E57" s="64"/>
      <c r="F57" s="64"/>
      <c r="G57" s="64"/>
      <c r="H57" s="64"/>
      <c r="I57" s="64"/>
      <c r="J57" s="64"/>
      <c r="K57" s="64"/>
    </row>
    <row r="58" spans="5:11" ht="39.950000000000003" customHeight="1">
      <c r="E58" s="64"/>
      <c r="F58" s="64"/>
      <c r="G58" s="64"/>
      <c r="H58" s="64"/>
      <c r="I58" s="64"/>
      <c r="J58" s="64"/>
      <c r="K58" s="64"/>
    </row>
    <row r="59" spans="5:11" ht="39.950000000000003" customHeight="1">
      <c r="E59" s="64"/>
      <c r="F59" s="64"/>
      <c r="G59" s="64"/>
      <c r="H59" s="64"/>
      <c r="I59" s="64"/>
      <c r="J59" s="64"/>
      <c r="K59" s="64"/>
    </row>
    <row r="60" spans="5:11" ht="39.950000000000003" customHeight="1">
      <c r="E60" s="64"/>
      <c r="F60" s="64"/>
      <c r="G60" s="64"/>
      <c r="H60" s="64"/>
      <c r="I60" s="64"/>
      <c r="J60" s="64"/>
      <c r="K60" s="64"/>
    </row>
    <row r="61" spans="5:11" ht="39.950000000000003" customHeight="1">
      <c r="E61" s="64"/>
      <c r="F61" s="64"/>
      <c r="G61" s="64"/>
      <c r="H61" s="64"/>
      <c r="I61" s="64"/>
      <c r="J61" s="64"/>
      <c r="K61" s="64"/>
    </row>
    <row r="62" spans="5:11" ht="39.950000000000003" customHeight="1">
      <c r="E62" s="64"/>
      <c r="F62" s="64"/>
      <c r="G62" s="64"/>
      <c r="H62" s="64"/>
      <c r="I62" s="64"/>
      <c r="J62" s="64"/>
      <c r="K62" s="64"/>
    </row>
    <row r="63" spans="5:11" ht="39.950000000000003" customHeight="1">
      <c r="E63" s="64"/>
      <c r="F63" s="64"/>
      <c r="G63" s="64"/>
      <c r="H63" s="64"/>
      <c r="I63" s="64"/>
      <c r="J63" s="64"/>
      <c r="K63" s="64"/>
    </row>
    <row r="64" spans="5:11" ht="39.950000000000003" customHeight="1">
      <c r="E64" s="64"/>
      <c r="F64" s="64"/>
      <c r="G64" s="64"/>
      <c r="H64" s="64"/>
      <c r="I64" s="64"/>
      <c r="J64" s="64"/>
      <c r="K64" s="64"/>
    </row>
    <row r="65" spans="5:11" ht="39.950000000000003" customHeight="1">
      <c r="E65" s="64"/>
      <c r="F65" s="64"/>
      <c r="G65" s="64"/>
      <c r="H65" s="64"/>
      <c r="I65" s="64"/>
      <c r="J65" s="64"/>
      <c r="K65" s="64"/>
    </row>
    <row r="66" spans="5:11" ht="39.950000000000003" customHeight="1">
      <c r="E66" s="64"/>
      <c r="F66" s="64"/>
      <c r="G66" s="64"/>
      <c r="H66" s="64"/>
      <c r="I66" s="64"/>
      <c r="J66" s="64"/>
      <c r="K66" s="64"/>
    </row>
    <row r="67" spans="5:11" ht="39.950000000000003" customHeight="1">
      <c r="E67" s="64"/>
      <c r="F67" s="64"/>
      <c r="G67" s="64"/>
      <c r="H67" s="64"/>
      <c r="I67" s="64"/>
      <c r="J67" s="64"/>
      <c r="K67" s="64"/>
    </row>
    <row r="68" spans="5:11" ht="39.950000000000003" customHeight="1">
      <c r="E68" s="64"/>
      <c r="F68" s="64"/>
      <c r="G68" s="64"/>
      <c r="H68" s="64"/>
      <c r="I68" s="64"/>
      <c r="J68" s="64"/>
      <c r="K68" s="64"/>
    </row>
    <row r="69" spans="5:11" ht="39.950000000000003" customHeight="1">
      <c r="E69" s="64"/>
      <c r="F69" s="64"/>
      <c r="G69" s="64"/>
      <c r="H69" s="64"/>
      <c r="I69" s="64"/>
      <c r="J69" s="64"/>
      <c r="K69" s="64"/>
    </row>
    <row r="70" spans="5:11" ht="39.950000000000003" customHeight="1">
      <c r="E70" s="64"/>
      <c r="F70" s="64"/>
      <c r="G70" s="64"/>
      <c r="H70" s="64"/>
      <c r="I70" s="64"/>
      <c r="J70" s="64"/>
      <c r="K70" s="64"/>
    </row>
    <row r="71" spans="5:11" ht="39.950000000000003" customHeight="1">
      <c r="E71" s="64"/>
      <c r="F71" s="64"/>
      <c r="G71" s="64"/>
      <c r="H71" s="64"/>
      <c r="I71" s="64"/>
      <c r="J71" s="64"/>
      <c r="K71" s="64"/>
    </row>
    <row r="72" spans="5:11" ht="39.950000000000003" customHeight="1">
      <c r="E72" s="64"/>
      <c r="F72" s="64"/>
      <c r="G72" s="64"/>
      <c r="H72" s="64"/>
      <c r="I72" s="64"/>
      <c r="J72" s="64"/>
      <c r="K72" s="64"/>
    </row>
    <row r="73" spans="5:11" ht="39.950000000000003" customHeight="1">
      <c r="E73" s="64"/>
      <c r="F73" s="64"/>
      <c r="G73" s="64"/>
      <c r="H73" s="64"/>
      <c r="I73" s="64"/>
      <c r="J73" s="64"/>
      <c r="K73" s="64"/>
    </row>
    <row r="74" spans="5:11" ht="39.950000000000003" customHeight="1">
      <c r="E74" s="64"/>
      <c r="F74" s="64"/>
      <c r="G74" s="64"/>
      <c r="H74" s="64"/>
      <c r="I74" s="64"/>
      <c r="J74" s="64"/>
      <c r="K74" s="64"/>
    </row>
    <row r="75" spans="5:11" ht="39.950000000000003" customHeight="1">
      <c r="E75" s="64"/>
      <c r="F75" s="64"/>
      <c r="G75" s="64"/>
      <c r="H75" s="64"/>
      <c r="I75" s="64"/>
      <c r="J75" s="64"/>
      <c r="K75" s="64"/>
    </row>
    <row r="76" spans="5:11" ht="39.950000000000003" customHeight="1">
      <c r="E76" s="64"/>
      <c r="F76" s="64"/>
      <c r="G76" s="64"/>
      <c r="H76" s="64"/>
      <c r="I76" s="64"/>
      <c r="J76" s="64"/>
      <c r="K76" s="64"/>
    </row>
    <row r="77" spans="5:11" ht="39.950000000000003" customHeight="1">
      <c r="E77" s="64"/>
      <c r="F77" s="64"/>
      <c r="G77" s="64"/>
      <c r="H77" s="64"/>
      <c r="I77" s="64"/>
      <c r="J77" s="64"/>
      <c r="K77" s="64"/>
    </row>
    <row r="78" spans="5:11" ht="39.950000000000003" customHeight="1">
      <c r="E78" s="64"/>
      <c r="F78" s="64"/>
      <c r="G78" s="64"/>
      <c r="H78" s="64"/>
      <c r="I78" s="64"/>
      <c r="J78" s="64"/>
      <c r="K78" s="64"/>
    </row>
    <row r="79" spans="5:11" ht="39.950000000000003" customHeight="1">
      <c r="E79" s="64"/>
      <c r="F79" s="64"/>
      <c r="G79" s="64"/>
      <c r="H79" s="64"/>
      <c r="I79" s="64"/>
      <c r="J79" s="64"/>
      <c r="K79" s="64"/>
    </row>
    <row r="80" spans="5:11" ht="39.950000000000003" customHeight="1">
      <c r="E80" s="64"/>
      <c r="F80" s="64"/>
      <c r="G80" s="64"/>
      <c r="H80" s="64"/>
      <c r="I80" s="64"/>
      <c r="J80" s="64"/>
      <c r="K80" s="64"/>
    </row>
    <row r="81" spans="5:11" ht="39.950000000000003" customHeight="1">
      <c r="E81" s="64"/>
      <c r="F81" s="64"/>
      <c r="G81" s="64"/>
      <c r="H81" s="64"/>
      <c r="I81" s="64"/>
      <c r="J81" s="64"/>
      <c r="K81" s="64"/>
    </row>
    <row r="82" spans="5:11" ht="39.950000000000003" customHeight="1">
      <c r="E82" s="64"/>
      <c r="F82" s="64"/>
      <c r="G82" s="64"/>
      <c r="H82" s="64"/>
      <c r="I82" s="64"/>
      <c r="J82" s="64"/>
      <c r="K82" s="64"/>
    </row>
    <row r="83" spans="5:11" ht="39.950000000000003" customHeight="1">
      <c r="E83" s="64"/>
      <c r="F83" s="64"/>
      <c r="G83" s="64"/>
      <c r="H83" s="64"/>
      <c r="I83" s="64"/>
      <c r="J83" s="64"/>
      <c r="K83" s="64"/>
    </row>
    <row r="84" spans="5:11" ht="39.950000000000003" customHeight="1">
      <c r="E84" s="64"/>
      <c r="F84" s="64"/>
      <c r="G84" s="64"/>
      <c r="H84" s="64"/>
      <c r="I84" s="64"/>
      <c r="J84" s="64"/>
      <c r="K84" s="64"/>
    </row>
    <row r="85" spans="5:11" ht="39.950000000000003" customHeight="1">
      <c r="E85" s="64"/>
      <c r="F85" s="64"/>
      <c r="G85" s="64"/>
      <c r="H85" s="64"/>
      <c r="I85" s="64"/>
      <c r="J85" s="64"/>
      <c r="K85" s="64"/>
    </row>
    <row r="86" spans="5:11" ht="39.950000000000003" customHeight="1">
      <c r="E86" s="64"/>
      <c r="F86" s="64"/>
      <c r="G86" s="64"/>
      <c r="H86" s="64"/>
      <c r="I86" s="64"/>
      <c r="J86" s="64"/>
      <c r="K86" s="64"/>
    </row>
    <row r="87" spans="5:11" ht="39.950000000000003" customHeight="1">
      <c r="E87" s="64"/>
      <c r="F87" s="64"/>
      <c r="G87" s="64"/>
      <c r="H87" s="64"/>
      <c r="I87" s="64"/>
      <c r="J87" s="64"/>
      <c r="K87" s="64"/>
    </row>
    <row r="88" spans="5:11" ht="39.950000000000003" customHeight="1">
      <c r="E88" s="64"/>
      <c r="F88" s="64"/>
      <c r="G88" s="64"/>
      <c r="H88" s="64"/>
      <c r="I88" s="64"/>
      <c r="J88" s="64"/>
      <c r="K88" s="64"/>
    </row>
    <row r="89" spans="5:11" ht="39.950000000000003" customHeight="1">
      <c r="E89" s="64"/>
      <c r="F89" s="64"/>
      <c r="G89" s="64"/>
      <c r="H89" s="64"/>
      <c r="I89" s="64"/>
      <c r="J89" s="64"/>
      <c r="K89" s="64"/>
    </row>
    <row r="90" spans="5:11" ht="39.950000000000003" customHeight="1">
      <c r="E90" s="64"/>
      <c r="F90" s="64"/>
      <c r="G90" s="64"/>
      <c r="H90" s="64"/>
      <c r="I90" s="64"/>
      <c r="J90" s="64"/>
      <c r="K90" s="64"/>
    </row>
    <row r="91" spans="5:11" ht="39.950000000000003" customHeight="1">
      <c r="E91" s="64"/>
      <c r="F91" s="64"/>
      <c r="G91" s="64"/>
      <c r="H91" s="64"/>
      <c r="I91" s="64"/>
      <c r="J91" s="64"/>
      <c r="K91" s="64"/>
    </row>
    <row r="92" spans="5:11" ht="39.950000000000003" customHeight="1">
      <c r="E92" s="64"/>
      <c r="F92" s="64"/>
      <c r="G92" s="64"/>
      <c r="H92" s="64"/>
      <c r="I92" s="64"/>
      <c r="J92" s="64"/>
      <c r="K92" s="64"/>
    </row>
    <row r="93" spans="5:11" ht="39.950000000000003" customHeight="1">
      <c r="E93" s="64"/>
      <c r="F93" s="64"/>
      <c r="G93" s="64"/>
      <c r="H93" s="64"/>
      <c r="I93" s="64"/>
      <c r="J93" s="64"/>
      <c r="K93" s="64"/>
    </row>
    <row r="94" spans="5:11" ht="39.950000000000003" customHeight="1">
      <c r="E94" s="64"/>
      <c r="F94" s="64"/>
      <c r="G94" s="64"/>
      <c r="H94" s="64"/>
      <c r="I94" s="64"/>
      <c r="J94" s="64"/>
      <c r="K94" s="64"/>
    </row>
    <row r="95" spans="5:11" ht="39.950000000000003" customHeight="1">
      <c r="E95" s="64"/>
      <c r="F95" s="64"/>
      <c r="G95" s="64"/>
      <c r="H95" s="64"/>
      <c r="I95" s="64"/>
      <c r="J95" s="64"/>
      <c r="K95" s="64"/>
    </row>
    <row r="96" spans="5:11" ht="39.950000000000003" customHeight="1">
      <c r="E96" s="64"/>
      <c r="F96" s="64"/>
      <c r="G96" s="64"/>
      <c r="H96" s="64"/>
      <c r="I96" s="64"/>
      <c r="J96" s="64"/>
      <c r="K96" s="64"/>
    </row>
    <row r="97" spans="5:11" ht="39.950000000000003" customHeight="1">
      <c r="E97" s="64"/>
      <c r="F97" s="64"/>
      <c r="G97" s="64"/>
      <c r="H97" s="64"/>
      <c r="I97" s="64"/>
      <c r="J97" s="64"/>
      <c r="K97" s="64"/>
    </row>
    <row r="98" spans="5:11" ht="39.950000000000003" customHeight="1">
      <c r="E98" s="64"/>
      <c r="F98" s="64"/>
      <c r="G98" s="64"/>
      <c r="H98" s="64"/>
      <c r="I98" s="64"/>
      <c r="J98" s="64"/>
      <c r="K98" s="64"/>
    </row>
    <row r="99" spans="5:11" ht="39.950000000000003" customHeight="1">
      <c r="E99" s="64"/>
      <c r="F99" s="64"/>
      <c r="G99" s="64"/>
      <c r="H99" s="64"/>
      <c r="I99" s="64"/>
      <c r="J99" s="64"/>
      <c r="K99" s="64"/>
    </row>
    <row r="100" spans="5:11" ht="39.950000000000003" customHeight="1">
      <c r="E100" s="64"/>
      <c r="F100" s="64"/>
      <c r="G100" s="64"/>
      <c r="H100" s="64"/>
      <c r="I100" s="64"/>
      <c r="J100" s="64"/>
      <c r="K100" s="64"/>
    </row>
    <row r="101" spans="5:11" ht="39.950000000000003" customHeight="1">
      <c r="E101" s="64"/>
      <c r="F101" s="64"/>
      <c r="G101" s="64"/>
      <c r="H101" s="64"/>
      <c r="I101" s="64"/>
      <c r="J101" s="64"/>
      <c r="K101" s="64"/>
    </row>
    <row r="102" spans="5:11" ht="39.950000000000003" customHeight="1">
      <c r="E102" s="64"/>
      <c r="F102" s="64"/>
      <c r="G102" s="64"/>
      <c r="H102" s="64"/>
      <c r="I102" s="64"/>
      <c r="J102" s="64"/>
      <c r="K102" s="64"/>
    </row>
    <row r="103" spans="5:11" ht="39.950000000000003" customHeight="1">
      <c r="E103" s="64"/>
      <c r="F103" s="64"/>
      <c r="G103" s="64"/>
      <c r="H103" s="64"/>
      <c r="I103" s="64"/>
      <c r="J103" s="64"/>
      <c r="K103" s="64"/>
    </row>
    <row r="104" spans="5:11" ht="39.950000000000003" customHeight="1">
      <c r="E104" s="64"/>
      <c r="F104" s="64"/>
      <c r="G104" s="64"/>
      <c r="H104" s="64"/>
      <c r="I104" s="64"/>
      <c r="J104" s="64"/>
      <c r="K104" s="64"/>
    </row>
    <row r="105" spans="5:11" ht="39.950000000000003" customHeight="1">
      <c r="E105" s="64"/>
      <c r="F105" s="64"/>
      <c r="G105" s="64"/>
      <c r="H105" s="64"/>
      <c r="I105" s="64"/>
      <c r="J105" s="64"/>
      <c r="K105" s="64"/>
    </row>
    <row r="106" spans="5:11" ht="39.950000000000003" customHeight="1">
      <c r="E106" s="64"/>
      <c r="F106" s="64"/>
      <c r="G106" s="64"/>
      <c r="H106" s="64"/>
      <c r="I106" s="64"/>
      <c r="J106" s="64"/>
      <c r="K106" s="64"/>
    </row>
    <row r="107" spans="5:11" ht="39.950000000000003" customHeight="1">
      <c r="E107" s="64"/>
      <c r="F107" s="64"/>
      <c r="G107" s="64"/>
      <c r="H107" s="64"/>
      <c r="I107" s="64"/>
      <c r="J107" s="64"/>
      <c r="K107" s="64"/>
    </row>
    <row r="108" spans="5:11" ht="39.950000000000003" customHeight="1">
      <c r="E108" s="64"/>
      <c r="F108" s="64"/>
      <c r="G108" s="64"/>
      <c r="H108" s="64"/>
      <c r="I108" s="64"/>
      <c r="J108" s="64"/>
      <c r="K108" s="64"/>
    </row>
    <row r="109" spans="5:11" ht="39.950000000000003" customHeight="1">
      <c r="E109" s="64"/>
      <c r="F109" s="64"/>
      <c r="G109" s="64"/>
      <c r="H109" s="64"/>
      <c r="I109" s="64"/>
      <c r="J109" s="64"/>
      <c r="K109" s="64"/>
    </row>
    <row r="110" spans="5:11" ht="39.950000000000003" customHeight="1">
      <c r="E110" s="64"/>
      <c r="F110" s="64"/>
      <c r="G110" s="64"/>
      <c r="H110" s="64"/>
      <c r="I110" s="64"/>
      <c r="J110" s="64"/>
      <c r="K110" s="64"/>
    </row>
    <row r="111" spans="5:11" ht="39.950000000000003" customHeight="1">
      <c r="E111" s="64"/>
      <c r="F111" s="64"/>
      <c r="G111" s="64"/>
      <c r="H111" s="64"/>
      <c r="I111" s="64"/>
      <c r="J111" s="64"/>
      <c r="K111" s="64"/>
    </row>
    <row r="112" spans="5:11" ht="39.950000000000003" customHeight="1">
      <c r="E112" s="64"/>
      <c r="F112" s="64"/>
      <c r="G112" s="64"/>
      <c r="H112" s="64"/>
      <c r="I112" s="64"/>
      <c r="J112" s="64"/>
      <c r="K112" s="64"/>
    </row>
    <row r="113" spans="5:11" ht="39.950000000000003" customHeight="1">
      <c r="E113" s="64"/>
      <c r="F113" s="64"/>
      <c r="G113" s="64"/>
      <c r="H113" s="64"/>
      <c r="I113" s="64"/>
      <c r="J113" s="64"/>
      <c r="K113" s="64"/>
    </row>
    <row r="114" spans="5:11" ht="39.950000000000003" customHeight="1">
      <c r="E114" s="64"/>
      <c r="F114" s="64"/>
      <c r="G114" s="64"/>
      <c r="H114" s="64"/>
      <c r="I114" s="64"/>
      <c r="J114" s="64"/>
      <c r="K114" s="64"/>
    </row>
    <row r="115" spans="5:11" ht="39.950000000000003" customHeight="1">
      <c r="E115" s="64"/>
      <c r="F115" s="64"/>
      <c r="G115" s="64"/>
      <c r="H115" s="64"/>
      <c r="I115" s="64"/>
      <c r="J115" s="64"/>
      <c r="K115" s="64"/>
    </row>
    <row r="116" spans="5:11" ht="39.950000000000003" customHeight="1">
      <c r="E116" s="64"/>
      <c r="F116" s="64"/>
      <c r="G116" s="64"/>
      <c r="H116" s="64"/>
      <c r="I116" s="64"/>
      <c r="J116" s="64"/>
      <c r="K116" s="64"/>
    </row>
    <row r="117" spans="5:11" ht="39.950000000000003" customHeight="1">
      <c r="E117" s="64"/>
      <c r="F117" s="64"/>
      <c r="G117" s="64"/>
      <c r="H117" s="64"/>
      <c r="I117" s="64"/>
      <c r="J117" s="64"/>
      <c r="K117" s="64"/>
    </row>
    <row r="118" spans="5:11" ht="39.950000000000003" customHeight="1">
      <c r="E118" s="64"/>
      <c r="F118" s="64"/>
      <c r="G118" s="64"/>
      <c r="H118" s="64"/>
      <c r="I118" s="64"/>
      <c r="J118" s="64"/>
      <c r="K118" s="64"/>
    </row>
    <row r="119" spans="5:11" ht="39.950000000000003" customHeight="1">
      <c r="E119" s="64"/>
      <c r="F119" s="64"/>
      <c r="G119" s="64"/>
      <c r="H119" s="64"/>
      <c r="I119" s="64"/>
      <c r="J119" s="64"/>
      <c r="K119" s="64"/>
    </row>
    <row r="120" spans="5:11" ht="39.950000000000003" customHeight="1">
      <c r="E120" s="64"/>
      <c r="F120" s="64"/>
      <c r="G120" s="64"/>
      <c r="H120" s="64"/>
      <c r="I120" s="64"/>
      <c r="J120" s="64"/>
      <c r="K120" s="64"/>
    </row>
    <row r="121" spans="5:11" ht="39.950000000000003" customHeight="1">
      <c r="E121" s="64"/>
      <c r="F121" s="64"/>
      <c r="G121" s="64"/>
      <c r="H121" s="64"/>
      <c r="I121" s="64"/>
      <c r="J121" s="64"/>
      <c r="K121" s="64"/>
    </row>
    <row r="122" spans="5:11" ht="39.950000000000003" customHeight="1">
      <c r="E122" s="64"/>
      <c r="F122" s="64"/>
      <c r="G122" s="64"/>
      <c r="H122" s="64"/>
      <c r="I122" s="64"/>
      <c r="J122" s="64"/>
      <c r="K122" s="64"/>
    </row>
    <row r="123" spans="5:11" ht="39.950000000000003" customHeight="1">
      <c r="E123" s="64"/>
      <c r="F123" s="64"/>
      <c r="G123" s="64"/>
      <c r="H123" s="64"/>
      <c r="I123" s="64"/>
      <c r="J123" s="64"/>
      <c r="K123" s="64"/>
    </row>
    <row r="124" spans="5:11" ht="39.950000000000003" customHeight="1">
      <c r="E124" s="64"/>
      <c r="F124" s="64"/>
      <c r="G124" s="64"/>
      <c r="H124" s="64"/>
      <c r="I124" s="64"/>
      <c r="J124" s="64"/>
      <c r="K124" s="64"/>
    </row>
    <row r="125" spans="5:11" ht="39.950000000000003" customHeight="1">
      <c r="E125" s="64"/>
      <c r="F125" s="64"/>
      <c r="G125" s="64"/>
      <c r="H125" s="64"/>
      <c r="I125" s="64"/>
      <c r="J125" s="64"/>
      <c r="K125" s="64"/>
    </row>
    <row r="126" spans="5:11" ht="39.950000000000003" customHeight="1">
      <c r="E126" s="64"/>
      <c r="F126" s="64"/>
      <c r="G126" s="64"/>
      <c r="H126" s="64"/>
      <c r="I126" s="64"/>
      <c r="J126" s="64"/>
      <c r="K126" s="64"/>
    </row>
    <row r="127" spans="5:11" ht="39.950000000000003" customHeight="1">
      <c r="E127" s="64"/>
      <c r="F127" s="64"/>
      <c r="G127" s="64"/>
      <c r="H127" s="64"/>
      <c r="I127" s="64"/>
      <c r="J127" s="64"/>
      <c r="K127" s="64"/>
    </row>
    <row r="128" spans="5:11" ht="39.950000000000003" customHeight="1">
      <c r="E128" s="64"/>
      <c r="F128" s="64"/>
      <c r="G128" s="64"/>
      <c r="H128" s="64"/>
      <c r="I128" s="64"/>
      <c r="J128" s="64"/>
      <c r="K128" s="64"/>
    </row>
    <row r="129" spans="5:11" ht="39.950000000000003" customHeight="1">
      <c r="E129" s="64"/>
      <c r="F129" s="64"/>
      <c r="G129" s="64"/>
      <c r="H129" s="64"/>
      <c r="I129" s="64"/>
      <c r="J129" s="64"/>
      <c r="K129" s="64"/>
    </row>
    <row r="130" spans="5:11" ht="39.950000000000003" customHeight="1">
      <c r="E130" s="64"/>
      <c r="F130" s="64"/>
      <c r="G130" s="64"/>
      <c r="H130" s="64"/>
      <c r="I130" s="64"/>
      <c r="J130" s="64"/>
      <c r="K130" s="64"/>
    </row>
    <row r="131" spans="5:11" ht="39.950000000000003" customHeight="1">
      <c r="E131" s="64"/>
      <c r="F131" s="64"/>
      <c r="G131" s="64"/>
      <c r="H131" s="64"/>
      <c r="I131" s="64"/>
      <c r="J131" s="64"/>
      <c r="K131" s="64"/>
    </row>
    <row r="132" spans="5:11" ht="39.950000000000003" customHeight="1">
      <c r="E132" s="64"/>
      <c r="F132" s="64"/>
      <c r="G132" s="64"/>
      <c r="H132" s="64"/>
      <c r="I132" s="64"/>
      <c r="J132" s="64"/>
      <c r="K132" s="64"/>
    </row>
    <row r="133" spans="5:11" ht="39.950000000000003" customHeight="1">
      <c r="E133" s="64"/>
      <c r="F133" s="64"/>
      <c r="G133" s="64"/>
      <c r="H133" s="64"/>
      <c r="I133" s="64"/>
      <c r="J133" s="64"/>
      <c r="K133" s="64"/>
    </row>
    <row r="134" spans="5:11" ht="39.950000000000003" customHeight="1">
      <c r="E134" s="64"/>
      <c r="F134" s="64"/>
      <c r="G134" s="64"/>
      <c r="H134" s="64"/>
      <c r="I134" s="64"/>
      <c r="J134" s="64"/>
      <c r="K134" s="64"/>
    </row>
    <row r="135" spans="5:11" ht="39.950000000000003" customHeight="1">
      <c r="E135" s="64"/>
      <c r="F135" s="64"/>
      <c r="G135" s="64"/>
      <c r="H135" s="64"/>
      <c r="I135" s="64"/>
      <c r="J135" s="64"/>
      <c r="K135" s="64"/>
    </row>
    <row r="136" spans="5:11" ht="39.950000000000003" customHeight="1">
      <c r="E136" s="64"/>
      <c r="F136" s="64"/>
      <c r="G136" s="64"/>
      <c r="H136" s="64"/>
      <c r="I136" s="64"/>
      <c r="J136" s="64"/>
      <c r="K136" s="64"/>
    </row>
    <row r="137" spans="5:11" ht="39.950000000000003" customHeight="1">
      <c r="E137" s="64"/>
      <c r="F137" s="64"/>
      <c r="G137" s="64"/>
      <c r="H137" s="64"/>
      <c r="I137" s="64"/>
      <c r="J137" s="64"/>
      <c r="K137" s="64"/>
    </row>
    <row r="138" spans="5:11" ht="39.950000000000003" customHeight="1">
      <c r="E138" s="64"/>
      <c r="F138" s="64"/>
      <c r="G138" s="64"/>
      <c r="H138" s="64"/>
      <c r="I138" s="64"/>
      <c r="J138" s="64"/>
      <c r="K138" s="64"/>
    </row>
    <row r="139" spans="5:11" ht="39.950000000000003" customHeight="1">
      <c r="E139" s="64"/>
      <c r="F139" s="64"/>
      <c r="G139" s="64"/>
      <c r="H139" s="64"/>
      <c r="I139" s="64"/>
      <c r="J139" s="64"/>
      <c r="K139" s="64"/>
    </row>
    <row r="140" spans="5:11" ht="39.950000000000003" customHeight="1">
      <c r="E140" s="64"/>
      <c r="F140" s="64"/>
      <c r="G140" s="64"/>
      <c r="H140" s="64"/>
      <c r="I140" s="64"/>
      <c r="J140" s="64"/>
      <c r="K140" s="64"/>
    </row>
    <row r="141" spans="5:11" ht="39.950000000000003" customHeight="1">
      <c r="E141" s="64"/>
      <c r="F141" s="64"/>
      <c r="G141" s="64"/>
      <c r="H141" s="64"/>
      <c r="I141" s="64"/>
      <c r="J141" s="64"/>
      <c r="K141" s="64"/>
    </row>
    <row r="142" spans="5:11" ht="39.950000000000003" customHeight="1">
      <c r="E142" s="64"/>
      <c r="F142" s="64"/>
      <c r="G142" s="64"/>
      <c r="H142" s="64"/>
      <c r="I142" s="64"/>
      <c r="J142" s="64"/>
      <c r="K142" s="64"/>
    </row>
    <row r="143" spans="5:11" ht="39.950000000000003" customHeight="1">
      <c r="E143" s="64"/>
      <c r="F143" s="64"/>
      <c r="G143" s="64"/>
      <c r="H143" s="64"/>
      <c r="I143" s="64"/>
      <c r="J143" s="64"/>
      <c r="K143" s="64"/>
    </row>
    <row r="144" spans="5:11" ht="39.950000000000003" customHeight="1">
      <c r="E144" s="64"/>
      <c r="F144" s="64"/>
      <c r="G144" s="64"/>
      <c r="H144" s="64"/>
      <c r="I144" s="64"/>
      <c r="J144" s="64"/>
      <c r="K144" s="64"/>
    </row>
    <row r="145" spans="5:11" ht="39.950000000000003" customHeight="1">
      <c r="E145" s="64"/>
      <c r="F145" s="64"/>
      <c r="G145" s="64"/>
      <c r="H145" s="64"/>
      <c r="I145" s="64"/>
      <c r="J145" s="64"/>
      <c r="K145" s="64"/>
    </row>
    <row r="146" spans="5:11" ht="39.950000000000003" customHeight="1">
      <c r="E146" s="64"/>
      <c r="F146" s="64"/>
      <c r="G146" s="64"/>
      <c r="H146" s="64"/>
      <c r="I146" s="64"/>
      <c r="J146" s="64"/>
      <c r="K146" s="64"/>
    </row>
    <row r="147" spans="5:11" ht="39.950000000000003" customHeight="1">
      <c r="E147" s="64"/>
      <c r="F147" s="64"/>
      <c r="G147" s="64"/>
      <c r="H147" s="64"/>
      <c r="I147" s="64"/>
      <c r="J147" s="64"/>
      <c r="K147" s="64"/>
    </row>
    <row r="148" spans="5:11" ht="39.950000000000003" customHeight="1">
      <c r="E148" s="64"/>
      <c r="F148" s="64"/>
      <c r="G148" s="64"/>
      <c r="H148" s="64"/>
      <c r="I148" s="64"/>
      <c r="J148" s="64"/>
      <c r="K148" s="64"/>
    </row>
    <row r="149" spans="5:11" ht="39.950000000000003" customHeight="1">
      <c r="E149" s="64"/>
      <c r="F149" s="64"/>
      <c r="G149" s="64"/>
      <c r="H149" s="64"/>
      <c r="I149" s="64"/>
      <c r="J149" s="64"/>
      <c r="K149" s="64"/>
    </row>
    <row r="150" spans="5:11" ht="39.950000000000003" customHeight="1">
      <c r="E150" s="64"/>
      <c r="F150" s="64"/>
      <c r="G150" s="64"/>
      <c r="H150" s="64"/>
      <c r="I150" s="64"/>
      <c r="J150" s="64"/>
      <c r="K150" s="64"/>
    </row>
    <row r="151" spans="5:11" ht="39.950000000000003" customHeight="1">
      <c r="E151" s="64"/>
      <c r="F151" s="64"/>
      <c r="G151" s="64"/>
      <c r="H151" s="64"/>
      <c r="I151" s="64"/>
      <c r="J151" s="64"/>
      <c r="K151" s="64"/>
    </row>
    <row r="152" spans="5:11" ht="39.950000000000003" customHeight="1">
      <c r="E152" s="64"/>
      <c r="F152" s="64"/>
      <c r="G152" s="64"/>
      <c r="H152" s="64"/>
      <c r="I152" s="64"/>
      <c r="J152" s="64"/>
      <c r="K152" s="64"/>
    </row>
    <row r="153" spans="5:11" ht="39.950000000000003" customHeight="1">
      <c r="E153" s="64"/>
      <c r="F153" s="64"/>
      <c r="G153" s="64"/>
      <c r="H153" s="64"/>
      <c r="I153" s="64"/>
      <c r="J153" s="64"/>
      <c r="K153" s="64"/>
    </row>
    <row r="154" spans="5:11" ht="39.950000000000003" customHeight="1">
      <c r="E154" s="64"/>
      <c r="F154" s="64"/>
      <c r="G154" s="64"/>
      <c r="H154" s="64"/>
      <c r="I154" s="64"/>
      <c r="J154" s="64"/>
      <c r="K154" s="64"/>
    </row>
    <row r="155" spans="5:11" ht="39.950000000000003" customHeight="1">
      <c r="E155" s="64"/>
      <c r="F155" s="64"/>
      <c r="G155" s="64"/>
      <c r="H155" s="64"/>
      <c r="I155" s="64"/>
      <c r="J155" s="64"/>
      <c r="K155" s="64"/>
    </row>
    <row r="156" spans="5:11" ht="39.950000000000003" customHeight="1">
      <c r="E156" s="64"/>
      <c r="F156" s="64"/>
      <c r="G156" s="64"/>
      <c r="H156" s="64"/>
      <c r="I156" s="64"/>
      <c r="J156" s="64"/>
      <c r="K156" s="64"/>
    </row>
    <row r="157" spans="5:11" ht="39.950000000000003" customHeight="1">
      <c r="E157" s="64"/>
      <c r="F157" s="64"/>
      <c r="G157" s="64"/>
      <c r="H157" s="64"/>
      <c r="I157" s="64"/>
      <c r="J157" s="64"/>
      <c r="K157" s="64"/>
    </row>
    <row r="158" spans="5:11" ht="39.950000000000003" customHeight="1">
      <c r="E158" s="64"/>
      <c r="F158" s="64"/>
      <c r="G158" s="64"/>
      <c r="H158" s="64"/>
      <c r="I158" s="64"/>
      <c r="J158" s="64"/>
      <c r="K158" s="64"/>
    </row>
    <row r="159" spans="5:11" ht="39.950000000000003" customHeight="1">
      <c r="E159" s="64"/>
      <c r="F159" s="64"/>
      <c r="G159" s="64"/>
      <c r="H159" s="64"/>
      <c r="I159" s="64"/>
      <c r="J159" s="64"/>
      <c r="K159" s="64"/>
    </row>
    <row r="160" spans="5:11" ht="39.950000000000003" customHeight="1">
      <c r="E160" s="64"/>
      <c r="F160" s="64"/>
      <c r="G160" s="64"/>
      <c r="H160" s="64"/>
      <c r="I160" s="64"/>
      <c r="J160" s="64"/>
      <c r="K160" s="64"/>
    </row>
    <row r="161" spans="5:11" ht="39.950000000000003" customHeight="1">
      <c r="E161" s="64"/>
      <c r="F161" s="64"/>
      <c r="G161" s="64"/>
      <c r="H161" s="64"/>
      <c r="I161" s="64"/>
      <c r="J161" s="64"/>
      <c r="K161" s="64"/>
    </row>
    <row r="162" spans="5:11" ht="39.950000000000003" customHeight="1">
      <c r="E162" s="64"/>
      <c r="F162" s="64"/>
      <c r="G162" s="64"/>
      <c r="H162" s="64"/>
      <c r="I162" s="64"/>
      <c r="J162" s="64"/>
      <c r="K162" s="64"/>
    </row>
    <row r="163" spans="5:11" ht="39.950000000000003" customHeight="1">
      <c r="E163" s="64"/>
      <c r="F163" s="64"/>
      <c r="G163" s="64"/>
      <c r="H163" s="64"/>
      <c r="I163" s="64"/>
      <c r="J163" s="64"/>
      <c r="K163" s="64"/>
    </row>
    <row r="164" spans="5:11" ht="39.950000000000003" customHeight="1">
      <c r="E164" s="64"/>
      <c r="F164" s="64"/>
      <c r="G164" s="64"/>
      <c r="H164" s="64"/>
      <c r="I164" s="64"/>
      <c r="J164" s="64"/>
      <c r="K164" s="64"/>
    </row>
    <row r="165" spans="5:11" ht="39.950000000000003" customHeight="1">
      <c r="E165" s="64"/>
      <c r="F165" s="64"/>
      <c r="G165" s="64"/>
      <c r="H165" s="64"/>
      <c r="I165" s="64"/>
      <c r="J165" s="64"/>
      <c r="K165" s="64"/>
    </row>
    <row r="166" spans="5:11" ht="39.950000000000003" customHeight="1">
      <c r="E166" s="64"/>
      <c r="F166" s="64"/>
      <c r="G166" s="64"/>
      <c r="H166" s="64"/>
      <c r="I166" s="64"/>
      <c r="J166" s="64"/>
      <c r="K166" s="64"/>
    </row>
    <row r="167" spans="5:11" ht="39.950000000000003" customHeight="1">
      <c r="E167" s="64"/>
      <c r="F167" s="64"/>
      <c r="G167" s="64"/>
      <c r="H167" s="64"/>
      <c r="I167" s="64"/>
      <c r="J167" s="64"/>
      <c r="K167" s="64"/>
    </row>
    <row r="168" spans="5:11" ht="39.950000000000003" customHeight="1">
      <c r="E168" s="64"/>
      <c r="F168" s="64"/>
      <c r="G168" s="64"/>
      <c r="H168" s="64"/>
      <c r="I168" s="64"/>
      <c r="J168" s="64"/>
      <c r="K168" s="64"/>
    </row>
    <row r="169" spans="5:11" ht="39.950000000000003" customHeight="1">
      <c r="E169" s="64"/>
      <c r="F169" s="64"/>
      <c r="G169" s="64"/>
      <c r="H169" s="64"/>
      <c r="I169" s="64"/>
      <c r="J169" s="64"/>
      <c r="K169" s="64"/>
    </row>
    <row r="170" spans="5:11" ht="39.950000000000003" customHeight="1">
      <c r="E170" s="64"/>
      <c r="F170" s="64"/>
      <c r="G170" s="64"/>
      <c r="H170" s="64"/>
      <c r="I170" s="64"/>
      <c r="J170" s="64"/>
      <c r="K170" s="64"/>
    </row>
    <row r="171" spans="5:11" ht="39.950000000000003" customHeight="1">
      <c r="E171" s="64"/>
      <c r="F171" s="64"/>
      <c r="G171" s="64"/>
      <c r="H171" s="64"/>
      <c r="I171" s="64"/>
      <c r="J171" s="64"/>
      <c r="K171" s="64"/>
    </row>
    <row r="172" spans="5:11" ht="39.950000000000003" customHeight="1">
      <c r="E172" s="64"/>
      <c r="F172" s="64"/>
      <c r="G172" s="64"/>
      <c r="H172" s="64"/>
      <c r="I172" s="64"/>
      <c r="J172" s="64"/>
      <c r="K172" s="64"/>
    </row>
    <row r="173" spans="5:11" ht="39.950000000000003" customHeight="1">
      <c r="E173" s="64"/>
      <c r="F173" s="64"/>
      <c r="G173" s="64"/>
      <c r="H173" s="64"/>
      <c r="I173" s="64"/>
      <c r="J173" s="64"/>
      <c r="K173" s="64"/>
    </row>
    <row r="174" spans="5:11" ht="39.950000000000003" customHeight="1">
      <c r="E174" s="64"/>
      <c r="F174" s="64"/>
      <c r="G174" s="64"/>
      <c r="H174" s="64"/>
      <c r="I174" s="64"/>
      <c r="J174" s="64"/>
      <c r="K174" s="64"/>
    </row>
    <row r="175" spans="5:11" ht="39.950000000000003" customHeight="1">
      <c r="E175" s="64"/>
      <c r="F175" s="64"/>
      <c r="G175" s="64"/>
      <c r="H175" s="64"/>
      <c r="I175" s="64"/>
      <c r="J175" s="64"/>
      <c r="K175" s="64"/>
    </row>
    <row r="176" spans="5:11" ht="39.950000000000003" customHeight="1">
      <c r="E176" s="64"/>
      <c r="F176" s="64"/>
      <c r="G176" s="64"/>
      <c r="H176" s="64"/>
      <c r="I176" s="64"/>
      <c r="J176" s="64"/>
      <c r="K176" s="64"/>
    </row>
    <row r="177" spans="5:11" ht="39.950000000000003" customHeight="1">
      <c r="E177" s="64"/>
      <c r="F177" s="64"/>
      <c r="G177" s="64"/>
      <c r="H177" s="64"/>
      <c r="I177" s="64"/>
      <c r="J177" s="64"/>
      <c r="K177" s="64"/>
    </row>
    <row r="178" spans="5:11" ht="39.950000000000003" customHeight="1">
      <c r="E178" s="64"/>
      <c r="F178" s="64"/>
      <c r="G178" s="64"/>
      <c r="H178" s="64"/>
      <c r="I178" s="64"/>
      <c r="J178" s="64"/>
      <c r="K178" s="64"/>
    </row>
    <row r="179" spans="5:11" ht="39.950000000000003" customHeight="1">
      <c r="E179" s="64"/>
      <c r="F179" s="64"/>
      <c r="G179" s="64"/>
      <c r="H179" s="64"/>
      <c r="I179" s="64"/>
      <c r="J179" s="64"/>
      <c r="K179" s="64"/>
    </row>
    <row r="180" spans="5:11" ht="39.950000000000003" customHeight="1">
      <c r="E180" s="64"/>
      <c r="F180" s="64"/>
      <c r="G180" s="64"/>
      <c r="H180" s="64"/>
      <c r="I180" s="64"/>
      <c r="J180" s="64"/>
      <c r="K180" s="64"/>
    </row>
    <row r="181" spans="5:11" ht="39.950000000000003" customHeight="1">
      <c r="E181" s="64"/>
      <c r="F181" s="64"/>
      <c r="G181" s="64"/>
      <c r="H181" s="64"/>
      <c r="I181" s="64"/>
      <c r="J181" s="64"/>
      <c r="K181" s="64"/>
    </row>
    <row r="182" spans="5:11" ht="39.950000000000003" customHeight="1">
      <c r="E182" s="64"/>
      <c r="F182" s="64"/>
      <c r="G182" s="64"/>
      <c r="H182" s="64"/>
      <c r="I182" s="64"/>
      <c r="J182" s="64"/>
      <c r="K182" s="64"/>
    </row>
    <row r="183" spans="5:11" ht="39.950000000000003" customHeight="1">
      <c r="E183" s="64"/>
      <c r="F183" s="64"/>
      <c r="G183" s="64"/>
      <c r="H183" s="64"/>
      <c r="I183" s="64"/>
      <c r="J183" s="64"/>
      <c r="K183" s="64"/>
    </row>
    <row r="184" spans="5:11" ht="39.950000000000003" customHeight="1">
      <c r="E184" s="64"/>
      <c r="F184" s="64"/>
      <c r="G184" s="64"/>
      <c r="H184" s="64"/>
      <c r="I184" s="64"/>
      <c r="J184" s="64"/>
      <c r="K184" s="64"/>
    </row>
    <row r="185" spans="5:11" ht="39.950000000000003" customHeight="1">
      <c r="E185" s="64"/>
      <c r="F185" s="64"/>
      <c r="G185" s="64"/>
      <c r="H185" s="64"/>
      <c r="I185" s="64"/>
      <c r="J185" s="64"/>
      <c r="K185" s="64"/>
    </row>
    <row r="186" spans="5:11" ht="39.950000000000003" customHeight="1">
      <c r="E186" s="64"/>
      <c r="F186" s="64"/>
      <c r="G186" s="64"/>
      <c r="H186" s="64"/>
      <c r="I186" s="64"/>
      <c r="J186" s="64"/>
      <c r="K186" s="64"/>
    </row>
    <row r="187" spans="5:11" ht="39.950000000000003" customHeight="1">
      <c r="E187" s="64"/>
      <c r="F187" s="64"/>
      <c r="G187" s="64"/>
      <c r="H187" s="64"/>
      <c r="I187" s="64"/>
      <c r="J187" s="64"/>
      <c r="K187" s="64"/>
    </row>
    <row r="188" spans="5:11" ht="39.950000000000003" customHeight="1">
      <c r="E188" s="64"/>
      <c r="F188" s="64"/>
      <c r="G188" s="64"/>
      <c r="H188" s="64"/>
      <c r="I188" s="64"/>
      <c r="J188" s="64"/>
      <c r="K188" s="64"/>
    </row>
    <row r="189" spans="5:11" ht="39.950000000000003" customHeight="1">
      <c r="E189" s="64"/>
      <c r="F189" s="64"/>
      <c r="G189" s="64"/>
      <c r="H189" s="64"/>
      <c r="I189" s="64"/>
      <c r="J189" s="64"/>
      <c r="K189" s="64"/>
    </row>
    <row r="190" spans="5:11" ht="39.950000000000003" customHeight="1">
      <c r="E190" s="64"/>
      <c r="F190" s="64"/>
      <c r="G190" s="64"/>
      <c r="H190" s="64"/>
      <c r="I190" s="64"/>
      <c r="J190" s="64"/>
      <c r="K190" s="64"/>
    </row>
    <row r="191" spans="5:11" ht="39.950000000000003" customHeight="1">
      <c r="E191" s="64"/>
      <c r="F191" s="64"/>
      <c r="G191" s="64"/>
      <c r="H191" s="64"/>
      <c r="I191" s="64"/>
      <c r="J191" s="64"/>
      <c r="K191" s="64"/>
    </row>
    <row r="192" spans="5:11" ht="39.950000000000003" customHeight="1">
      <c r="E192" s="64"/>
      <c r="F192" s="64"/>
      <c r="G192" s="64"/>
      <c r="H192" s="64"/>
      <c r="I192" s="64"/>
      <c r="J192" s="64"/>
      <c r="K192" s="64"/>
    </row>
    <row r="193" spans="5:11" ht="39.950000000000003" customHeight="1">
      <c r="E193" s="64"/>
      <c r="F193" s="64"/>
      <c r="G193" s="64"/>
      <c r="H193" s="64"/>
      <c r="I193" s="64"/>
      <c r="J193" s="64"/>
      <c r="K193" s="64"/>
    </row>
    <row r="194" spans="5:11" ht="39.950000000000003" customHeight="1">
      <c r="E194" s="64"/>
      <c r="F194" s="64"/>
      <c r="G194" s="64"/>
      <c r="H194" s="64"/>
      <c r="I194" s="64"/>
      <c r="J194" s="64"/>
      <c r="K194" s="64"/>
    </row>
    <row r="195" spans="5:11" ht="39.950000000000003" customHeight="1">
      <c r="E195" s="64"/>
      <c r="F195" s="64"/>
      <c r="G195" s="64"/>
      <c r="H195" s="64"/>
      <c r="I195" s="64"/>
      <c r="J195" s="64"/>
      <c r="K195" s="64"/>
    </row>
    <row r="196" spans="5:11" ht="39.950000000000003" customHeight="1">
      <c r="E196" s="64"/>
      <c r="F196" s="64"/>
      <c r="G196" s="64"/>
      <c r="H196" s="64"/>
      <c r="I196" s="64"/>
      <c r="J196" s="64"/>
      <c r="K196" s="64"/>
    </row>
    <row r="197" spans="5:11" ht="39.950000000000003" customHeight="1">
      <c r="E197" s="64"/>
      <c r="F197" s="64"/>
      <c r="G197" s="64"/>
      <c r="H197" s="64"/>
      <c r="I197" s="64"/>
      <c r="J197" s="64"/>
      <c r="K197" s="64"/>
    </row>
    <row r="198" spans="5:11" ht="39.950000000000003" customHeight="1">
      <c r="E198" s="64"/>
      <c r="F198" s="64"/>
      <c r="G198" s="64"/>
      <c r="H198" s="64"/>
      <c r="I198" s="64"/>
      <c r="J198" s="64"/>
      <c r="K198" s="64"/>
    </row>
    <row r="199" spans="5:11" ht="39.950000000000003" customHeight="1">
      <c r="E199" s="64"/>
      <c r="F199" s="64"/>
      <c r="G199" s="64"/>
      <c r="H199" s="64"/>
      <c r="I199" s="64"/>
      <c r="J199" s="64"/>
      <c r="K199" s="64"/>
    </row>
    <row r="200" spans="5:11" ht="39.950000000000003" customHeight="1">
      <c r="E200" s="64"/>
      <c r="F200" s="64"/>
      <c r="G200" s="64"/>
      <c r="H200" s="64"/>
      <c r="I200" s="64"/>
      <c r="J200" s="64"/>
      <c r="K200" s="64"/>
    </row>
    <row r="201" spans="5:11" ht="39.950000000000003" customHeight="1">
      <c r="E201" s="64"/>
      <c r="F201" s="64"/>
      <c r="G201" s="64"/>
      <c r="H201" s="64"/>
      <c r="I201" s="64"/>
      <c r="J201" s="64"/>
      <c r="K201" s="64"/>
    </row>
    <row r="202" spans="5:11" ht="39.950000000000003" customHeight="1">
      <c r="E202" s="64"/>
      <c r="F202" s="64"/>
      <c r="G202" s="64"/>
      <c r="H202" s="64"/>
      <c r="I202" s="64"/>
      <c r="J202" s="64"/>
      <c r="K202" s="64"/>
    </row>
    <row r="203" spans="5:11" ht="39.950000000000003" customHeight="1">
      <c r="E203" s="64"/>
      <c r="F203" s="64"/>
      <c r="G203" s="64"/>
      <c r="H203" s="64"/>
      <c r="I203" s="64"/>
      <c r="J203" s="64"/>
      <c r="K203" s="64"/>
    </row>
    <row r="204" spans="5:11" ht="39.950000000000003" customHeight="1">
      <c r="E204" s="64"/>
      <c r="F204" s="64"/>
      <c r="G204" s="64"/>
      <c r="H204" s="64"/>
      <c r="I204" s="64"/>
      <c r="J204" s="64"/>
      <c r="K204" s="64"/>
    </row>
    <row r="205" spans="5:11" ht="39.950000000000003" customHeight="1">
      <c r="E205" s="64"/>
      <c r="F205" s="64"/>
      <c r="G205" s="64"/>
      <c r="H205" s="64"/>
      <c r="I205" s="64"/>
      <c r="J205" s="64"/>
      <c r="K205" s="64"/>
    </row>
    <row r="206" spans="5:11" ht="39.950000000000003" customHeight="1">
      <c r="E206" s="64"/>
      <c r="F206" s="64"/>
      <c r="G206" s="64"/>
      <c r="H206" s="64"/>
      <c r="I206" s="64"/>
      <c r="J206" s="64"/>
      <c r="K206" s="64"/>
    </row>
    <row r="207" spans="5:11" ht="39.950000000000003" customHeight="1">
      <c r="E207" s="64"/>
      <c r="F207" s="64"/>
      <c r="G207" s="64"/>
      <c r="H207" s="64"/>
      <c r="I207" s="64"/>
      <c r="J207" s="64"/>
      <c r="K207" s="64"/>
    </row>
    <row r="208" spans="5:11" ht="39.950000000000003" customHeight="1">
      <c r="E208" s="64"/>
      <c r="F208" s="64"/>
      <c r="G208" s="64"/>
      <c r="H208" s="64"/>
      <c r="I208" s="64"/>
      <c r="J208" s="64"/>
      <c r="K208" s="64"/>
    </row>
    <row r="209" spans="5:11" ht="39.950000000000003" customHeight="1">
      <c r="E209" s="64"/>
      <c r="F209" s="64"/>
      <c r="G209" s="64"/>
      <c r="H209" s="64"/>
      <c r="I209" s="64"/>
      <c r="J209" s="64"/>
      <c r="K209" s="64"/>
    </row>
    <row r="210" spans="5:11" ht="39.950000000000003" customHeight="1">
      <c r="E210" s="64"/>
      <c r="F210" s="64"/>
      <c r="G210" s="64"/>
      <c r="H210" s="64"/>
      <c r="I210" s="64"/>
      <c r="J210" s="64"/>
      <c r="K210" s="64"/>
    </row>
    <row r="211" spans="5:11" ht="39.950000000000003" customHeight="1">
      <c r="E211" s="64"/>
      <c r="F211" s="64"/>
      <c r="G211" s="64"/>
      <c r="H211" s="64"/>
      <c r="I211" s="64"/>
      <c r="J211" s="64"/>
      <c r="K211" s="64"/>
    </row>
    <row r="212" spans="5:11" ht="39.950000000000003" customHeight="1">
      <c r="E212" s="64"/>
      <c r="F212" s="64"/>
      <c r="G212" s="64"/>
      <c r="H212" s="64"/>
      <c r="I212" s="64"/>
      <c r="J212" s="64"/>
      <c r="K212" s="64"/>
    </row>
    <row r="213" spans="5:11" ht="39.950000000000003" customHeight="1">
      <c r="E213" s="64"/>
      <c r="F213" s="64"/>
      <c r="G213" s="64"/>
      <c r="H213" s="64"/>
      <c r="I213" s="64"/>
      <c r="J213" s="64"/>
      <c r="K213" s="64"/>
    </row>
    <row r="214" spans="5:11" ht="39.950000000000003" customHeight="1">
      <c r="E214" s="64"/>
      <c r="F214" s="64"/>
      <c r="G214" s="64"/>
      <c r="H214" s="64"/>
      <c r="I214" s="64"/>
      <c r="J214" s="64"/>
      <c r="K214" s="64"/>
    </row>
    <row r="215" spans="5:11" ht="39.950000000000003" customHeight="1">
      <c r="E215" s="64"/>
      <c r="F215" s="64"/>
      <c r="G215" s="64"/>
      <c r="H215" s="64"/>
      <c r="I215" s="64"/>
      <c r="J215" s="64"/>
      <c r="K215" s="64"/>
    </row>
    <row r="216" spans="5:11" ht="39.950000000000003" customHeight="1">
      <c r="E216" s="64"/>
      <c r="F216" s="64"/>
      <c r="G216" s="64"/>
      <c r="H216" s="64"/>
      <c r="I216" s="64"/>
      <c r="J216" s="64"/>
      <c r="K216" s="64"/>
    </row>
    <row r="217" spans="5:11" ht="39.950000000000003" customHeight="1">
      <c r="E217" s="64"/>
      <c r="F217" s="64"/>
      <c r="G217" s="64"/>
      <c r="H217" s="64"/>
      <c r="I217" s="64"/>
      <c r="J217" s="64"/>
      <c r="K217" s="64"/>
    </row>
    <row r="218" spans="5:11" ht="39.950000000000003" customHeight="1">
      <c r="E218" s="64"/>
      <c r="F218" s="64"/>
      <c r="G218" s="64"/>
      <c r="H218" s="64"/>
      <c r="I218" s="64"/>
      <c r="J218" s="64"/>
      <c r="K218" s="64"/>
    </row>
    <row r="219" spans="5:11" ht="39.950000000000003" customHeight="1">
      <c r="E219" s="64"/>
      <c r="F219" s="64"/>
      <c r="G219" s="64"/>
      <c r="H219" s="64"/>
      <c r="I219" s="64"/>
      <c r="J219" s="64"/>
      <c r="K219" s="64"/>
    </row>
    <row r="220" spans="5:11" ht="39.950000000000003" customHeight="1">
      <c r="E220" s="64"/>
      <c r="F220" s="64"/>
      <c r="G220" s="64"/>
      <c r="H220" s="64"/>
      <c r="I220" s="64"/>
      <c r="J220" s="64"/>
      <c r="K220" s="64"/>
    </row>
    <row r="221" spans="5:11" ht="39.950000000000003" customHeight="1">
      <c r="E221" s="64"/>
      <c r="F221" s="64"/>
      <c r="G221" s="64"/>
      <c r="H221" s="64"/>
      <c r="I221" s="64"/>
      <c r="J221" s="64"/>
      <c r="K221" s="64"/>
    </row>
    <row r="222" spans="5:11" ht="39.950000000000003" customHeight="1">
      <c r="E222" s="64"/>
      <c r="F222" s="64"/>
      <c r="G222" s="64"/>
      <c r="H222" s="64"/>
      <c r="I222" s="64"/>
      <c r="J222" s="64"/>
      <c r="K222" s="64"/>
    </row>
    <row r="223" spans="5:11" ht="39.950000000000003" customHeight="1">
      <c r="E223" s="64"/>
      <c r="F223" s="64"/>
      <c r="G223" s="64"/>
      <c r="H223" s="64"/>
      <c r="I223" s="64"/>
      <c r="J223" s="64"/>
      <c r="K223" s="64"/>
    </row>
    <row r="224" spans="5:11" ht="39.950000000000003" customHeight="1">
      <c r="E224" s="64"/>
      <c r="F224" s="64"/>
      <c r="G224" s="64"/>
      <c r="H224" s="64"/>
      <c r="I224" s="64"/>
      <c r="J224" s="64"/>
      <c r="K224" s="64"/>
    </row>
    <row r="225" spans="5:11" ht="39.950000000000003" customHeight="1">
      <c r="E225" s="64"/>
      <c r="F225" s="64"/>
      <c r="G225" s="64"/>
      <c r="H225" s="64"/>
      <c r="I225" s="64"/>
      <c r="J225" s="64"/>
      <c r="K225" s="64"/>
    </row>
    <row r="226" spans="5:11" ht="39.950000000000003" customHeight="1">
      <c r="E226" s="64"/>
      <c r="F226" s="64"/>
      <c r="G226" s="64"/>
      <c r="H226" s="64"/>
      <c r="I226" s="64"/>
      <c r="J226" s="64"/>
      <c r="K226" s="64"/>
    </row>
    <row r="227" spans="5:11" ht="39.950000000000003" customHeight="1">
      <c r="E227" s="64"/>
      <c r="F227" s="64"/>
      <c r="G227" s="64"/>
      <c r="H227" s="64"/>
      <c r="I227" s="64"/>
      <c r="J227" s="64"/>
      <c r="K227" s="64"/>
    </row>
    <row r="228" spans="5:11" ht="39.950000000000003" customHeight="1">
      <c r="E228" s="64"/>
      <c r="F228" s="64"/>
      <c r="G228" s="64"/>
      <c r="H228" s="64"/>
      <c r="I228" s="64"/>
      <c r="J228" s="64"/>
      <c r="K228" s="64"/>
    </row>
    <row r="229" spans="5:11" ht="39.950000000000003" customHeight="1">
      <c r="E229" s="64"/>
      <c r="F229" s="64"/>
      <c r="G229" s="64"/>
      <c r="H229" s="64"/>
      <c r="I229" s="64"/>
      <c r="J229" s="64"/>
      <c r="K229" s="64"/>
    </row>
    <row r="230" spans="5:11" ht="39.950000000000003" customHeight="1">
      <c r="E230" s="64"/>
      <c r="F230" s="64"/>
      <c r="G230" s="64"/>
      <c r="H230" s="64"/>
      <c r="I230" s="64"/>
      <c r="J230" s="64"/>
      <c r="K230" s="64"/>
    </row>
    <row r="231" spans="5:11" ht="39.950000000000003" customHeight="1">
      <c r="E231" s="64"/>
      <c r="F231" s="64"/>
      <c r="G231" s="64"/>
      <c r="H231" s="64"/>
      <c r="I231" s="64"/>
      <c r="J231" s="64"/>
      <c r="K231" s="64"/>
    </row>
    <row r="232" spans="5:11" ht="39.950000000000003" customHeight="1">
      <c r="E232" s="64"/>
      <c r="F232" s="64"/>
      <c r="G232" s="64"/>
      <c r="H232" s="64"/>
      <c r="I232" s="64"/>
      <c r="J232" s="64"/>
      <c r="K232" s="64"/>
    </row>
    <row r="233" spans="5:11" ht="39.950000000000003" customHeight="1">
      <c r="E233" s="64"/>
      <c r="F233" s="64"/>
      <c r="G233" s="64"/>
      <c r="H233" s="64"/>
      <c r="I233" s="64"/>
      <c r="J233" s="64"/>
      <c r="K233" s="64"/>
    </row>
    <row r="234" spans="5:11" ht="39.950000000000003" customHeight="1">
      <c r="E234" s="64"/>
      <c r="F234" s="64"/>
      <c r="G234" s="64"/>
      <c r="H234" s="64"/>
      <c r="I234" s="64"/>
      <c r="J234" s="64"/>
      <c r="K234" s="64"/>
    </row>
    <row r="235" spans="5:11" ht="39.950000000000003" customHeight="1">
      <c r="E235" s="64"/>
      <c r="F235" s="64"/>
      <c r="G235" s="64"/>
      <c r="H235" s="64"/>
      <c r="I235" s="64"/>
      <c r="J235" s="64"/>
      <c r="K235" s="64"/>
    </row>
    <row r="236" spans="5:11" ht="39.950000000000003" customHeight="1">
      <c r="E236" s="64"/>
      <c r="F236" s="64"/>
      <c r="G236" s="64"/>
      <c r="H236" s="64"/>
      <c r="I236" s="64"/>
      <c r="J236" s="64"/>
      <c r="K236" s="64"/>
    </row>
    <row r="237" spans="5:11" ht="39.950000000000003" customHeight="1">
      <c r="E237" s="64"/>
      <c r="F237" s="64"/>
      <c r="G237" s="64"/>
      <c r="H237" s="64"/>
      <c r="I237" s="64"/>
      <c r="J237" s="64"/>
      <c r="K237" s="64"/>
    </row>
    <row r="238" spans="5:11" ht="39.950000000000003" customHeight="1">
      <c r="E238" s="64"/>
      <c r="F238" s="64"/>
      <c r="G238" s="64"/>
      <c r="H238" s="64"/>
      <c r="I238" s="64"/>
      <c r="J238" s="64"/>
      <c r="K238" s="64"/>
    </row>
    <row r="239" spans="5:11" ht="39.950000000000003" customHeight="1">
      <c r="E239" s="64"/>
      <c r="F239" s="64"/>
      <c r="G239" s="64"/>
      <c r="H239" s="64"/>
      <c r="I239" s="64"/>
      <c r="J239" s="64"/>
      <c r="K239" s="64"/>
    </row>
    <row r="240" spans="5:11" ht="39.950000000000003" customHeight="1">
      <c r="E240" s="64"/>
      <c r="F240" s="64"/>
      <c r="G240" s="64"/>
      <c r="H240" s="64"/>
      <c r="I240" s="64"/>
      <c r="J240" s="64"/>
      <c r="K240" s="64"/>
    </row>
    <row r="241" spans="5:11" ht="39.950000000000003" customHeight="1">
      <c r="E241" s="64"/>
      <c r="F241" s="64"/>
      <c r="G241" s="64"/>
      <c r="H241" s="64"/>
      <c r="I241" s="64"/>
      <c r="J241" s="64"/>
      <c r="K241" s="64"/>
    </row>
    <row r="242" spans="5:11" ht="39.950000000000003" customHeight="1">
      <c r="E242" s="64"/>
      <c r="F242" s="64"/>
      <c r="G242" s="64"/>
      <c r="H242" s="64"/>
      <c r="I242" s="64"/>
      <c r="J242" s="64"/>
      <c r="K242" s="64"/>
    </row>
    <row r="243" spans="5:11" ht="39.950000000000003" customHeight="1">
      <c r="E243" s="64"/>
      <c r="F243" s="64"/>
      <c r="G243" s="64"/>
      <c r="H243" s="64"/>
      <c r="I243" s="64"/>
      <c r="J243" s="64"/>
      <c r="K243" s="64"/>
    </row>
    <row r="244" spans="5:11" ht="39.950000000000003" customHeight="1">
      <c r="E244" s="64"/>
      <c r="F244" s="64"/>
      <c r="G244" s="64"/>
      <c r="H244" s="64"/>
      <c r="I244" s="64"/>
      <c r="J244" s="64"/>
      <c r="K244" s="64"/>
    </row>
    <row r="245" spans="5:11" ht="39.950000000000003" customHeight="1">
      <c r="E245" s="64"/>
      <c r="F245" s="64"/>
      <c r="G245" s="64"/>
      <c r="H245" s="64"/>
      <c r="I245" s="64"/>
      <c r="J245" s="64"/>
      <c r="K245" s="64"/>
    </row>
    <row r="246" spans="5:11" ht="39.950000000000003" customHeight="1">
      <c r="E246" s="64"/>
      <c r="F246" s="64"/>
      <c r="G246" s="64"/>
      <c r="H246" s="64"/>
      <c r="I246" s="64"/>
      <c r="J246" s="64"/>
      <c r="K246" s="64"/>
    </row>
    <row r="247" spans="5:11" ht="39.950000000000003" customHeight="1">
      <c r="E247" s="64"/>
      <c r="F247" s="64"/>
      <c r="G247" s="64"/>
      <c r="H247" s="64"/>
      <c r="I247" s="64"/>
      <c r="J247" s="64"/>
      <c r="K247" s="64"/>
    </row>
    <row r="248" spans="5:11" ht="39.950000000000003" customHeight="1">
      <c r="E248" s="64"/>
      <c r="F248" s="64"/>
      <c r="G248" s="64"/>
      <c r="H248" s="64"/>
      <c r="I248" s="64"/>
      <c r="J248" s="64"/>
      <c r="K248" s="64"/>
    </row>
    <row r="249" spans="5:11" ht="39.950000000000003" customHeight="1">
      <c r="E249" s="64"/>
      <c r="F249" s="64"/>
      <c r="G249" s="64"/>
      <c r="H249" s="64"/>
      <c r="I249" s="64"/>
      <c r="J249" s="64"/>
      <c r="K249" s="64"/>
    </row>
    <row r="250" spans="5:11" ht="39.950000000000003" customHeight="1">
      <c r="E250" s="64"/>
      <c r="F250" s="64"/>
      <c r="G250" s="64"/>
      <c r="H250" s="64"/>
      <c r="I250" s="64"/>
      <c r="J250" s="64"/>
      <c r="K250" s="64"/>
    </row>
    <row r="251" spans="5:11" ht="39.950000000000003" customHeight="1">
      <c r="E251" s="64"/>
      <c r="F251" s="64"/>
      <c r="G251" s="64"/>
      <c r="H251" s="64"/>
      <c r="I251" s="64"/>
      <c r="J251" s="64"/>
      <c r="K251" s="64"/>
    </row>
    <row r="252" spans="5:11" ht="39.950000000000003" customHeight="1">
      <c r="E252" s="64"/>
      <c r="F252" s="64"/>
      <c r="G252" s="64"/>
      <c r="H252" s="64"/>
      <c r="I252" s="64"/>
      <c r="J252" s="64"/>
      <c r="K252" s="64"/>
    </row>
    <row r="253" spans="5:11" ht="39.950000000000003" customHeight="1">
      <c r="E253" s="64"/>
      <c r="F253" s="64"/>
      <c r="G253" s="64"/>
      <c r="H253" s="64"/>
      <c r="I253" s="64"/>
      <c r="J253" s="64"/>
      <c r="K253" s="64"/>
    </row>
    <row r="254" spans="5:11" ht="39.950000000000003" customHeight="1">
      <c r="E254" s="64"/>
      <c r="F254" s="64"/>
      <c r="G254" s="64"/>
      <c r="H254" s="64"/>
      <c r="I254" s="64"/>
      <c r="J254" s="64"/>
      <c r="K254" s="64"/>
    </row>
    <row r="255" spans="5:11" ht="39.950000000000003" customHeight="1">
      <c r="E255" s="64"/>
      <c r="F255" s="64"/>
      <c r="G255" s="64"/>
      <c r="H255" s="64"/>
      <c r="I255" s="64"/>
      <c r="J255" s="64"/>
      <c r="K255" s="64"/>
    </row>
    <row r="256" spans="5:11" ht="39.950000000000003" customHeight="1">
      <c r="E256" s="64"/>
      <c r="F256" s="64"/>
      <c r="G256" s="64"/>
      <c r="H256" s="64"/>
      <c r="I256" s="64"/>
      <c r="J256" s="64"/>
      <c r="K256" s="64"/>
    </row>
    <row r="257" spans="5:11" ht="39.950000000000003" customHeight="1">
      <c r="E257" s="64"/>
      <c r="F257" s="64"/>
      <c r="G257" s="64"/>
      <c r="H257" s="64"/>
      <c r="I257" s="64"/>
      <c r="J257" s="64"/>
      <c r="K257" s="64"/>
    </row>
    <row r="258" spans="5:11" ht="39.950000000000003" customHeight="1">
      <c r="E258" s="64"/>
      <c r="F258" s="64"/>
      <c r="G258" s="64"/>
      <c r="H258" s="64"/>
      <c r="I258" s="64"/>
      <c r="J258" s="64"/>
      <c r="K258" s="64"/>
    </row>
    <row r="259" spans="5:11" ht="39.950000000000003" customHeight="1">
      <c r="E259" s="64"/>
      <c r="F259" s="64"/>
      <c r="G259" s="64"/>
      <c r="H259" s="64"/>
      <c r="I259" s="64"/>
      <c r="J259" s="64"/>
      <c r="K259" s="64"/>
    </row>
    <row r="260" spans="5:11" ht="39.950000000000003" customHeight="1">
      <c r="E260" s="64"/>
      <c r="F260" s="64"/>
      <c r="G260" s="64"/>
      <c r="H260" s="64"/>
      <c r="I260" s="64"/>
      <c r="J260" s="64"/>
      <c r="K260" s="64"/>
    </row>
    <row r="261" spans="5:11" ht="39.950000000000003" customHeight="1">
      <c r="E261" s="64"/>
      <c r="F261" s="64"/>
      <c r="G261" s="64"/>
      <c r="H261" s="64"/>
      <c r="I261" s="64"/>
      <c r="J261" s="64"/>
      <c r="K261" s="64"/>
    </row>
    <row r="262" spans="5:11" ht="39.950000000000003" customHeight="1">
      <c r="E262" s="64"/>
      <c r="F262" s="64"/>
      <c r="G262" s="64"/>
      <c r="H262" s="64"/>
      <c r="I262" s="64"/>
      <c r="J262" s="64"/>
      <c r="K262" s="64"/>
    </row>
    <row r="263" spans="5:11" ht="39.950000000000003" customHeight="1">
      <c r="E263" s="64"/>
      <c r="F263" s="64"/>
      <c r="G263" s="64"/>
      <c r="H263" s="64"/>
      <c r="I263" s="64"/>
      <c r="J263" s="64"/>
      <c r="K263" s="64"/>
    </row>
    <row r="264" spans="5:11" ht="39.950000000000003" customHeight="1">
      <c r="E264" s="64"/>
      <c r="F264" s="64"/>
      <c r="G264" s="64"/>
      <c r="H264" s="64"/>
      <c r="I264" s="64"/>
      <c r="J264" s="64"/>
      <c r="K264" s="64"/>
    </row>
    <row r="265" spans="5:11" ht="39.950000000000003" customHeight="1">
      <c r="E265" s="64"/>
      <c r="F265" s="64"/>
      <c r="G265" s="64"/>
      <c r="H265" s="64"/>
      <c r="I265" s="64"/>
      <c r="J265" s="64"/>
      <c r="K265" s="64"/>
    </row>
    <row r="266" spans="5:11" ht="39.950000000000003" customHeight="1">
      <c r="E266" s="64"/>
      <c r="F266" s="64"/>
      <c r="G266" s="64"/>
      <c r="H266" s="64"/>
      <c r="I266" s="64"/>
      <c r="J266" s="64"/>
      <c r="K266" s="64"/>
    </row>
    <row r="267" spans="5:11" ht="39.950000000000003" customHeight="1">
      <c r="E267" s="64"/>
      <c r="F267" s="64"/>
      <c r="G267" s="64"/>
      <c r="H267" s="64"/>
      <c r="I267" s="64"/>
      <c r="J267" s="64"/>
      <c r="K267" s="64"/>
    </row>
    <row r="268" spans="5:11" ht="39.950000000000003" customHeight="1">
      <c r="E268" s="64"/>
      <c r="F268" s="64"/>
      <c r="G268" s="64"/>
      <c r="H268" s="64"/>
      <c r="I268" s="64"/>
      <c r="J268" s="64"/>
      <c r="K268" s="64"/>
    </row>
    <row r="269" spans="5:11" ht="39.950000000000003" customHeight="1">
      <c r="E269" s="64"/>
      <c r="F269" s="64"/>
      <c r="G269" s="64"/>
      <c r="H269" s="64"/>
      <c r="I269" s="64"/>
      <c r="J269" s="64"/>
      <c r="K269" s="64"/>
    </row>
    <row r="270" spans="5:11" ht="39.950000000000003" customHeight="1">
      <c r="E270" s="64"/>
      <c r="F270" s="64"/>
      <c r="G270" s="64"/>
      <c r="H270" s="64"/>
      <c r="I270" s="64"/>
      <c r="J270" s="64"/>
      <c r="K270" s="64"/>
    </row>
    <row r="271" spans="5:11" ht="39.950000000000003" customHeight="1">
      <c r="E271" s="64"/>
      <c r="F271" s="64"/>
      <c r="G271" s="64"/>
      <c r="H271" s="64"/>
      <c r="I271" s="64"/>
      <c r="J271" s="64"/>
      <c r="K271" s="64"/>
    </row>
    <row r="272" spans="5:11" ht="39.950000000000003" customHeight="1">
      <c r="E272" s="64"/>
      <c r="F272" s="64"/>
      <c r="G272" s="64"/>
      <c r="H272" s="64"/>
      <c r="I272" s="64"/>
      <c r="J272" s="64"/>
      <c r="K272" s="64"/>
    </row>
    <row r="273" spans="5:11" ht="39.950000000000003" customHeight="1">
      <c r="E273" s="64"/>
      <c r="F273" s="64"/>
      <c r="G273" s="64"/>
      <c r="H273" s="64"/>
      <c r="I273" s="64"/>
      <c r="J273" s="64"/>
      <c r="K273" s="64"/>
    </row>
    <row r="274" spans="5:11" ht="39.950000000000003" customHeight="1">
      <c r="E274" s="64"/>
      <c r="F274" s="64"/>
      <c r="G274" s="64"/>
      <c r="H274" s="64"/>
      <c r="I274" s="64"/>
      <c r="J274" s="64"/>
      <c r="K274" s="64"/>
    </row>
    <row r="275" spans="5:11" ht="39.950000000000003" customHeight="1">
      <c r="E275" s="64"/>
      <c r="F275" s="64"/>
      <c r="G275" s="64"/>
      <c r="H275" s="64"/>
      <c r="I275" s="64"/>
      <c r="J275" s="64"/>
      <c r="K275" s="64"/>
    </row>
    <row r="276" spans="5:11" ht="39.950000000000003" customHeight="1">
      <c r="E276" s="64"/>
      <c r="F276" s="64"/>
      <c r="G276" s="64"/>
      <c r="H276" s="64"/>
      <c r="I276" s="64"/>
      <c r="J276" s="64"/>
      <c r="K276" s="64"/>
    </row>
    <row r="277" spans="5:11" ht="39.950000000000003" customHeight="1">
      <c r="E277" s="64"/>
      <c r="F277" s="64"/>
      <c r="G277" s="64"/>
      <c r="H277" s="64"/>
      <c r="I277" s="64"/>
      <c r="J277" s="64"/>
      <c r="K277" s="64"/>
    </row>
    <row r="278" spans="5:11" ht="39.950000000000003" customHeight="1">
      <c r="E278" s="64"/>
      <c r="F278" s="64"/>
      <c r="G278" s="64"/>
      <c r="H278" s="64"/>
      <c r="I278" s="64"/>
      <c r="J278" s="64"/>
      <c r="K278" s="64"/>
    </row>
    <row r="279" spans="5:11" ht="39.950000000000003" customHeight="1">
      <c r="E279" s="64"/>
      <c r="F279" s="64"/>
      <c r="G279" s="64"/>
      <c r="H279" s="64"/>
      <c r="I279" s="64"/>
      <c r="J279" s="64"/>
      <c r="K279" s="64"/>
    </row>
    <row r="280" spans="5:11" ht="39.950000000000003" customHeight="1">
      <c r="E280" s="64"/>
      <c r="F280" s="64"/>
      <c r="G280" s="64"/>
      <c r="H280" s="64"/>
      <c r="I280" s="64"/>
      <c r="J280" s="64"/>
      <c r="K280" s="64"/>
    </row>
    <row r="281" spans="5:11" ht="39.950000000000003" customHeight="1">
      <c r="E281" s="64"/>
      <c r="F281" s="64"/>
      <c r="G281" s="64"/>
      <c r="H281" s="64"/>
      <c r="I281" s="64"/>
      <c r="J281" s="64"/>
      <c r="K281" s="64"/>
    </row>
    <row r="282" spans="5:11" ht="39.950000000000003" customHeight="1">
      <c r="E282" s="64"/>
      <c r="F282" s="64"/>
      <c r="G282" s="64"/>
      <c r="H282" s="64"/>
      <c r="I282" s="64"/>
      <c r="J282" s="64"/>
      <c r="K282" s="64"/>
    </row>
    <row r="283" spans="5:11" ht="39.950000000000003" customHeight="1">
      <c r="E283" s="64"/>
      <c r="F283" s="64"/>
      <c r="G283" s="64"/>
      <c r="H283" s="64"/>
      <c r="I283" s="64"/>
      <c r="J283" s="64"/>
      <c r="K283" s="64"/>
    </row>
    <row r="284" spans="5:11" ht="39.950000000000003" customHeight="1">
      <c r="E284" s="64"/>
      <c r="F284" s="64"/>
      <c r="G284" s="64"/>
      <c r="H284" s="64"/>
      <c r="I284" s="64"/>
      <c r="J284" s="64"/>
      <c r="K284" s="64"/>
    </row>
    <row r="285" spans="5:11" ht="39.950000000000003" customHeight="1">
      <c r="E285" s="64"/>
      <c r="F285" s="64"/>
      <c r="G285" s="64"/>
      <c r="H285" s="64"/>
      <c r="I285" s="64"/>
      <c r="J285" s="64"/>
      <c r="K285" s="64"/>
    </row>
    <row r="286" spans="5:11" ht="39.950000000000003" customHeight="1">
      <c r="E286" s="64"/>
      <c r="F286" s="64"/>
      <c r="G286" s="64"/>
      <c r="H286" s="64"/>
      <c r="I286" s="64"/>
      <c r="J286" s="64"/>
      <c r="K286" s="64"/>
    </row>
    <row r="287" spans="5:11" ht="39.950000000000003" customHeight="1">
      <c r="E287" s="64"/>
      <c r="F287" s="64"/>
      <c r="G287" s="64"/>
      <c r="H287" s="64"/>
      <c r="I287" s="64"/>
      <c r="J287" s="64"/>
      <c r="K287" s="64"/>
    </row>
    <row r="288" spans="5:11" ht="39.950000000000003" customHeight="1">
      <c r="E288" s="64"/>
      <c r="F288" s="64"/>
      <c r="G288" s="64"/>
      <c r="H288" s="64"/>
      <c r="I288" s="64"/>
      <c r="J288" s="64"/>
      <c r="K288" s="64"/>
    </row>
    <row r="289" spans="5:11" ht="39.950000000000003" customHeight="1">
      <c r="E289" s="64"/>
      <c r="F289" s="64"/>
      <c r="G289" s="64"/>
      <c r="H289" s="64"/>
      <c r="I289" s="64"/>
      <c r="J289" s="64"/>
      <c r="K289" s="64"/>
    </row>
    <row r="290" spans="5:11" ht="39.950000000000003" customHeight="1">
      <c r="E290" s="64"/>
      <c r="F290" s="64"/>
      <c r="G290" s="64"/>
      <c r="H290" s="64"/>
      <c r="I290" s="64"/>
      <c r="J290" s="64"/>
      <c r="K290" s="64"/>
    </row>
    <row r="291" spans="5:11" ht="39.950000000000003" customHeight="1">
      <c r="E291" s="64"/>
      <c r="F291" s="64"/>
      <c r="G291" s="64"/>
      <c r="H291" s="64"/>
      <c r="I291" s="64"/>
      <c r="J291" s="64"/>
      <c r="K291" s="64"/>
    </row>
    <row r="292" spans="5:11" ht="39.950000000000003" customHeight="1">
      <c r="E292" s="64"/>
      <c r="F292" s="64"/>
      <c r="G292" s="64"/>
      <c r="H292" s="64"/>
      <c r="I292" s="64"/>
      <c r="J292" s="64"/>
      <c r="K292" s="64"/>
    </row>
    <row r="293" spans="5:11" ht="39.950000000000003" customHeight="1">
      <c r="E293" s="64"/>
      <c r="F293" s="64"/>
      <c r="G293" s="64"/>
      <c r="H293" s="64"/>
      <c r="I293" s="64"/>
      <c r="J293" s="64"/>
      <c r="K293" s="64"/>
    </row>
    <row r="294" spans="5:11" ht="39.950000000000003" customHeight="1">
      <c r="E294" s="64"/>
      <c r="F294" s="64"/>
      <c r="G294" s="64"/>
      <c r="H294" s="64"/>
      <c r="I294" s="64"/>
      <c r="J294" s="64"/>
      <c r="K294" s="64"/>
    </row>
    <row r="295" spans="5:11" ht="39.950000000000003" customHeight="1">
      <c r="E295" s="64"/>
      <c r="F295" s="64"/>
      <c r="G295" s="64"/>
      <c r="H295" s="64"/>
      <c r="I295" s="64"/>
      <c r="J295" s="64"/>
      <c r="K295" s="64"/>
    </row>
    <row r="296" spans="5:11" ht="39.950000000000003" customHeight="1">
      <c r="E296" s="64"/>
      <c r="F296" s="64"/>
      <c r="G296" s="64"/>
      <c r="H296" s="64"/>
      <c r="I296" s="64"/>
      <c r="J296" s="64"/>
      <c r="K296" s="64"/>
    </row>
    <row r="297" spans="5:11" ht="39.950000000000003" customHeight="1">
      <c r="E297" s="64"/>
      <c r="F297" s="64"/>
      <c r="G297" s="64"/>
      <c r="H297" s="64"/>
      <c r="I297" s="64"/>
      <c r="J297" s="64"/>
      <c r="K297" s="64"/>
    </row>
    <row r="298" spans="5:11" ht="39.950000000000003" customHeight="1">
      <c r="E298" s="64"/>
      <c r="F298" s="64"/>
      <c r="G298" s="64"/>
      <c r="H298" s="64"/>
      <c r="I298" s="64"/>
      <c r="J298" s="64"/>
      <c r="K298" s="64"/>
    </row>
    <row r="299" spans="5:11" ht="39.950000000000003" customHeight="1">
      <c r="E299" s="64"/>
      <c r="F299" s="64"/>
      <c r="G299" s="64"/>
      <c r="H299" s="64"/>
      <c r="I299" s="64"/>
      <c r="J299" s="64"/>
      <c r="K299" s="64"/>
    </row>
    <row r="300" spans="5:11" ht="39.950000000000003" customHeight="1">
      <c r="E300" s="64"/>
      <c r="F300" s="64"/>
      <c r="G300" s="64"/>
      <c r="H300" s="64"/>
      <c r="I300" s="64"/>
      <c r="J300" s="64"/>
      <c r="K300" s="64"/>
    </row>
    <row r="301" spans="5:11" ht="39.950000000000003" customHeight="1">
      <c r="E301" s="64"/>
      <c r="F301" s="64"/>
      <c r="G301" s="64"/>
      <c r="H301" s="64"/>
      <c r="I301" s="64"/>
      <c r="J301" s="64"/>
      <c r="K301" s="64"/>
    </row>
    <row r="302" spans="5:11" ht="39.950000000000003" customHeight="1">
      <c r="E302" s="64"/>
      <c r="F302" s="64"/>
      <c r="G302" s="64"/>
      <c r="H302" s="64"/>
      <c r="I302" s="64"/>
      <c r="J302" s="64"/>
      <c r="K302" s="64"/>
    </row>
    <row r="303" spans="5:11" ht="39.950000000000003" customHeight="1">
      <c r="E303" s="64"/>
      <c r="F303" s="64"/>
      <c r="G303" s="64"/>
      <c r="H303" s="64"/>
      <c r="I303" s="64"/>
      <c r="J303" s="64"/>
      <c r="K303" s="64"/>
    </row>
    <row r="304" spans="5:11" ht="39.950000000000003" customHeight="1">
      <c r="E304" s="64"/>
      <c r="F304" s="64"/>
      <c r="G304" s="64"/>
      <c r="H304" s="64"/>
      <c r="I304" s="64"/>
      <c r="J304" s="64"/>
      <c r="K304" s="64"/>
    </row>
    <row r="305" spans="5:11" ht="39.950000000000003" customHeight="1">
      <c r="E305" s="64"/>
      <c r="F305" s="64"/>
      <c r="G305" s="64"/>
      <c r="H305" s="64"/>
      <c r="I305" s="64"/>
      <c r="J305" s="64"/>
      <c r="K305" s="64"/>
    </row>
    <row r="306" spans="5:11" ht="39.950000000000003" customHeight="1">
      <c r="E306" s="64"/>
      <c r="F306" s="64"/>
      <c r="G306" s="64"/>
      <c r="H306" s="64"/>
      <c r="I306" s="64"/>
      <c r="J306" s="64"/>
      <c r="K306" s="64"/>
    </row>
    <row r="307" spans="5:11" ht="39.950000000000003" customHeight="1">
      <c r="E307" s="64"/>
      <c r="F307" s="64"/>
      <c r="G307" s="64"/>
      <c r="H307" s="64"/>
      <c r="I307" s="64"/>
      <c r="J307" s="64"/>
      <c r="K307" s="64"/>
    </row>
    <row r="308" spans="5:11" ht="39.950000000000003" customHeight="1">
      <c r="E308" s="64"/>
      <c r="F308" s="64"/>
      <c r="G308" s="64"/>
      <c r="H308" s="64"/>
      <c r="I308" s="64"/>
      <c r="J308" s="64"/>
      <c r="K308" s="64"/>
    </row>
    <row r="309" spans="5:11" ht="39.950000000000003" customHeight="1">
      <c r="E309" s="64"/>
      <c r="F309" s="64"/>
      <c r="G309" s="64"/>
      <c r="H309" s="64"/>
      <c r="I309" s="64"/>
      <c r="J309" s="64"/>
      <c r="K309" s="64"/>
    </row>
    <row r="310" spans="5:11" ht="39.950000000000003" customHeight="1">
      <c r="E310" s="64"/>
      <c r="F310" s="64"/>
      <c r="G310" s="64"/>
      <c r="H310" s="64"/>
      <c r="I310" s="64"/>
      <c r="J310" s="64"/>
      <c r="K310" s="64"/>
    </row>
    <row r="311" spans="5:11" ht="39.950000000000003" customHeight="1">
      <c r="E311" s="64"/>
      <c r="F311" s="64"/>
      <c r="G311" s="64"/>
      <c r="H311" s="64"/>
      <c r="I311" s="64"/>
      <c r="J311" s="64"/>
      <c r="K311" s="64"/>
    </row>
    <row r="312" spans="5:11" ht="39.950000000000003" customHeight="1">
      <c r="E312" s="64"/>
      <c r="F312" s="64"/>
      <c r="G312" s="64"/>
      <c r="H312" s="64"/>
      <c r="I312" s="64"/>
      <c r="J312" s="64"/>
      <c r="K312" s="64"/>
    </row>
    <row r="313" spans="5:11" ht="39.950000000000003" customHeight="1">
      <c r="E313" s="64"/>
      <c r="F313" s="64"/>
      <c r="G313" s="64"/>
      <c r="H313" s="64"/>
      <c r="I313" s="64"/>
      <c r="J313" s="64"/>
      <c r="K313" s="64"/>
    </row>
    <row r="314" spans="5:11" ht="39.950000000000003" customHeight="1">
      <c r="E314" s="64"/>
      <c r="F314" s="64"/>
      <c r="G314" s="64"/>
      <c r="H314" s="64"/>
      <c r="I314" s="64"/>
      <c r="J314" s="64"/>
      <c r="K314" s="64"/>
    </row>
    <row r="315" spans="5:11" ht="39.950000000000003" customHeight="1">
      <c r="E315" s="64"/>
      <c r="F315" s="64"/>
      <c r="G315" s="64"/>
      <c r="H315" s="64"/>
      <c r="I315" s="64"/>
      <c r="J315" s="64"/>
      <c r="K315" s="64"/>
    </row>
    <row r="316" spans="5:11" ht="39.950000000000003" customHeight="1">
      <c r="E316" s="64"/>
      <c r="F316" s="64"/>
      <c r="G316" s="64"/>
      <c r="H316" s="64"/>
      <c r="I316" s="64"/>
      <c r="J316" s="64"/>
      <c r="K316" s="64"/>
    </row>
    <row r="317" spans="5:11" ht="39.950000000000003" customHeight="1">
      <c r="E317" s="64"/>
      <c r="F317" s="64"/>
      <c r="G317" s="64"/>
      <c r="H317" s="64"/>
      <c r="I317" s="64"/>
      <c r="J317" s="64"/>
      <c r="K317" s="64"/>
    </row>
    <row r="318" spans="5:11" ht="39.950000000000003" customHeight="1">
      <c r="E318" s="64"/>
      <c r="F318" s="64"/>
      <c r="G318" s="64"/>
      <c r="H318" s="64"/>
      <c r="I318" s="64"/>
      <c r="J318" s="64"/>
      <c r="K318" s="64"/>
    </row>
    <row r="319" spans="5:11" ht="39.950000000000003" customHeight="1">
      <c r="E319" s="64"/>
      <c r="F319" s="64"/>
      <c r="G319" s="64"/>
      <c r="H319" s="64"/>
      <c r="I319" s="64"/>
      <c r="J319" s="64"/>
      <c r="K319" s="64"/>
    </row>
    <row r="320" spans="5:11" ht="39.950000000000003" customHeight="1">
      <c r="E320" s="64"/>
      <c r="F320" s="64"/>
      <c r="G320" s="64"/>
      <c r="H320" s="64"/>
      <c r="I320" s="64"/>
      <c r="J320" s="64"/>
      <c r="K320" s="64"/>
    </row>
    <row r="321" spans="5:11" ht="39.950000000000003" customHeight="1">
      <c r="E321" s="64"/>
      <c r="F321" s="64"/>
      <c r="G321" s="64"/>
      <c r="H321" s="64"/>
      <c r="I321" s="64"/>
      <c r="J321" s="64"/>
      <c r="K321" s="64"/>
    </row>
    <row r="322" spans="5:11" ht="39.950000000000003" customHeight="1">
      <c r="E322" s="64"/>
      <c r="F322" s="64"/>
      <c r="G322" s="64"/>
      <c r="H322" s="64"/>
      <c r="I322" s="64"/>
      <c r="J322" s="64"/>
      <c r="K322" s="64"/>
    </row>
    <row r="323" spans="5:11" ht="39.950000000000003" customHeight="1">
      <c r="E323" s="64"/>
      <c r="F323" s="64"/>
      <c r="G323" s="64"/>
      <c r="H323" s="64"/>
      <c r="I323" s="64"/>
      <c r="J323" s="64"/>
      <c r="K323" s="64"/>
    </row>
    <row r="324" spans="5:11" ht="39.950000000000003" customHeight="1">
      <c r="E324" s="64"/>
      <c r="F324" s="64"/>
      <c r="G324" s="64"/>
      <c r="H324" s="64"/>
      <c r="I324" s="64"/>
      <c r="J324" s="64"/>
      <c r="K324" s="64"/>
    </row>
    <row r="325" spans="5:11" ht="39.950000000000003" customHeight="1">
      <c r="E325" s="64"/>
      <c r="F325" s="64"/>
      <c r="G325" s="64"/>
      <c r="H325" s="64"/>
      <c r="I325" s="64"/>
      <c r="J325" s="64"/>
      <c r="K325" s="64"/>
    </row>
    <row r="326" spans="5:11" ht="39.950000000000003" customHeight="1">
      <c r="E326" s="64"/>
      <c r="F326" s="64"/>
      <c r="G326" s="64"/>
      <c r="H326" s="64"/>
      <c r="I326" s="64"/>
      <c r="J326" s="64"/>
      <c r="K326" s="64"/>
    </row>
    <row r="327" spans="5:11" ht="39.950000000000003" customHeight="1">
      <c r="E327" s="64"/>
      <c r="F327" s="64"/>
      <c r="G327" s="64"/>
      <c r="H327" s="64"/>
      <c r="I327" s="64"/>
      <c r="J327" s="64"/>
      <c r="K327" s="64"/>
    </row>
    <row r="328" spans="5:11" ht="39.950000000000003" customHeight="1">
      <c r="E328" s="64"/>
      <c r="F328" s="64"/>
      <c r="G328" s="64"/>
      <c r="H328" s="64"/>
      <c r="I328" s="64"/>
      <c r="J328" s="64"/>
      <c r="K328" s="64"/>
    </row>
    <row r="329" spans="5:11" ht="39.950000000000003" customHeight="1">
      <c r="E329" s="64"/>
      <c r="F329" s="64"/>
      <c r="G329" s="64"/>
      <c r="H329" s="64"/>
      <c r="I329" s="64"/>
      <c r="J329" s="64"/>
      <c r="K329" s="64"/>
    </row>
    <row r="330" spans="5:11" ht="39.950000000000003" customHeight="1">
      <c r="E330" s="64"/>
      <c r="F330" s="64"/>
      <c r="G330" s="64"/>
      <c r="H330" s="64"/>
      <c r="I330" s="64"/>
      <c r="J330" s="64"/>
      <c r="K330" s="64"/>
    </row>
    <row r="331" spans="5:11" ht="39.950000000000003" customHeight="1">
      <c r="E331" s="64"/>
      <c r="F331" s="64"/>
      <c r="G331" s="64"/>
      <c r="H331" s="64"/>
      <c r="I331" s="64"/>
      <c r="J331" s="64"/>
      <c r="K331" s="64"/>
    </row>
    <row r="332" spans="5:11" ht="39.950000000000003" customHeight="1">
      <c r="E332" s="64"/>
      <c r="F332" s="64"/>
      <c r="G332" s="64"/>
      <c r="H332" s="64"/>
      <c r="I332" s="64"/>
      <c r="J332" s="64"/>
      <c r="K332" s="64"/>
    </row>
    <row r="333" spans="5:11" ht="39.950000000000003" customHeight="1">
      <c r="E333" s="64"/>
      <c r="F333" s="64"/>
      <c r="G333" s="64"/>
      <c r="H333" s="64"/>
      <c r="I333" s="64"/>
      <c r="J333" s="64"/>
      <c r="K333" s="64"/>
    </row>
    <row r="334" spans="5:11" ht="39.950000000000003" customHeight="1">
      <c r="E334" s="64"/>
      <c r="F334" s="64"/>
      <c r="G334" s="64"/>
      <c r="H334" s="64"/>
      <c r="I334" s="64"/>
      <c r="J334" s="64"/>
      <c r="K334" s="64"/>
    </row>
    <row r="335" spans="5:11" ht="39.950000000000003" customHeight="1">
      <c r="E335" s="64"/>
      <c r="F335" s="64"/>
      <c r="G335" s="64"/>
      <c r="H335" s="64"/>
      <c r="I335" s="64"/>
      <c r="J335" s="64"/>
      <c r="K335" s="64"/>
    </row>
    <row r="336" spans="5:11" ht="39.950000000000003" customHeight="1">
      <c r="E336" s="64"/>
      <c r="F336" s="64"/>
      <c r="G336" s="64"/>
      <c r="H336" s="64"/>
      <c r="I336" s="64"/>
      <c r="J336" s="64"/>
      <c r="K336" s="64"/>
    </row>
    <row r="337" spans="5:11" ht="39.950000000000003" customHeight="1">
      <c r="E337" s="64"/>
      <c r="F337" s="64"/>
      <c r="G337" s="64"/>
      <c r="H337" s="64"/>
      <c r="I337" s="64"/>
      <c r="J337" s="64"/>
      <c r="K337" s="64"/>
    </row>
    <row r="338" spans="5:11" ht="39.950000000000003" customHeight="1">
      <c r="E338" s="64"/>
      <c r="F338" s="64"/>
      <c r="G338" s="64"/>
      <c r="H338" s="64"/>
      <c r="I338" s="64"/>
      <c r="J338" s="64"/>
      <c r="K338" s="64"/>
    </row>
    <row r="339" spans="5:11" ht="39.950000000000003" customHeight="1">
      <c r="E339" s="64"/>
      <c r="F339" s="64"/>
      <c r="G339" s="64"/>
      <c r="H339" s="64"/>
      <c r="I339" s="64"/>
      <c r="J339" s="64"/>
      <c r="K339" s="64"/>
    </row>
    <row r="340" spans="5:11" ht="39.950000000000003" customHeight="1">
      <c r="E340" s="64"/>
      <c r="F340" s="64"/>
      <c r="G340" s="64"/>
      <c r="H340" s="64"/>
      <c r="I340" s="64"/>
      <c r="J340" s="64"/>
      <c r="K340" s="64"/>
    </row>
    <row r="341" spans="5:11" ht="39.950000000000003" customHeight="1">
      <c r="E341" s="64"/>
      <c r="F341" s="64"/>
      <c r="G341" s="64"/>
      <c r="H341" s="64"/>
      <c r="I341" s="64"/>
      <c r="J341" s="64"/>
      <c r="K341" s="64"/>
    </row>
    <row r="342" spans="5:11" ht="39.950000000000003" customHeight="1">
      <c r="E342" s="64"/>
      <c r="F342" s="64"/>
      <c r="G342" s="64"/>
      <c r="H342" s="64"/>
      <c r="I342" s="64"/>
      <c r="J342" s="64"/>
      <c r="K342" s="64"/>
    </row>
    <row r="343" spans="5:11" ht="39.950000000000003" customHeight="1">
      <c r="E343" s="64"/>
      <c r="F343" s="64"/>
      <c r="G343" s="64"/>
      <c r="H343" s="64"/>
      <c r="I343" s="64"/>
      <c r="J343" s="64"/>
      <c r="K343" s="64"/>
    </row>
    <row r="344" spans="5:11" ht="39.950000000000003" customHeight="1">
      <c r="E344" s="64"/>
      <c r="F344" s="64"/>
      <c r="G344" s="64"/>
      <c r="H344" s="64"/>
      <c r="I344" s="64"/>
      <c r="J344" s="64"/>
      <c r="K344" s="64"/>
    </row>
    <row r="345" spans="5:11" ht="39.950000000000003" customHeight="1">
      <c r="E345" s="64"/>
      <c r="F345" s="64"/>
      <c r="G345" s="64"/>
      <c r="H345" s="64"/>
      <c r="I345" s="64"/>
      <c r="J345" s="64"/>
      <c r="K345" s="64"/>
    </row>
    <row r="346" spans="5:11" ht="39.950000000000003" customHeight="1">
      <c r="E346" s="64"/>
      <c r="F346" s="64"/>
      <c r="G346" s="64"/>
      <c r="H346" s="64"/>
      <c r="I346" s="64"/>
      <c r="J346" s="64"/>
      <c r="K346" s="64"/>
    </row>
    <row r="347" spans="5:11" ht="39.950000000000003" customHeight="1">
      <c r="E347" s="64"/>
      <c r="F347" s="64"/>
      <c r="G347" s="64"/>
      <c r="H347" s="64"/>
      <c r="I347" s="64"/>
      <c r="J347" s="64"/>
      <c r="K347" s="64"/>
    </row>
    <row r="348" spans="5:11" ht="39.950000000000003" customHeight="1">
      <c r="E348" s="64"/>
      <c r="F348" s="64"/>
      <c r="G348" s="64"/>
      <c r="H348" s="64"/>
      <c r="I348" s="64"/>
      <c r="J348" s="64"/>
      <c r="K348" s="64"/>
    </row>
    <row r="349" spans="5:11" ht="39.950000000000003" customHeight="1">
      <c r="E349" s="64"/>
      <c r="F349" s="64"/>
      <c r="G349" s="64"/>
      <c r="H349" s="64"/>
      <c r="I349" s="64"/>
      <c r="J349" s="64"/>
      <c r="K349" s="64"/>
    </row>
    <row r="350" spans="5:11" ht="39.950000000000003" customHeight="1">
      <c r="E350" s="64"/>
      <c r="F350" s="64"/>
      <c r="G350" s="64"/>
      <c r="H350" s="64"/>
      <c r="I350" s="64"/>
      <c r="J350" s="64"/>
      <c r="K350" s="64"/>
    </row>
    <row r="351" spans="5:11" ht="39.950000000000003" customHeight="1">
      <c r="E351" s="64"/>
      <c r="F351" s="64"/>
      <c r="G351" s="64"/>
      <c r="H351" s="64"/>
      <c r="I351" s="64"/>
      <c r="J351" s="64"/>
      <c r="K351" s="64"/>
    </row>
    <row r="352" spans="5:11" ht="39.950000000000003" customHeight="1">
      <c r="E352" s="64"/>
      <c r="F352" s="64"/>
      <c r="G352" s="64"/>
      <c r="H352" s="64"/>
      <c r="I352" s="64"/>
      <c r="J352" s="64"/>
      <c r="K352" s="64"/>
    </row>
    <row r="353" spans="5:11" ht="39.950000000000003" customHeight="1">
      <c r="E353" s="64"/>
      <c r="F353" s="64"/>
      <c r="G353" s="64"/>
      <c r="H353" s="64"/>
      <c r="I353" s="64"/>
      <c r="J353" s="64"/>
      <c r="K353" s="64"/>
    </row>
    <row r="354" spans="5:11" ht="39.950000000000003" customHeight="1">
      <c r="E354" s="64"/>
      <c r="F354" s="64"/>
      <c r="G354" s="64"/>
      <c r="H354" s="64"/>
      <c r="I354" s="64"/>
      <c r="J354" s="64"/>
      <c r="K354" s="64"/>
    </row>
    <row r="355" spans="5:11" ht="39.950000000000003" customHeight="1">
      <c r="E355" s="64"/>
      <c r="F355" s="64"/>
      <c r="G355" s="64"/>
      <c r="H355" s="64"/>
      <c r="I355" s="64"/>
      <c r="J355" s="64"/>
      <c r="K355" s="64"/>
    </row>
    <row r="356" spans="5:11" ht="39.950000000000003" customHeight="1">
      <c r="E356" s="64"/>
      <c r="F356" s="64"/>
      <c r="G356" s="64"/>
      <c r="H356" s="64"/>
      <c r="I356" s="64"/>
      <c r="J356" s="64"/>
      <c r="K356" s="64"/>
    </row>
    <row r="357" spans="5:11" ht="39.950000000000003" customHeight="1">
      <c r="E357" s="64"/>
      <c r="F357" s="64"/>
      <c r="G357" s="64"/>
      <c r="H357" s="64"/>
      <c r="I357" s="64"/>
      <c r="J357" s="64"/>
      <c r="K357" s="64"/>
    </row>
    <row r="358" spans="5:11" ht="39.950000000000003" customHeight="1">
      <c r="E358" s="64"/>
      <c r="F358" s="64"/>
      <c r="G358" s="64"/>
      <c r="H358" s="64"/>
      <c r="I358" s="64"/>
      <c r="J358" s="64"/>
      <c r="K358" s="64"/>
    </row>
    <row r="359" spans="5:11" ht="39.950000000000003" customHeight="1">
      <c r="E359" s="64"/>
      <c r="F359" s="64"/>
      <c r="G359" s="64"/>
      <c r="H359" s="64"/>
      <c r="I359" s="64"/>
      <c r="J359" s="64"/>
      <c r="K359" s="64"/>
    </row>
    <row r="360" spans="5:11" ht="39.950000000000003" customHeight="1">
      <c r="E360" s="64"/>
      <c r="F360" s="64"/>
      <c r="G360" s="64"/>
      <c r="H360" s="64"/>
      <c r="I360" s="64"/>
      <c r="J360" s="64"/>
      <c r="K360" s="64"/>
    </row>
    <row r="361" spans="5:11" ht="39.950000000000003" customHeight="1">
      <c r="E361" s="64"/>
      <c r="F361" s="64"/>
      <c r="G361" s="64"/>
      <c r="H361" s="64"/>
      <c r="I361" s="64"/>
      <c r="J361" s="64"/>
      <c r="K361" s="64"/>
    </row>
    <row r="362" spans="5:11" ht="39.950000000000003" customHeight="1">
      <c r="E362" s="64"/>
      <c r="F362" s="64"/>
      <c r="G362" s="64"/>
      <c r="H362" s="64"/>
      <c r="I362" s="64"/>
      <c r="J362" s="64"/>
      <c r="K362" s="64"/>
    </row>
    <row r="363" spans="5:11" ht="39.950000000000003" customHeight="1">
      <c r="E363" s="64"/>
      <c r="F363" s="64"/>
      <c r="G363" s="64"/>
      <c r="H363" s="64"/>
      <c r="I363" s="64"/>
      <c r="J363" s="64"/>
      <c r="K363" s="64"/>
    </row>
    <row r="364" spans="5:11" ht="39.950000000000003" customHeight="1">
      <c r="E364" s="64"/>
      <c r="F364" s="64"/>
      <c r="G364" s="64"/>
      <c r="H364" s="64"/>
      <c r="I364" s="64"/>
      <c r="J364" s="64"/>
      <c r="K364" s="64"/>
    </row>
    <row r="365" spans="5:11" ht="39.950000000000003" customHeight="1">
      <c r="E365" s="64"/>
      <c r="F365" s="64"/>
      <c r="G365" s="64"/>
      <c r="H365" s="64"/>
      <c r="I365" s="64"/>
      <c r="J365" s="64"/>
      <c r="K365" s="64"/>
    </row>
    <row r="366" spans="5:11" ht="39.950000000000003" customHeight="1">
      <c r="E366" s="64"/>
      <c r="F366" s="64"/>
      <c r="G366" s="64"/>
      <c r="H366" s="64"/>
      <c r="I366" s="64"/>
      <c r="J366" s="64"/>
      <c r="K366" s="64"/>
    </row>
    <row r="367" spans="5:11" ht="39.950000000000003" customHeight="1">
      <c r="E367" s="64"/>
      <c r="F367" s="64"/>
      <c r="G367" s="64"/>
      <c r="H367" s="64"/>
      <c r="I367" s="64"/>
      <c r="J367" s="64"/>
      <c r="K367" s="64"/>
    </row>
    <row r="368" spans="5:11" ht="39.950000000000003" customHeight="1">
      <c r="E368" s="64"/>
      <c r="F368" s="64"/>
      <c r="G368" s="64"/>
      <c r="H368" s="64"/>
      <c r="I368" s="64"/>
      <c r="J368" s="64"/>
      <c r="K368" s="64"/>
    </row>
    <row r="369" spans="5:11" ht="39.950000000000003" customHeight="1">
      <c r="E369" s="64"/>
      <c r="F369" s="64"/>
      <c r="G369" s="64"/>
      <c r="H369" s="64"/>
      <c r="I369" s="64"/>
      <c r="J369" s="64"/>
      <c r="K369" s="64"/>
    </row>
    <row r="370" spans="5:11" ht="39.950000000000003" customHeight="1">
      <c r="E370" s="64"/>
      <c r="F370" s="64"/>
      <c r="G370" s="64"/>
      <c r="H370" s="64"/>
      <c r="I370" s="64"/>
      <c r="J370" s="64"/>
      <c r="K370" s="64"/>
    </row>
    <row r="371" spans="5:11" ht="39.950000000000003" customHeight="1">
      <c r="E371" s="64"/>
      <c r="F371" s="64"/>
      <c r="G371" s="64"/>
      <c r="H371" s="64"/>
      <c r="I371" s="64"/>
      <c r="J371" s="64"/>
      <c r="K371" s="64"/>
    </row>
    <row r="372" spans="5:11" ht="39.950000000000003" customHeight="1">
      <c r="E372" s="64"/>
      <c r="F372" s="64"/>
      <c r="G372" s="64"/>
      <c r="H372" s="64"/>
      <c r="I372" s="64"/>
      <c r="J372" s="64"/>
      <c r="K372" s="64"/>
    </row>
    <row r="373" spans="5:11" ht="39.950000000000003" customHeight="1">
      <c r="E373" s="64"/>
      <c r="F373" s="64"/>
      <c r="G373" s="64"/>
      <c r="H373" s="64"/>
      <c r="I373" s="64"/>
      <c r="J373" s="64"/>
      <c r="K373" s="64"/>
    </row>
    <row r="374" spans="5:11" ht="39.950000000000003" customHeight="1">
      <c r="E374" s="64"/>
      <c r="F374" s="64"/>
      <c r="G374" s="64"/>
      <c r="H374" s="64"/>
      <c r="I374" s="64"/>
      <c r="J374" s="64"/>
      <c r="K374" s="64"/>
    </row>
    <row r="375" spans="5:11" ht="39.950000000000003" customHeight="1">
      <c r="E375" s="64"/>
      <c r="F375" s="64"/>
      <c r="G375" s="64"/>
      <c r="H375" s="64"/>
      <c r="I375" s="64"/>
      <c r="J375" s="64"/>
      <c r="K375" s="64"/>
    </row>
    <row r="376" spans="5:11" ht="39.950000000000003" customHeight="1">
      <c r="E376" s="64"/>
      <c r="F376" s="64"/>
      <c r="G376" s="64"/>
      <c r="H376" s="64"/>
      <c r="I376" s="64"/>
      <c r="J376" s="64"/>
      <c r="K376" s="64"/>
    </row>
    <row r="377" spans="5:11" ht="39.950000000000003" customHeight="1">
      <c r="E377" s="64"/>
      <c r="F377" s="64"/>
      <c r="G377" s="64"/>
      <c r="H377" s="64"/>
      <c r="I377" s="64"/>
      <c r="J377" s="64"/>
      <c r="K377" s="64"/>
    </row>
    <row r="378" spans="5:11" ht="39.950000000000003" customHeight="1">
      <c r="E378" s="64"/>
      <c r="F378" s="64"/>
      <c r="G378" s="64"/>
      <c r="H378" s="64"/>
      <c r="I378" s="64"/>
      <c r="J378" s="64"/>
      <c r="K378" s="64"/>
    </row>
    <row r="379" spans="5:11" ht="39.950000000000003" customHeight="1">
      <c r="E379" s="64"/>
      <c r="F379" s="64"/>
      <c r="G379" s="64"/>
      <c r="H379" s="64"/>
      <c r="I379" s="64"/>
      <c r="J379" s="64"/>
      <c r="K379" s="64"/>
    </row>
    <row r="380" spans="5:11" ht="39.950000000000003" customHeight="1">
      <c r="E380" s="64"/>
      <c r="F380" s="64"/>
      <c r="G380" s="64"/>
      <c r="H380" s="64"/>
      <c r="I380" s="64"/>
      <c r="J380" s="64"/>
      <c r="K380" s="64"/>
    </row>
    <row r="381" spans="5:11" ht="39.950000000000003" customHeight="1">
      <c r="E381" s="64"/>
      <c r="F381" s="64"/>
      <c r="G381" s="64"/>
      <c r="H381" s="64"/>
      <c r="I381" s="64"/>
      <c r="J381" s="64"/>
      <c r="K381" s="64"/>
    </row>
    <row r="382" spans="5:11" ht="39.950000000000003" customHeight="1">
      <c r="E382" s="64"/>
      <c r="F382" s="64"/>
      <c r="G382" s="64"/>
      <c r="H382" s="64"/>
      <c r="I382" s="64"/>
      <c r="J382" s="64"/>
      <c r="K382" s="64"/>
    </row>
    <row r="383" spans="5:11" ht="39.950000000000003" customHeight="1">
      <c r="E383" s="64"/>
      <c r="F383" s="64"/>
      <c r="G383" s="64"/>
      <c r="H383" s="64"/>
      <c r="I383" s="64"/>
      <c r="J383" s="64"/>
      <c r="K383" s="64"/>
    </row>
    <row r="384" spans="5:11" ht="39.950000000000003" customHeight="1">
      <c r="E384" s="64"/>
      <c r="F384" s="64"/>
      <c r="G384" s="64"/>
      <c r="H384" s="64"/>
      <c r="I384" s="64"/>
      <c r="J384" s="64"/>
      <c r="K384" s="64"/>
    </row>
    <row r="385" spans="5:11" ht="39.950000000000003" customHeight="1">
      <c r="E385" s="64"/>
      <c r="F385" s="64"/>
      <c r="G385" s="64"/>
      <c r="H385" s="64"/>
      <c r="I385" s="64"/>
      <c r="J385" s="64"/>
      <c r="K385" s="64"/>
    </row>
    <row r="386" spans="5:11" ht="39.950000000000003" customHeight="1">
      <c r="E386" s="64"/>
      <c r="F386" s="64"/>
      <c r="G386" s="64"/>
      <c r="H386" s="64"/>
      <c r="I386" s="64"/>
      <c r="J386" s="64"/>
      <c r="K386" s="64"/>
    </row>
    <row r="387" spans="5:11" ht="39.950000000000003" customHeight="1">
      <c r="E387" s="64"/>
      <c r="F387" s="64"/>
      <c r="G387" s="64"/>
      <c r="H387" s="64"/>
      <c r="I387" s="64"/>
      <c r="J387" s="64"/>
      <c r="K387" s="64"/>
    </row>
    <row r="388" spans="5:11" ht="39.950000000000003" customHeight="1">
      <c r="E388" s="64"/>
      <c r="F388" s="64"/>
      <c r="G388" s="64"/>
      <c r="H388" s="64"/>
      <c r="I388" s="64"/>
      <c r="J388" s="64"/>
      <c r="K388" s="64"/>
    </row>
    <row r="389" spans="5:11" ht="39.950000000000003" customHeight="1">
      <c r="E389" s="64"/>
      <c r="F389" s="64"/>
      <c r="G389" s="64"/>
      <c r="H389" s="64"/>
      <c r="I389" s="64"/>
      <c r="J389" s="64"/>
      <c r="K389" s="64"/>
    </row>
    <row r="390" spans="5:11" ht="39.950000000000003" customHeight="1">
      <c r="E390" s="64"/>
      <c r="F390" s="64"/>
      <c r="G390" s="64"/>
      <c r="H390" s="64"/>
      <c r="I390" s="64"/>
      <c r="J390" s="64"/>
      <c r="K390" s="64"/>
    </row>
    <row r="391" spans="5:11" ht="39.950000000000003" customHeight="1">
      <c r="E391" s="64"/>
      <c r="F391" s="64"/>
      <c r="G391" s="64"/>
      <c r="H391" s="64"/>
      <c r="I391" s="64"/>
      <c r="J391" s="64"/>
      <c r="K391" s="64"/>
    </row>
    <row r="392" spans="5:11" ht="39.950000000000003" customHeight="1">
      <c r="E392" s="64"/>
      <c r="F392" s="64"/>
      <c r="G392" s="64"/>
      <c r="H392" s="64"/>
      <c r="I392" s="64"/>
      <c r="J392" s="64"/>
      <c r="K392" s="64"/>
    </row>
    <row r="393" spans="5:11" ht="39.950000000000003" customHeight="1">
      <c r="E393" s="64"/>
      <c r="F393" s="64"/>
      <c r="G393" s="64"/>
      <c r="H393" s="64"/>
      <c r="I393" s="64"/>
      <c r="J393" s="64"/>
      <c r="K393" s="64"/>
    </row>
    <row r="394" spans="5:11" ht="39.950000000000003" customHeight="1">
      <c r="E394" s="64"/>
      <c r="F394" s="64"/>
      <c r="G394" s="64"/>
      <c r="H394" s="64"/>
      <c r="I394" s="64"/>
      <c r="J394" s="64"/>
      <c r="K394" s="64"/>
    </row>
    <row r="395" spans="5:11" ht="39.950000000000003" customHeight="1">
      <c r="E395" s="64"/>
      <c r="F395" s="64"/>
      <c r="G395" s="64"/>
      <c r="H395" s="64"/>
      <c r="I395" s="64"/>
      <c r="J395" s="64"/>
      <c r="K395" s="64"/>
    </row>
    <row r="396" spans="5:11" ht="39.950000000000003" customHeight="1">
      <c r="E396" s="64"/>
      <c r="F396" s="64"/>
      <c r="G396" s="64"/>
      <c r="H396" s="64"/>
      <c r="I396" s="64"/>
      <c r="J396" s="64"/>
      <c r="K396" s="64"/>
    </row>
    <row r="397" spans="5:11" ht="39.950000000000003" customHeight="1">
      <c r="E397" s="64"/>
      <c r="F397" s="64"/>
      <c r="G397" s="64"/>
      <c r="H397" s="64"/>
      <c r="I397" s="64"/>
      <c r="J397" s="64"/>
      <c r="K397" s="64"/>
    </row>
    <row r="398" spans="5:11" ht="39.950000000000003" customHeight="1">
      <c r="E398" s="64"/>
      <c r="F398" s="64"/>
      <c r="G398" s="64"/>
      <c r="H398" s="64"/>
      <c r="I398" s="64"/>
      <c r="J398" s="64"/>
      <c r="K398" s="64"/>
    </row>
    <row r="399" spans="5:11" ht="39.950000000000003" customHeight="1">
      <c r="E399" s="64"/>
      <c r="F399" s="64"/>
      <c r="G399" s="64"/>
      <c r="H399" s="64"/>
      <c r="I399" s="64"/>
      <c r="J399" s="64"/>
      <c r="K399" s="64"/>
    </row>
    <row r="400" spans="5:11" ht="39.950000000000003" customHeight="1">
      <c r="E400" s="64"/>
      <c r="F400" s="64"/>
      <c r="G400" s="64"/>
      <c r="H400" s="64"/>
      <c r="I400" s="64"/>
      <c r="J400" s="64"/>
      <c r="K400" s="64"/>
    </row>
    <row r="401" spans="5:11" ht="39.950000000000003" customHeight="1">
      <c r="E401" s="64"/>
      <c r="F401" s="64"/>
      <c r="G401" s="64"/>
      <c r="H401" s="64"/>
      <c r="I401" s="64"/>
      <c r="J401" s="64"/>
      <c r="K401" s="64"/>
    </row>
    <row r="402" spans="5:11" ht="39.950000000000003" customHeight="1">
      <c r="E402" s="64"/>
      <c r="F402" s="64"/>
      <c r="G402" s="64"/>
      <c r="H402" s="64"/>
      <c r="I402" s="64"/>
      <c r="J402" s="64"/>
      <c r="K402" s="64"/>
    </row>
    <row r="403" spans="5:11" ht="39.950000000000003" customHeight="1">
      <c r="E403" s="64"/>
      <c r="F403" s="64"/>
      <c r="G403" s="64"/>
      <c r="H403" s="64"/>
      <c r="I403" s="64"/>
      <c r="J403" s="64"/>
      <c r="K403" s="64"/>
    </row>
    <row r="404" spans="5:11" ht="39.950000000000003" customHeight="1">
      <c r="E404" s="64"/>
      <c r="F404" s="64"/>
      <c r="G404" s="64"/>
      <c r="H404" s="64"/>
      <c r="I404" s="64"/>
      <c r="J404" s="64"/>
      <c r="K404" s="64"/>
    </row>
    <row r="405" spans="5:11" ht="39.950000000000003" customHeight="1">
      <c r="E405" s="64"/>
      <c r="F405" s="64"/>
      <c r="G405" s="64"/>
      <c r="H405" s="64"/>
      <c r="I405" s="64"/>
      <c r="J405" s="64"/>
      <c r="K405" s="64"/>
    </row>
    <row r="406" spans="5:11" ht="39.950000000000003" customHeight="1">
      <c r="E406" s="64"/>
      <c r="F406" s="64"/>
      <c r="G406" s="64"/>
      <c r="H406" s="64"/>
      <c r="I406" s="64"/>
      <c r="J406" s="64"/>
      <c r="K406" s="64"/>
    </row>
    <row r="407" spans="5:11" ht="39.950000000000003" customHeight="1">
      <c r="E407" s="64"/>
      <c r="F407" s="64"/>
      <c r="G407" s="64"/>
      <c r="H407" s="64"/>
      <c r="I407" s="64"/>
      <c r="J407" s="64"/>
      <c r="K407" s="64"/>
    </row>
    <row r="408" spans="5:11" ht="39.950000000000003" customHeight="1">
      <c r="E408" s="64"/>
      <c r="F408" s="64"/>
      <c r="G408" s="64"/>
      <c r="H408" s="64"/>
      <c r="I408" s="64"/>
      <c r="J408" s="64"/>
      <c r="K408" s="64"/>
    </row>
    <row r="409" spans="5:11" ht="39.950000000000003" customHeight="1">
      <c r="E409" s="64"/>
      <c r="F409" s="64"/>
      <c r="G409" s="64"/>
      <c r="H409" s="64"/>
      <c r="I409" s="64"/>
      <c r="J409" s="64"/>
      <c r="K409" s="64"/>
    </row>
    <row r="410" spans="5:11" ht="39.950000000000003" customHeight="1">
      <c r="E410" s="64"/>
      <c r="F410" s="64"/>
      <c r="G410" s="64"/>
      <c r="H410" s="64"/>
      <c r="I410" s="64"/>
      <c r="J410" s="64"/>
      <c r="K410" s="64"/>
    </row>
    <row r="411" spans="5:11" ht="39.950000000000003" customHeight="1">
      <c r="E411" s="64"/>
      <c r="F411" s="64"/>
      <c r="G411" s="64"/>
      <c r="H411" s="64"/>
      <c r="I411" s="64"/>
      <c r="J411" s="64"/>
      <c r="K411" s="64"/>
    </row>
    <row r="412" spans="5:11" ht="39.950000000000003" customHeight="1">
      <c r="E412" s="64"/>
      <c r="F412" s="64"/>
      <c r="G412" s="64"/>
      <c r="H412" s="64"/>
      <c r="I412" s="64"/>
      <c r="J412" s="64"/>
      <c r="K412" s="64"/>
    </row>
    <row r="413" spans="5:11" ht="39.950000000000003" customHeight="1">
      <c r="E413" s="64"/>
      <c r="F413" s="64"/>
      <c r="G413" s="64"/>
      <c r="H413" s="64"/>
      <c r="I413" s="64"/>
      <c r="J413" s="64"/>
      <c r="K413" s="64"/>
    </row>
    <row r="414" spans="5:11" ht="39.950000000000003" customHeight="1">
      <c r="E414" s="64"/>
      <c r="F414" s="64"/>
      <c r="G414" s="64"/>
      <c r="H414" s="64"/>
      <c r="I414" s="64"/>
      <c r="J414" s="64"/>
      <c r="K414" s="64"/>
    </row>
    <row r="415" spans="5:11" ht="39.950000000000003" customHeight="1">
      <c r="E415" s="64"/>
      <c r="F415" s="64"/>
      <c r="G415" s="64"/>
      <c r="H415" s="64"/>
      <c r="I415" s="64"/>
      <c r="J415" s="64"/>
      <c r="K415" s="64"/>
    </row>
    <row r="416" spans="5:11" ht="39.950000000000003" customHeight="1">
      <c r="E416" s="64"/>
      <c r="F416" s="64"/>
      <c r="G416" s="64"/>
      <c r="H416" s="64"/>
      <c r="I416" s="64"/>
      <c r="J416" s="64"/>
      <c r="K416" s="64"/>
    </row>
    <row r="417" spans="5:11" ht="39.950000000000003" customHeight="1">
      <c r="E417" s="64"/>
      <c r="F417" s="64"/>
      <c r="G417" s="64"/>
      <c r="H417" s="64"/>
      <c r="I417" s="64"/>
      <c r="J417" s="64"/>
      <c r="K417" s="64"/>
    </row>
    <row r="418" spans="5:11" ht="39.950000000000003" customHeight="1">
      <c r="E418" s="64"/>
      <c r="F418" s="64"/>
      <c r="G418" s="64"/>
      <c r="H418" s="64"/>
      <c r="I418" s="64"/>
      <c r="J418" s="64"/>
      <c r="K418" s="64"/>
    </row>
    <row r="419" spans="5:11" ht="39.950000000000003" customHeight="1">
      <c r="E419" s="64"/>
      <c r="F419" s="64"/>
      <c r="G419" s="64"/>
      <c r="H419" s="64"/>
      <c r="I419" s="64"/>
      <c r="J419" s="64"/>
      <c r="K419" s="64"/>
    </row>
    <row r="420" spans="5:11" ht="39.950000000000003" customHeight="1">
      <c r="E420" s="64"/>
      <c r="F420" s="64"/>
      <c r="G420" s="64"/>
      <c r="H420" s="64"/>
      <c r="I420" s="64"/>
      <c r="J420" s="64"/>
      <c r="K420" s="64"/>
    </row>
    <row r="421" spans="5:11" ht="39.950000000000003" customHeight="1">
      <c r="E421" s="64"/>
      <c r="F421" s="64"/>
      <c r="G421" s="64"/>
      <c r="H421" s="64"/>
      <c r="I421" s="64"/>
      <c r="J421" s="64"/>
      <c r="K421" s="64"/>
    </row>
    <row r="422" spans="5:11" ht="39.950000000000003" customHeight="1">
      <c r="E422" s="64"/>
      <c r="F422" s="64"/>
      <c r="G422" s="64"/>
      <c r="H422" s="64"/>
      <c r="I422" s="64"/>
      <c r="J422" s="64"/>
      <c r="K422" s="64"/>
    </row>
    <row r="423" spans="5:11" ht="39.950000000000003" customHeight="1">
      <c r="E423" s="64"/>
      <c r="F423" s="64"/>
      <c r="G423" s="64"/>
      <c r="H423" s="64"/>
      <c r="I423" s="64"/>
      <c r="J423" s="64"/>
      <c r="K423" s="64"/>
    </row>
    <row r="424" spans="5:11" ht="39.950000000000003" customHeight="1">
      <c r="E424" s="64"/>
      <c r="F424" s="64"/>
      <c r="G424" s="64"/>
      <c r="H424" s="64"/>
      <c r="I424" s="64"/>
      <c r="J424" s="64"/>
      <c r="K424" s="64"/>
    </row>
    <row r="425" spans="5:11" ht="39.950000000000003" customHeight="1">
      <c r="E425" s="64"/>
      <c r="F425" s="64"/>
      <c r="G425" s="64"/>
      <c r="H425" s="64"/>
      <c r="I425" s="64"/>
      <c r="J425" s="64"/>
      <c r="K425" s="64"/>
    </row>
    <row r="426" spans="5:11" ht="39.950000000000003" customHeight="1">
      <c r="E426" s="64"/>
      <c r="F426" s="64"/>
      <c r="G426" s="64"/>
      <c r="H426" s="64"/>
      <c r="I426" s="64"/>
      <c r="J426" s="64"/>
      <c r="K426" s="64"/>
    </row>
    <row r="427" spans="5:11" ht="39.950000000000003" customHeight="1">
      <c r="E427" s="64"/>
      <c r="F427" s="64"/>
      <c r="G427" s="64"/>
      <c r="H427" s="64"/>
      <c r="I427" s="64"/>
      <c r="J427" s="64"/>
      <c r="K427" s="64"/>
    </row>
    <row r="428" spans="5:11" ht="39.950000000000003" customHeight="1">
      <c r="E428" s="64"/>
      <c r="F428" s="64"/>
      <c r="G428" s="64"/>
      <c r="H428" s="64"/>
      <c r="I428" s="64"/>
      <c r="J428" s="64"/>
      <c r="K428" s="64"/>
    </row>
    <row r="429" spans="5:11" ht="39.950000000000003" customHeight="1">
      <c r="E429" s="64"/>
      <c r="F429" s="64"/>
      <c r="G429" s="64"/>
      <c r="H429" s="64"/>
      <c r="I429" s="64"/>
      <c r="J429" s="64"/>
      <c r="K429" s="64"/>
    </row>
    <row r="430" spans="5:11" ht="39.950000000000003" customHeight="1">
      <c r="E430" s="64"/>
      <c r="F430" s="64"/>
      <c r="G430" s="64"/>
      <c r="H430" s="64"/>
      <c r="I430" s="64"/>
      <c r="J430" s="64"/>
      <c r="K430" s="64"/>
    </row>
    <row r="431" spans="5:11" ht="39.950000000000003" customHeight="1">
      <c r="E431" s="64"/>
      <c r="F431" s="64"/>
      <c r="G431" s="64"/>
      <c r="H431" s="64"/>
      <c r="I431" s="64"/>
      <c r="J431" s="64"/>
      <c r="K431" s="64"/>
    </row>
    <row r="432" spans="5:11" ht="39.950000000000003" customHeight="1">
      <c r="E432" s="64"/>
      <c r="F432" s="64"/>
      <c r="G432" s="64"/>
      <c r="H432" s="64"/>
      <c r="I432" s="64"/>
      <c r="J432" s="64"/>
      <c r="K432" s="64"/>
    </row>
    <row r="433" spans="5:11" ht="39.950000000000003" customHeight="1">
      <c r="E433" s="64"/>
      <c r="F433" s="64"/>
      <c r="G433" s="64"/>
      <c r="H433" s="64"/>
      <c r="I433" s="64"/>
      <c r="J433" s="64"/>
      <c r="K433" s="64"/>
    </row>
    <row r="434" spans="5:11" ht="39.950000000000003" customHeight="1">
      <c r="E434" s="64"/>
      <c r="F434" s="64"/>
      <c r="G434" s="64"/>
      <c r="H434" s="64"/>
      <c r="I434" s="64"/>
      <c r="J434" s="64"/>
      <c r="K434" s="64"/>
    </row>
    <row r="435" spans="5:11" ht="39.950000000000003" customHeight="1">
      <c r="E435" s="64"/>
      <c r="F435" s="64"/>
      <c r="G435" s="64"/>
      <c r="H435" s="64"/>
      <c r="I435" s="64"/>
      <c r="J435" s="64"/>
      <c r="K435" s="64"/>
    </row>
    <row r="436" spans="5:11" ht="39.950000000000003" customHeight="1">
      <c r="E436" s="64"/>
      <c r="F436" s="64"/>
      <c r="G436" s="64"/>
      <c r="H436" s="64"/>
      <c r="I436" s="64"/>
      <c r="J436" s="64"/>
      <c r="K436" s="64"/>
    </row>
    <row r="437" spans="5:11" ht="39.950000000000003" customHeight="1">
      <c r="E437" s="64"/>
      <c r="F437" s="64"/>
      <c r="G437" s="64"/>
      <c r="H437" s="64"/>
      <c r="I437" s="64"/>
      <c r="J437" s="64"/>
      <c r="K437" s="64"/>
    </row>
    <row r="438" spans="5:11" ht="39.950000000000003" customHeight="1">
      <c r="E438" s="64"/>
      <c r="F438" s="64"/>
      <c r="G438" s="64"/>
      <c r="H438" s="64"/>
      <c r="I438" s="64"/>
      <c r="J438" s="64"/>
      <c r="K438" s="64"/>
    </row>
    <row r="439" spans="5:11" ht="39.950000000000003" customHeight="1">
      <c r="E439" s="64"/>
      <c r="F439" s="64"/>
      <c r="G439" s="64"/>
      <c r="H439" s="64"/>
      <c r="I439" s="64"/>
      <c r="J439" s="64"/>
      <c r="K439" s="64"/>
    </row>
    <row r="440" spans="5:11" ht="39.950000000000003" customHeight="1">
      <c r="E440" s="64"/>
      <c r="F440" s="64"/>
      <c r="G440" s="64"/>
      <c r="H440" s="64"/>
      <c r="I440" s="64"/>
      <c r="J440" s="64"/>
      <c r="K440" s="64"/>
    </row>
    <row r="441" spans="5:11" ht="39.950000000000003" customHeight="1">
      <c r="E441" s="64"/>
      <c r="F441" s="64"/>
      <c r="G441" s="64"/>
      <c r="H441" s="64"/>
      <c r="I441" s="64"/>
      <c r="J441" s="64"/>
      <c r="K441" s="64"/>
    </row>
    <row r="442" spans="5:11" ht="39.950000000000003" customHeight="1">
      <c r="E442" s="64"/>
      <c r="F442" s="64"/>
      <c r="G442" s="64"/>
      <c r="H442" s="64"/>
      <c r="I442" s="64"/>
      <c r="J442" s="64"/>
      <c r="K442" s="64"/>
    </row>
    <row r="443" spans="5:11" ht="39.950000000000003" customHeight="1">
      <c r="E443" s="64"/>
      <c r="F443" s="64"/>
      <c r="G443" s="64"/>
      <c r="H443" s="64"/>
      <c r="I443" s="64"/>
      <c r="J443" s="64"/>
      <c r="K443" s="64"/>
    </row>
    <row r="444" spans="5:11" ht="39.950000000000003" customHeight="1">
      <c r="E444" s="64"/>
      <c r="F444" s="64"/>
      <c r="G444" s="64"/>
      <c r="H444" s="64"/>
      <c r="I444" s="64"/>
      <c r="J444" s="64"/>
      <c r="K444" s="64"/>
    </row>
    <row r="445" spans="5:11" ht="39.950000000000003" customHeight="1">
      <c r="E445" s="64"/>
      <c r="F445" s="64"/>
      <c r="G445" s="64"/>
      <c r="H445" s="64"/>
      <c r="I445" s="64"/>
      <c r="J445" s="64"/>
      <c r="K445" s="64"/>
    </row>
    <row r="446" spans="5:11" ht="39.950000000000003" customHeight="1">
      <c r="E446" s="64"/>
      <c r="F446" s="64"/>
      <c r="G446" s="64"/>
      <c r="H446" s="64"/>
      <c r="I446" s="64"/>
      <c r="J446" s="64"/>
      <c r="K446" s="64"/>
    </row>
    <row r="447" spans="5:11" ht="39.950000000000003" customHeight="1">
      <c r="E447" s="64"/>
      <c r="F447" s="64"/>
      <c r="G447" s="64"/>
      <c r="H447" s="64"/>
      <c r="I447" s="64"/>
      <c r="J447" s="64"/>
      <c r="K447" s="64"/>
    </row>
    <row r="448" spans="5:11" ht="39.950000000000003" customHeight="1">
      <c r="E448" s="64"/>
      <c r="F448" s="64"/>
      <c r="G448" s="64"/>
      <c r="H448" s="64"/>
      <c r="I448" s="64"/>
      <c r="J448" s="64"/>
      <c r="K448" s="64"/>
    </row>
    <row r="449" spans="5:11" ht="39.950000000000003" customHeight="1">
      <c r="E449" s="64"/>
      <c r="F449" s="64"/>
      <c r="G449" s="64"/>
      <c r="H449" s="64"/>
      <c r="I449" s="64"/>
      <c r="J449" s="64"/>
      <c r="K449" s="64"/>
    </row>
    <row r="450" spans="5:11" ht="39.950000000000003" customHeight="1">
      <c r="E450" s="64"/>
      <c r="F450" s="64"/>
      <c r="G450" s="64"/>
      <c r="H450" s="64"/>
      <c r="I450" s="64"/>
      <c r="J450" s="64"/>
      <c r="K450" s="64"/>
    </row>
    <row r="451" spans="5:11" ht="39.950000000000003" customHeight="1">
      <c r="E451" s="64"/>
      <c r="F451" s="64"/>
      <c r="G451" s="64"/>
      <c r="H451" s="64"/>
      <c r="I451" s="64"/>
      <c r="J451" s="64"/>
      <c r="K451" s="64"/>
    </row>
    <row r="452" spans="5:11" ht="39.950000000000003" customHeight="1">
      <c r="E452" s="64"/>
      <c r="F452" s="64"/>
      <c r="G452" s="64"/>
      <c r="H452" s="64"/>
      <c r="I452" s="64"/>
      <c r="J452" s="64"/>
      <c r="K452" s="64"/>
    </row>
    <row r="453" spans="5:11" ht="39.950000000000003" customHeight="1">
      <c r="E453" s="64"/>
      <c r="F453" s="64"/>
      <c r="G453" s="64"/>
      <c r="H453" s="64"/>
      <c r="I453" s="64"/>
      <c r="J453" s="64"/>
      <c r="K453" s="64"/>
    </row>
    <row r="454" spans="5:11" ht="39.950000000000003" customHeight="1">
      <c r="E454" s="64"/>
      <c r="F454" s="64"/>
      <c r="G454" s="64"/>
      <c r="H454" s="64"/>
      <c r="I454" s="64"/>
      <c r="J454" s="64"/>
      <c r="K454" s="64"/>
    </row>
    <row r="455" spans="5:11" ht="39.950000000000003" customHeight="1">
      <c r="E455" s="64"/>
      <c r="F455" s="64"/>
      <c r="G455" s="64"/>
      <c r="H455" s="64"/>
      <c r="I455" s="64"/>
      <c r="J455" s="64"/>
      <c r="K455" s="64"/>
    </row>
    <row r="456" spans="5:11" ht="39.950000000000003" customHeight="1">
      <c r="E456" s="64"/>
      <c r="F456" s="64"/>
      <c r="G456" s="64"/>
      <c r="H456" s="64"/>
      <c r="I456" s="64"/>
      <c r="J456" s="64"/>
      <c r="K456" s="64"/>
    </row>
    <row r="457" spans="5:11" ht="39.950000000000003" customHeight="1">
      <c r="E457" s="64"/>
      <c r="F457" s="64"/>
      <c r="G457" s="64"/>
      <c r="H457" s="64"/>
      <c r="I457" s="64"/>
      <c r="J457" s="64"/>
      <c r="K457" s="64"/>
    </row>
    <row r="458" spans="5:11" ht="39.950000000000003" customHeight="1">
      <c r="E458" s="64"/>
      <c r="F458" s="64"/>
      <c r="G458" s="64"/>
      <c r="H458" s="64"/>
      <c r="I458" s="64"/>
      <c r="J458" s="64"/>
      <c r="K458" s="64"/>
    </row>
    <row r="459" spans="5:11" ht="39.950000000000003" customHeight="1">
      <c r="E459" s="64"/>
      <c r="F459" s="64"/>
      <c r="G459" s="64"/>
      <c r="H459" s="64"/>
      <c r="I459" s="64"/>
      <c r="J459" s="64"/>
      <c r="K459" s="64"/>
    </row>
    <row r="460" spans="5:11" ht="39.950000000000003" customHeight="1">
      <c r="E460" s="64"/>
      <c r="F460" s="64"/>
      <c r="G460" s="64"/>
      <c r="H460" s="64"/>
      <c r="I460" s="64"/>
      <c r="J460" s="64"/>
      <c r="K460" s="64"/>
    </row>
    <row r="461" spans="5:11" ht="39.950000000000003" customHeight="1">
      <c r="E461" s="64"/>
      <c r="F461" s="64"/>
      <c r="G461" s="64"/>
      <c r="H461" s="64"/>
      <c r="I461" s="64"/>
      <c r="J461" s="64"/>
      <c r="K461" s="64"/>
    </row>
    <row r="462" spans="5:11" ht="39.950000000000003" customHeight="1">
      <c r="E462" s="64"/>
      <c r="F462" s="64"/>
      <c r="G462" s="64"/>
      <c r="H462" s="64"/>
      <c r="I462" s="64"/>
      <c r="J462" s="64"/>
      <c r="K462" s="64"/>
    </row>
    <row r="463" spans="5:11" ht="39.950000000000003" customHeight="1">
      <c r="E463" s="64"/>
      <c r="F463" s="64"/>
      <c r="G463" s="64"/>
      <c r="H463" s="64"/>
      <c r="I463" s="64"/>
      <c r="J463" s="64"/>
      <c r="K463" s="64"/>
    </row>
    <row r="464" spans="5:11" ht="39.950000000000003" customHeight="1">
      <c r="E464" s="64"/>
      <c r="F464" s="64"/>
      <c r="G464" s="64"/>
      <c r="H464" s="64"/>
      <c r="I464" s="64"/>
      <c r="J464" s="64"/>
      <c r="K464" s="64"/>
    </row>
    <row r="465" spans="5:11" ht="39.950000000000003" customHeight="1">
      <c r="E465" s="64"/>
      <c r="F465" s="64"/>
      <c r="G465" s="64"/>
      <c r="H465" s="64"/>
      <c r="I465" s="64"/>
      <c r="J465" s="64"/>
      <c r="K465" s="64"/>
    </row>
    <row r="466" spans="5:11" ht="39.950000000000003" customHeight="1">
      <c r="E466" s="64"/>
      <c r="F466" s="64"/>
      <c r="G466" s="64"/>
      <c r="H466" s="64"/>
      <c r="I466" s="64"/>
      <c r="J466" s="64"/>
      <c r="K466" s="64"/>
    </row>
    <row r="467" spans="5:11" ht="39.950000000000003" customHeight="1">
      <c r="E467" s="64"/>
      <c r="F467" s="64"/>
      <c r="G467" s="64"/>
      <c r="H467" s="64"/>
      <c r="I467" s="64"/>
      <c r="J467" s="64"/>
      <c r="K467" s="64"/>
    </row>
    <row r="468" spans="5:11" ht="39.950000000000003" customHeight="1">
      <c r="E468" s="64"/>
      <c r="F468" s="64"/>
      <c r="G468" s="64"/>
      <c r="H468" s="64"/>
      <c r="I468" s="64"/>
      <c r="J468" s="64"/>
      <c r="K468" s="64"/>
    </row>
    <row r="469" spans="5:11" ht="39.950000000000003" customHeight="1">
      <c r="E469" s="64"/>
      <c r="F469" s="64"/>
      <c r="G469" s="64"/>
      <c r="H469" s="64"/>
      <c r="I469" s="64"/>
      <c r="J469" s="64"/>
      <c r="K469" s="64"/>
    </row>
    <row r="470" spans="5:11" ht="39.950000000000003" customHeight="1">
      <c r="E470" s="64"/>
      <c r="F470" s="64"/>
      <c r="G470" s="64"/>
      <c r="H470" s="64"/>
      <c r="I470" s="64"/>
      <c r="J470" s="64"/>
      <c r="K470" s="64"/>
    </row>
    <row r="471" spans="5:11" ht="39.950000000000003" customHeight="1">
      <c r="E471" s="64"/>
      <c r="F471" s="64"/>
      <c r="G471" s="64"/>
      <c r="H471" s="64"/>
      <c r="I471" s="64"/>
      <c r="J471" s="64"/>
      <c r="K471" s="64"/>
    </row>
    <row r="472" spans="5:11" ht="39.950000000000003" customHeight="1">
      <c r="E472" s="64"/>
      <c r="F472" s="64"/>
      <c r="G472" s="64"/>
      <c r="H472" s="64"/>
      <c r="I472" s="64"/>
      <c r="J472" s="64"/>
      <c r="K472" s="64"/>
    </row>
    <row r="473" spans="5:11" ht="39.950000000000003" customHeight="1">
      <c r="E473" s="64"/>
      <c r="F473" s="64"/>
      <c r="G473" s="64"/>
      <c r="H473" s="64"/>
      <c r="I473" s="64"/>
      <c r="J473" s="64"/>
      <c r="K473" s="64"/>
    </row>
    <row r="474" spans="5:11" ht="39.950000000000003" customHeight="1">
      <c r="E474" s="64"/>
      <c r="F474" s="64"/>
      <c r="G474" s="64"/>
      <c r="H474" s="64"/>
      <c r="I474" s="64"/>
      <c r="J474" s="64"/>
      <c r="K474" s="64"/>
    </row>
    <row r="475" spans="5:11" ht="39.950000000000003" customHeight="1">
      <c r="E475" s="64"/>
      <c r="F475" s="64"/>
      <c r="G475" s="64"/>
      <c r="H475" s="64"/>
      <c r="I475" s="64"/>
      <c r="J475" s="64"/>
      <c r="K475" s="64"/>
    </row>
    <row r="476" spans="5:11" ht="39.950000000000003" customHeight="1">
      <c r="E476" s="64"/>
      <c r="F476" s="64"/>
      <c r="G476" s="64"/>
      <c r="H476" s="64"/>
      <c r="I476" s="64"/>
      <c r="J476" s="64"/>
      <c r="K476" s="64"/>
    </row>
    <row r="477" spans="5:11" ht="39.950000000000003" customHeight="1">
      <c r="E477" s="64"/>
      <c r="F477" s="64"/>
      <c r="G477" s="64"/>
      <c r="H477" s="64"/>
      <c r="I477" s="64"/>
      <c r="J477" s="64"/>
      <c r="K477" s="64"/>
    </row>
    <row r="478" spans="5:11" ht="39.950000000000003" customHeight="1">
      <c r="E478" s="64"/>
      <c r="F478" s="64"/>
      <c r="G478" s="64"/>
      <c r="H478" s="64"/>
      <c r="I478" s="64"/>
      <c r="J478" s="64"/>
      <c r="K478" s="64"/>
    </row>
    <row r="479" spans="5:11" ht="39.950000000000003" customHeight="1">
      <c r="E479" s="64"/>
      <c r="F479" s="64"/>
      <c r="G479" s="64"/>
      <c r="H479" s="64"/>
      <c r="I479" s="64"/>
      <c r="J479" s="64"/>
      <c r="K479" s="64"/>
    </row>
    <row r="480" spans="5:11" ht="39.950000000000003" customHeight="1">
      <c r="E480" s="64"/>
      <c r="F480" s="64"/>
      <c r="G480" s="64"/>
      <c r="H480" s="64"/>
      <c r="I480" s="64"/>
      <c r="J480" s="64"/>
      <c r="K480" s="64"/>
    </row>
    <row r="481" spans="5:11" ht="39.950000000000003" customHeight="1">
      <c r="E481" s="64"/>
      <c r="F481" s="64"/>
      <c r="G481" s="64"/>
      <c r="H481" s="64"/>
      <c r="I481" s="64"/>
      <c r="J481" s="64"/>
      <c r="K481" s="64"/>
    </row>
    <row r="482" spans="5:11" ht="39.950000000000003" customHeight="1">
      <c r="E482" s="64"/>
      <c r="F482" s="64"/>
      <c r="G482" s="64"/>
      <c r="H482" s="64"/>
      <c r="I482" s="64"/>
      <c r="J482" s="64"/>
      <c r="K482" s="64"/>
    </row>
    <row r="483" spans="5:11" ht="39.950000000000003" customHeight="1">
      <c r="E483" s="64"/>
      <c r="F483" s="64"/>
      <c r="G483" s="64"/>
      <c r="H483" s="64"/>
      <c r="I483" s="64"/>
      <c r="J483" s="64"/>
      <c r="K483" s="64"/>
    </row>
    <row r="484" spans="5:11" ht="39.950000000000003" customHeight="1">
      <c r="E484" s="64"/>
      <c r="F484" s="64"/>
      <c r="G484" s="64"/>
      <c r="H484" s="64"/>
      <c r="I484" s="64"/>
      <c r="J484" s="64"/>
      <c r="K484" s="64"/>
    </row>
    <row r="485" spans="5:11" ht="39.950000000000003" customHeight="1">
      <c r="E485" s="64"/>
      <c r="F485" s="64"/>
      <c r="G485" s="64"/>
      <c r="H485" s="64"/>
      <c r="I485" s="64"/>
      <c r="J485" s="64"/>
      <c r="K485" s="64"/>
    </row>
    <row r="486" spans="5:11" ht="39.950000000000003" customHeight="1">
      <c r="E486" s="64"/>
      <c r="F486" s="64"/>
      <c r="G486" s="64"/>
      <c r="H486" s="64"/>
      <c r="I486" s="64"/>
      <c r="J486" s="64"/>
      <c r="K486" s="64"/>
    </row>
    <row r="487" spans="5:11" ht="39.950000000000003" customHeight="1">
      <c r="E487" s="64"/>
      <c r="F487" s="64"/>
      <c r="G487" s="64"/>
      <c r="H487" s="64"/>
      <c r="I487" s="64"/>
      <c r="J487" s="64"/>
      <c r="K487" s="64"/>
    </row>
    <row r="488" spans="5:11" ht="39.950000000000003" customHeight="1">
      <c r="E488" s="64"/>
      <c r="F488" s="64"/>
      <c r="G488" s="64"/>
      <c r="H488" s="64"/>
      <c r="I488" s="64"/>
      <c r="J488" s="64"/>
      <c r="K488" s="64"/>
    </row>
    <row r="489" spans="5:11" ht="39.950000000000003" customHeight="1">
      <c r="E489" s="64"/>
      <c r="F489" s="64"/>
      <c r="G489" s="64"/>
      <c r="H489" s="64"/>
      <c r="I489" s="64"/>
      <c r="J489" s="64"/>
      <c r="K489" s="64"/>
    </row>
    <row r="490" spans="5:11" ht="39.950000000000003" customHeight="1">
      <c r="E490" s="64"/>
      <c r="F490" s="64"/>
      <c r="G490" s="64"/>
      <c r="H490" s="64"/>
      <c r="I490" s="64"/>
      <c r="J490" s="64"/>
      <c r="K490" s="64"/>
    </row>
    <row r="491" spans="5:11" ht="39.950000000000003" customHeight="1">
      <c r="E491" s="64"/>
      <c r="F491" s="64"/>
      <c r="G491" s="64"/>
      <c r="H491" s="64"/>
      <c r="I491" s="64"/>
      <c r="J491" s="64"/>
      <c r="K491" s="64"/>
    </row>
    <row r="492" spans="5:11" ht="39.950000000000003" customHeight="1">
      <c r="E492" s="64"/>
      <c r="F492" s="64"/>
      <c r="G492" s="64"/>
      <c r="H492" s="64"/>
      <c r="I492" s="64"/>
      <c r="J492" s="64"/>
      <c r="K492" s="64"/>
    </row>
    <row r="493" spans="5:11" ht="39.950000000000003" customHeight="1">
      <c r="E493" s="64"/>
      <c r="F493" s="64"/>
      <c r="G493" s="64"/>
      <c r="H493" s="64"/>
      <c r="I493" s="64"/>
      <c r="J493" s="64"/>
      <c r="K493" s="64"/>
    </row>
    <row r="494" spans="5:11" ht="39.950000000000003" customHeight="1">
      <c r="E494" s="64"/>
      <c r="F494" s="64"/>
      <c r="G494" s="64"/>
      <c r="H494" s="64"/>
      <c r="I494" s="64"/>
      <c r="J494" s="64"/>
      <c r="K494" s="64"/>
    </row>
    <row r="495" spans="5:11" ht="39.950000000000003" customHeight="1">
      <c r="E495" s="64"/>
      <c r="F495" s="64"/>
      <c r="G495" s="64"/>
      <c r="H495" s="64"/>
      <c r="I495" s="64"/>
      <c r="J495" s="64"/>
      <c r="K495" s="64"/>
    </row>
    <row r="496" spans="5:11" ht="39.950000000000003" customHeight="1">
      <c r="E496" s="64"/>
      <c r="F496" s="64"/>
      <c r="G496" s="64"/>
      <c r="H496" s="64"/>
      <c r="I496" s="64"/>
      <c r="J496" s="64"/>
      <c r="K496" s="64"/>
    </row>
    <row r="497" spans="5:11" ht="39.950000000000003" customHeight="1">
      <c r="E497" s="64"/>
      <c r="F497" s="64"/>
      <c r="G497" s="64"/>
      <c r="H497" s="64"/>
      <c r="I497" s="64"/>
      <c r="J497" s="64"/>
      <c r="K497" s="64"/>
    </row>
    <row r="498" spans="5:11" ht="39.950000000000003" customHeight="1">
      <c r="E498" s="64"/>
      <c r="F498" s="64"/>
      <c r="G498" s="64"/>
      <c r="H498" s="64"/>
      <c r="I498" s="64"/>
      <c r="J498" s="64"/>
      <c r="K498" s="64"/>
    </row>
    <row r="499" spans="5:11" ht="39.950000000000003" customHeight="1">
      <c r="E499" s="64"/>
      <c r="F499" s="64"/>
      <c r="G499" s="64"/>
      <c r="H499" s="64"/>
      <c r="I499" s="64"/>
      <c r="J499" s="64"/>
      <c r="K499" s="64"/>
    </row>
    <row r="500" spans="5:11" ht="39.950000000000003" customHeight="1">
      <c r="E500" s="64"/>
      <c r="F500" s="64"/>
      <c r="G500" s="64"/>
      <c r="H500" s="64"/>
      <c r="I500" s="64"/>
      <c r="J500" s="64"/>
      <c r="K500" s="64"/>
    </row>
    <row r="501" spans="5:11" ht="39.950000000000003" customHeight="1">
      <c r="E501" s="64"/>
      <c r="F501" s="64"/>
      <c r="G501" s="64"/>
      <c r="H501" s="64"/>
      <c r="I501" s="64"/>
      <c r="J501" s="64"/>
      <c r="K501" s="64"/>
    </row>
    <row r="502" spans="5:11" ht="39.950000000000003" customHeight="1">
      <c r="E502" s="64"/>
      <c r="F502" s="64"/>
      <c r="G502" s="64"/>
      <c r="H502" s="64"/>
      <c r="I502" s="64"/>
      <c r="J502" s="64"/>
      <c r="K502" s="64"/>
    </row>
    <row r="503" spans="5:11" ht="39.950000000000003" customHeight="1">
      <c r="E503" s="64"/>
      <c r="F503" s="64"/>
      <c r="G503" s="64"/>
      <c r="H503" s="64"/>
      <c r="I503" s="64"/>
      <c r="J503" s="64"/>
      <c r="K503" s="64"/>
    </row>
    <row r="504" spans="5:11" ht="39.950000000000003" customHeight="1">
      <c r="E504" s="64"/>
      <c r="F504" s="64"/>
      <c r="G504" s="64"/>
      <c r="H504" s="64"/>
      <c r="I504" s="64"/>
      <c r="J504" s="64"/>
      <c r="K504" s="64"/>
    </row>
    <row r="505" spans="5:11" ht="39.950000000000003" customHeight="1">
      <c r="E505" s="64"/>
      <c r="F505" s="64"/>
      <c r="G505" s="64"/>
      <c r="H505" s="64"/>
      <c r="I505" s="64"/>
      <c r="J505" s="64"/>
      <c r="K505" s="64"/>
    </row>
    <row r="506" spans="5:11" ht="39.950000000000003" customHeight="1">
      <c r="E506" s="64"/>
      <c r="F506" s="64"/>
      <c r="G506" s="64"/>
      <c r="H506" s="64"/>
      <c r="I506" s="64"/>
      <c r="J506" s="64"/>
      <c r="K506" s="64"/>
    </row>
    <row r="507" spans="5:11" ht="39.950000000000003" customHeight="1">
      <c r="E507" s="64"/>
      <c r="F507" s="64"/>
      <c r="G507" s="64"/>
      <c r="H507" s="64"/>
      <c r="I507" s="64"/>
      <c r="J507" s="64"/>
      <c r="K507" s="64"/>
    </row>
    <row r="508" spans="5:11" ht="39.950000000000003" customHeight="1">
      <c r="E508" s="64"/>
      <c r="F508" s="64"/>
      <c r="G508" s="64"/>
      <c r="H508" s="64"/>
      <c r="I508" s="64"/>
      <c r="J508" s="64"/>
      <c r="K508" s="64"/>
    </row>
    <row r="509" spans="5:11" ht="39.950000000000003" customHeight="1">
      <c r="E509" s="64"/>
      <c r="F509" s="64"/>
      <c r="G509" s="64"/>
      <c r="H509" s="64"/>
      <c r="I509" s="64"/>
      <c r="J509" s="64"/>
      <c r="K509" s="64"/>
    </row>
    <row r="510" spans="5:11" ht="39.950000000000003" customHeight="1">
      <c r="E510" s="64"/>
      <c r="F510" s="64"/>
      <c r="G510" s="64"/>
      <c r="H510" s="64"/>
      <c r="I510" s="64"/>
      <c r="J510" s="64"/>
      <c r="K510" s="64"/>
    </row>
    <row r="511" spans="5:11" ht="39.950000000000003" customHeight="1">
      <c r="E511" s="64"/>
      <c r="F511" s="64"/>
      <c r="G511" s="64"/>
      <c r="H511" s="64"/>
      <c r="I511" s="64"/>
      <c r="J511" s="64"/>
      <c r="K511" s="64"/>
    </row>
    <row r="512" spans="5:11" ht="39.950000000000003" customHeight="1">
      <c r="E512" s="64"/>
      <c r="F512" s="64"/>
      <c r="G512" s="64"/>
      <c r="H512" s="64"/>
      <c r="I512" s="64"/>
      <c r="J512" s="64"/>
      <c r="K512" s="64"/>
    </row>
    <row r="513" spans="5:11" ht="39.950000000000003" customHeight="1">
      <c r="E513" s="64"/>
      <c r="F513" s="64"/>
      <c r="G513" s="64"/>
      <c r="H513" s="64"/>
      <c r="I513" s="64"/>
      <c r="J513" s="64"/>
      <c r="K513" s="64"/>
    </row>
    <row r="514" spans="5:11" ht="39.950000000000003" customHeight="1">
      <c r="E514" s="64"/>
      <c r="F514" s="64"/>
      <c r="G514" s="64"/>
      <c r="H514" s="64"/>
      <c r="I514" s="64"/>
      <c r="J514" s="64"/>
      <c r="K514" s="64"/>
    </row>
    <row r="515" spans="5:11" ht="39.950000000000003" customHeight="1">
      <c r="E515" s="64"/>
      <c r="F515" s="64"/>
      <c r="G515" s="64"/>
      <c r="H515" s="64"/>
      <c r="I515" s="64"/>
      <c r="J515" s="64"/>
      <c r="K515" s="64"/>
    </row>
    <row r="516" spans="5:11" ht="39.950000000000003" customHeight="1">
      <c r="E516" s="64"/>
      <c r="F516" s="64"/>
      <c r="G516" s="64"/>
      <c r="H516" s="64"/>
      <c r="I516" s="64"/>
      <c r="J516" s="64"/>
      <c r="K516" s="64"/>
    </row>
    <row r="517" spans="5:11" ht="39.950000000000003" customHeight="1">
      <c r="E517" s="64"/>
      <c r="F517" s="64"/>
      <c r="G517" s="64"/>
      <c r="H517" s="64"/>
      <c r="I517" s="64"/>
      <c r="J517" s="64"/>
      <c r="K517" s="64"/>
    </row>
    <row r="518" spans="5:11" ht="39.950000000000003" customHeight="1">
      <c r="E518" s="64"/>
      <c r="F518" s="64"/>
      <c r="G518" s="64"/>
      <c r="H518" s="64"/>
      <c r="I518" s="64"/>
      <c r="J518" s="64"/>
      <c r="K518" s="64"/>
    </row>
    <row r="519" spans="5:11" ht="39.950000000000003" customHeight="1">
      <c r="E519" s="64"/>
      <c r="F519" s="64"/>
      <c r="G519" s="64"/>
      <c r="H519" s="64"/>
      <c r="I519" s="64"/>
      <c r="J519" s="64"/>
      <c r="K519" s="64"/>
    </row>
    <row r="520" spans="5:11" ht="39.950000000000003" customHeight="1">
      <c r="E520" s="64"/>
      <c r="F520" s="64"/>
      <c r="G520" s="64"/>
      <c r="H520" s="64"/>
      <c r="I520" s="64"/>
      <c r="J520" s="64"/>
      <c r="K520" s="64"/>
    </row>
    <row r="521" spans="5:11" ht="39.950000000000003" customHeight="1">
      <c r="E521" s="64"/>
      <c r="F521" s="64"/>
      <c r="G521" s="64"/>
      <c r="H521" s="64"/>
      <c r="I521" s="64"/>
      <c r="J521" s="64"/>
      <c r="K521" s="64"/>
    </row>
    <row r="522" spans="5:11" ht="39.950000000000003" customHeight="1">
      <c r="E522" s="64"/>
      <c r="F522" s="64"/>
      <c r="G522" s="64"/>
      <c r="H522" s="64"/>
      <c r="I522" s="64"/>
      <c r="J522" s="64"/>
      <c r="K522" s="64"/>
    </row>
    <row r="523" spans="5:11" ht="39.950000000000003" customHeight="1">
      <c r="E523" s="64"/>
      <c r="F523" s="64"/>
      <c r="G523" s="64"/>
      <c r="H523" s="64"/>
      <c r="I523" s="64"/>
      <c r="J523" s="64"/>
      <c r="K523" s="64"/>
    </row>
    <row r="524" spans="5:11" ht="39.950000000000003" customHeight="1">
      <c r="E524" s="64"/>
      <c r="F524" s="64"/>
      <c r="G524" s="64"/>
      <c r="H524" s="64"/>
      <c r="I524" s="64"/>
      <c r="J524" s="64"/>
      <c r="K524" s="64"/>
    </row>
    <row r="525" spans="5:11" ht="39.950000000000003" customHeight="1">
      <c r="E525" s="64"/>
      <c r="F525" s="64"/>
      <c r="G525" s="64"/>
      <c r="H525" s="64"/>
      <c r="I525" s="64"/>
      <c r="J525" s="64"/>
      <c r="K525" s="64"/>
    </row>
    <row r="526" spans="5:11" ht="39.950000000000003" customHeight="1">
      <c r="E526" s="64"/>
      <c r="F526" s="64"/>
      <c r="G526" s="64"/>
      <c r="H526" s="64"/>
      <c r="I526" s="64"/>
      <c r="J526" s="64"/>
      <c r="K526" s="64"/>
    </row>
    <row r="527" spans="5:11" ht="39.950000000000003" customHeight="1">
      <c r="E527" s="64"/>
      <c r="F527" s="64"/>
      <c r="G527" s="64"/>
      <c r="H527" s="64"/>
      <c r="I527" s="64"/>
      <c r="J527" s="64"/>
      <c r="K527" s="64"/>
    </row>
    <row r="528" spans="5:11" ht="39.950000000000003" customHeight="1">
      <c r="E528" s="64"/>
      <c r="F528" s="64"/>
      <c r="G528" s="64"/>
      <c r="H528" s="64"/>
      <c r="I528" s="64"/>
      <c r="J528" s="64"/>
      <c r="K528" s="64"/>
    </row>
    <row r="529" spans="5:11" ht="39.950000000000003" customHeight="1">
      <c r="E529" s="64"/>
      <c r="F529" s="64"/>
      <c r="G529" s="64"/>
      <c r="H529" s="64"/>
      <c r="I529" s="64"/>
      <c r="J529" s="64"/>
      <c r="K529" s="64"/>
    </row>
    <row r="530" spans="5:11" ht="39.950000000000003" customHeight="1">
      <c r="E530" s="64"/>
      <c r="F530" s="64"/>
      <c r="G530" s="64"/>
      <c r="H530" s="64"/>
      <c r="I530" s="64"/>
      <c r="J530" s="64"/>
      <c r="K530" s="64"/>
    </row>
    <row r="531" spans="5:11" ht="39.950000000000003" customHeight="1">
      <c r="E531" s="64"/>
      <c r="F531" s="64"/>
      <c r="G531" s="64"/>
      <c r="H531" s="64"/>
      <c r="I531" s="64"/>
      <c r="J531" s="64"/>
      <c r="K531" s="64"/>
    </row>
    <row r="532" spans="5:11" ht="39.950000000000003" customHeight="1">
      <c r="E532" s="64"/>
      <c r="F532" s="64"/>
      <c r="G532" s="64"/>
      <c r="H532" s="64"/>
      <c r="I532" s="64"/>
      <c r="J532" s="64"/>
      <c r="K532" s="64"/>
    </row>
    <row r="533" spans="5:11" ht="39.950000000000003" customHeight="1">
      <c r="E533" s="64"/>
      <c r="F533" s="64"/>
      <c r="G533" s="64"/>
      <c r="H533" s="64"/>
      <c r="I533" s="64"/>
      <c r="J533" s="64"/>
      <c r="K533" s="64"/>
    </row>
    <row r="534" spans="5:11" ht="39.950000000000003" customHeight="1">
      <c r="E534" s="64"/>
      <c r="F534" s="64"/>
      <c r="G534" s="64"/>
      <c r="H534" s="64"/>
      <c r="I534" s="64"/>
      <c r="J534" s="64"/>
      <c r="K534" s="64"/>
    </row>
    <row r="535" spans="5:11" ht="39.950000000000003" customHeight="1">
      <c r="E535" s="64"/>
      <c r="F535" s="64"/>
      <c r="G535" s="64"/>
      <c r="H535" s="64"/>
      <c r="I535" s="64"/>
      <c r="J535" s="64"/>
      <c r="K535" s="64"/>
    </row>
    <row r="536" spans="5:11" ht="39.950000000000003" customHeight="1">
      <c r="E536" s="64"/>
      <c r="F536" s="64"/>
      <c r="G536" s="64"/>
      <c r="H536" s="64"/>
      <c r="I536" s="64"/>
      <c r="J536" s="64"/>
      <c r="K536" s="64"/>
    </row>
    <row r="537" spans="5:11" ht="39.950000000000003" customHeight="1">
      <c r="E537" s="64"/>
      <c r="F537" s="64"/>
      <c r="G537" s="64"/>
      <c r="H537" s="64"/>
      <c r="I537" s="64"/>
      <c r="J537" s="64"/>
      <c r="K537" s="64"/>
    </row>
    <row r="538" spans="5:11" ht="39.950000000000003" customHeight="1">
      <c r="E538" s="64"/>
      <c r="F538" s="64"/>
      <c r="G538" s="64"/>
      <c r="H538" s="64"/>
      <c r="I538" s="64"/>
      <c r="J538" s="64"/>
      <c r="K538" s="64"/>
    </row>
    <row r="539" spans="5:11" ht="39.950000000000003" customHeight="1">
      <c r="E539" s="64"/>
      <c r="F539" s="64"/>
      <c r="G539" s="64"/>
      <c r="H539" s="64"/>
      <c r="I539" s="64"/>
      <c r="J539" s="64"/>
      <c r="K539" s="64"/>
    </row>
    <row r="540" spans="5:11" ht="39.950000000000003" customHeight="1">
      <c r="E540" s="64"/>
      <c r="F540" s="64"/>
      <c r="G540" s="64"/>
      <c r="H540" s="64"/>
      <c r="I540" s="64"/>
      <c r="J540" s="64"/>
      <c r="K540" s="64"/>
    </row>
    <row r="541" spans="5:11" ht="39.950000000000003" customHeight="1">
      <c r="E541" s="64"/>
      <c r="F541" s="64"/>
      <c r="G541" s="64"/>
      <c r="H541" s="64"/>
      <c r="I541" s="64"/>
      <c r="J541" s="64"/>
      <c r="K541" s="64"/>
    </row>
    <row r="542" spans="5:11" ht="39.950000000000003" customHeight="1">
      <c r="E542" s="64"/>
      <c r="F542" s="64"/>
      <c r="G542" s="64"/>
      <c r="H542" s="64"/>
      <c r="I542" s="64"/>
      <c r="J542" s="64"/>
      <c r="K542" s="64"/>
    </row>
    <row r="543" spans="5:11" ht="39.950000000000003" customHeight="1">
      <c r="E543" s="64"/>
      <c r="F543" s="64"/>
      <c r="G543" s="64"/>
      <c r="H543" s="64"/>
      <c r="I543" s="64"/>
      <c r="J543" s="64"/>
      <c r="K543" s="64"/>
    </row>
    <row r="544" spans="5:11" ht="39.950000000000003" customHeight="1">
      <c r="E544" s="64"/>
      <c r="F544" s="64"/>
      <c r="G544" s="64"/>
      <c r="H544" s="64"/>
      <c r="I544" s="64"/>
      <c r="J544" s="64"/>
      <c r="K544" s="64"/>
    </row>
    <row r="545" spans="5:11" ht="39.950000000000003" customHeight="1">
      <c r="E545" s="64"/>
      <c r="F545" s="64"/>
      <c r="G545" s="64"/>
      <c r="H545" s="64"/>
      <c r="I545" s="64"/>
      <c r="J545" s="64"/>
      <c r="K545" s="64"/>
    </row>
    <row r="546" spans="5:11" ht="39.950000000000003" customHeight="1">
      <c r="E546" s="64"/>
      <c r="F546" s="64"/>
      <c r="G546" s="64"/>
      <c r="H546" s="64"/>
      <c r="I546" s="64"/>
      <c r="J546" s="64"/>
      <c r="K546" s="64"/>
    </row>
    <row r="547" spans="5:11" ht="39.950000000000003" customHeight="1">
      <c r="E547" s="64"/>
      <c r="F547" s="64"/>
      <c r="G547" s="64"/>
      <c r="H547" s="64"/>
      <c r="I547" s="64"/>
      <c r="J547" s="64"/>
      <c r="K547" s="64"/>
    </row>
    <row r="548" spans="5:11" ht="39.950000000000003" customHeight="1">
      <c r="E548" s="64"/>
      <c r="F548" s="64"/>
      <c r="G548" s="64"/>
      <c r="H548" s="64"/>
      <c r="I548" s="64"/>
      <c r="J548" s="64"/>
      <c r="K548" s="64"/>
    </row>
    <row r="549" spans="5:11" ht="39.950000000000003" customHeight="1">
      <c r="E549" s="64"/>
      <c r="F549" s="64"/>
      <c r="G549" s="64"/>
      <c r="H549" s="64"/>
      <c r="I549" s="64"/>
      <c r="J549" s="64"/>
      <c r="K549" s="64"/>
    </row>
    <row r="550" spans="5:11" ht="39.950000000000003" customHeight="1">
      <c r="E550" s="64"/>
      <c r="F550" s="64"/>
      <c r="G550" s="64"/>
      <c r="H550" s="64"/>
      <c r="I550" s="64"/>
      <c r="J550" s="64"/>
      <c r="K550" s="64"/>
    </row>
    <row r="551" spans="5:11" ht="39.950000000000003" customHeight="1">
      <c r="E551" s="64"/>
      <c r="F551" s="64"/>
      <c r="G551" s="64"/>
      <c r="H551" s="64"/>
      <c r="I551" s="64"/>
      <c r="J551" s="64"/>
      <c r="K551" s="64"/>
    </row>
    <row r="552" spans="5:11" ht="39.950000000000003" customHeight="1">
      <c r="E552" s="64"/>
      <c r="F552" s="64"/>
      <c r="G552" s="64"/>
      <c r="H552" s="64"/>
      <c r="I552" s="64"/>
      <c r="J552" s="64"/>
      <c r="K552" s="64"/>
    </row>
    <row r="553" spans="5:11" ht="39.950000000000003" customHeight="1">
      <c r="E553" s="64"/>
      <c r="F553" s="64"/>
      <c r="G553" s="64"/>
      <c r="H553" s="64"/>
      <c r="I553" s="64"/>
      <c r="J553" s="64"/>
      <c r="K553" s="64"/>
    </row>
    <row r="554" spans="5:11" ht="39.950000000000003" customHeight="1">
      <c r="E554" s="64"/>
      <c r="F554" s="64"/>
      <c r="G554" s="64"/>
      <c r="H554" s="64"/>
      <c r="I554" s="64"/>
      <c r="J554" s="64"/>
      <c r="K554" s="64"/>
    </row>
    <row r="555" spans="5:11" ht="39.950000000000003" customHeight="1">
      <c r="E555" s="64"/>
      <c r="F555" s="64"/>
      <c r="G555" s="64"/>
      <c r="H555" s="64"/>
      <c r="I555" s="64"/>
      <c r="J555" s="64"/>
      <c r="K555" s="64"/>
    </row>
    <row r="556" spans="5:11" ht="39.950000000000003" customHeight="1">
      <c r="E556" s="64"/>
      <c r="F556" s="64"/>
      <c r="G556" s="64"/>
      <c r="H556" s="64"/>
      <c r="I556" s="64"/>
      <c r="J556" s="64"/>
      <c r="K556" s="64"/>
    </row>
    <row r="557" spans="5:11" ht="39.950000000000003" customHeight="1">
      <c r="E557" s="64"/>
      <c r="F557" s="64"/>
      <c r="G557" s="64"/>
      <c r="H557" s="64"/>
      <c r="I557" s="64"/>
      <c r="J557" s="64"/>
      <c r="K557" s="64"/>
    </row>
    <row r="558" spans="5:11" ht="39.950000000000003" customHeight="1">
      <c r="E558" s="64"/>
      <c r="F558" s="64"/>
      <c r="G558" s="64"/>
      <c r="H558" s="64"/>
      <c r="I558" s="64"/>
      <c r="J558" s="64"/>
      <c r="K558" s="64"/>
    </row>
    <row r="559" spans="5:11" ht="39.950000000000003" customHeight="1">
      <c r="E559" s="64"/>
      <c r="F559" s="64"/>
      <c r="G559" s="64"/>
      <c r="H559" s="64"/>
      <c r="I559" s="64"/>
      <c r="J559" s="64"/>
      <c r="K559" s="64"/>
    </row>
    <row r="560" spans="5:11" ht="39.950000000000003" customHeight="1">
      <c r="E560" s="64"/>
      <c r="F560" s="64"/>
      <c r="G560" s="64"/>
      <c r="H560" s="64"/>
      <c r="I560" s="64"/>
      <c r="J560" s="64"/>
      <c r="K560" s="64"/>
    </row>
    <row r="561" spans="5:11" ht="39.950000000000003" customHeight="1">
      <c r="E561" s="64"/>
      <c r="F561" s="64"/>
      <c r="G561" s="64"/>
      <c r="H561" s="64"/>
      <c r="I561" s="64"/>
      <c r="J561" s="64"/>
      <c r="K561" s="64"/>
    </row>
    <row r="562" spans="5:11" ht="39.950000000000003" customHeight="1">
      <c r="E562" s="64"/>
      <c r="F562" s="64"/>
      <c r="G562" s="64"/>
      <c r="H562" s="64"/>
      <c r="I562" s="64"/>
      <c r="J562" s="64"/>
      <c r="K562" s="64"/>
    </row>
    <row r="563" spans="5:11" ht="39.950000000000003" customHeight="1">
      <c r="E563" s="64"/>
      <c r="F563" s="64"/>
      <c r="G563" s="64"/>
      <c r="H563" s="64"/>
      <c r="I563" s="64"/>
      <c r="J563" s="64"/>
      <c r="K563" s="64"/>
    </row>
    <row r="564" spans="5:11" ht="39.950000000000003" customHeight="1">
      <c r="E564" s="64"/>
      <c r="F564" s="64"/>
      <c r="G564" s="64"/>
      <c r="H564" s="64"/>
      <c r="I564" s="64"/>
      <c r="J564" s="64"/>
      <c r="K564" s="64"/>
    </row>
    <row r="565" spans="5:11" ht="39.950000000000003" customHeight="1">
      <c r="E565" s="64"/>
      <c r="F565" s="64"/>
      <c r="G565" s="64"/>
      <c r="H565" s="64"/>
      <c r="I565" s="64"/>
      <c r="J565" s="64"/>
      <c r="K565" s="64"/>
    </row>
    <row r="566" spans="5:11" ht="39.950000000000003" customHeight="1">
      <c r="E566" s="64"/>
      <c r="F566" s="64"/>
      <c r="G566" s="64"/>
      <c r="H566" s="64"/>
      <c r="I566" s="64"/>
      <c r="J566" s="64"/>
      <c r="K566" s="64"/>
    </row>
    <row r="567" spans="5:11" ht="39.950000000000003" customHeight="1">
      <c r="E567" s="64"/>
      <c r="F567" s="64"/>
      <c r="G567" s="64"/>
      <c r="H567" s="64"/>
      <c r="I567" s="64"/>
      <c r="J567" s="64"/>
      <c r="K567" s="64"/>
    </row>
    <row r="568" spans="5:11" ht="39.950000000000003" customHeight="1">
      <c r="E568" s="64"/>
      <c r="F568" s="64"/>
      <c r="G568" s="64"/>
      <c r="H568" s="64"/>
      <c r="I568" s="64"/>
      <c r="J568" s="64"/>
      <c r="K568" s="64"/>
    </row>
    <row r="569" spans="5:11" ht="39.950000000000003" customHeight="1">
      <c r="E569" s="64"/>
      <c r="F569" s="64"/>
      <c r="G569" s="64"/>
      <c r="H569" s="64"/>
      <c r="I569" s="64"/>
      <c r="J569" s="64"/>
      <c r="K569" s="64"/>
    </row>
    <row r="570" spans="5:11" ht="39.950000000000003" customHeight="1">
      <c r="E570" s="64"/>
      <c r="F570" s="64"/>
      <c r="G570" s="64"/>
      <c r="H570" s="64"/>
      <c r="I570" s="64"/>
      <c r="J570" s="64"/>
      <c r="K570" s="64"/>
    </row>
    <row r="571" spans="5:11" ht="39.950000000000003" customHeight="1">
      <c r="E571" s="64"/>
      <c r="F571" s="64"/>
      <c r="G571" s="64"/>
      <c r="H571" s="64"/>
      <c r="I571" s="64"/>
      <c r="J571" s="64"/>
      <c r="K571" s="64"/>
    </row>
    <row r="572" spans="5:11" ht="39.950000000000003" customHeight="1">
      <c r="E572" s="64"/>
      <c r="F572" s="64"/>
      <c r="G572" s="64"/>
      <c r="H572" s="64"/>
      <c r="I572" s="64"/>
      <c r="J572" s="64"/>
      <c r="K572" s="64"/>
    </row>
    <row r="573" spans="5:11" ht="39.950000000000003" customHeight="1">
      <c r="E573" s="64"/>
      <c r="F573" s="64"/>
      <c r="G573" s="64"/>
      <c r="H573" s="64"/>
      <c r="I573" s="64"/>
      <c r="J573" s="64"/>
      <c r="K573" s="64"/>
    </row>
    <row r="574" spans="5:11" ht="39.950000000000003" customHeight="1">
      <c r="E574" s="64"/>
      <c r="F574" s="64"/>
      <c r="G574" s="64"/>
      <c r="H574" s="64"/>
      <c r="I574" s="64"/>
      <c r="J574" s="64"/>
      <c r="K574" s="64"/>
    </row>
    <row r="575" spans="5:11" ht="39.950000000000003" customHeight="1">
      <c r="E575" s="64"/>
      <c r="F575" s="64"/>
      <c r="G575" s="64"/>
      <c r="H575" s="64"/>
      <c r="I575" s="64"/>
      <c r="J575" s="64"/>
      <c r="K575" s="64"/>
    </row>
    <row r="576" spans="5:11" ht="39.950000000000003" customHeight="1">
      <c r="E576" s="64"/>
      <c r="F576" s="64"/>
      <c r="G576" s="64"/>
      <c r="H576" s="64"/>
      <c r="I576" s="64"/>
      <c r="J576" s="64"/>
      <c r="K576" s="64"/>
    </row>
    <row r="577" spans="5:11" ht="39.950000000000003" customHeight="1">
      <c r="E577" s="64"/>
      <c r="F577" s="64"/>
      <c r="G577" s="64"/>
      <c r="H577" s="64"/>
      <c r="I577" s="64"/>
      <c r="J577" s="64"/>
      <c r="K577" s="64"/>
    </row>
    <row r="578" spans="5:11" ht="39.950000000000003" customHeight="1">
      <c r="E578" s="64"/>
      <c r="F578" s="64"/>
      <c r="G578" s="64"/>
      <c r="H578" s="64"/>
      <c r="I578" s="64"/>
      <c r="J578" s="64"/>
      <c r="K578" s="64"/>
    </row>
    <row r="579" spans="5:11" ht="39.950000000000003" customHeight="1">
      <c r="E579" s="64"/>
      <c r="F579" s="64"/>
      <c r="G579" s="64"/>
      <c r="H579" s="64"/>
      <c r="I579" s="64"/>
      <c r="J579" s="64"/>
      <c r="K579" s="64"/>
    </row>
    <row r="580" spans="5:11" ht="39.950000000000003" customHeight="1">
      <c r="E580" s="64"/>
      <c r="F580" s="64"/>
      <c r="G580" s="64"/>
      <c r="H580" s="64"/>
      <c r="I580" s="64"/>
      <c r="J580" s="64"/>
      <c r="K580" s="64"/>
    </row>
    <row r="581" spans="5:11" ht="39.950000000000003" customHeight="1">
      <c r="E581" s="64"/>
      <c r="F581" s="64"/>
      <c r="G581" s="64"/>
      <c r="H581" s="64"/>
      <c r="I581" s="64"/>
      <c r="J581" s="64"/>
      <c r="K581" s="64"/>
    </row>
    <row r="582" spans="5:11" ht="39.950000000000003" customHeight="1">
      <c r="E582" s="64"/>
      <c r="F582" s="64"/>
      <c r="G582" s="64"/>
      <c r="H582" s="64"/>
      <c r="I582" s="64"/>
      <c r="J582" s="64"/>
      <c r="K582" s="64"/>
    </row>
    <row r="583" spans="5:11" ht="39.950000000000003" customHeight="1">
      <c r="E583" s="64"/>
      <c r="F583" s="64"/>
      <c r="G583" s="64"/>
      <c r="H583" s="64"/>
      <c r="I583" s="64"/>
      <c r="J583" s="64"/>
      <c r="K583" s="64"/>
    </row>
    <row r="584" spans="5:11" ht="39.950000000000003" customHeight="1">
      <c r="E584" s="64"/>
      <c r="F584" s="64"/>
      <c r="G584" s="64"/>
      <c r="H584" s="64"/>
      <c r="I584" s="64"/>
      <c r="J584" s="64"/>
      <c r="K584" s="64"/>
    </row>
    <row r="585" spans="5:11" ht="39.950000000000003" customHeight="1">
      <c r="E585" s="64"/>
      <c r="F585" s="64"/>
      <c r="G585" s="64"/>
      <c r="H585" s="64"/>
      <c r="I585" s="64"/>
      <c r="J585" s="64"/>
      <c r="K585" s="64"/>
    </row>
    <row r="586" spans="5:11" ht="39.950000000000003" customHeight="1">
      <c r="E586" s="64"/>
      <c r="F586" s="64"/>
      <c r="G586" s="64"/>
      <c r="H586" s="64"/>
      <c r="I586" s="64"/>
      <c r="J586" s="64"/>
      <c r="K586" s="64"/>
    </row>
    <row r="587" spans="5:11" ht="39.950000000000003" customHeight="1">
      <c r="E587" s="64"/>
      <c r="F587" s="64"/>
      <c r="G587" s="64"/>
      <c r="H587" s="64"/>
      <c r="I587" s="64"/>
      <c r="J587" s="64"/>
      <c r="K587" s="64"/>
    </row>
    <row r="588" spans="5:11" ht="39.950000000000003" customHeight="1">
      <c r="E588" s="64"/>
      <c r="F588" s="64"/>
      <c r="G588" s="64"/>
      <c r="H588" s="64"/>
      <c r="I588" s="64"/>
      <c r="J588" s="64"/>
      <c r="K588" s="64"/>
    </row>
    <row r="589" spans="5:11" ht="39.950000000000003" customHeight="1">
      <c r="E589" s="64"/>
      <c r="F589" s="64"/>
      <c r="G589" s="64"/>
      <c r="H589" s="64"/>
      <c r="I589" s="64"/>
      <c r="J589" s="64"/>
      <c r="K589" s="64"/>
    </row>
    <row r="590" spans="5:11" ht="39.950000000000003" customHeight="1">
      <c r="E590" s="64"/>
      <c r="F590" s="64"/>
      <c r="G590" s="64"/>
      <c r="H590" s="64"/>
      <c r="I590" s="64"/>
      <c r="J590" s="64"/>
      <c r="K590" s="64"/>
    </row>
    <row r="591" spans="5:11" ht="39.950000000000003" customHeight="1">
      <c r="E591" s="64"/>
      <c r="F591" s="64"/>
      <c r="G591" s="64"/>
      <c r="H591" s="64"/>
      <c r="I591" s="64"/>
      <c r="J591" s="64"/>
      <c r="K591" s="64"/>
    </row>
    <row r="592" spans="5:11" ht="39.950000000000003" customHeight="1">
      <c r="E592" s="64"/>
      <c r="F592" s="64"/>
      <c r="G592" s="64"/>
      <c r="H592" s="64"/>
      <c r="I592" s="64"/>
      <c r="J592" s="64"/>
      <c r="K592" s="64"/>
    </row>
    <row r="593" spans="5:11" ht="39.950000000000003" customHeight="1">
      <c r="E593" s="64"/>
      <c r="F593" s="64"/>
      <c r="G593" s="64"/>
      <c r="H593" s="64"/>
      <c r="I593" s="64"/>
      <c r="J593" s="64"/>
      <c r="K593" s="64"/>
    </row>
    <row r="594" spans="5:11" ht="39.950000000000003" customHeight="1">
      <c r="E594" s="64"/>
      <c r="F594" s="64"/>
      <c r="G594" s="64"/>
      <c r="H594" s="64"/>
      <c r="I594" s="64"/>
      <c r="J594" s="64"/>
      <c r="K594" s="64"/>
    </row>
    <row r="595" spans="5:11" ht="39.950000000000003" customHeight="1">
      <c r="E595" s="64"/>
      <c r="F595" s="64"/>
      <c r="G595" s="64"/>
      <c r="H595" s="64"/>
      <c r="I595" s="64"/>
      <c r="J595" s="64"/>
      <c r="K595" s="64"/>
    </row>
    <row r="596" spans="5:11" ht="39.950000000000003" customHeight="1">
      <c r="E596" s="64"/>
      <c r="F596" s="64"/>
      <c r="G596" s="64"/>
      <c r="H596" s="64"/>
      <c r="I596" s="64"/>
      <c r="J596" s="64"/>
      <c r="K596" s="64"/>
    </row>
    <row r="597" spans="5:11" ht="39.950000000000003" customHeight="1">
      <c r="E597" s="64"/>
      <c r="F597" s="64"/>
      <c r="G597" s="64"/>
      <c r="H597" s="64"/>
      <c r="I597" s="64"/>
      <c r="J597" s="64"/>
      <c r="K597" s="64"/>
    </row>
    <row r="598" spans="5:11" ht="39.950000000000003" customHeight="1">
      <c r="E598" s="64"/>
      <c r="F598" s="64"/>
      <c r="G598" s="64"/>
      <c r="H598" s="64"/>
      <c r="I598" s="64"/>
      <c r="J598" s="64"/>
      <c r="K598" s="64"/>
    </row>
    <row r="599" spans="5:11" ht="39.950000000000003" customHeight="1">
      <c r="E599" s="64"/>
      <c r="F599" s="64"/>
      <c r="G599" s="64"/>
      <c r="H599" s="64"/>
      <c r="I599" s="64"/>
      <c r="J599" s="64"/>
      <c r="K599" s="64"/>
    </row>
    <row r="600" spans="5:11" ht="39.950000000000003" customHeight="1">
      <c r="E600" s="64"/>
      <c r="F600" s="64"/>
      <c r="G600" s="64"/>
      <c r="H600" s="64"/>
      <c r="I600" s="64"/>
      <c r="J600" s="64"/>
      <c r="K600" s="64"/>
    </row>
    <row r="601" spans="5:11" ht="39.950000000000003" customHeight="1">
      <c r="E601" s="64"/>
      <c r="F601" s="64"/>
      <c r="G601" s="64"/>
      <c r="H601" s="64"/>
      <c r="I601" s="64"/>
      <c r="J601" s="64"/>
      <c r="K601" s="64"/>
    </row>
    <row r="602" spans="5:11" ht="39.950000000000003" customHeight="1">
      <c r="E602" s="64"/>
      <c r="F602" s="64"/>
      <c r="G602" s="64"/>
      <c r="H602" s="64"/>
      <c r="I602" s="64"/>
      <c r="J602" s="64"/>
      <c r="K602" s="64"/>
    </row>
    <row r="603" spans="5:11" ht="39.950000000000003" customHeight="1">
      <c r="E603" s="64"/>
      <c r="F603" s="64"/>
      <c r="G603" s="64"/>
      <c r="H603" s="64"/>
      <c r="I603" s="64"/>
      <c r="J603" s="64"/>
      <c r="K603" s="64"/>
    </row>
    <row r="604" spans="5:11" ht="39.950000000000003" customHeight="1">
      <c r="E604" s="64"/>
      <c r="F604" s="64"/>
      <c r="G604" s="64"/>
      <c r="H604" s="64"/>
      <c r="I604" s="64"/>
      <c r="J604" s="64"/>
      <c r="K604" s="64"/>
    </row>
    <row r="605" spans="5:11" ht="39.950000000000003" customHeight="1">
      <c r="E605" s="64"/>
      <c r="F605" s="64"/>
      <c r="G605" s="64"/>
      <c r="H605" s="64"/>
      <c r="I605" s="64"/>
      <c r="J605" s="64"/>
      <c r="K605" s="64"/>
    </row>
    <row r="606" spans="5:11" ht="39.950000000000003" customHeight="1">
      <c r="E606" s="64"/>
      <c r="F606" s="64"/>
      <c r="G606" s="64"/>
      <c r="H606" s="64"/>
      <c r="I606" s="64"/>
      <c r="J606" s="64"/>
      <c r="K606" s="64"/>
    </row>
    <row r="607" spans="5:11" ht="39.950000000000003" customHeight="1">
      <c r="E607" s="64"/>
      <c r="F607" s="64"/>
      <c r="G607" s="64"/>
      <c r="H607" s="64"/>
      <c r="I607" s="64"/>
      <c r="J607" s="64"/>
      <c r="K607" s="64"/>
    </row>
    <row r="608" spans="5:11" ht="39.950000000000003" customHeight="1">
      <c r="E608" s="64"/>
      <c r="F608" s="64"/>
    </row>
  </sheetData>
  <mergeCells count="13">
    <mergeCell ref="A6:J6"/>
    <mergeCell ref="A1:J1"/>
    <mergeCell ref="A2:J2"/>
    <mergeCell ref="A3:J3"/>
    <mergeCell ref="A4:J4"/>
    <mergeCell ref="A5:J5"/>
    <mergeCell ref="A7:J7"/>
    <mergeCell ref="B40:D40"/>
    <mergeCell ref="A14:B14"/>
    <mergeCell ref="C38:E38"/>
    <mergeCell ref="C39:E39"/>
    <mergeCell ref="H38:I38"/>
    <mergeCell ref="H39:I39"/>
  </mergeCells>
  <phoneticPr fontId="18" type="noConversion"/>
  <printOptions horizontalCentered="1"/>
  <pageMargins left="0" right="0" top="0.59055118110236227" bottom="0.39370078740157483" header="0" footer="0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K461"/>
  <sheetViews>
    <sheetView workbookViewId="0">
      <selection activeCell="C17" sqref="C17"/>
    </sheetView>
  </sheetViews>
  <sheetFormatPr baseColWidth="10" defaultRowHeight="39.950000000000003" customHeight="1"/>
  <cols>
    <col min="1" max="1" width="6.28515625" style="23" customWidth="1"/>
    <col min="2" max="2" width="14.7109375" style="23" customWidth="1"/>
    <col min="3" max="3" width="13.7109375" style="23" customWidth="1"/>
    <col min="4" max="4" width="17.140625" style="23" customWidth="1"/>
    <col min="5" max="5" width="17.42578125" style="23" customWidth="1"/>
    <col min="6" max="6" width="15" style="23" customWidth="1"/>
    <col min="7" max="7" width="45.5703125" style="23" customWidth="1"/>
    <col min="8" max="8" width="13.7109375" style="23" customWidth="1"/>
    <col min="9" max="9" width="17" style="23" customWidth="1"/>
    <col min="10" max="10" width="13.85546875" style="23" customWidth="1"/>
    <col min="11" max="11" width="17.7109375" style="23" customWidth="1"/>
    <col min="12" max="16384" width="11.42578125" style="23"/>
  </cols>
  <sheetData>
    <row r="1" spans="1:11" ht="18" customHeight="1">
      <c r="A1" s="353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1" ht="15" hidden="1" customHeight="1">
      <c r="A2" s="348" t="s">
        <v>22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</row>
    <row r="3" spans="1:11" ht="15" hidden="1" customHeight="1">
      <c r="A3" s="354" t="s">
        <v>9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</row>
    <row r="4" spans="1:11" ht="5.0999999999999996" customHeight="1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356"/>
    </row>
    <row r="5" spans="1:11" ht="15" customHeight="1">
      <c r="A5" s="355" t="s">
        <v>26</v>
      </c>
      <c r="B5" s="355"/>
      <c r="C5" s="355"/>
      <c r="D5" s="355"/>
      <c r="E5" s="355"/>
      <c r="F5" s="355"/>
      <c r="G5" s="355"/>
      <c r="H5" s="355"/>
      <c r="I5" s="355"/>
      <c r="J5" s="355"/>
      <c r="K5" s="355"/>
    </row>
    <row r="6" spans="1:11" ht="15" customHeight="1">
      <c r="A6" s="355" t="s">
        <v>90</v>
      </c>
      <c r="B6" s="355"/>
      <c r="C6" s="355"/>
      <c r="D6" s="355"/>
      <c r="E6" s="355"/>
      <c r="F6" s="355"/>
      <c r="G6" s="355"/>
      <c r="H6" s="355"/>
      <c r="I6" s="355"/>
      <c r="J6" s="355"/>
      <c r="K6" s="355"/>
    </row>
    <row r="7" spans="1:11" ht="15" customHeight="1">
      <c r="A7" s="352" t="s">
        <v>297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</row>
    <row r="8" spans="1:11" ht="15" customHeight="1">
      <c r="A8" s="348" t="s">
        <v>3</v>
      </c>
      <c r="B8" s="348"/>
      <c r="C8" s="348"/>
      <c r="D8" s="348"/>
      <c r="E8" s="348"/>
      <c r="F8" s="348"/>
      <c r="G8" s="348"/>
      <c r="H8" s="348"/>
      <c r="I8" s="348"/>
      <c r="J8" s="348"/>
      <c r="K8" s="348"/>
    </row>
    <row r="9" spans="1:11" ht="15" customHeight="1">
      <c r="A9" s="24" t="s">
        <v>11</v>
      </c>
      <c r="B9" s="24"/>
      <c r="C9" s="24"/>
      <c r="D9" s="25"/>
      <c r="E9" s="25"/>
      <c r="F9" s="26"/>
      <c r="G9" s="26"/>
      <c r="H9" s="26"/>
      <c r="I9" s="26"/>
      <c r="J9" s="26"/>
      <c r="K9" s="26"/>
    </row>
    <row r="10" spans="1:11" s="27" customFormat="1" ht="15" customHeight="1">
      <c r="A10" s="24" t="s">
        <v>21</v>
      </c>
      <c r="B10" s="24"/>
      <c r="C10" s="24"/>
      <c r="D10" s="25"/>
      <c r="G10" s="28"/>
      <c r="H10" s="28"/>
      <c r="I10" s="28"/>
      <c r="J10" s="28"/>
      <c r="K10" s="28"/>
    </row>
    <row r="11" spans="1:11" ht="15" customHeight="1" thickBot="1">
      <c r="A11" s="24" t="s">
        <v>12</v>
      </c>
      <c r="B11" s="24"/>
      <c r="C11" s="24"/>
      <c r="D11" s="26"/>
      <c r="E11" s="26"/>
      <c r="F11" s="26"/>
      <c r="G11" s="30"/>
      <c r="H11" s="30"/>
      <c r="I11" s="30"/>
      <c r="J11" s="30"/>
      <c r="K11" s="30"/>
    </row>
    <row r="12" spans="1:11" s="8" customFormat="1" ht="60" customHeight="1" thickBot="1">
      <c r="A12" s="253" t="s">
        <v>19</v>
      </c>
      <c r="B12" s="254" t="s">
        <v>20</v>
      </c>
      <c r="C12" s="254" t="s">
        <v>27</v>
      </c>
      <c r="D12" s="255" t="s">
        <v>13</v>
      </c>
      <c r="E12" s="255" t="s">
        <v>14</v>
      </c>
      <c r="F12" s="255" t="s">
        <v>15</v>
      </c>
      <c r="G12" s="255" t="s">
        <v>16</v>
      </c>
      <c r="H12" s="255" t="s">
        <v>25</v>
      </c>
      <c r="I12" s="255" t="s">
        <v>28</v>
      </c>
      <c r="J12" s="255" t="s">
        <v>18</v>
      </c>
      <c r="K12" s="256" t="s">
        <v>29</v>
      </c>
    </row>
    <row r="13" spans="1:11" ht="9.9499999999999993" customHeight="1">
      <c r="A13" s="71"/>
      <c r="B13" s="72"/>
      <c r="C13" s="71"/>
      <c r="D13" s="71"/>
      <c r="E13" s="71"/>
      <c r="F13" s="71"/>
      <c r="G13" s="71"/>
      <c r="H13" s="71"/>
      <c r="I13" s="71"/>
      <c r="J13" s="71"/>
      <c r="K13" s="71"/>
    </row>
    <row r="14" spans="1:11" ht="39.950000000000003" customHeight="1">
      <c r="A14" s="73"/>
      <c r="B14" s="74"/>
      <c r="C14" s="73"/>
      <c r="D14" s="73"/>
      <c r="E14" s="73"/>
      <c r="F14" s="73"/>
      <c r="G14" s="116" t="s">
        <v>301</v>
      </c>
      <c r="H14" s="247">
        <v>364708758</v>
      </c>
      <c r="I14" s="248">
        <v>-179253804</v>
      </c>
      <c r="J14" s="247">
        <v>576884703</v>
      </c>
      <c r="K14" s="249">
        <v>-529068292</v>
      </c>
    </row>
    <row r="15" spans="1:11" ht="30" customHeight="1">
      <c r="A15" s="357" t="s">
        <v>45</v>
      </c>
      <c r="B15" s="357"/>
      <c r="C15" s="73"/>
      <c r="D15" s="73"/>
      <c r="E15" s="73"/>
      <c r="F15" s="73"/>
      <c r="G15" s="68"/>
      <c r="H15" s="68"/>
      <c r="I15" s="68"/>
      <c r="J15" s="68"/>
      <c r="K15" s="68"/>
    </row>
    <row r="16" spans="1:11" ht="9.9499999999999993" customHeight="1">
      <c r="A16" s="73"/>
      <c r="B16" s="74"/>
      <c r="C16" s="73"/>
      <c r="D16" s="73"/>
      <c r="E16" s="73"/>
      <c r="F16" s="73"/>
      <c r="G16" s="73"/>
      <c r="H16" s="73"/>
      <c r="I16" s="73"/>
      <c r="J16" s="73"/>
      <c r="K16" s="73"/>
    </row>
    <row r="17" spans="1:11" ht="39.75" customHeight="1">
      <c r="A17" s="39">
        <v>210</v>
      </c>
      <c r="B17" s="305">
        <v>43435</v>
      </c>
      <c r="C17" s="38"/>
      <c r="D17" s="39" t="s">
        <v>309</v>
      </c>
      <c r="E17" s="39" t="s">
        <v>310</v>
      </c>
      <c r="F17" s="39" t="s">
        <v>311</v>
      </c>
      <c r="G17" s="39" t="s">
        <v>312</v>
      </c>
      <c r="H17" s="153">
        <v>1336933</v>
      </c>
      <c r="I17" s="155">
        <v>0</v>
      </c>
      <c r="J17" s="77"/>
      <c r="K17" s="54"/>
    </row>
    <row r="18" spans="1:11" ht="39.950000000000003" hidden="1" customHeight="1">
      <c r="A18" s="51"/>
      <c r="B18" s="52"/>
      <c r="C18" s="51"/>
      <c r="D18" s="78"/>
      <c r="E18" s="78"/>
      <c r="F18" s="51"/>
      <c r="G18" s="54"/>
      <c r="H18" s="55"/>
      <c r="I18" s="54"/>
      <c r="J18" s="54"/>
      <c r="K18" s="54"/>
    </row>
    <row r="19" spans="1:11" ht="9.9499999999999993" customHeight="1">
      <c r="A19" s="51"/>
      <c r="B19" s="52"/>
      <c r="C19" s="51"/>
      <c r="D19" s="78"/>
      <c r="E19" s="78"/>
      <c r="F19" s="51"/>
      <c r="G19" s="54"/>
      <c r="H19" s="55"/>
      <c r="I19" s="54"/>
      <c r="J19" s="54"/>
      <c r="K19" s="54"/>
    </row>
    <row r="20" spans="1:11" s="70" customFormat="1" ht="37.5" customHeight="1">
      <c r="A20" s="143"/>
      <c r="B20" s="306"/>
      <c r="C20" s="152"/>
      <c r="D20" s="145"/>
      <c r="E20" s="145"/>
      <c r="F20" s="143"/>
      <c r="G20" s="146"/>
      <c r="H20" s="153"/>
      <c r="I20" s="155"/>
      <c r="J20" s="54"/>
      <c r="K20" s="54"/>
    </row>
    <row r="21" spans="1:11" s="70" customFormat="1" ht="9.9499999999999993" customHeight="1">
      <c r="A21" s="51"/>
      <c r="B21" s="52"/>
      <c r="C21" s="51"/>
      <c r="D21" s="78"/>
      <c r="E21" s="78"/>
      <c r="F21" s="51"/>
      <c r="G21" s="54"/>
      <c r="H21" s="54"/>
      <c r="I21" s="54"/>
      <c r="J21" s="54"/>
      <c r="K21" s="54"/>
    </row>
    <row r="22" spans="1:11" s="70" customFormat="1" ht="35.1" customHeight="1">
      <c r="A22" s="143"/>
      <c r="B22" s="306"/>
      <c r="C22" s="143"/>
      <c r="D22" s="145"/>
      <c r="E22" s="143"/>
      <c r="F22" s="143"/>
      <c r="G22" s="147"/>
      <c r="H22" s="153"/>
      <c r="I22" s="155"/>
      <c r="J22" s="54"/>
      <c r="K22" s="54"/>
    </row>
    <row r="23" spans="1:11" s="70" customFormat="1" ht="9.9499999999999993" customHeight="1">
      <c r="A23" s="148"/>
      <c r="B23" s="261"/>
      <c r="C23" s="51"/>
      <c r="D23" s="148"/>
      <c r="E23" s="150"/>
      <c r="F23" s="148"/>
      <c r="G23" s="151"/>
      <c r="H23" s="55"/>
      <c r="I23" s="262"/>
      <c r="J23" s="54"/>
      <c r="K23" s="54"/>
    </row>
    <row r="24" spans="1:11" s="70" customFormat="1" ht="35.1" customHeight="1">
      <c r="A24" s="143"/>
      <c r="B24" s="306"/>
      <c r="C24" s="143"/>
      <c r="D24" s="145"/>
      <c r="E24" s="143"/>
      <c r="F24" s="143"/>
      <c r="G24" s="147"/>
      <c r="H24" s="153"/>
      <c r="I24" s="155"/>
      <c r="J24" s="54"/>
      <c r="K24" s="54"/>
    </row>
    <row r="25" spans="1:11" s="70" customFormat="1" ht="9.9499999999999993" customHeight="1">
      <c r="A25" s="148"/>
      <c r="B25" s="263"/>
      <c r="C25" s="148"/>
      <c r="D25" s="148"/>
      <c r="E25" s="150"/>
      <c r="F25" s="148"/>
      <c r="G25" s="151"/>
      <c r="H25" s="264"/>
      <c r="I25" s="265"/>
      <c r="J25" s="54"/>
      <c r="K25" s="54"/>
    </row>
    <row r="26" spans="1:11" s="70" customFormat="1" ht="35.1" customHeight="1">
      <c r="A26" s="143"/>
      <c r="B26" s="306"/>
      <c r="C26" s="143"/>
      <c r="D26" s="145"/>
      <c r="E26" s="143"/>
      <c r="F26" s="143"/>
      <c r="G26" s="147"/>
      <c r="H26" s="153"/>
      <c r="I26" s="155"/>
      <c r="J26" s="54"/>
      <c r="K26" s="54"/>
    </row>
    <row r="27" spans="1:11" s="70" customFormat="1" ht="9.9499999999999993" customHeight="1">
      <c r="A27" s="148"/>
      <c r="B27" s="263"/>
      <c r="C27" s="148"/>
      <c r="D27" s="148"/>
      <c r="E27" s="150"/>
      <c r="F27" s="148"/>
      <c r="G27" s="151"/>
      <c r="H27" s="264"/>
      <c r="I27" s="265"/>
      <c r="J27" s="54"/>
      <c r="K27" s="54"/>
    </row>
    <row r="28" spans="1:11" s="70" customFormat="1" ht="39.950000000000003" hidden="1" customHeight="1">
      <c r="A28" s="148"/>
      <c r="B28" s="149"/>
      <c r="C28" s="148"/>
      <c r="D28" s="150"/>
      <c r="E28" s="150"/>
      <c r="F28" s="148"/>
      <c r="G28" s="151"/>
      <c r="H28" s="151"/>
      <c r="I28" s="151"/>
      <c r="J28" s="54"/>
      <c r="K28" s="54"/>
    </row>
    <row r="29" spans="1:11" ht="9.9499999999999993" customHeight="1">
      <c r="A29" s="51"/>
      <c r="B29" s="52"/>
      <c r="C29" s="52"/>
      <c r="H29" s="55"/>
      <c r="I29" s="54"/>
      <c r="J29" s="54"/>
      <c r="K29" s="54"/>
    </row>
    <row r="30" spans="1:11" ht="39.950000000000003" customHeight="1">
      <c r="A30" s="51"/>
      <c r="B30" s="52"/>
      <c r="C30" s="51"/>
      <c r="D30" s="78"/>
      <c r="E30" s="54"/>
      <c r="F30" s="51"/>
      <c r="G30" s="116" t="s">
        <v>43</v>
      </c>
      <c r="H30" s="247">
        <f>SUM(,H26,H24,H22,H20,H17)</f>
        <v>1336933</v>
      </c>
      <c r="I30" s="245">
        <f>SUM(,I26,I24,I22,I20,I17)</f>
        <v>0</v>
      </c>
      <c r="J30" s="117"/>
      <c r="K30" s="117"/>
    </row>
    <row r="31" spans="1:11" ht="39.950000000000003" hidden="1" customHeight="1">
      <c r="A31" s="51"/>
      <c r="B31" s="52"/>
      <c r="C31" s="51"/>
      <c r="D31" s="78"/>
      <c r="E31" s="54"/>
      <c r="F31" s="51"/>
      <c r="G31" s="116"/>
      <c r="H31" s="132">
        <f>SUM(H17:H30)</f>
        <v>2673866</v>
      </c>
      <c r="I31" s="133"/>
      <c r="J31" s="117"/>
      <c r="K31" s="117"/>
    </row>
    <row r="32" spans="1:11" ht="30" customHeight="1">
      <c r="A32" s="357" t="s">
        <v>47</v>
      </c>
      <c r="B32" s="357"/>
      <c r="C32" s="51"/>
      <c r="D32" s="78"/>
      <c r="E32" s="54"/>
      <c r="F32" s="51"/>
      <c r="G32" s="116"/>
      <c r="H32" s="132"/>
      <c r="I32" s="133"/>
      <c r="J32" s="117"/>
      <c r="K32" s="117"/>
    </row>
    <row r="33" spans="1:11" ht="9.9499999999999993" customHeight="1">
      <c r="A33" s="51"/>
      <c r="B33" s="52"/>
      <c r="C33" s="51"/>
      <c r="D33" s="78"/>
      <c r="E33" s="54"/>
      <c r="F33" s="51"/>
      <c r="G33" s="116"/>
      <c r="H33" s="132"/>
      <c r="I33" s="133"/>
      <c r="J33" s="117"/>
      <c r="K33" s="117"/>
    </row>
    <row r="34" spans="1:11" ht="39.950000000000003" customHeight="1">
      <c r="A34" s="39"/>
      <c r="B34" s="104"/>
      <c r="C34" s="39"/>
      <c r="D34" s="75"/>
      <c r="E34" s="39"/>
      <c r="F34" s="39"/>
      <c r="G34" s="40"/>
      <c r="H34" s="135"/>
      <c r="I34" s="131"/>
      <c r="J34" s="77"/>
      <c r="K34" s="117"/>
    </row>
    <row r="35" spans="1:11" ht="9.9499999999999993" customHeight="1">
      <c r="A35" s="51"/>
      <c r="B35" s="52"/>
      <c r="C35" s="51"/>
      <c r="D35" s="78"/>
      <c r="E35" s="54"/>
      <c r="F35" s="51"/>
      <c r="G35" s="116"/>
      <c r="H35" s="132"/>
      <c r="I35" s="133"/>
      <c r="J35" s="117"/>
      <c r="K35" s="117"/>
    </row>
    <row r="36" spans="1:11" ht="39.950000000000003" customHeight="1">
      <c r="A36" s="51"/>
      <c r="B36" s="52"/>
      <c r="C36" s="51"/>
      <c r="D36" s="78"/>
      <c r="E36" s="54"/>
      <c r="F36" s="51"/>
      <c r="G36" s="116" t="s">
        <v>49</v>
      </c>
      <c r="H36" s="248">
        <f>+H34</f>
        <v>0</v>
      </c>
      <c r="I36" s="248">
        <f>+I34</f>
        <v>0</v>
      </c>
      <c r="J36" s="117"/>
      <c r="K36" s="117"/>
    </row>
    <row r="37" spans="1:11" ht="9.75" customHeight="1">
      <c r="A37" s="51"/>
      <c r="B37" s="52"/>
      <c r="C37" s="51"/>
      <c r="D37" s="78"/>
      <c r="E37" s="54"/>
      <c r="F37" s="51"/>
      <c r="G37" s="116"/>
      <c r="H37" s="132"/>
      <c r="I37" s="133"/>
      <c r="J37" s="117"/>
      <c r="K37" s="117"/>
    </row>
    <row r="38" spans="1:11" ht="39.950000000000003" hidden="1" customHeight="1">
      <c r="A38" s="51"/>
      <c r="B38" s="52"/>
      <c r="C38" s="51"/>
      <c r="D38" s="78"/>
      <c r="E38" s="54"/>
      <c r="F38" s="51"/>
      <c r="G38" s="116"/>
      <c r="H38" s="132"/>
      <c r="I38" s="133"/>
      <c r="J38" s="117"/>
      <c r="K38" s="117"/>
    </row>
    <row r="39" spans="1:11" ht="39.950000000000003" hidden="1" customHeight="1">
      <c r="A39" s="51"/>
      <c r="B39" s="52"/>
      <c r="C39" s="51"/>
      <c r="D39" s="78"/>
      <c r="E39" s="54"/>
      <c r="F39" s="51"/>
      <c r="G39" s="116"/>
      <c r="H39" s="132"/>
      <c r="I39" s="133"/>
      <c r="J39" s="117"/>
      <c r="K39" s="117"/>
    </row>
    <row r="40" spans="1:11" ht="9.9499999999999993" customHeight="1">
      <c r="A40" s="51"/>
      <c r="B40" s="52"/>
      <c r="C40" s="51"/>
      <c r="D40" s="54"/>
      <c r="E40" s="54"/>
      <c r="F40" s="51"/>
      <c r="G40" s="118"/>
      <c r="H40" s="118"/>
      <c r="I40" s="118"/>
      <c r="J40" s="118"/>
      <c r="K40" s="118"/>
    </row>
    <row r="41" spans="1:11" ht="39.950000000000003" customHeight="1">
      <c r="A41" s="51"/>
      <c r="B41" s="52"/>
      <c r="C41" s="51"/>
      <c r="D41" s="54"/>
      <c r="E41" s="54"/>
      <c r="F41" s="51"/>
      <c r="G41" s="116" t="s">
        <v>302</v>
      </c>
      <c r="H41" s="118"/>
      <c r="I41" s="249">
        <v>-16597762</v>
      </c>
      <c r="J41" s="248">
        <v>0</v>
      </c>
      <c r="K41" s="249">
        <v>0</v>
      </c>
    </row>
    <row r="42" spans="1:11" ht="9.9499999999999993" customHeight="1" thickBot="1">
      <c r="A42" s="80"/>
      <c r="B42" s="52"/>
      <c r="C42" s="51"/>
      <c r="D42" s="51"/>
      <c r="E42" s="51"/>
      <c r="F42" s="51"/>
      <c r="G42" s="119"/>
      <c r="H42" s="119"/>
      <c r="I42" s="119"/>
      <c r="J42" s="119"/>
      <c r="K42" s="119"/>
    </row>
    <row r="43" spans="1:11" ht="39.950000000000003" customHeight="1" thickBot="1">
      <c r="A43" s="81"/>
      <c r="B43" s="82"/>
      <c r="C43" s="83"/>
      <c r="D43" s="84"/>
      <c r="E43" s="84"/>
      <c r="F43" s="83"/>
      <c r="G43" s="85" t="s">
        <v>300</v>
      </c>
      <c r="H43" s="108">
        <f>+H14+H30+H41+H36</f>
        <v>366045691</v>
      </c>
      <c r="I43" s="134">
        <f>+I14+I30+I41+I36</f>
        <v>-195851566</v>
      </c>
      <c r="J43" s="108">
        <f>+J14+J30+J41+J36</f>
        <v>576884703</v>
      </c>
      <c r="K43" s="134">
        <f>+K14+K30+K41+K36</f>
        <v>-529068292</v>
      </c>
    </row>
    <row r="44" spans="1:11" ht="20.100000000000001" customHeight="1">
      <c r="A44" s="51"/>
      <c r="B44" s="52"/>
      <c r="C44" s="51"/>
      <c r="D44" s="54"/>
      <c r="E44" s="54"/>
      <c r="F44" s="51"/>
      <c r="G44" s="68"/>
      <c r="H44" s="68"/>
      <c r="I44" s="68"/>
      <c r="J44" s="68"/>
      <c r="K44" s="68"/>
    </row>
    <row r="45" spans="1:11" ht="20.100000000000001" customHeight="1">
      <c r="A45" s="51"/>
      <c r="B45" s="52"/>
      <c r="C45" s="51"/>
      <c r="D45" s="54"/>
      <c r="E45" s="54"/>
      <c r="F45" s="51"/>
      <c r="G45" s="68"/>
      <c r="H45" s="68"/>
      <c r="I45" s="68"/>
      <c r="J45" s="68"/>
      <c r="K45" s="68"/>
    </row>
    <row r="46" spans="1:11" ht="20.100000000000001" customHeight="1">
      <c r="A46" s="51"/>
      <c r="B46" s="52"/>
      <c r="C46" s="51"/>
      <c r="D46" s="54"/>
      <c r="E46" s="54"/>
      <c r="F46" s="51"/>
      <c r="G46" s="68"/>
      <c r="H46" s="68"/>
      <c r="I46" s="68"/>
      <c r="J46" s="68"/>
      <c r="K46" s="68"/>
    </row>
    <row r="47" spans="1:11" ht="20.100000000000001" customHeight="1">
      <c r="A47" s="51"/>
      <c r="B47" s="52"/>
      <c r="C47" s="51"/>
      <c r="D47" s="54"/>
      <c r="E47" s="54"/>
      <c r="F47" s="51"/>
      <c r="G47" s="68"/>
      <c r="H47" s="68"/>
      <c r="I47" s="68"/>
      <c r="J47" s="68"/>
      <c r="K47" s="68"/>
    </row>
    <row r="48" spans="1:11" ht="20.100000000000001" customHeight="1">
      <c r="D48" s="64"/>
      <c r="E48" s="64"/>
      <c r="F48" s="64"/>
      <c r="G48" s="64"/>
      <c r="H48" s="64"/>
      <c r="I48" s="64"/>
      <c r="J48" s="64"/>
      <c r="K48" s="64"/>
    </row>
    <row r="49" spans="2:11" ht="20.100000000000001" customHeight="1">
      <c r="D49" s="64"/>
      <c r="E49" s="64"/>
      <c r="F49" s="64"/>
      <c r="G49" s="64"/>
      <c r="H49" s="64"/>
      <c r="I49" s="64"/>
      <c r="J49" s="64"/>
      <c r="K49" s="64"/>
    </row>
    <row r="50" spans="2:11" ht="12" customHeight="1">
      <c r="B50" s="351"/>
      <c r="C50" s="351"/>
      <c r="D50" s="351"/>
      <c r="G50" s="358" t="s">
        <v>303</v>
      </c>
      <c r="H50" s="358"/>
    </row>
    <row r="51" spans="2:11" ht="12" customHeight="1">
      <c r="B51" s="351"/>
      <c r="C51" s="351"/>
      <c r="D51" s="351"/>
      <c r="G51" s="322" t="s">
        <v>304</v>
      </c>
    </row>
    <row r="52" spans="2:11" ht="39.950000000000003" customHeight="1">
      <c r="D52" s="64"/>
      <c r="E52" s="64"/>
      <c r="F52" s="64"/>
      <c r="G52" s="64"/>
      <c r="H52" s="64"/>
      <c r="I52" s="64"/>
      <c r="J52" s="64"/>
      <c r="K52" s="64"/>
    </row>
    <row r="53" spans="2:11" ht="39.950000000000003" customHeight="1">
      <c r="D53" s="64"/>
      <c r="E53" s="64"/>
      <c r="F53" s="64"/>
      <c r="G53" s="64"/>
      <c r="H53" s="64"/>
      <c r="I53" s="64"/>
      <c r="J53" s="64"/>
      <c r="K53" s="64"/>
    </row>
    <row r="54" spans="2:11" ht="39.950000000000003" customHeight="1">
      <c r="D54" s="64"/>
      <c r="E54" s="64"/>
      <c r="F54" s="64"/>
      <c r="G54" s="64"/>
      <c r="H54" s="64"/>
      <c r="I54" s="64"/>
      <c r="J54" s="64"/>
      <c r="K54" s="64"/>
    </row>
    <row r="55" spans="2:11" ht="39.950000000000003" customHeight="1">
      <c r="D55" s="64"/>
      <c r="E55" s="64"/>
      <c r="F55" s="64"/>
      <c r="G55" s="64"/>
      <c r="H55" s="64"/>
      <c r="I55" s="64"/>
      <c r="J55" s="64"/>
      <c r="K55" s="64"/>
    </row>
    <row r="56" spans="2:11" ht="39.950000000000003" customHeight="1">
      <c r="D56" s="64"/>
      <c r="E56" s="64"/>
      <c r="F56" s="64"/>
      <c r="G56" s="64"/>
      <c r="H56" s="64"/>
      <c r="I56" s="64"/>
      <c r="J56" s="64"/>
      <c r="K56" s="64"/>
    </row>
    <row r="57" spans="2:11" ht="39.950000000000003" customHeight="1">
      <c r="D57" s="64"/>
      <c r="E57" s="64"/>
      <c r="F57" s="64"/>
      <c r="G57" s="64"/>
      <c r="H57" s="64"/>
      <c r="I57" s="64"/>
      <c r="J57" s="64"/>
      <c r="K57" s="64"/>
    </row>
    <row r="58" spans="2:11" ht="39.950000000000003" customHeight="1">
      <c r="D58" s="64"/>
      <c r="E58" s="64"/>
      <c r="F58" s="64"/>
      <c r="G58" s="64"/>
      <c r="H58" s="64"/>
      <c r="I58" s="64"/>
      <c r="J58" s="64"/>
      <c r="K58" s="64"/>
    </row>
    <row r="59" spans="2:11" ht="39.950000000000003" customHeight="1">
      <c r="D59" s="64"/>
      <c r="E59" s="64"/>
      <c r="F59" s="64"/>
      <c r="G59" s="64"/>
      <c r="H59" s="64"/>
      <c r="I59" s="64"/>
      <c r="J59" s="64"/>
      <c r="K59" s="64"/>
    </row>
    <row r="60" spans="2:11" ht="39.950000000000003" customHeight="1">
      <c r="D60" s="64"/>
      <c r="E60" s="64"/>
      <c r="F60" s="64"/>
      <c r="G60" s="64"/>
      <c r="H60" s="64"/>
      <c r="I60" s="64"/>
      <c r="J60" s="64"/>
      <c r="K60" s="64"/>
    </row>
    <row r="61" spans="2:11" ht="39.950000000000003" customHeight="1">
      <c r="D61" s="64"/>
      <c r="E61" s="64"/>
      <c r="F61" s="64"/>
      <c r="G61" s="64"/>
      <c r="H61" s="64"/>
      <c r="I61" s="64"/>
      <c r="J61" s="64"/>
      <c r="K61" s="64"/>
    </row>
    <row r="62" spans="2:11" ht="39.950000000000003" customHeight="1">
      <c r="D62" s="64"/>
      <c r="E62" s="64"/>
      <c r="F62" s="64"/>
      <c r="G62" s="64"/>
      <c r="H62" s="64"/>
      <c r="I62" s="64"/>
      <c r="J62" s="64"/>
      <c r="K62" s="64"/>
    </row>
    <row r="63" spans="2:11" ht="39.950000000000003" customHeight="1">
      <c r="D63" s="64"/>
      <c r="E63" s="64"/>
      <c r="F63" s="64"/>
      <c r="G63" s="64"/>
      <c r="H63" s="64"/>
      <c r="I63" s="64"/>
      <c r="J63" s="64"/>
      <c r="K63" s="64"/>
    </row>
    <row r="64" spans="2:11" ht="39.950000000000003" customHeight="1">
      <c r="D64" s="64"/>
      <c r="E64" s="64"/>
      <c r="F64" s="64"/>
      <c r="G64" s="64"/>
      <c r="H64" s="64"/>
      <c r="I64" s="64"/>
      <c r="J64" s="64"/>
      <c r="K64" s="64"/>
    </row>
    <row r="65" spans="4:11" ht="39.950000000000003" customHeight="1">
      <c r="D65" s="64"/>
      <c r="E65" s="64"/>
      <c r="F65" s="64"/>
      <c r="G65" s="64"/>
      <c r="H65" s="64"/>
      <c r="I65" s="64"/>
      <c r="J65" s="64"/>
      <c r="K65" s="64"/>
    </row>
    <row r="66" spans="4:11" ht="39.950000000000003" customHeight="1">
      <c r="D66" s="64"/>
      <c r="E66" s="64"/>
      <c r="F66" s="64"/>
      <c r="G66" s="64"/>
      <c r="H66" s="64"/>
      <c r="I66" s="64"/>
      <c r="J66" s="64"/>
      <c r="K66" s="64"/>
    </row>
    <row r="67" spans="4:11" ht="39.950000000000003" customHeight="1">
      <c r="D67" s="64"/>
      <c r="E67" s="64"/>
      <c r="F67" s="64"/>
      <c r="G67" s="64"/>
      <c r="H67" s="64"/>
      <c r="I67" s="64"/>
      <c r="J67" s="64"/>
      <c r="K67" s="64"/>
    </row>
    <row r="68" spans="4:11" ht="39.950000000000003" customHeight="1">
      <c r="D68" s="64"/>
      <c r="E68" s="64"/>
      <c r="F68" s="64"/>
      <c r="G68" s="64"/>
      <c r="H68" s="64"/>
      <c r="I68" s="64"/>
      <c r="J68" s="64"/>
      <c r="K68" s="64"/>
    </row>
    <row r="69" spans="4:11" ht="39.950000000000003" customHeight="1">
      <c r="D69" s="64"/>
      <c r="E69" s="64"/>
      <c r="F69" s="64"/>
      <c r="G69" s="64"/>
      <c r="H69" s="64"/>
      <c r="I69" s="64"/>
      <c r="J69" s="64"/>
      <c r="K69" s="64"/>
    </row>
    <row r="70" spans="4:11" ht="39.950000000000003" customHeight="1">
      <c r="D70" s="64"/>
      <c r="E70" s="64"/>
      <c r="F70" s="64"/>
      <c r="G70" s="64"/>
      <c r="H70" s="64"/>
      <c r="I70" s="64"/>
      <c r="J70" s="64"/>
      <c r="K70" s="64"/>
    </row>
    <row r="71" spans="4:11" ht="39.950000000000003" customHeight="1">
      <c r="D71" s="64"/>
      <c r="E71" s="64"/>
      <c r="F71" s="64"/>
      <c r="G71" s="64"/>
      <c r="H71" s="64"/>
      <c r="I71" s="64"/>
      <c r="J71" s="64"/>
      <c r="K71" s="64"/>
    </row>
    <row r="72" spans="4:11" ht="39.950000000000003" customHeight="1">
      <c r="D72" s="64"/>
      <c r="E72" s="64"/>
      <c r="F72" s="64"/>
      <c r="G72" s="64"/>
      <c r="H72" s="64"/>
      <c r="I72" s="64"/>
      <c r="J72" s="64"/>
      <c r="K72" s="64"/>
    </row>
    <row r="73" spans="4:11" ht="39.950000000000003" customHeight="1">
      <c r="D73" s="64"/>
      <c r="E73" s="64"/>
      <c r="F73" s="64"/>
      <c r="G73" s="64"/>
      <c r="H73" s="64"/>
      <c r="I73" s="64"/>
      <c r="J73" s="64"/>
      <c r="K73" s="64"/>
    </row>
    <row r="74" spans="4:11" ht="39.950000000000003" customHeight="1">
      <c r="D74" s="64"/>
      <c r="E74" s="64"/>
      <c r="F74" s="64"/>
      <c r="G74" s="64"/>
      <c r="H74" s="64"/>
      <c r="I74" s="64"/>
      <c r="J74" s="64"/>
      <c r="K74" s="64"/>
    </row>
    <row r="75" spans="4:11" ht="39.950000000000003" customHeight="1">
      <c r="D75" s="64"/>
      <c r="E75" s="64"/>
      <c r="F75" s="64"/>
      <c r="G75" s="64"/>
      <c r="H75" s="64"/>
      <c r="I75" s="64"/>
      <c r="J75" s="64"/>
      <c r="K75" s="64"/>
    </row>
    <row r="76" spans="4:11" ht="39.950000000000003" customHeight="1">
      <c r="D76" s="64"/>
      <c r="E76" s="64"/>
      <c r="F76" s="64"/>
      <c r="G76" s="64"/>
      <c r="H76" s="64"/>
      <c r="I76" s="64"/>
      <c r="J76" s="64"/>
      <c r="K76" s="64"/>
    </row>
    <row r="77" spans="4:11" ht="39.950000000000003" customHeight="1">
      <c r="D77" s="64"/>
      <c r="E77" s="64"/>
      <c r="F77" s="64"/>
      <c r="G77" s="64"/>
      <c r="H77" s="64"/>
      <c r="I77" s="64"/>
      <c r="J77" s="64"/>
      <c r="K77" s="64"/>
    </row>
    <row r="78" spans="4:11" ht="39.950000000000003" customHeight="1">
      <c r="D78" s="64"/>
      <c r="E78" s="64"/>
      <c r="F78" s="64"/>
      <c r="G78" s="64"/>
      <c r="H78" s="64"/>
      <c r="I78" s="64"/>
      <c r="J78" s="64"/>
      <c r="K78" s="64"/>
    </row>
    <row r="79" spans="4:11" ht="39.950000000000003" customHeight="1">
      <c r="D79" s="64"/>
      <c r="E79" s="64"/>
      <c r="F79" s="64"/>
      <c r="G79" s="64"/>
      <c r="H79" s="64"/>
      <c r="I79" s="64"/>
      <c r="J79" s="64"/>
      <c r="K79" s="64"/>
    </row>
    <row r="80" spans="4:11" ht="39.950000000000003" customHeight="1">
      <c r="D80" s="64"/>
      <c r="E80" s="64"/>
      <c r="F80" s="64"/>
      <c r="G80" s="64"/>
      <c r="H80" s="64"/>
      <c r="I80" s="64"/>
      <c r="J80" s="64"/>
      <c r="K80" s="64"/>
    </row>
    <row r="81" spans="4:11" ht="39.950000000000003" customHeight="1">
      <c r="D81" s="64"/>
      <c r="E81" s="64"/>
      <c r="F81" s="64"/>
      <c r="G81" s="64"/>
      <c r="H81" s="64"/>
      <c r="I81" s="64"/>
      <c r="J81" s="64"/>
      <c r="K81" s="64"/>
    </row>
    <row r="82" spans="4:11" ht="39.950000000000003" customHeight="1">
      <c r="D82" s="64"/>
      <c r="E82" s="64"/>
      <c r="F82" s="64"/>
      <c r="G82" s="64"/>
      <c r="H82" s="64"/>
      <c r="I82" s="64"/>
      <c r="J82" s="64"/>
      <c r="K82" s="64"/>
    </row>
    <row r="83" spans="4:11" ht="39.950000000000003" customHeight="1">
      <c r="D83" s="64"/>
      <c r="E83" s="64"/>
      <c r="F83" s="64"/>
      <c r="G83" s="64"/>
      <c r="H83" s="64"/>
      <c r="I83" s="64"/>
      <c r="J83" s="64"/>
      <c r="K83" s="64"/>
    </row>
    <row r="84" spans="4:11" ht="39.950000000000003" customHeight="1">
      <c r="D84" s="64"/>
      <c r="E84" s="64"/>
      <c r="F84" s="64"/>
      <c r="G84" s="64"/>
      <c r="H84" s="64"/>
      <c r="I84" s="64"/>
      <c r="J84" s="64"/>
      <c r="K84" s="64"/>
    </row>
    <row r="85" spans="4:11" ht="39.950000000000003" customHeight="1">
      <c r="D85" s="64"/>
      <c r="E85" s="64"/>
      <c r="F85" s="64"/>
      <c r="G85" s="64"/>
      <c r="H85" s="64"/>
      <c r="I85" s="64"/>
      <c r="J85" s="64"/>
      <c r="K85" s="64"/>
    </row>
    <row r="86" spans="4:11" ht="39.950000000000003" customHeight="1">
      <c r="D86" s="64"/>
      <c r="E86" s="64"/>
      <c r="F86" s="64"/>
      <c r="G86" s="64"/>
      <c r="H86" s="64"/>
      <c r="I86" s="64"/>
      <c r="J86" s="64"/>
      <c r="K86" s="64"/>
    </row>
    <row r="87" spans="4:11" ht="39.950000000000003" customHeight="1">
      <c r="D87" s="64"/>
      <c r="E87" s="64"/>
      <c r="F87" s="64"/>
      <c r="G87" s="64"/>
      <c r="H87" s="64"/>
      <c r="I87" s="64"/>
      <c r="J87" s="64"/>
      <c r="K87" s="64"/>
    </row>
    <row r="88" spans="4:11" ht="39.950000000000003" customHeight="1">
      <c r="D88" s="64"/>
      <c r="E88" s="64"/>
      <c r="F88" s="64"/>
      <c r="G88" s="64"/>
      <c r="H88" s="64"/>
      <c r="I88" s="64"/>
      <c r="J88" s="64"/>
      <c r="K88" s="64"/>
    </row>
    <row r="89" spans="4:11" ht="39.950000000000003" customHeight="1">
      <c r="D89" s="64"/>
      <c r="E89" s="64"/>
      <c r="F89" s="64"/>
      <c r="G89" s="64"/>
      <c r="H89" s="64"/>
      <c r="I89" s="64"/>
      <c r="J89" s="64"/>
      <c r="K89" s="64"/>
    </row>
    <row r="90" spans="4:11" ht="39.950000000000003" customHeight="1">
      <c r="D90" s="64"/>
      <c r="E90" s="64"/>
      <c r="F90" s="64"/>
      <c r="G90" s="64"/>
      <c r="H90" s="64"/>
      <c r="I90" s="64"/>
      <c r="J90" s="64"/>
      <c r="K90" s="64"/>
    </row>
    <row r="91" spans="4:11" ht="39.950000000000003" customHeight="1">
      <c r="D91" s="64"/>
      <c r="E91" s="64"/>
      <c r="F91" s="64"/>
      <c r="G91" s="64"/>
      <c r="H91" s="64"/>
      <c r="I91" s="64"/>
      <c r="J91" s="64"/>
      <c r="K91" s="64"/>
    </row>
    <row r="92" spans="4:11" ht="39.950000000000003" customHeight="1">
      <c r="D92" s="64"/>
      <c r="E92" s="64"/>
      <c r="F92" s="64"/>
      <c r="G92" s="64"/>
      <c r="H92" s="64"/>
      <c r="I92" s="64"/>
      <c r="J92" s="64"/>
      <c r="K92" s="64"/>
    </row>
    <row r="93" spans="4:11" ht="39.950000000000003" customHeight="1">
      <c r="D93" s="64"/>
      <c r="E93" s="64"/>
      <c r="F93" s="64"/>
      <c r="G93" s="64"/>
      <c r="H93" s="64"/>
      <c r="I93" s="64"/>
      <c r="J93" s="64"/>
      <c r="K93" s="64"/>
    </row>
    <row r="94" spans="4:11" ht="39.950000000000003" customHeight="1">
      <c r="D94" s="64"/>
      <c r="E94" s="64"/>
      <c r="F94" s="64"/>
      <c r="G94" s="64"/>
      <c r="H94" s="64"/>
      <c r="I94" s="64"/>
      <c r="J94" s="64"/>
      <c r="K94" s="64"/>
    </row>
    <row r="95" spans="4:11" ht="39.950000000000003" customHeight="1">
      <c r="D95" s="64"/>
      <c r="E95" s="64"/>
      <c r="F95" s="64"/>
      <c r="G95" s="64"/>
      <c r="H95" s="64"/>
      <c r="I95" s="64"/>
      <c r="J95" s="64"/>
      <c r="K95" s="64"/>
    </row>
    <row r="96" spans="4:11" ht="39.950000000000003" customHeight="1">
      <c r="D96" s="64"/>
      <c r="E96" s="64"/>
      <c r="F96" s="64"/>
      <c r="G96" s="64"/>
      <c r="H96" s="64"/>
      <c r="I96" s="64"/>
      <c r="J96" s="64"/>
      <c r="K96" s="64"/>
    </row>
    <row r="97" spans="4:11" ht="39.950000000000003" customHeight="1">
      <c r="D97" s="64"/>
      <c r="E97" s="64"/>
      <c r="F97" s="64"/>
      <c r="G97" s="64"/>
      <c r="H97" s="64"/>
      <c r="I97" s="64"/>
      <c r="J97" s="64"/>
      <c r="K97" s="64"/>
    </row>
    <row r="98" spans="4:11" ht="39.950000000000003" customHeight="1">
      <c r="D98" s="64"/>
      <c r="E98" s="64"/>
      <c r="F98" s="64"/>
      <c r="G98" s="64"/>
      <c r="H98" s="64"/>
      <c r="I98" s="64"/>
      <c r="J98" s="64"/>
      <c r="K98" s="64"/>
    </row>
    <row r="99" spans="4:11" ht="39.950000000000003" customHeight="1">
      <c r="D99" s="64"/>
      <c r="E99" s="64"/>
      <c r="F99" s="64"/>
      <c r="G99" s="64"/>
      <c r="H99" s="64"/>
      <c r="I99" s="64"/>
      <c r="J99" s="64"/>
      <c r="K99" s="64"/>
    </row>
    <row r="100" spans="4:11" ht="39.950000000000003" customHeight="1">
      <c r="D100" s="64"/>
      <c r="E100" s="64"/>
      <c r="F100" s="64"/>
      <c r="G100" s="64"/>
      <c r="H100" s="64"/>
      <c r="I100" s="64"/>
      <c r="J100" s="64"/>
      <c r="K100" s="64"/>
    </row>
    <row r="101" spans="4:11" ht="39.950000000000003" customHeight="1">
      <c r="D101" s="64"/>
      <c r="E101" s="64"/>
      <c r="F101" s="64"/>
      <c r="G101" s="64"/>
      <c r="H101" s="64"/>
      <c r="I101" s="64"/>
      <c r="J101" s="64"/>
      <c r="K101" s="64"/>
    </row>
    <row r="102" spans="4:11" ht="39.950000000000003" customHeight="1">
      <c r="D102" s="64"/>
      <c r="E102" s="64"/>
      <c r="F102" s="64"/>
      <c r="G102" s="64"/>
      <c r="H102" s="64"/>
      <c r="I102" s="64"/>
      <c r="J102" s="64"/>
      <c r="K102" s="64"/>
    </row>
    <row r="103" spans="4:11" ht="39.950000000000003" customHeight="1">
      <c r="D103" s="64"/>
      <c r="E103" s="64"/>
      <c r="F103" s="64"/>
      <c r="G103" s="64"/>
      <c r="H103" s="64"/>
      <c r="I103" s="64"/>
      <c r="J103" s="64"/>
      <c r="K103" s="64"/>
    </row>
    <row r="104" spans="4:11" ht="39.950000000000003" customHeight="1">
      <c r="D104" s="64"/>
      <c r="E104" s="64"/>
      <c r="F104" s="64"/>
      <c r="G104" s="64"/>
      <c r="H104" s="64"/>
      <c r="I104" s="64"/>
      <c r="J104" s="64"/>
      <c r="K104" s="64"/>
    </row>
    <row r="105" spans="4:11" ht="39.950000000000003" customHeight="1">
      <c r="D105" s="64"/>
      <c r="E105" s="64"/>
      <c r="F105" s="64"/>
      <c r="G105" s="64"/>
      <c r="H105" s="64"/>
      <c r="I105" s="64"/>
      <c r="J105" s="64"/>
      <c r="K105" s="64"/>
    </row>
    <row r="106" spans="4:11" ht="39.950000000000003" customHeight="1">
      <c r="D106" s="64"/>
      <c r="E106" s="64"/>
      <c r="F106" s="64"/>
      <c r="G106" s="64"/>
      <c r="H106" s="64"/>
      <c r="I106" s="64"/>
      <c r="J106" s="64"/>
      <c r="K106" s="64"/>
    </row>
    <row r="107" spans="4:11" ht="39.950000000000003" customHeight="1">
      <c r="D107" s="64"/>
      <c r="E107" s="64"/>
      <c r="F107" s="64"/>
      <c r="G107" s="64"/>
      <c r="H107" s="64"/>
      <c r="I107" s="64"/>
      <c r="J107" s="64"/>
      <c r="K107" s="64"/>
    </row>
    <row r="108" spans="4:11" ht="39.950000000000003" customHeight="1">
      <c r="D108" s="64"/>
      <c r="E108" s="64"/>
      <c r="F108" s="64"/>
      <c r="G108" s="64"/>
      <c r="H108" s="64"/>
      <c r="I108" s="64"/>
      <c r="J108" s="64"/>
      <c r="K108" s="64"/>
    </row>
    <row r="109" spans="4:11" ht="39.950000000000003" customHeight="1">
      <c r="D109" s="64"/>
      <c r="E109" s="64"/>
      <c r="F109" s="64"/>
      <c r="G109" s="64"/>
      <c r="H109" s="64"/>
      <c r="I109" s="64"/>
      <c r="J109" s="64"/>
      <c r="K109" s="64"/>
    </row>
    <row r="110" spans="4:11" ht="39.950000000000003" customHeight="1">
      <c r="D110" s="64"/>
      <c r="E110" s="64"/>
      <c r="F110" s="64"/>
      <c r="G110" s="64"/>
      <c r="H110" s="64"/>
      <c r="I110" s="64"/>
      <c r="J110" s="64"/>
      <c r="K110" s="64"/>
    </row>
    <row r="111" spans="4:11" ht="39.950000000000003" customHeight="1">
      <c r="D111" s="64"/>
      <c r="E111" s="64"/>
      <c r="F111" s="64"/>
      <c r="G111" s="64"/>
      <c r="H111" s="64"/>
      <c r="I111" s="64"/>
      <c r="J111" s="64"/>
      <c r="K111" s="64"/>
    </row>
    <row r="112" spans="4:11" ht="39.950000000000003" customHeight="1">
      <c r="D112" s="64"/>
      <c r="E112" s="64"/>
      <c r="F112" s="64"/>
      <c r="G112" s="64"/>
      <c r="H112" s="64"/>
      <c r="I112" s="64"/>
      <c r="J112" s="64"/>
      <c r="K112" s="64"/>
    </row>
    <row r="113" spans="4:11" ht="39.950000000000003" customHeight="1">
      <c r="D113" s="64"/>
      <c r="E113" s="64"/>
      <c r="F113" s="64"/>
      <c r="G113" s="64"/>
      <c r="H113" s="64"/>
      <c r="I113" s="64"/>
      <c r="J113" s="64"/>
      <c r="K113" s="64"/>
    </row>
    <row r="114" spans="4:11" ht="39.950000000000003" customHeight="1">
      <c r="D114" s="64"/>
      <c r="E114" s="64"/>
      <c r="F114" s="64"/>
      <c r="G114" s="64"/>
      <c r="H114" s="64"/>
      <c r="I114" s="64"/>
      <c r="J114" s="64"/>
      <c r="K114" s="64"/>
    </row>
    <row r="115" spans="4:11" ht="39.950000000000003" customHeight="1">
      <c r="D115" s="64"/>
      <c r="E115" s="64"/>
      <c r="F115" s="64"/>
      <c r="G115" s="64"/>
      <c r="H115" s="64"/>
      <c r="I115" s="64"/>
      <c r="J115" s="64"/>
      <c r="K115" s="64"/>
    </row>
    <row r="116" spans="4:11" ht="39.950000000000003" customHeight="1">
      <c r="D116" s="64"/>
      <c r="E116" s="64"/>
      <c r="F116" s="64"/>
      <c r="G116" s="64"/>
      <c r="H116" s="64"/>
      <c r="I116" s="64"/>
      <c r="J116" s="64"/>
      <c r="K116" s="64"/>
    </row>
    <row r="117" spans="4:11" ht="39.950000000000003" customHeight="1">
      <c r="D117" s="64"/>
      <c r="E117" s="64"/>
      <c r="F117" s="64"/>
      <c r="G117" s="64"/>
      <c r="H117" s="64"/>
      <c r="I117" s="64"/>
      <c r="J117" s="64"/>
      <c r="K117" s="64"/>
    </row>
    <row r="118" spans="4:11" ht="39.950000000000003" customHeight="1">
      <c r="D118" s="64"/>
      <c r="E118" s="64"/>
      <c r="F118" s="64"/>
      <c r="G118" s="64"/>
      <c r="H118" s="64"/>
      <c r="I118" s="64"/>
      <c r="J118" s="64"/>
      <c r="K118" s="64"/>
    </row>
    <row r="119" spans="4:11" ht="39.950000000000003" customHeight="1">
      <c r="D119" s="64"/>
      <c r="E119" s="64"/>
      <c r="F119" s="64"/>
      <c r="G119" s="64"/>
      <c r="H119" s="64"/>
      <c r="I119" s="64"/>
      <c r="J119" s="64"/>
      <c r="K119" s="64"/>
    </row>
    <row r="120" spans="4:11" ht="39.950000000000003" customHeight="1">
      <c r="D120" s="64"/>
      <c r="E120" s="64"/>
      <c r="F120" s="64"/>
      <c r="G120" s="64"/>
      <c r="H120" s="64"/>
      <c r="I120" s="64"/>
      <c r="J120" s="64"/>
      <c r="K120" s="64"/>
    </row>
    <row r="121" spans="4:11" ht="39.950000000000003" customHeight="1">
      <c r="D121" s="64"/>
      <c r="E121" s="64"/>
      <c r="F121" s="64"/>
      <c r="G121" s="64"/>
      <c r="H121" s="64"/>
      <c r="I121" s="64"/>
      <c r="J121" s="64"/>
      <c r="K121" s="64"/>
    </row>
    <row r="122" spans="4:11" ht="39.950000000000003" customHeight="1">
      <c r="D122" s="64"/>
      <c r="E122" s="64"/>
      <c r="F122" s="64"/>
      <c r="G122" s="64"/>
      <c r="H122" s="64"/>
      <c r="I122" s="64"/>
      <c r="J122" s="64"/>
      <c r="K122" s="64"/>
    </row>
    <row r="123" spans="4:11" ht="39.950000000000003" customHeight="1">
      <c r="D123" s="64"/>
      <c r="E123" s="64"/>
      <c r="F123" s="64"/>
      <c r="G123" s="64"/>
      <c r="H123" s="64"/>
      <c r="I123" s="64"/>
      <c r="J123" s="64"/>
      <c r="K123" s="64"/>
    </row>
    <row r="124" spans="4:11" ht="39.950000000000003" customHeight="1">
      <c r="D124" s="64"/>
      <c r="E124" s="64"/>
      <c r="F124" s="64"/>
      <c r="G124" s="64"/>
      <c r="H124" s="64"/>
      <c r="I124" s="64"/>
      <c r="J124" s="64"/>
      <c r="K124" s="64"/>
    </row>
    <row r="125" spans="4:11" ht="39.950000000000003" customHeight="1">
      <c r="D125" s="64"/>
      <c r="E125" s="64"/>
      <c r="F125" s="64"/>
      <c r="G125" s="64"/>
      <c r="H125" s="64"/>
      <c r="I125" s="64"/>
      <c r="J125" s="64"/>
      <c r="K125" s="64"/>
    </row>
    <row r="126" spans="4:11" ht="39.950000000000003" customHeight="1">
      <c r="D126" s="64"/>
      <c r="E126" s="64"/>
      <c r="F126" s="64"/>
      <c r="G126" s="64"/>
      <c r="H126" s="64"/>
      <c r="I126" s="64"/>
      <c r="J126" s="64"/>
      <c r="K126" s="64"/>
    </row>
    <row r="127" spans="4:11" ht="39.950000000000003" customHeight="1">
      <c r="D127" s="64"/>
      <c r="E127" s="64"/>
      <c r="F127" s="64"/>
      <c r="G127" s="64"/>
      <c r="H127" s="64"/>
      <c r="I127" s="64"/>
      <c r="J127" s="64"/>
      <c r="K127" s="64"/>
    </row>
    <row r="128" spans="4:11" ht="39.950000000000003" customHeight="1">
      <c r="D128" s="64"/>
      <c r="E128" s="64"/>
      <c r="F128" s="64"/>
      <c r="G128" s="64"/>
      <c r="H128" s="64"/>
      <c r="I128" s="64"/>
      <c r="J128" s="64"/>
      <c r="K128" s="64"/>
    </row>
    <row r="129" spans="4:11" ht="39.950000000000003" customHeight="1">
      <c r="D129" s="64"/>
      <c r="E129" s="64"/>
      <c r="F129" s="64"/>
      <c r="G129" s="64"/>
      <c r="H129" s="64"/>
      <c r="I129" s="64"/>
      <c r="J129" s="64"/>
      <c r="K129" s="64"/>
    </row>
    <row r="130" spans="4:11" ht="39.950000000000003" customHeight="1">
      <c r="D130" s="64"/>
      <c r="E130" s="64"/>
      <c r="F130" s="64"/>
      <c r="G130" s="64"/>
      <c r="H130" s="64"/>
      <c r="I130" s="64"/>
      <c r="J130" s="64"/>
      <c r="K130" s="64"/>
    </row>
    <row r="131" spans="4:11" ht="39.950000000000003" customHeight="1">
      <c r="D131" s="64"/>
      <c r="E131" s="64"/>
      <c r="F131" s="64"/>
      <c r="G131" s="64"/>
      <c r="H131" s="64"/>
      <c r="I131" s="64"/>
      <c r="J131" s="64"/>
      <c r="K131" s="64"/>
    </row>
    <row r="132" spans="4:11" ht="39.950000000000003" customHeight="1">
      <c r="D132" s="64"/>
      <c r="E132" s="64"/>
      <c r="F132" s="64"/>
      <c r="G132" s="64"/>
      <c r="H132" s="64"/>
      <c r="I132" s="64"/>
      <c r="J132" s="64"/>
      <c r="K132" s="64"/>
    </row>
    <row r="133" spans="4:11" ht="39.950000000000003" customHeight="1">
      <c r="D133" s="64"/>
      <c r="E133" s="64"/>
      <c r="F133" s="64"/>
      <c r="G133" s="64"/>
      <c r="H133" s="64"/>
      <c r="I133" s="64"/>
      <c r="J133" s="64"/>
      <c r="K133" s="64"/>
    </row>
    <row r="134" spans="4:11" ht="39.950000000000003" customHeight="1">
      <c r="D134" s="64"/>
      <c r="E134" s="64"/>
      <c r="F134" s="64"/>
      <c r="G134" s="64"/>
      <c r="H134" s="64"/>
      <c r="I134" s="64"/>
      <c r="J134" s="64"/>
      <c r="K134" s="64"/>
    </row>
    <row r="135" spans="4:11" ht="39.950000000000003" customHeight="1">
      <c r="D135" s="64"/>
      <c r="E135" s="64"/>
      <c r="F135" s="64"/>
      <c r="G135" s="64"/>
      <c r="H135" s="64"/>
      <c r="I135" s="64"/>
      <c r="J135" s="64"/>
      <c r="K135" s="64"/>
    </row>
    <row r="136" spans="4:11" ht="39.950000000000003" customHeight="1">
      <c r="D136" s="64"/>
      <c r="E136" s="64"/>
      <c r="F136" s="64"/>
      <c r="G136" s="64"/>
      <c r="H136" s="64"/>
      <c r="I136" s="64"/>
      <c r="J136" s="64"/>
      <c r="K136" s="64"/>
    </row>
    <row r="137" spans="4:11" ht="39.950000000000003" customHeight="1">
      <c r="D137" s="64"/>
      <c r="E137" s="64"/>
      <c r="F137" s="64"/>
      <c r="G137" s="64"/>
      <c r="H137" s="64"/>
      <c r="I137" s="64"/>
      <c r="J137" s="64"/>
      <c r="K137" s="64"/>
    </row>
    <row r="138" spans="4:11" ht="39.950000000000003" customHeight="1">
      <c r="D138" s="64"/>
      <c r="E138" s="64"/>
      <c r="F138" s="64"/>
      <c r="G138" s="64"/>
      <c r="H138" s="64"/>
      <c r="I138" s="64"/>
      <c r="J138" s="64"/>
      <c r="K138" s="64"/>
    </row>
    <row r="139" spans="4:11" ht="39.950000000000003" customHeight="1">
      <c r="D139" s="64"/>
      <c r="E139" s="64"/>
      <c r="F139" s="64"/>
      <c r="G139" s="64"/>
      <c r="H139" s="64"/>
      <c r="I139" s="64"/>
      <c r="J139" s="64"/>
      <c r="K139" s="64"/>
    </row>
    <row r="140" spans="4:11" ht="39.950000000000003" customHeight="1">
      <c r="D140" s="64"/>
      <c r="E140" s="64"/>
      <c r="F140" s="64"/>
      <c r="G140" s="64"/>
      <c r="H140" s="64"/>
      <c r="I140" s="64"/>
      <c r="J140" s="64"/>
      <c r="K140" s="64"/>
    </row>
    <row r="141" spans="4:11" ht="39.950000000000003" customHeight="1">
      <c r="D141" s="64"/>
      <c r="E141" s="64"/>
      <c r="F141" s="64"/>
      <c r="G141" s="64"/>
      <c r="H141" s="64"/>
      <c r="I141" s="64"/>
      <c r="J141" s="64"/>
      <c r="K141" s="64"/>
    </row>
    <row r="142" spans="4:11" ht="39.950000000000003" customHeight="1">
      <c r="D142" s="64"/>
      <c r="E142" s="64"/>
      <c r="F142" s="64"/>
      <c r="G142" s="64"/>
      <c r="H142" s="64"/>
      <c r="I142" s="64"/>
      <c r="J142" s="64"/>
      <c r="K142" s="64"/>
    </row>
    <row r="143" spans="4:11" ht="39.950000000000003" customHeight="1">
      <c r="D143" s="64"/>
      <c r="E143" s="64"/>
      <c r="F143" s="64"/>
      <c r="G143" s="64"/>
      <c r="H143" s="64"/>
      <c r="I143" s="64"/>
      <c r="J143" s="64"/>
      <c r="K143" s="64"/>
    </row>
    <row r="144" spans="4:11" ht="39.950000000000003" customHeight="1">
      <c r="D144" s="64"/>
      <c r="E144" s="64"/>
      <c r="F144" s="64"/>
      <c r="G144" s="64"/>
      <c r="H144" s="64"/>
      <c r="I144" s="64"/>
      <c r="J144" s="64"/>
      <c r="K144" s="64"/>
    </row>
    <row r="145" spans="4:11" ht="39.950000000000003" customHeight="1">
      <c r="D145" s="64"/>
      <c r="E145" s="64"/>
      <c r="F145" s="64"/>
      <c r="G145" s="64"/>
      <c r="H145" s="64"/>
      <c r="I145" s="64"/>
      <c r="J145" s="64"/>
      <c r="K145" s="64"/>
    </row>
    <row r="146" spans="4:11" ht="39.950000000000003" customHeight="1">
      <c r="D146" s="64"/>
      <c r="E146" s="64"/>
      <c r="F146" s="64"/>
      <c r="G146" s="64"/>
      <c r="H146" s="64"/>
      <c r="I146" s="64"/>
      <c r="J146" s="64"/>
      <c r="K146" s="64"/>
    </row>
    <row r="147" spans="4:11" ht="39.950000000000003" customHeight="1">
      <c r="D147" s="64"/>
      <c r="E147" s="64"/>
      <c r="F147" s="64"/>
      <c r="G147" s="64"/>
      <c r="H147" s="64"/>
      <c r="I147" s="64"/>
      <c r="J147" s="64"/>
      <c r="K147" s="64"/>
    </row>
    <row r="148" spans="4:11" ht="39.950000000000003" customHeight="1">
      <c r="D148" s="64"/>
      <c r="E148" s="64"/>
      <c r="F148" s="64"/>
      <c r="G148" s="64"/>
      <c r="H148" s="64"/>
      <c r="I148" s="64"/>
      <c r="J148" s="64"/>
      <c r="K148" s="64"/>
    </row>
    <row r="149" spans="4:11" ht="39.950000000000003" customHeight="1">
      <c r="D149" s="64"/>
      <c r="E149" s="64"/>
      <c r="F149" s="64"/>
      <c r="G149" s="64"/>
      <c r="H149" s="64"/>
      <c r="I149" s="64"/>
      <c r="J149" s="64"/>
      <c r="K149" s="64"/>
    </row>
    <row r="150" spans="4:11" ht="39.950000000000003" customHeight="1">
      <c r="D150" s="64"/>
      <c r="E150" s="64"/>
      <c r="F150" s="64"/>
      <c r="G150" s="64"/>
      <c r="H150" s="64"/>
      <c r="I150" s="64"/>
      <c r="J150" s="64"/>
      <c r="K150" s="64"/>
    </row>
    <row r="151" spans="4:11" ht="39.950000000000003" customHeight="1">
      <c r="D151" s="64"/>
      <c r="E151" s="64"/>
      <c r="F151" s="64"/>
      <c r="G151" s="64"/>
      <c r="H151" s="64"/>
      <c r="I151" s="64"/>
      <c r="J151" s="64"/>
      <c r="K151" s="64"/>
    </row>
    <row r="152" spans="4:11" ht="39.950000000000003" customHeight="1">
      <c r="D152" s="64"/>
      <c r="E152" s="64"/>
      <c r="F152" s="64"/>
      <c r="G152" s="64"/>
      <c r="H152" s="64"/>
      <c r="I152" s="64"/>
      <c r="J152" s="64"/>
      <c r="K152" s="64"/>
    </row>
    <row r="153" spans="4:11" ht="39.950000000000003" customHeight="1">
      <c r="D153" s="64"/>
      <c r="E153" s="64"/>
      <c r="F153" s="64"/>
      <c r="G153" s="64"/>
      <c r="H153" s="64"/>
      <c r="I153" s="64"/>
      <c r="J153" s="64"/>
      <c r="K153" s="64"/>
    </row>
    <row r="154" spans="4:11" ht="39.950000000000003" customHeight="1">
      <c r="D154" s="64"/>
      <c r="E154" s="64"/>
      <c r="F154" s="64"/>
      <c r="G154" s="64"/>
      <c r="H154" s="64"/>
      <c r="I154" s="64"/>
      <c r="J154" s="64"/>
      <c r="K154" s="64"/>
    </row>
    <row r="155" spans="4:11" ht="39.950000000000003" customHeight="1">
      <c r="D155" s="64"/>
      <c r="E155" s="64"/>
      <c r="F155" s="64"/>
      <c r="G155" s="64"/>
      <c r="H155" s="64"/>
      <c r="I155" s="64"/>
      <c r="J155" s="64"/>
      <c r="K155" s="64"/>
    </row>
    <row r="156" spans="4:11" ht="39.950000000000003" customHeight="1">
      <c r="D156" s="64"/>
      <c r="E156" s="64"/>
      <c r="F156" s="64"/>
      <c r="G156" s="64"/>
      <c r="H156" s="64"/>
      <c r="I156" s="64"/>
      <c r="J156" s="64"/>
      <c r="K156" s="64"/>
    </row>
    <row r="157" spans="4:11" ht="39.950000000000003" customHeight="1">
      <c r="D157" s="64"/>
      <c r="E157" s="64"/>
      <c r="F157" s="64"/>
      <c r="G157" s="64"/>
      <c r="H157" s="64"/>
      <c r="I157" s="64"/>
      <c r="J157" s="64"/>
      <c r="K157" s="64"/>
    </row>
    <row r="158" spans="4:11" ht="39.950000000000003" customHeight="1">
      <c r="D158" s="64"/>
      <c r="E158" s="64"/>
      <c r="F158" s="64"/>
      <c r="G158" s="64"/>
      <c r="H158" s="64"/>
      <c r="I158" s="64"/>
      <c r="J158" s="64"/>
      <c r="K158" s="64"/>
    </row>
    <row r="159" spans="4:11" ht="39.950000000000003" customHeight="1">
      <c r="D159" s="64"/>
      <c r="E159" s="64"/>
      <c r="F159" s="64"/>
      <c r="G159" s="64"/>
      <c r="H159" s="64"/>
      <c r="I159" s="64"/>
      <c r="J159" s="64"/>
      <c r="K159" s="64"/>
    </row>
    <row r="160" spans="4:11" ht="39.950000000000003" customHeight="1">
      <c r="D160" s="64"/>
      <c r="E160" s="64"/>
      <c r="F160" s="64"/>
      <c r="G160" s="64"/>
      <c r="H160" s="64"/>
      <c r="I160" s="64"/>
      <c r="J160" s="64"/>
      <c r="K160" s="64"/>
    </row>
    <row r="161" spans="4:11" ht="39.950000000000003" customHeight="1">
      <c r="D161" s="64"/>
      <c r="E161" s="64"/>
      <c r="F161" s="64"/>
      <c r="G161" s="64"/>
      <c r="H161" s="64"/>
      <c r="I161" s="64"/>
      <c r="J161" s="64"/>
      <c r="K161" s="64"/>
    </row>
    <row r="162" spans="4:11" ht="39.950000000000003" customHeight="1">
      <c r="D162" s="64"/>
      <c r="E162" s="64"/>
      <c r="F162" s="64"/>
      <c r="G162" s="64"/>
      <c r="H162" s="64"/>
      <c r="I162" s="64"/>
      <c r="J162" s="64"/>
      <c r="K162" s="64"/>
    </row>
    <row r="163" spans="4:11" ht="39.950000000000003" customHeight="1">
      <c r="D163" s="64"/>
      <c r="E163" s="64"/>
      <c r="F163" s="64"/>
      <c r="G163" s="64"/>
      <c r="H163" s="64"/>
      <c r="I163" s="64"/>
      <c r="J163" s="64"/>
      <c r="K163" s="64"/>
    </row>
    <row r="164" spans="4:11" ht="39.950000000000003" customHeight="1">
      <c r="D164" s="64"/>
      <c r="E164" s="64"/>
      <c r="F164" s="64"/>
      <c r="G164" s="64"/>
      <c r="H164" s="64"/>
      <c r="I164" s="64"/>
      <c r="J164" s="64"/>
      <c r="K164" s="64"/>
    </row>
    <row r="165" spans="4:11" ht="39.950000000000003" customHeight="1">
      <c r="D165" s="64"/>
      <c r="E165" s="64"/>
      <c r="F165" s="64"/>
      <c r="G165" s="64"/>
      <c r="H165" s="64"/>
      <c r="I165" s="64"/>
      <c r="J165" s="64"/>
      <c r="K165" s="64"/>
    </row>
    <row r="166" spans="4:11" ht="39.950000000000003" customHeight="1">
      <c r="D166" s="64"/>
      <c r="E166" s="64"/>
      <c r="F166" s="64"/>
      <c r="G166" s="64"/>
      <c r="H166" s="64"/>
      <c r="I166" s="64"/>
      <c r="J166" s="64"/>
      <c r="K166" s="64"/>
    </row>
    <row r="167" spans="4:11" ht="39.950000000000003" customHeight="1">
      <c r="D167" s="64"/>
      <c r="E167" s="64"/>
      <c r="F167" s="64"/>
      <c r="G167" s="64"/>
      <c r="H167" s="64"/>
      <c r="I167" s="64"/>
      <c r="J167" s="64"/>
      <c r="K167" s="64"/>
    </row>
    <row r="168" spans="4:11" ht="39.950000000000003" customHeight="1">
      <c r="D168" s="64"/>
      <c r="E168" s="64"/>
      <c r="F168" s="64"/>
      <c r="G168" s="64"/>
      <c r="H168" s="64"/>
      <c r="I168" s="64"/>
      <c r="J168" s="64"/>
      <c r="K168" s="64"/>
    </row>
    <row r="169" spans="4:11" ht="39.950000000000003" customHeight="1">
      <c r="D169" s="64"/>
      <c r="E169" s="64"/>
      <c r="F169" s="64"/>
      <c r="G169" s="64"/>
      <c r="H169" s="64"/>
      <c r="I169" s="64"/>
      <c r="J169" s="64"/>
      <c r="K169" s="64"/>
    </row>
    <row r="170" spans="4:11" ht="39.950000000000003" customHeight="1">
      <c r="D170" s="64"/>
      <c r="E170" s="64"/>
      <c r="F170" s="64"/>
      <c r="G170" s="64"/>
      <c r="H170" s="64"/>
      <c r="I170" s="64"/>
      <c r="J170" s="64"/>
      <c r="K170" s="64"/>
    </row>
    <row r="171" spans="4:11" ht="39.950000000000003" customHeight="1">
      <c r="D171" s="64"/>
      <c r="E171" s="64"/>
      <c r="F171" s="64"/>
      <c r="G171" s="64"/>
      <c r="H171" s="64"/>
      <c r="I171" s="64"/>
      <c r="J171" s="64"/>
      <c r="K171" s="64"/>
    </row>
    <row r="172" spans="4:11" ht="39.950000000000003" customHeight="1">
      <c r="D172" s="64"/>
      <c r="E172" s="64"/>
      <c r="F172" s="64"/>
      <c r="G172" s="64"/>
      <c r="H172" s="64"/>
      <c r="I172" s="64"/>
      <c r="J172" s="64"/>
      <c r="K172" s="64"/>
    </row>
    <row r="173" spans="4:11" ht="39.950000000000003" customHeight="1">
      <c r="D173" s="64"/>
      <c r="E173" s="64"/>
      <c r="F173" s="64"/>
      <c r="G173" s="64"/>
      <c r="H173" s="64"/>
      <c r="I173" s="64"/>
      <c r="J173" s="64"/>
      <c r="K173" s="64"/>
    </row>
    <row r="174" spans="4:11" ht="39.950000000000003" customHeight="1">
      <c r="D174" s="64"/>
      <c r="E174" s="64"/>
      <c r="F174" s="64"/>
      <c r="G174" s="64"/>
      <c r="H174" s="64"/>
      <c r="I174" s="64"/>
      <c r="J174" s="64"/>
      <c r="K174" s="64"/>
    </row>
    <row r="175" spans="4:11" ht="39.950000000000003" customHeight="1">
      <c r="D175" s="64"/>
      <c r="E175" s="64"/>
      <c r="F175" s="64"/>
      <c r="G175" s="64"/>
      <c r="H175" s="64"/>
      <c r="I175" s="64"/>
      <c r="J175" s="64"/>
      <c r="K175" s="64"/>
    </row>
    <row r="176" spans="4:11" ht="39.950000000000003" customHeight="1">
      <c r="D176" s="64"/>
      <c r="E176" s="64"/>
      <c r="F176" s="64"/>
      <c r="G176" s="64"/>
      <c r="H176" s="64"/>
      <c r="I176" s="64"/>
      <c r="J176" s="64"/>
      <c r="K176" s="64"/>
    </row>
    <row r="177" spans="4:11" ht="39.950000000000003" customHeight="1">
      <c r="D177" s="64"/>
      <c r="E177" s="64"/>
      <c r="F177" s="64"/>
      <c r="G177" s="64"/>
      <c r="H177" s="64"/>
      <c r="I177" s="64"/>
      <c r="J177" s="64"/>
      <c r="K177" s="64"/>
    </row>
    <row r="178" spans="4:11" ht="39.950000000000003" customHeight="1">
      <c r="D178" s="64"/>
      <c r="E178" s="64"/>
      <c r="F178" s="64"/>
      <c r="G178" s="64"/>
      <c r="H178" s="64"/>
      <c r="I178" s="64"/>
      <c r="J178" s="64"/>
      <c r="K178" s="64"/>
    </row>
    <row r="179" spans="4:11" ht="39.950000000000003" customHeight="1">
      <c r="D179" s="64"/>
      <c r="E179" s="64"/>
      <c r="F179" s="64"/>
      <c r="G179" s="64"/>
      <c r="H179" s="64"/>
      <c r="I179" s="64"/>
      <c r="J179" s="64"/>
      <c r="K179" s="64"/>
    </row>
    <row r="180" spans="4:11" ht="39.950000000000003" customHeight="1">
      <c r="D180" s="64"/>
      <c r="E180" s="64"/>
      <c r="F180" s="64"/>
      <c r="G180" s="64"/>
      <c r="H180" s="64"/>
      <c r="I180" s="64"/>
      <c r="J180" s="64"/>
      <c r="K180" s="64"/>
    </row>
    <row r="181" spans="4:11" ht="39.950000000000003" customHeight="1">
      <c r="D181" s="64"/>
      <c r="E181" s="64"/>
      <c r="F181" s="64"/>
      <c r="G181" s="64"/>
      <c r="H181" s="64"/>
      <c r="I181" s="64"/>
      <c r="J181" s="64"/>
      <c r="K181" s="64"/>
    </row>
    <row r="182" spans="4:11" ht="39.950000000000003" customHeight="1">
      <c r="D182" s="64"/>
      <c r="E182" s="64"/>
      <c r="F182" s="64"/>
      <c r="G182" s="64"/>
      <c r="H182" s="64"/>
      <c r="I182" s="64"/>
      <c r="J182" s="64"/>
      <c r="K182" s="64"/>
    </row>
    <row r="183" spans="4:11" ht="39.950000000000003" customHeight="1">
      <c r="D183" s="64"/>
      <c r="E183" s="64"/>
      <c r="F183" s="64"/>
      <c r="G183" s="64"/>
      <c r="H183" s="64"/>
      <c r="I183" s="64"/>
      <c r="J183" s="64"/>
      <c r="K183" s="64"/>
    </row>
    <row r="184" spans="4:11" ht="39.950000000000003" customHeight="1">
      <c r="D184" s="64"/>
      <c r="E184" s="64"/>
      <c r="F184" s="64"/>
      <c r="G184" s="64"/>
      <c r="H184" s="64"/>
      <c r="I184" s="64"/>
      <c r="J184" s="64"/>
      <c r="K184" s="64"/>
    </row>
    <row r="185" spans="4:11" ht="39.950000000000003" customHeight="1">
      <c r="D185" s="64"/>
      <c r="E185" s="64"/>
      <c r="F185" s="64"/>
      <c r="G185" s="64"/>
      <c r="H185" s="64"/>
      <c r="I185" s="64"/>
      <c r="J185" s="64"/>
      <c r="K185" s="64"/>
    </row>
    <row r="186" spans="4:11" ht="39.950000000000003" customHeight="1">
      <c r="D186" s="64"/>
      <c r="E186" s="64"/>
      <c r="F186" s="64"/>
      <c r="G186" s="64"/>
      <c r="H186" s="64"/>
      <c r="I186" s="64"/>
      <c r="J186" s="64"/>
      <c r="K186" s="64"/>
    </row>
    <row r="187" spans="4:11" ht="39.950000000000003" customHeight="1">
      <c r="D187" s="64"/>
      <c r="E187" s="64"/>
      <c r="F187" s="64"/>
      <c r="G187" s="64"/>
      <c r="H187" s="64"/>
      <c r="I187" s="64"/>
      <c r="J187" s="64"/>
      <c r="K187" s="64"/>
    </row>
    <row r="188" spans="4:11" ht="39.950000000000003" customHeight="1">
      <c r="D188" s="64"/>
      <c r="E188" s="64"/>
      <c r="F188" s="64"/>
      <c r="G188" s="64"/>
      <c r="H188" s="64"/>
      <c r="I188" s="64"/>
      <c r="J188" s="64"/>
      <c r="K188" s="64"/>
    </row>
    <row r="189" spans="4:11" ht="39.950000000000003" customHeight="1">
      <c r="D189" s="64"/>
      <c r="E189" s="64"/>
      <c r="F189" s="64"/>
      <c r="G189" s="64"/>
      <c r="H189" s="64"/>
      <c r="I189" s="64"/>
      <c r="J189" s="64"/>
      <c r="K189" s="64"/>
    </row>
    <row r="190" spans="4:11" ht="39.950000000000003" customHeight="1">
      <c r="D190" s="64"/>
      <c r="E190" s="64"/>
      <c r="F190" s="64"/>
      <c r="G190" s="64"/>
      <c r="H190" s="64"/>
      <c r="I190" s="64"/>
      <c r="J190" s="64"/>
      <c r="K190" s="64"/>
    </row>
    <row r="191" spans="4:11" ht="39.950000000000003" customHeight="1">
      <c r="D191" s="64"/>
      <c r="E191" s="64"/>
      <c r="F191" s="64"/>
      <c r="G191" s="64"/>
      <c r="H191" s="64"/>
      <c r="I191" s="64"/>
      <c r="J191" s="64"/>
      <c r="K191" s="64"/>
    </row>
    <row r="192" spans="4:11" ht="39.950000000000003" customHeight="1">
      <c r="D192" s="64"/>
      <c r="E192" s="64"/>
      <c r="F192" s="64"/>
      <c r="G192" s="64"/>
      <c r="H192" s="64"/>
      <c r="I192" s="64"/>
      <c r="J192" s="64"/>
      <c r="K192" s="64"/>
    </row>
    <row r="193" spans="4:11" ht="39.950000000000003" customHeight="1">
      <c r="D193" s="64"/>
      <c r="E193" s="64"/>
      <c r="F193" s="64"/>
      <c r="G193" s="64"/>
      <c r="H193" s="64"/>
      <c r="I193" s="64"/>
      <c r="J193" s="64"/>
      <c r="K193" s="64"/>
    </row>
    <row r="194" spans="4:11" ht="39.950000000000003" customHeight="1">
      <c r="D194" s="64"/>
      <c r="E194" s="64"/>
      <c r="F194" s="64"/>
      <c r="G194" s="64"/>
      <c r="H194" s="64"/>
      <c r="I194" s="64"/>
      <c r="J194" s="64"/>
      <c r="K194" s="64"/>
    </row>
    <row r="195" spans="4:11" ht="39.950000000000003" customHeight="1">
      <c r="D195" s="64"/>
      <c r="E195" s="64"/>
      <c r="F195" s="64"/>
      <c r="G195" s="64"/>
      <c r="H195" s="64"/>
      <c r="I195" s="64"/>
      <c r="J195" s="64"/>
      <c r="K195" s="64"/>
    </row>
    <row r="196" spans="4:11" ht="39.950000000000003" customHeight="1">
      <c r="D196" s="64"/>
      <c r="E196" s="64"/>
      <c r="F196" s="64"/>
      <c r="G196" s="64"/>
      <c r="H196" s="64"/>
      <c r="I196" s="64"/>
      <c r="J196" s="64"/>
      <c r="K196" s="64"/>
    </row>
    <row r="197" spans="4:11" ht="39.950000000000003" customHeight="1">
      <c r="D197" s="64"/>
      <c r="E197" s="64"/>
      <c r="F197" s="64"/>
      <c r="G197" s="64"/>
      <c r="H197" s="64"/>
      <c r="I197" s="64"/>
      <c r="J197" s="64"/>
      <c r="K197" s="64"/>
    </row>
    <row r="198" spans="4:11" ht="39.950000000000003" customHeight="1">
      <c r="D198" s="64"/>
      <c r="E198" s="64"/>
      <c r="F198" s="64"/>
      <c r="G198" s="64"/>
      <c r="H198" s="64"/>
      <c r="I198" s="64"/>
      <c r="J198" s="64"/>
      <c r="K198" s="64"/>
    </row>
    <row r="199" spans="4:11" ht="39.950000000000003" customHeight="1">
      <c r="D199" s="64"/>
      <c r="E199" s="64"/>
      <c r="F199" s="64"/>
      <c r="G199" s="64"/>
      <c r="H199" s="64"/>
      <c r="I199" s="64"/>
      <c r="J199" s="64"/>
      <c r="K199" s="64"/>
    </row>
    <row r="200" spans="4:11" ht="39.950000000000003" customHeight="1">
      <c r="D200" s="64"/>
      <c r="E200" s="64"/>
      <c r="F200" s="64"/>
      <c r="G200" s="64"/>
      <c r="H200" s="64"/>
      <c r="I200" s="64"/>
      <c r="J200" s="64"/>
      <c r="K200" s="64"/>
    </row>
    <row r="201" spans="4:11" ht="39.950000000000003" customHeight="1">
      <c r="D201" s="64"/>
      <c r="E201" s="64"/>
      <c r="F201" s="64"/>
      <c r="G201" s="64"/>
      <c r="H201" s="64"/>
      <c r="I201" s="64"/>
      <c r="J201" s="64"/>
      <c r="K201" s="64"/>
    </row>
    <row r="202" spans="4:11" ht="39.950000000000003" customHeight="1">
      <c r="D202" s="64"/>
      <c r="E202" s="64"/>
      <c r="F202" s="64"/>
      <c r="G202" s="64"/>
      <c r="H202" s="64"/>
      <c r="I202" s="64"/>
      <c r="J202" s="64"/>
      <c r="K202" s="64"/>
    </row>
    <row r="203" spans="4:11" ht="39.950000000000003" customHeight="1">
      <c r="D203" s="64"/>
      <c r="E203" s="64"/>
      <c r="F203" s="64"/>
      <c r="G203" s="64"/>
      <c r="H203" s="64"/>
      <c r="I203" s="64"/>
      <c r="J203" s="64"/>
      <c r="K203" s="64"/>
    </row>
    <row r="204" spans="4:11" ht="39.950000000000003" customHeight="1">
      <c r="D204" s="64"/>
      <c r="E204" s="64"/>
      <c r="F204" s="64"/>
      <c r="G204" s="64"/>
      <c r="H204" s="64"/>
      <c r="I204" s="64"/>
      <c r="J204" s="64"/>
      <c r="K204" s="64"/>
    </row>
    <row r="205" spans="4:11" ht="39.950000000000003" customHeight="1">
      <c r="D205" s="64"/>
      <c r="E205" s="64"/>
      <c r="F205" s="64"/>
      <c r="G205" s="64"/>
      <c r="H205" s="64"/>
      <c r="I205" s="64"/>
      <c r="J205" s="64"/>
      <c r="K205" s="64"/>
    </row>
    <row r="206" spans="4:11" ht="39.950000000000003" customHeight="1">
      <c r="D206" s="64"/>
      <c r="E206" s="64"/>
      <c r="F206" s="64"/>
      <c r="G206" s="64"/>
      <c r="H206" s="64"/>
      <c r="I206" s="64"/>
      <c r="J206" s="64"/>
      <c r="K206" s="64"/>
    </row>
    <row r="207" spans="4:11" ht="39.950000000000003" customHeight="1">
      <c r="D207" s="64"/>
      <c r="E207" s="64"/>
      <c r="F207" s="64"/>
      <c r="G207" s="64"/>
      <c r="H207" s="64"/>
      <c r="I207" s="64"/>
      <c r="J207" s="64"/>
      <c r="K207" s="64"/>
    </row>
    <row r="208" spans="4:11" ht="39.950000000000003" customHeight="1">
      <c r="D208" s="64"/>
      <c r="E208" s="64"/>
      <c r="F208" s="64"/>
      <c r="G208" s="64"/>
      <c r="H208" s="64"/>
      <c r="I208" s="64"/>
      <c r="J208" s="64"/>
      <c r="K208" s="64"/>
    </row>
    <row r="209" spans="4:11" ht="39.950000000000003" customHeight="1">
      <c r="D209" s="64"/>
      <c r="E209" s="64"/>
      <c r="F209" s="64"/>
      <c r="G209" s="64"/>
      <c r="H209" s="64"/>
      <c r="I209" s="64"/>
      <c r="J209" s="64"/>
      <c r="K209" s="64"/>
    </row>
    <row r="210" spans="4:11" ht="39.950000000000003" customHeight="1">
      <c r="D210" s="64"/>
      <c r="E210" s="64"/>
      <c r="F210" s="64"/>
      <c r="G210" s="64"/>
      <c r="H210" s="64"/>
      <c r="I210" s="64"/>
      <c r="J210" s="64"/>
      <c r="K210" s="64"/>
    </row>
    <row r="211" spans="4:11" ht="39.950000000000003" customHeight="1">
      <c r="D211" s="64"/>
      <c r="E211" s="64"/>
      <c r="F211" s="64"/>
      <c r="G211" s="64"/>
      <c r="H211" s="64"/>
      <c r="I211" s="64"/>
      <c r="J211" s="64"/>
      <c r="K211" s="64"/>
    </row>
    <row r="212" spans="4:11" ht="39.950000000000003" customHeight="1">
      <c r="D212" s="64"/>
      <c r="E212" s="64"/>
      <c r="F212" s="64"/>
      <c r="G212" s="64"/>
      <c r="H212" s="64"/>
      <c r="I212" s="64"/>
      <c r="J212" s="64"/>
      <c r="K212" s="64"/>
    </row>
    <row r="213" spans="4:11" ht="39.950000000000003" customHeight="1">
      <c r="D213" s="64"/>
      <c r="E213" s="64"/>
      <c r="F213" s="64"/>
      <c r="G213" s="64"/>
      <c r="H213" s="64"/>
      <c r="I213" s="64"/>
      <c r="J213" s="64"/>
      <c r="K213" s="64"/>
    </row>
    <row r="214" spans="4:11" ht="39.950000000000003" customHeight="1">
      <c r="D214" s="64"/>
      <c r="E214" s="64"/>
      <c r="F214" s="64"/>
      <c r="G214" s="64"/>
      <c r="H214" s="64"/>
      <c r="I214" s="64"/>
      <c r="J214" s="64"/>
      <c r="K214" s="64"/>
    </row>
    <row r="215" spans="4:11" ht="39.950000000000003" customHeight="1">
      <c r="D215" s="64"/>
      <c r="E215" s="64"/>
      <c r="F215" s="64"/>
      <c r="G215" s="64"/>
      <c r="H215" s="64"/>
      <c r="I215" s="64"/>
      <c r="J215" s="64"/>
      <c r="K215" s="64"/>
    </row>
    <row r="216" spans="4:11" ht="39.950000000000003" customHeight="1">
      <c r="D216" s="64"/>
      <c r="E216" s="64"/>
      <c r="F216" s="64"/>
      <c r="G216" s="64"/>
      <c r="H216" s="64"/>
      <c r="I216" s="64"/>
      <c r="J216" s="64"/>
      <c r="K216" s="64"/>
    </row>
    <row r="217" spans="4:11" ht="39.950000000000003" customHeight="1">
      <c r="D217" s="64"/>
      <c r="E217" s="64"/>
      <c r="F217" s="64"/>
      <c r="G217" s="64"/>
      <c r="H217" s="64"/>
      <c r="I217" s="64"/>
      <c r="J217" s="64"/>
      <c r="K217" s="64"/>
    </row>
    <row r="218" spans="4:11" ht="39.950000000000003" customHeight="1">
      <c r="D218" s="64"/>
      <c r="E218" s="64"/>
      <c r="F218" s="64"/>
      <c r="G218" s="64"/>
      <c r="H218" s="64"/>
      <c r="I218" s="64"/>
      <c r="J218" s="64"/>
      <c r="K218" s="64"/>
    </row>
    <row r="219" spans="4:11" ht="39.950000000000003" customHeight="1">
      <c r="D219" s="64"/>
      <c r="E219" s="64"/>
      <c r="F219" s="64"/>
      <c r="G219" s="64"/>
      <c r="H219" s="64"/>
      <c r="I219" s="64"/>
      <c r="J219" s="64"/>
      <c r="K219" s="64"/>
    </row>
    <row r="220" spans="4:11" ht="39.950000000000003" customHeight="1">
      <c r="D220" s="64"/>
      <c r="E220" s="64"/>
      <c r="F220" s="64"/>
      <c r="G220" s="64"/>
      <c r="H220" s="64"/>
      <c r="I220" s="64"/>
      <c r="J220" s="64"/>
      <c r="K220" s="64"/>
    </row>
    <row r="221" spans="4:11" ht="39.950000000000003" customHeight="1">
      <c r="D221" s="64"/>
      <c r="E221" s="64"/>
      <c r="F221" s="64"/>
      <c r="G221" s="64"/>
      <c r="H221" s="64"/>
      <c r="I221" s="64"/>
      <c r="J221" s="64"/>
      <c r="K221" s="64"/>
    </row>
    <row r="222" spans="4:11" ht="39.950000000000003" customHeight="1">
      <c r="D222" s="64"/>
      <c r="E222" s="64"/>
      <c r="F222" s="64"/>
      <c r="G222" s="64"/>
      <c r="H222" s="64"/>
      <c r="I222" s="64"/>
      <c r="J222" s="64"/>
      <c r="K222" s="64"/>
    </row>
    <row r="223" spans="4:11" ht="39.950000000000003" customHeight="1">
      <c r="D223" s="64"/>
      <c r="E223" s="64"/>
      <c r="F223" s="64"/>
      <c r="G223" s="64"/>
      <c r="H223" s="64"/>
      <c r="I223" s="64"/>
      <c r="J223" s="64"/>
      <c r="K223" s="64"/>
    </row>
    <row r="224" spans="4:11" ht="39.950000000000003" customHeight="1">
      <c r="D224" s="64"/>
      <c r="E224" s="64"/>
      <c r="F224" s="64"/>
      <c r="G224" s="64"/>
      <c r="H224" s="64"/>
      <c r="I224" s="64"/>
      <c r="J224" s="64"/>
      <c r="K224" s="64"/>
    </row>
    <row r="225" spans="4:11" ht="39.950000000000003" customHeight="1">
      <c r="D225" s="64"/>
      <c r="E225" s="64"/>
      <c r="F225" s="64"/>
      <c r="G225" s="64"/>
      <c r="H225" s="64"/>
      <c r="I225" s="64"/>
      <c r="J225" s="64"/>
      <c r="K225" s="64"/>
    </row>
    <row r="226" spans="4:11" ht="39.950000000000003" customHeight="1">
      <c r="D226" s="64"/>
      <c r="E226" s="64"/>
      <c r="F226" s="64"/>
      <c r="G226" s="64"/>
      <c r="H226" s="64"/>
      <c r="I226" s="64"/>
      <c r="J226" s="64"/>
      <c r="K226" s="64"/>
    </row>
    <row r="227" spans="4:11" ht="39.950000000000003" customHeight="1">
      <c r="D227" s="64"/>
      <c r="E227" s="64"/>
      <c r="F227" s="64"/>
      <c r="G227" s="64"/>
      <c r="H227" s="64"/>
      <c r="I227" s="64"/>
      <c r="J227" s="64"/>
      <c r="K227" s="64"/>
    </row>
    <row r="228" spans="4:11" ht="39.950000000000003" customHeight="1">
      <c r="D228" s="64"/>
      <c r="E228" s="64"/>
      <c r="F228" s="64"/>
      <c r="G228" s="64"/>
      <c r="H228" s="64"/>
      <c r="I228" s="64"/>
      <c r="J228" s="64"/>
      <c r="K228" s="64"/>
    </row>
    <row r="229" spans="4:11" ht="39.950000000000003" customHeight="1">
      <c r="D229" s="64"/>
      <c r="E229" s="64"/>
      <c r="F229" s="64"/>
      <c r="G229" s="64"/>
      <c r="H229" s="64"/>
      <c r="I229" s="64"/>
      <c r="J229" s="64"/>
      <c r="K229" s="64"/>
    </row>
    <row r="230" spans="4:11" ht="39.950000000000003" customHeight="1">
      <c r="D230" s="64"/>
      <c r="E230" s="64"/>
      <c r="F230" s="64"/>
      <c r="G230" s="64"/>
      <c r="H230" s="64"/>
      <c r="I230" s="64"/>
      <c r="J230" s="64"/>
      <c r="K230" s="64"/>
    </row>
    <row r="231" spans="4:11" ht="39.950000000000003" customHeight="1">
      <c r="D231" s="64"/>
      <c r="E231" s="64"/>
      <c r="F231" s="64"/>
      <c r="G231" s="64"/>
      <c r="H231" s="64"/>
      <c r="I231" s="64"/>
      <c r="J231" s="64"/>
      <c r="K231" s="64"/>
    </row>
    <row r="232" spans="4:11" ht="39.950000000000003" customHeight="1">
      <c r="D232" s="64"/>
      <c r="E232" s="64"/>
      <c r="F232" s="64"/>
      <c r="G232" s="64"/>
      <c r="H232" s="64"/>
      <c r="I232" s="64"/>
      <c r="J232" s="64"/>
      <c r="K232" s="64"/>
    </row>
    <row r="233" spans="4:11" ht="39.950000000000003" customHeight="1">
      <c r="D233" s="64"/>
      <c r="E233" s="64"/>
      <c r="F233" s="64"/>
      <c r="G233" s="64"/>
      <c r="H233" s="64"/>
      <c r="I233" s="64"/>
      <c r="J233" s="64"/>
      <c r="K233" s="64"/>
    </row>
    <row r="234" spans="4:11" ht="39.950000000000003" customHeight="1">
      <c r="D234" s="64"/>
      <c r="E234" s="64"/>
      <c r="F234" s="64"/>
      <c r="G234" s="64"/>
      <c r="H234" s="64"/>
      <c r="I234" s="64"/>
      <c r="J234" s="64"/>
      <c r="K234" s="64"/>
    </row>
    <row r="235" spans="4:11" ht="39.950000000000003" customHeight="1">
      <c r="D235" s="64"/>
      <c r="E235" s="64"/>
      <c r="F235" s="64"/>
      <c r="G235" s="64"/>
      <c r="H235" s="64"/>
      <c r="I235" s="64"/>
      <c r="J235" s="64"/>
      <c r="K235" s="64"/>
    </row>
    <row r="236" spans="4:11" ht="39.950000000000003" customHeight="1">
      <c r="D236" s="64"/>
      <c r="E236" s="64"/>
      <c r="F236" s="64"/>
      <c r="G236" s="64"/>
      <c r="H236" s="64"/>
      <c r="I236" s="64"/>
      <c r="J236" s="64"/>
      <c r="K236" s="64"/>
    </row>
    <row r="237" spans="4:11" ht="39.950000000000003" customHeight="1">
      <c r="D237" s="64"/>
      <c r="E237" s="64"/>
      <c r="F237" s="64"/>
      <c r="G237" s="64"/>
      <c r="H237" s="64"/>
      <c r="I237" s="64"/>
      <c r="J237" s="64"/>
      <c r="K237" s="64"/>
    </row>
    <row r="238" spans="4:11" ht="39.950000000000003" customHeight="1">
      <c r="D238" s="64"/>
      <c r="E238" s="64"/>
      <c r="F238" s="64"/>
      <c r="G238" s="64"/>
      <c r="H238" s="64"/>
      <c r="I238" s="64"/>
      <c r="J238" s="64"/>
      <c r="K238" s="64"/>
    </row>
    <row r="239" spans="4:11" ht="39.950000000000003" customHeight="1">
      <c r="D239" s="64"/>
      <c r="E239" s="64"/>
      <c r="F239" s="64"/>
      <c r="G239" s="64"/>
      <c r="H239" s="64"/>
      <c r="I239" s="64"/>
      <c r="J239" s="64"/>
      <c r="K239" s="64"/>
    </row>
    <row r="240" spans="4:11" ht="39.950000000000003" customHeight="1">
      <c r="D240" s="64"/>
      <c r="E240" s="64"/>
      <c r="F240" s="64"/>
      <c r="G240" s="64"/>
      <c r="H240" s="64"/>
      <c r="I240" s="64"/>
      <c r="J240" s="64"/>
      <c r="K240" s="64"/>
    </row>
    <row r="241" spans="4:11" ht="39.950000000000003" customHeight="1">
      <c r="D241" s="64"/>
      <c r="E241" s="64"/>
      <c r="F241" s="64"/>
      <c r="G241" s="64"/>
      <c r="H241" s="64"/>
      <c r="I241" s="64"/>
      <c r="J241" s="64"/>
      <c r="K241" s="64"/>
    </row>
    <row r="242" spans="4:11" ht="39.950000000000003" customHeight="1">
      <c r="D242" s="64"/>
      <c r="E242" s="64"/>
      <c r="F242" s="64"/>
      <c r="G242" s="64"/>
      <c r="H242" s="64"/>
      <c r="I242" s="64"/>
      <c r="J242" s="64"/>
      <c r="K242" s="64"/>
    </row>
    <row r="243" spans="4:11" ht="39.950000000000003" customHeight="1">
      <c r="D243" s="64"/>
      <c r="E243" s="64"/>
      <c r="F243" s="64"/>
      <c r="G243" s="64"/>
      <c r="H243" s="64"/>
      <c r="I243" s="64"/>
      <c r="J243" s="64"/>
      <c r="K243" s="64"/>
    </row>
    <row r="244" spans="4:11" ht="39.950000000000003" customHeight="1">
      <c r="D244" s="64"/>
      <c r="E244" s="64"/>
      <c r="F244" s="64"/>
      <c r="G244" s="64"/>
      <c r="H244" s="64"/>
      <c r="I244" s="64"/>
      <c r="J244" s="64"/>
      <c r="K244" s="64"/>
    </row>
    <row r="245" spans="4:11" ht="39.950000000000003" customHeight="1">
      <c r="D245" s="64"/>
      <c r="E245" s="64"/>
      <c r="F245" s="64"/>
      <c r="G245" s="64"/>
      <c r="H245" s="64"/>
      <c r="I245" s="64"/>
      <c r="J245" s="64"/>
      <c r="K245" s="64"/>
    </row>
    <row r="246" spans="4:11" ht="39.950000000000003" customHeight="1">
      <c r="D246" s="64"/>
      <c r="E246" s="64"/>
      <c r="F246" s="64"/>
      <c r="G246" s="64"/>
      <c r="H246" s="64"/>
      <c r="I246" s="64"/>
      <c r="J246" s="64"/>
      <c r="K246" s="64"/>
    </row>
    <row r="247" spans="4:11" ht="39.950000000000003" customHeight="1">
      <c r="D247" s="64"/>
      <c r="E247" s="64"/>
      <c r="F247" s="64"/>
      <c r="G247" s="64"/>
      <c r="H247" s="64"/>
      <c r="I247" s="64"/>
      <c r="J247" s="64"/>
      <c r="K247" s="64"/>
    </row>
    <row r="248" spans="4:11" ht="39.950000000000003" customHeight="1">
      <c r="D248" s="64"/>
      <c r="E248" s="64"/>
      <c r="F248" s="64"/>
      <c r="G248" s="64"/>
      <c r="H248" s="64"/>
      <c r="I248" s="64"/>
      <c r="J248" s="64"/>
      <c r="K248" s="64"/>
    </row>
    <row r="249" spans="4:11" ht="39.950000000000003" customHeight="1">
      <c r="D249" s="64"/>
      <c r="E249" s="64"/>
      <c r="F249" s="64"/>
      <c r="G249" s="64"/>
      <c r="H249" s="64"/>
      <c r="I249" s="64"/>
      <c r="J249" s="64"/>
      <c r="K249" s="64"/>
    </row>
    <row r="250" spans="4:11" ht="39.950000000000003" customHeight="1">
      <c r="D250" s="64"/>
      <c r="E250" s="64"/>
      <c r="F250" s="64"/>
      <c r="G250" s="64"/>
      <c r="H250" s="64"/>
      <c r="I250" s="64"/>
      <c r="J250" s="64"/>
      <c r="K250" s="64"/>
    </row>
    <row r="251" spans="4:11" ht="39.950000000000003" customHeight="1">
      <c r="D251" s="64"/>
      <c r="E251" s="64"/>
      <c r="F251" s="64"/>
      <c r="G251" s="64"/>
      <c r="H251" s="64"/>
      <c r="I251" s="64"/>
      <c r="J251" s="64"/>
      <c r="K251" s="64"/>
    </row>
    <row r="252" spans="4:11" ht="39.950000000000003" customHeight="1">
      <c r="D252" s="64"/>
      <c r="E252" s="64"/>
      <c r="F252" s="64"/>
      <c r="G252" s="64"/>
      <c r="H252" s="64"/>
      <c r="I252" s="64"/>
      <c r="J252" s="64"/>
      <c r="K252" s="64"/>
    </row>
    <row r="253" spans="4:11" ht="39.950000000000003" customHeight="1">
      <c r="D253" s="64"/>
      <c r="E253" s="64"/>
      <c r="F253" s="64"/>
      <c r="G253" s="64"/>
      <c r="H253" s="64"/>
      <c r="I253" s="64"/>
      <c r="J253" s="64"/>
      <c r="K253" s="64"/>
    </row>
    <row r="254" spans="4:11" ht="39.950000000000003" customHeight="1">
      <c r="D254" s="64"/>
      <c r="E254" s="64"/>
      <c r="F254" s="64"/>
      <c r="G254" s="64"/>
      <c r="H254" s="64"/>
      <c r="I254" s="64"/>
      <c r="J254" s="64"/>
      <c r="K254" s="64"/>
    </row>
    <row r="255" spans="4:11" ht="39.950000000000003" customHeight="1">
      <c r="D255" s="64"/>
      <c r="E255" s="64"/>
      <c r="F255" s="64"/>
      <c r="G255" s="64"/>
      <c r="H255" s="64"/>
      <c r="I255" s="64"/>
      <c r="J255" s="64"/>
      <c r="K255" s="64"/>
    </row>
    <row r="256" spans="4:11" ht="39.950000000000003" customHeight="1">
      <c r="D256" s="64"/>
      <c r="E256" s="64"/>
      <c r="F256" s="64"/>
      <c r="G256" s="64"/>
      <c r="H256" s="64"/>
      <c r="I256" s="64"/>
      <c r="J256" s="64"/>
      <c r="K256" s="64"/>
    </row>
    <row r="257" spans="4:11" ht="39.950000000000003" customHeight="1">
      <c r="D257" s="64"/>
      <c r="E257" s="64"/>
      <c r="F257" s="64"/>
      <c r="G257" s="64"/>
      <c r="H257" s="64"/>
      <c r="I257" s="64"/>
      <c r="J257" s="64"/>
      <c r="K257" s="64"/>
    </row>
    <row r="258" spans="4:11" ht="39.950000000000003" customHeight="1">
      <c r="D258" s="64"/>
      <c r="E258" s="64"/>
      <c r="F258" s="64"/>
      <c r="G258" s="64"/>
      <c r="H258" s="64"/>
      <c r="I258" s="64"/>
      <c r="J258" s="64"/>
      <c r="K258" s="64"/>
    </row>
    <row r="259" spans="4:11" ht="39.950000000000003" customHeight="1">
      <c r="D259" s="64"/>
      <c r="E259" s="64"/>
      <c r="F259" s="64"/>
      <c r="G259" s="64"/>
      <c r="H259" s="64"/>
      <c r="I259" s="64"/>
      <c r="J259" s="64"/>
      <c r="K259" s="64"/>
    </row>
    <row r="260" spans="4:11" ht="39.950000000000003" customHeight="1">
      <c r="D260" s="64"/>
      <c r="E260" s="64"/>
      <c r="F260" s="64"/>
      <c r="G260" s="64"/>
      <c r="H260" s="64"/>
      <c r="I260" s="64"/>
      <c r="J260" s="64"/>
      <c r="K260" s="64"/>
    </row>
    <row r="261" spans="4:11" ht="39.950000000000003" customHeight="1">
      <c r="D261" s="64"/>
      <c r="E261" s="64"/>
      <c r="F261" s="64"/>
      <c r="G261" s="64"/>
      <c r="H261" s="64"/>
      <c r="I261" s="64"/>
      <c r="J261" s="64"/>
      <c r="K261" s="64"/>
    </row>
    <row r="262" spans="4:11" ht="39.950000000000003" customHeight="1">
      <c r="D262" s="64"/>
      <c r="E262" s="64"/>
      <c r="F262" s="64"/>
      <c r="G262" s="64"/>
      <c r="H262" s="64"/>
      <c r="I262" s="64"/>
      <c r="J262" s="64"/>
      <c r="K262" s="64"/>
    </row>
    <row r="263" spans="4:11" ht="39.950000000000003" customHeight="1">
      <c r="D263" s="64"/>
      <c r="E263" s="64"/>
      <c r="F263" s="64"/>
      <c r="G263" s="64"/>
      <c r="H263" s="64"/>
      <c r="I263" s="64"/>
      <c r="J263" s="64"/>
      <c r="K263" s="64"/>
    </row>
    <row r="264" spans="4:11" ht="39.950000000000003" customHeight="1">
      <c r="D264" s="64"/>
      <c r="E264" s="64"/>
      <c r="F264" s="64"/>
      <c r="G264" s="64"/>
      <c r="H264" s="64"/>
      <c r="I264" s="64"/>
      <c r="J264" s="64"/>
      <c r="K264" s="64"/>
    </row>
    <row r="265" spans="4:11" ht="39.950000000000003" customHeight="1">
      <c r="D265" s="64"/>
      <c r="E265" s="64"/>
      <c r="F265" s="64"/>
      <c r="G265" s="64"/>
      <c r="H265" s="64"/>
      <c r="I265" s="64"/>
      <c r="J265" s="64"/>
      <c r="K265" s="64"/>
    </row>
    <row r="266" spans="4:11" ht="39.950000000000003" customHeight="1">
      <c r="D266" s="64"/>
      <c r="E266" s="64"/>
      <c r="F266" s="64"/>
      <c r="G266" s="64"/>
      <c r="H266" s="64"/>
      <c r="I266" s="64"/>
      <c r="J266" s="64"/>
      <c r="K266" s="64"/>
    </row>
    <row r="267" spans="4:11" ht="39.950000000000003" customHeight="1">
      <c r="D267" s="64"/>
      <c r="E267" s="64"/>
      <c r="F267" s="64"/>
      <c r="G267" s="64"/>
      <c r="H267" s="64"/>
      <c r="I267" s="64"/>
      <c r="J267" s="64"/>
      <c r="K267" s="64"/>
    </row>
    <row r="268" spans="4:11" ht="39.950000000000003" customHeight="1">
      <c r="D268" s="64"/>
      <c r="E268" s="64"/>
      <c r="F268" s="64"/>
      <c r="G268" s="64"/>
      <c r="H268" s="64"/>
      <c r="I268" s="64"/>
      <c r="J268" s="64"/>
      <c r="K268" s="64"/>
    </row>
    <row r="269" spans="4:11" ht="39.950000000000003" customHeight="1">
      <c r="D269" s="64"/>
      <c r="E269" s="64"/>
      <c r="F269" s="64"/>
      <c r="G269" s="64"/>
      <c r="H269" s="64"/>
      <c r="I269" s="64"/>
      <c r="J269" s="64"/>
      <c r="K269" s="64"/>
    </row>
    <row r="270" spans="4:11" ht="39.950000000000003" customHeight="1">
      <c r="D270" s="64"/>
      <c r="E270" s="64"/>
      <c r="F270" s="64"/>
      <c r="G270" s="64"/>
      <c r="H270" s="64"/>
      <c r="I270" s="64"/>
      <c r="J270" s="64"/>
      <c r="K270" s="64"/>
    </row>
    <row r="271" spans="4:11" ht="39.950000000000003" customHeight="1">
      <c r="D271" s="64"/>
      <c r="E271" s="64"/>
      <c r="F271" s="64"/>
      <c r="G271" s="64"/>
      <c r="H271" s="64"/>
      <c r="I271" s="64"/>
      <c r="J271" s="64"/>
      <c r="K271" s="64"/>
    </row>
    <row r="272" spans="4:11" ht="39.950000000000003" customHeight="1">
      <c r="D272" s="64"/>
      <c r="E272" s="64"/>
      <c r="F272" s="64"/>
      <c r="G272" s="64"/>
      <c r="H272" s="64"/>
      <c r="I272" s="64"/>
      <c r="J272" s="64"/>
      <c r="K272" s="64"/>
    </row>
    <row r="273" spans="4:11" ht="39.950000000000003" customHeight="1">
      <c r="D273" s="64"/>
      <c r="E273" s="64"/>
      <c r="F273" s="64"/>
      <c r="G273" s="64"/>
      <c r="H273" s="64"/>
      <c r="I273" s="64"/>
      <c r="J273" s="64"/>
      <c r="K273" s="64"/>
    </row>
    <row r="274" spans="4:11" ht="39.950000000000003" customHeight="1">
      <c r="D274" s="64"/>
      <c r="E274" s="64"/>
      <c r="F274" s="64"/>
      <c r="G274" s="64"/>
      <c r="H274" s="64"/>
      <c r="I274" s="64"/>
      <c r="J274" s="64"/>
      <c r="K274" s="64"/>
    </row>
    <row r="275" spans="4:11" ht="39.950000000000003" customHeight="1">
      <c r="D275" s="64"/>
      <c r="E275" s="64"/>
      <c r="F275" s="64"/>
      <c r="G275" s="64"/>
      <c r="H275" s="64"/>
      <c r="I275" s="64"/>
      <c r="J275" s="64"/>
      <c r="K275" s="64"/>
    </row>
    <row r="276" spans="4:11" ht="39.950000000000003" customHeight="1">
      <c r="D276" s="64"/>
      <c r="E276" s="64"/>
      <c r="F276" s="64"/>
      <c r="G276" s="64"/>
      <c r="H276" s="64"/>
      <c r="I276" s="64"/>
      <c r="J276" s="64"/>
      <c r="K276" s="64"/>
    </row>
    <row r="277" spans="4:11" ht="39.950000000000003" customHeight="1">
      <c r="D277" s="64"/>
      <c r="E277" s="64"/>
      <c r="F277" s="64"/>
      <c r="G277" s="64"/>
      <c r="H277" s="64"/>
      <c r="I277" s="64"/>
      <c r="J277" s="64"/>
      <c r="K277" s="64"/>
    </row>
    <row r="278" spans="4:11" ht="39.950000000000003" customHeight="1">
      <c r="D278" s="64"/>
      <c r="E278" s="64"/>
      <c r="F278" s="64"/>
      <c r="G278" s="64"/>
      <c r="H278" s="64"/>
      <c r="I278" s="64"/>
      <c r="J278" s="64"/>
      <c r="K278" s="64"/>
    </row>
    <row r="279" spans="4:11" ht="39.950000000000003" customHeight="1">
      <c r="D279" s="64"/>
      <c r="E279" s="64"/>
      <c r="F279" s="64"/>
      <c r="G279" s="64"/>
      <c r="H279" s="64"/>
      <c r="I279" s="64"/>
      <c r="J279" s="64"/>
      <c r="K279" s="64"/>
    </row>
    <row r="280" spans="4:11" ht="39.950000000000003" customHeight="1">
      <c r="D280" s="64"/>
      <c r="E280" s="64"/>
      <c r="F280" s="64"/>
      <c r="G280" s="64"/>
      <c r="H280" s="64"/>
      <c r="I280" s="64"/>
      <c r="J280" s="64"/>
      <c r="K280" s="64"/>
    </row>
    <row r="281" spans="4:11" ht="39.950000000000003" customHeight="1">
      <c r="D281" s="64"/>
      <c r="E281" s="64"/>
      <c r="F281" s="64"/>
      <c r="G281" s="64"/>
      <c r="H281" s="64"/>
      <c r="I281" s="64"/>
      <c r="J281" s="64"/>
      <c r="K281" s="64"/>
    </row>
    <row r="282" spans="4:11" ht="39.950000000000003" customHeight="1">
      <c r="D282" s="64"/>
      <c r="E282" s="64"/>
      <c r="F282" s="64"/>
      <c r="G282" s="64"/>
      <c r="H282" s="64"/>
      <c r="I282" s="64"/>
      <c r="J282" s="64"/>
      <c r="K282" s="64"/>
    </row>
    <row r="283" spans="4:11" ht="39.950000000000003" customHeight="1">
      <c r="D283" s="64"/>
      <c r="E283" s="64"/>
      <c r="F283" s="64"/>
      <c r="G283" s="64"/>
      <c r="H283" s="64"/>
      <c r="I283" s="64"/>
      <c r="J283" s="64"/>
      <c r="K283" s="64"/>
    </row>
    <row r="284" spans="4:11" ht="39.950000000000003" customHeight="1">
      <c r="D284" s="64"/>
      <c r="E284" s="64"/>
      <c r="F284" s="64"/>
      <c r="G284" s="64"/>
      <c r="H284" s="64"/>
      <c r="I284" s="64"/>
      <c r="J284" s="64"/>
      <c r="K284" s="64"/>
    </row>
    <row r="285" spans="4:11" ht="39.950000000000003" customHeight="1">
      <c r="D285" s="64"/>
      <c r="E285" s="64"/>
      <c r="F285" s="64"/>
      <c r="G285" s="64"/>
      <c r="H285" s="64"/>
      <c r="I285" s="64"/>
      <c r="J285" s="64"/>
      <c r="K285" s="64"/>
    </row>
    <row r="286" spans="4:11" ht="39.950000000000003" customHeight="1">
      <c r="D286" s="64"/>
      <c r="E286" s="64"/>
      <c r="F286" s="64"/>
      <c r="G286" s="64"/>
      <c r="H286" s="64"/>
      <c r="I286" s="64"/>
      <c r="J286" s="64"/>
      <c r="K286" s="64"/>
    </row>
    <row r="287" spans="4:11" ht="39.950000000000003" customHeight="1">
      <c r="D287" s="64"/>
      <c r="E287" s="64"/>
      <c r="F287" s="64"/>
      <c r="G287" s="64"/>
      <c r="H287" s="64"/>
      <c r="I287" s="64"/>
      <c r="J287" s="64"/>
      <c r="K287" s="64"/>
    </row>
    <row r="288" spans="4:11" ht="39.950000000000003" customHeight="1">
      <c r="D288" s="64"/>
      <c r="E288" s="64"/>
      <c r="F288" s="64"/>
      <c r="G288" s="64"/>
      <c r="H288" s="64"/>
      <c r="I288" s="64"/>
      <c r="J288" s="64"/>
      <c r="K288" s="64"/>
    </row>
    <row r="289" spans="4:11" ht="39.950000000000003" customHeight="1">
      <c r="D289" s="64"/>
      <c r="E289" s="64"/>
      <c r="F289" s="64"/>
      <c r="G289" s="64"/>
      <c r="H289" s="64"/>
      <c r="I289" s="64"/>
      <c r="J289" s="64"/>
      <c r="K289" s="64"/>
    </row>
    <row r="290" spans="4:11" ht="39.950000000000003" customHeight="1">
      <c r="D290" s="64"/>
      <c r="E290" s="64"/>
      <c r="F290" s="64"/>
      <c r="G290" s="64"/>
      <c r="H290" s="64"/>
      <c r="I290" s="64"/>
      <c r="J290" s="64"/>
      <c r="K290" s="64"/>
    </row>
    <row r="291" spans="4:11" ht="39.950000000000003" customHeight="1">
      <c r="D291" s="64"/>
      <c r="E291" s="64"/>
      <c r="F291" s="64"/>
      <c r="G291" s="64"/>
      <c r="H291" s="64"/>
      <c r="I291" s="64"/>
      <c r="J291" s="64"/>
      <c r="K291" s="64"/>
    </row>
    <row r="292" spans="4:11" ht="39.950000000000003" customHeight="1">
      <c r="D292" s="64"/>
      <c r="E292" s="64"/>
      <c r="F292" s="64"/>
      <c r="G292" s="64"/>
      <c r="H292" s="64"/>
      <c r="I292" s="64"/>
      <c r="J292" s="64"/>
      <c r="K292" s="64"/>
    </row>
    <row r="293" spans="4:11" ht="39.950000000000003" customHeight="1">
      <c r="D293" s="64"/>
      <c r="E293" s="64"/>
      <c r="F293" s="64"/>
      <c r="G293" s="64"/>
      <c r="H293" s="64"/>
      <c r="I293" s="64"/>
      <c r="J293" s="64"/>
      <c r="K293" s="64"/>
    </row>
    <row r="294" spans="4:11" ht="39.950000000000003" customHeight="1">
      <c r="D294" s="64"/>
      <c r="E294" s="64"/>
      <c r="F294" s="64"/>
      <c r="G294" s="64"/>
      <c r="H294" s="64"/>
      <c r="I294" s="64"/>
      <c r="J294" s="64"/>
      <c r="K294" s="64"/>
    </row>
    <row r="295" spans="4:11" ht="39.950000000000003" customHeight="1">
      <c r="D295" s="64"/>
      <c r="E295" s="64"/>
      <c r="F295" s="64"/>
      <c r="G295" s="64"/>
      <c r="H295" s="64"/>
      <c r="I295" s="64"/>
      <c r="J295" s="64"/>
      <c r="K295" s="64"/>
    </row>
    <row r="296" spans="4:11" ht="39.950000000000003" customHeight="1">
      <c r="D296" s="64"/>
      <c r="E296" s="64"/>
      <c r="F296" s="64"/>
      <c r="G296" s="64"/>
      <c r="H296" s="64"/>
      <c r="I296" s="64"/>
      <c r="J296" s="64"/>
      <c r="K296" s="64"/>
    </row>
    <row r="297" spans="4:11" ht="39.950000000000003" customHeight="1">
      <c r="D297" s="64"/>
      <c r="E297" s="64"/>
      <c r="F297" s="64"/>
      <c r="G297" s="64"/>
      <c r="H297" s="64"/>
      <c r="I297" s="64"/>
      <c r="J297" s="64"/>
      <c r="K297" s="64"/>
    </row>
    <row r="298" spans="4:11" ht="39.950000000000003" customHeight="1">
      <c r="D298" s="64"/>
      <c r="E298" s="64"/>
      <c r="F298" s="64"/>
      <c r="G298" s="64"/>
      <c r="H298" s="64"/>
      <c r="I298" s="64"/>
      <c r="J298" s="64"/>
      <c r="K298" s="64"/>
    </row>
    <row r="299" spans="4:11" ht="39.950000000000003" customHeight="1">
      <c r="D299" s="64"/>
      <c r="E299" s="64"/>
      <c r="F299" s="64"/>
      <c r="G299" s="64"/>
      <c r="H299" s="64"/>
      <c r="I299" s="64"/>
      <c r="J299" s="64"/>
      <c r="K299" s="64"/>
    </row>
    <row r="300" spans="4:11" ht="39.950000000000003" customHeight="1">
      <c r="D300" s="64"/>
      <c r="E300" s="64"/>
      <c r="F300" s="64"/>
      <c r="G300" s="64"/>
      <c r="H300" s="64"/>
      <c r="I300" s="64"/>
      <c r="J300" s="64"/>
      <c r="K300" s="64"/>
    </row>
    <row r="301" spans="4:11" ht="39.950000000000003" customHeight="1">
      <c r="D301" s="64"/>
      <c r="E301" s="64"/>
      <c r="F301" s="64"/>
      <c r="G301" s="64"/>
      <c r="H301" s="64"/>
      <c r="I301" s="64"/>
      <c r="J301" s="64"/>
      <c r="K301" s="64"/>
    </row>
    <row r="302" spans="4:11" ht="39.950000000000003" customHeight="1">
      <c r="D302" s="64"/>
      <c r="E302" s="64"/>
      <c r="F302" s="64"/>
      <c r="G302" s="64"/>
      <c r="H302" s="64"/>
      <c r="I302" s="64"/>
      <c r="J302" s="64"/>
      <c r="K302" s="64"/>
    </row>
    <row r="303" spans="4:11" ht="39.950000000000003" customHeight="1">
      <c r="D303" s="64"/>
      <c r="E303" s="64"/>
      <c r="F303" s="64"/>
      <c r="G303" s="64"/>
      <c r="H303" s="64"/>
      <c r="I303" s="64"/>
      <c r="J303" s="64"/>
      <c r="K303" s="64"/>
    </row>
    <row r="304" spans="4:11" ht="39.950000000000003" customHeight="1">
      <c r="D304" s="64"/>
      <c r="E304" s="64"/>
      <c r="F304" s="64"/>
      <c r="G304" s="64"/>
      <c r="H304" s="64"/>
      <c r="I304" s="64"/>
      <c r="J304" s="64"/>
      <c r="K304" s="64"/>
    </row>
    <row r="305" spans="4:11" ht="39.950000000000003" customHeight="1">
      <c r="D305" s="64"/>
      <c r="E305" s="64"/>
      <c r="F305" s="64"/>
      <c r="G305" s="64"/>
      <c r="H305" s="64"/>
      <c r="I305" s="64"/>
      <c r="J305" s="64"/>
      <c r="K305" s="64"/>
    </row>
    <row r="306" spans="4:11" ht="39.950000000000003" customHeight="1">
      <c r="D306" s="64"/>
      <c r="E306" s="64"/>
      <c r="F306" s="64"/>
      <c r="G306" s="64"/>
      <c r="H306" s="64"/>
      <c r="I306" s="64"/>
      <c r="J306" s="64"/>
      <c r="K306" s="64"/>
    </row>
    <row r="307" spans="4:11" ht="39.950000000000003" customHeight="1">
      <c r="D307" s="64"/>
      <c r="E307" s="64"/>
      <c r="F307" s="64"/>
      <c r="G307" s="64"/>
      <c r="H307" s="64"/>
      <c r="I307" s="64"/>
      <c r="J307" s="64"/>
      <c r="K307" s="64"/>
    </row>
    <row r="308" spans="4:11" ht="39.950000000000003" customHeight="1">
      <c r="D308" s="64"/>
      <c r="E308" s="64"/>
      <c r="F308" s="64"/>
      <c r="G308" s="64"/>
      <c r="H308" s="64"/>
      <c r="I308" s="64"/>
      <c r="J308" s="64"/>
      <c r="K308" s="64"/>
    </row>
    <row r="309" spans="4:11" ht="39.950000000000003" customHeight="1">
      <c r="D309" s="64"/>
      <c r="E309" s="64"/>
      <c r="F309" s="64"/>
      <c r="G309" s="64"/>
      <c r="H309" s="64"/>
      <c r="I309" s="64"/>
      <c r="J309" s="64"/>
      <c r="K309" s="64"/>
    </row>
    <row r="310" spans="4:11" ht="39.950000000000003" customHeight="1">
      <c r="D310" s="64"/>
      <c r="E310" s="64"/>
      <c r="F310" s="64"/>
      <c r="G310" s="64"/>
      <c r="H310" s="64"/>
      <c r="I310" s="64"/>
      <c r="J310" s="64"/>
      <c r="K310" s="64"/>
    </row>
    <row r="311" spans="4:11" ht="39.950000000000003" customHeight="1">
      <c r="D311" s="64"/>
      <c r="E311" s="64"/>
      <c r="F311" s="64"/>
      <c r="G311" s="64"/>
      <c r="H311" s="64"/>
      <c r="I311" s="64"/>
      <c r="J311" s="64"/>
      <c r="K311" s="64"/>
    </row>
    <row r="312" spans="4:11" ht="39.950000000000003" customHeight="1">
      <c r="D312" s="64"/>
      <c r="E312" s="64"/>
      <c r="F312" s="64"/>
      <c r="G312" s="64"/>
      <c r="H312" s="64"/>
      <c r="I312" s="64"/>
      <c r="J312" s="64"/>
      <c r="K312" s="64"/>
    </row>
    <row r="313" spans="4:11" ht="39.950000000000003" customHeight="1">
      <c r="D313" s="64"/>
      <c r="E313" s="64"/>
      <c r="F313" s="64"/>
      <c r="G313" s="64"/>
      <c r="H313" s="64"/>
      <c r="I313" s="64"/>
      <c r="J313" s="64"/>
      <c r="K313" s="64"/>
    </row>
    <row r="314" spans="4:11" ht="39.950000000000003" customHeight="1">
      <c r="D314" s="64"/>
      <c r="E314" s="64"/>
      <c r="F314" s="64"/>
      <c r="G314" s="64"/>
      <c r="H314" s="64"/>
      <c r="I314" s="64"/>
      <c r="J314" s="64"/>
      <c r="K314" s="64"/>
    </row>
    <row r="315" spans="4:11" ht="39.950000000000003" customHeight="1">
      <c r="D315" s="64"/>
      <c r="E315" s="64"/>
      <c r="F315" s="64"/>
      <c r="G315" s="64"/>
      <c r="H315" s="64"/>
      <c r="I315" s="64"/>
      <c r="J315" s="64"/>
      <c r="K315" s="64"/>
    </row>
    <row r="316" spans="4:11" ht="39.950000000000003" customHeight="1">
      <c r="D316" s="64"/>
      <c r="E316" s="64"/>
      <c r="F316" s="64"/>
      <c r="G316" s="64"/>
      <c r="H316" s="64"/>
      <c r="I316" s="64"/>
      <c r="J316" s="64"/>
      <c r="K316" s="64"/>
    </row>
    <row r="317" spans="4:11" ht="39.950000000000003" customHeight="1">
      <c r="D317" s="64"/>
      <c r="E317" s="64"/>
      <c r="F317" s="64"/>
      <c r="G317" s="64"/>
      <c r="H317" s="64"/>
      <c r="I317" s="64"/>
      <c r="J317" s="64"/>
      <c r="K317" s="64"/>
    </row>
    <row r="318" spans="4:11" ht="39.950000000000003" customHeight="1">
      <c r="D318" s="64"/>
      <c r="E318" s="64"/>
      <c r="F318" s="64"/>
      <c r="G318" s="64"/>
      <c r="H318" s="64"/>
      <c r="I318" s="64"/>
      <c r="J318" s="64"/>
      <c r="K318" s="64"/>
    </row>
    <row r="319" spans="4:11" ht="39.950000000000003" customHeight="1">
      <c r="D319" s="64"/>
      <c r="E319" s="64"/>
      <c r="F319" s="64"/>
      <c r="G319" s="64"/>
      <c r="H319" s="64"/>
      <c r="I319" s="64"/>
      <c r="J319" s="64"/>
      <c r="K319" s="64"/>
    </row>
    <row r="320" spans="4:11" ht="39.950000000000003" customHeight="1">
      <c r="D320" s="64"/>
      <c r="E320" s="64"/>
      <c r="F320" s="64"/>
      <c r="G320" s="64"/>
      <c r="H320" s="64"/>
      <c r="I320" s="64"/>
      <c r="J320" s="64"/>
      <c r="K320" s="64"/>
    </row>
    <row r="321" spans="4:11" ht="39.950000000000003" customHeight="1">
      <c r="D321" s="64"/>
      <c r="E321" s="64"/>
      <c r="F321" s="64"/>
      <c r="G321" s="64"/>
      <c r="H321" s="64"/>
      <c r="I321" s="64"/>
      <c r="J321" s="64"/>
      <c r="K321" s="64"/>
    </row>
    <row r="322" spans="4:11" ht="39.950000000000003" customHeight="1">
      <c r="D322" s="64"/>
      <c r="E322" s="64"/>
      <c r="F322" s="64"/>
      <c r="G322" s="64"/>
      <c r="H322" s="64"/>
      <c r="I322" s="64"/>
      <c r="J322" s="64"/>
      <c r="K322" s="64"/>
    </row>
    <row r="323" spans="4:11" ht="39.950000000000003" customHeight="1">
      <c r="D323" s="64"/>
      <c r="E323" s="64"/>
      <c r="F323" s="64"/>
      <c r="G323" s="64"/>
      <c r="H323" s="64"/>
      <c r="I323" s="64"/>
      <c r="J323" s="64"/>
      <c r="K323" s="64"/>
    </row>
    <row r="324" spans="4:11" ht="39.950000000000003" customHeight="1">
      <c r="D324" s="64"/>
      <c r="E324" s="64"/>
      <c r="F324" s="64"/>
      <c r="G324" s="64"/>
      <c r="H324" s="64"/>
      <c r="I324" s="64"/>
      <c r="J324" s="64"/>
      <c r="K324" s="64"/>
    </row>
    <row r="325" spans="4:11" ht="39.950000000000003" customHeight="1">
      <c r="D325" s="64"/>
      <c r="E325" s="64"/>
      <c r="F325" s="64"/>
      <c r="G325" s="64"/>
      <c r="H325" s="64"/>
      <c r="I325" s="64"/>
      <c r="J325" s="64"/>
      <c r="K325" s="64"/>
    </row>
    <row r="326" spans="4:11" ht="39.950000000000003" customHeight="1">
      <c r="D326" s="64"/>
      <c r="E326" s="64"/>
      <c r="F326" s="64"/>
      <c r="G326" s="64"/>
      <c r="H326" s="64"/>
      <c r="I326" s="64"/>
      <c r="J326" s="64"/>
      <c r="K326" s="64"/>
    </row>
    <row r="327" spans="4:11" ht="39.950000000000003" customHeight="1">
      <c r="D327" s="64"/>
      <c r="E327" s="64"/>
      <c r="F327" s="64"/>
      <c r="G327" s="64"/>
      <c r="H327" s="64"/>
      <c r="I327" s="64"/>
      <c r="J327" s="64"/>
      <c r="K327" s="64"/>
    </row>
    <row r="328" spans="4:11" ht="39.950000000000003" customHeight="1">
      <c r="D328" s="64"/>
      <c r="E328" s="64"/>
      <c r="F328" s="64"/>
      <c r="G328" s="64"/>
      <c r="H328" s="64"/>
      <c r="I328" s="64"/>
      <c r="J328" s="64"/>
      <c r="K328" s="64"/>
    </row>
    <row r="329" spans="4:11" ht="39.950000000000003" customHeight="1">
      <c r="D329" s="64"/>
      <c r="E329" s="64"/>
      <c r="F329" s="64"/>
      <c r="G329" s="64"/>
      <c r="H329" s="64"/>
      <c r="I329" s="64"/>
      <c r="J329" s="64"/>
      <c r="K329" s="64"/>
    </row>
    <row r="330" spans="4:11" ht="39.950000000000003" customHeight="1">
      <c r="D330" s="64"/>
      <c r="E330" s="64"/>
      <c r="F330" s="64"/>
      <c r="G330" s="64"/>
      <c r="H330" s="64"/>
      <c r="I330" s="64"/>
      <c r="J330" s="64"/>
      <c r="K330" s="64"/>
    </row>
    <row r="331" spans="4:11" ht="39.950000000000003" customHeight="1">
      <c r="D331" s="64"/>
      <c r="E331" s="64"/>
      <c r="F331" s="64"/>
      <c r="G331" s="64"/>
      <c r="H331" s="64"/>
      <c r="I331" s="64"/>
      <c r="J331" s="64"/>
      <c r="K331" s="64"/>
    </row>
    <row r="332" spans="4:11" ht="39.950000000000003" customHeight="1">
      <c r="D332" s="64"/>
      <c r="E332" s="64"/>
      <c r="F332" s="64"/>
      <c r="G332" s="64"/>
      <c r="H332" s="64"/>
      <c r="I332" s="64"/>
      <c r="J332" s="64"/>
      <c r="K332" s="64"/>
    </row>
    <row r="333" spans="4:11" ht="39.950000000000003" customHeight="1">
      <c r="D333" s="64"/>
      <c r="E333" s="64"/>
      <c r="F333" s="64"/>
      <c r="G333" s="64"/>
      <c r="H333" s="64"/>
      <c r="I333" s="64"/>
      <c r="J333" s="64"/>
      <c r="K333" s="64"/>
    </row>
    <row r="334" spans="4:11" ht="39.950000000000003" customHeight="1">
      <c r="D334" s="64"/>
      <c r="E334" s="64"/>
      <c r="F334" s="64"/>
      <c r="G334" s="64"/>
      <c r="H334" s="64"/>
      <c r="I334" s="64"/>
      <c r="J334" s="64"/>
      <c r="K334" s="64"/>
    </row>
    <row r="335" spans="4:11" ht="39.950000000000003" customHeight="1">
      <c r="D335" s="64"/>
      <c r="E335" s="64"/>
      <c r="F335" s="64"/>
      <c r="G335" s="64"/>
      <c r="H335" s="64"/>
      <c r="I335" s="64"/>
      <c r="J335" s="64"/>
      <c r="K335" s="64"/>
    </row>
    <row r="336" spans="4:11" ht="39.950000000000003" customHeight="1">
      <c r="D336" s="64"/>
      <c r="E336" s="64"/>
      <c r="F336" s="64"/>
      <c r="G336" s="64"/>
      <c r="H336" s="64"/>
      <c r="I336" s="64"/>
      <c r="J336" s="64"/>
      <c r="K336" s="64"/>
    </row>
    <row r="337" spans="4:11" ht="39.950000000000003" customHeight="1">
      <c r="D337" s="64"/>
      <c r="E337" s="64"/>
      <c r="F337" s="64"/>
      <c r="G337" s="64"/>
      <c r="H337" s="64"/>
      <c r="I337" s="64"/>
      <c r="J337" s="64"/>
      <c r="K337" s="64"/>
    </row>
    <row r="338" spans="4:11" ht="39.950000000000003" customHeight="1">
      <c r="D338" s="64"/>
      <c r="E338" s="64"/>
      <c r="F338" s="64"/>
      <c r="G338" s="64"/>
      <c r="H338" s="64"/>
      <c r="I338" s="64"/>
      <c r="J338" s="64"/>
      <c r="K338" s="64"/>
    </row>
    <row r="339" spans="4:11" ht="39.950000000000003" customHeight="1">
      <c r="D339" s="64"/>
      <c r="E339" s="64"/>
      <c r="F339" s="64"/>
      <c r="G339" s="64"/>
      <c r="H339" s="64"/>
      <c r="I339" s="64"/>
      <c r="J339" s="64"/>
      <c r="K339" s="64"/>
    </row>
    <row r="340" spans="4:11" ht="39.950000000000003" customHeight="1">
      <c r="D340" s="64"/>
      <c r="E340" s="64"/>
      <c r="F340" s="64"/>
      <c r="G340" s="64"/>
      <c r="H340" s="64"/>
      <c r="I340" s="64"/>
      <c r="J340" s="64"/>
      <c r="K340" s="64"/>
    </row>
    <row r="341" spans="4:11" ht="39.950000000000003" customHeight="1">
      <c r="D341" s="64"/>
      <c r="E341" s="64"/>
      <c r="F341" s="64"/>
      <c r="G341" s="64"/>
      <c r="H341" s="64"/>
      <c r="I341" s="64"/>
      <c r="J341" s="64"/>
      <c r="K341" s="64"/>
    </row>
    <row r="342" spans="4:11" ht="39.950000000000003" customHeight="1">
      <c r="D342" s="64"/>
      <c r="E342" s="64"/>
      <c r="F342" s="64"/>
      <c r="G342" s="64"/>
      <c r="H342" s="64"/>
      <c r="I342" s="64"/>
      <c r="J342" s="64"/>
      <c r="K342" s="64"/>
    </row>
    <row r="343" spans="4:11" ht="39.950000000000003" customHeight="1">
      <c r="D343" s="64"/>
      <c r="E343" s="64"/>
      <c r="F343" s="64"/>
      <c r="G343" s="64"/>
      <c r="H343" s="64"/>
      <c r="I343" s="64"/>
      <c r="J343" s="64"/>
      <c r="K343" s="64"/>
    </row>
    <row r="344" spans="4:11" ht="39.950000000000003" customHeight="1">
      <c r="D344" s="64"/>
      <c r="E344" s="64"/>
      <c r="F344" s="64"/>
      <c r="G344" s="64"/>
      <c r="H344" s="64"/>
      <c r="I344" s="64"/>
      <c r="J344" s="64"/>
      <c r="K344" s="64"/>
    </row>
    <row r="345" spans="4:11" ht="39.950000000000003" customHeight="1">
      <c r="D345" s="64"/>
      <c r="E345" s="64"/>
      <c r="F345" s="64"/>
      <c r="G345" s="64"/>
      <c r="H345" s="64"/>
      <c r="I345" s="64"/>
      <c r="J345" s="64"/>
      <c r="K345" s="64"/>
    </row>
    <row r="346" spans="4:11" ht="39.950000000000003" customHeight="1">
      <c r="D346" s="64"/>
      <c r="E346" s="64"/>
      <c r="F346" s="64"/>
      <c r="G346" s="64"/>
      <c r="H346" s="64"/>
      <c r="I346" s="64"/>
      <c r="J346" s="64"/>
      <c r="K346" s="64"/>
    </row>
    <row r="347" spans="4:11" ht="39.950000000000003" customHeight="1">
      <c r="D347" s="64"/>
      <c r="E347" s="64"/>
      <c r="F347" s="64"/>
      <c r="G347" s="64"/>
      <c r="H347" s="64"/>
      <c r="I347" s="64"/>
      <c r="J347" s="64"/>
      <c r="K347" s="64"/>
    </row>
    <row r="348" spans="4:11" ht="39.950000000000003" customHeight="1">
      <c r="D348" s="64"/>
      <c r="E348" s="64"/>
      <c r="F348" s="64"/>
      <c r="G348" s="64"/>
      <c r="H348" s="64"/>
      <c r="I348" s="64"/>
      <c r="J348" s="64"/>
      <c r="K348" s="64"/>
    </row>
    <row r="349" spans="4:11" ht="39.950000000000003" customHeight="1">
      <c r="D349" s="64"/>
      <c r="E349" s="64"/>
      <c r="F349" s="64"/>
      <c r="G349" s="64"/>
      <c r="H349" s="64"/>
      <c r="I349" s="64"/>
      <c r="J349" s="64"/>
      <c r="K349" s="64"/>
    </row>
    <row r="350" spans="4:11" ht="39.950000000000003" customHeight="1">
      <c r="D350" s="64"/>
      <c r="E350" s="64"/>
      <c r="F350" s="64"/>
      <c r="G350" s="64"/>
      <c r="H350" s="64"/>
      <c r="I350" s="64"/>
      <c r="J350" s="64"/>
      <c r="K350" s="64"/>
    </row>
    <row r="351" spans="4:11" ht="39.950000000000003" customHeight="1">
      <c r="D351" s="64"/>
      <c r="E351" s="64"/>
      <c r="F351" s="64"/>
      <c r="G351" s="64"/>
      <c r="H351" s="64"/>
      <c r="I351" s="64"/>
      <c r="J351" s="64"/>
      <c r="K351" s="64"/>
    </row>
    <row r="352" spans="4:11" ht="39.950000000000003" customHeight="1">
      <c r="D352" s="64"/>
      <c r="E352" s="64"/>
      <c r="F352" s="64"/>
      <c r="G352" s="64"/>
      <c r="H352" s="64"/>
      <c r="I352" s="64"/>
      <c r="J352" s="64"/>
      <c r="K352" s="64"/>
    </row>
    <row r="353" spans="4:11" ht="39.950000000000003" customHeight="1">
      <c r="D353" s="64"/>
      <c r="E353" s="64"/>
      <c r="F353" s="64"/>
      <c r="G353" s="64"/>
      <c r="H353" s="64"/>
      <c r="I353" s="64"/>
      <c r="J353" s="64"/>
      <c r="K353" s="64"/>
    </row>
    <row r="354" spans="4:11" ht="39.950000000000003" customHeight="1">
      <c r="D354" s="64"/>
      <c r="E354" s="64"/>
      <c r="F354" s="64"/>
      <c r="G354" s="64"/>
      <c r="H354" s="64"/>
      <c r="I354" s="64"/>
      <c r="J354" s="64"/>
      <c r="K354" s="64"/>
    </row>
    <row r="355" spans="4:11" ht="39.950000000000003" customHeight="1">
      <c r="D355" s="64"/>
      <c r="E355" s="64"/>
      <c r="F355" s="64"/>
      <c r="G355" s="64"/>
      <c r="H355" s="64"/>
      <c r="I355" s="64"/>
      <c r="J355" s="64"/>
      <c r="K355" s="64"/>
    </row>
    <row r="356" spans="4:11" ht="39.950000000000003" customHeight="1">
      <c r="D356" s="64"/>
      <c r="E356" s="64"/>
      <c r="F356" s="64"/>
      <c r="G356" s="64"/>
      <c r="H356" s="64"/>
      <c r="I356" s="64"/>
      <c r="J356" s="64"/>
      <c r="K356" s="64"/>
    </row>
    <row r="357" spans="4:11" ht="39.950000000000003" customHeight="1">
      <c r="D357" s="64"/>
      <c r="E357" s="64"/>
      <c r="F357" s="64"/>
      <c r="G357" s="64"/>
      <c r="H357" s="64"/>
      <c r="I357" s="64"/>
      <c r="J357" s="64"/>
      <c r="K357" s="64"/>
    </row>
    <row r="358" spans="4:11" ht="39.950000000000003" customHeight="1">
      <c r="D358" s="64"/>
      <c r="E358" s="64"/>
      <c r="F358" s="64"/>
      <c r="G358" s="64"/>
      <c r="H358" s="64"/>
      <c r="I358" s="64"/>
      <c r="J358" s="64"/>
      <c r="K358" s="64"/>
    </row>
    <row r="359" spans="4:11" ht="39.950000000000003" customHeight="1">
      <c r="D359" s="64"/>
      <c r="E359" s="64"/>
      <c r="F359" s="64"/>
      <c r="G359" s="64"/>
      <c r="H359" s="64"/>
      <c r="I359" s="64"/>
      <c r="J359" s="64"/>
      <c r="K359" s="64"/>
    </row>
    <row r="360" spans="4:11" ht="39.950000000000003" customHeight="1">
      <c r="D360" s="64"/>
      <c r="E360" s="64"/>
      <c r="F360" s="64"/>
      <c r="G360" s="64"/>
      <c r="H360" s="64"/>
      <c r="I360" s="64"/>
      <c r="J360" s="64"/>
      <c r="K360" s="64"/>
    </row>
    <row r="361" spans="4:11" ht="39.950000000000003" customHeight="1">
      <c r="D361" s="64"/>
      <c r="E361" s="64"/>
      <c r="F361" s="64"/>
      <c r="G361" s="64"/>
      <c r="H361" s="64"/>
      <c r="I361" s="64"/>
      <c r="J361" s="64"/>
      <c r="K361" s="64"/>
    </row>
    <row r="362" spans="4:11" ht="39.950000000000003" customHeight="1">
      <c r="D362" s="64"/>
      <c r="E362" s="64"/>
      <c r="F362" s="64"/>
      <c r="G362" s="64"/>
      <c r="H362" s="64"/>
      <c r="I362" s="64"/>
      <c r="J362" s="64"/>
      <c r="K362" s="64"/>
    </row>
    <row r="363" spans="4:11" ht="39.950000000000003" customHeight="1">
      <c r="D363" s="64"/>
      <c r="E363" s="64"/>
      <c r="F363" s="64"/>
      <c r="G363" s="64"/>
      <c r="H363" s="64"/>
      <c r="I363" s="64"/>
      <c r="J363" s="64"/>
      <c r="K363" s="64"/>
    </row>
    <row r="364" spans="4:11" ht="39.950000000000003" customHeight="1">
      <c r="D364" s="64"/>
      <c r="E364" s="64"/>
      <c r="F364" s="64"/>
      <c r="G364" s="64"/>
      <c r="H364" s="64"/>
      <c r="I364" s="64"/>
      <c r="J364" s="64"/>
      <c r="K364" s="64"/>
    </row>
    <row r="365" spans="4:11" ht="39.950000000000003" customHeight="1">
      <c r="D365" s="64"/>
      <c r="E365" s="64"/>
      <c r="F365" s="64"/>
      <c r="G365" s="64"/>
      <c r="H365" s="64"/>
      <c r="I365" s="64"/>
      <c r="J365" s="64"/>
      <c r="K365" s="64"/>
    </row>
    <row r="366" spans="4:11" ht="39.950000000000003" customHeight="1">
      <c r="D366" s="64"/>
      <c r="E366" s="64"/>
      <c r="F366" s="64"/>
      <c r="G366" s="64"/>
      <c r="H366" s="64"/>
      <c r="I366" s="64"/>
      <c r="J366" s="64"/>
      <c r="K366" s="64"/>
    </row>
    <row r="367" spans="4:11" ht="39.950000000000003" customHeight="1">
      <c r="D367" s="64"/>
      <c r="E367" s="64"/>
      <c r="F367" s="64"/>
      <c r="G367" s="64"/>
      <c r="H367" s="64"/>
      <c r="I367" s="64"/>
      <c r="J367" s="64"/>
      <c r="K367" s="64"/>
    </row>
    <row r="368" spans="4:11" ht="39.950000000000003" customHeight="1">
      <c r="D368" s="64"/>
      <c r="E368" s="64"/>
      <c r="F368" s="64"/>
      <c r="G368" s="64"/>
      <c r="H368" s="64"/>
      <c r="I368" s="64"/>
      <c r="J368" s="64"/>
      <c r="K368" s="64"/>
    </row>
    <row r="369" spans="4:11" ht="39.950000000000003" customHeight="1">
      <c r="D369" s="64"/>
      <c r="E369" s="64"/>
      <c r="F369" s="64"/>
      <c r="G369" s="64"/>
      <c r="H369" s="64"/>
      <c r="I369" s="64"/>
      <c r="J369" s="64"/>
      <c r="K369" s="64"/>
    </row>
    <row r="370" spans="4:11" ht="39.950000000000003" customHeight="1">
      <c r="D370" s="64"/>
      <c r="E370" s="64"/>
      <c r="F370" s="64"/>
      <c r="G370" s="64"/>
      <c r="H370" s="64"/>
      <c r="I370" s="64"/>
      <c r="J370" s="64"/>
      <c r="K370" s="64"/>
    </row>
    <row r="371" spans="4:11" ht="39.950000000000003" customHeight="1">
      <c r="D371" s="64"/>
      <c r="E371" s="64"/>
      <c r="F371" s="64"/>
      <c r="G371" s="64"/>
      <c r="H371" s="64"/>
      <c r="I371" s="64"/>
      <c r="J371" s="64"/>
      <c r="K371" s="64"/>
    </row>
    <row r="372" spans="4:11" ht="39.950000000000003" customHeight="1">
      <c r="D372" s="64"/>
      <c r="E372" s="64"/>
      <c r="F372" s="64"/>
      <c r="G372" s="64"/>
      <c r="H372" s="64"/>
      <c r="I372" s="64"/>
      <c r="J372" s="64"/>
      <c r="K372" s="64"/>
    </row>
    <row r="373" spans="4:11" ht="39.950000000000003" customHeight="1">
      <c r="D373" s="64"/>
      <c r="E373" s="64"/>
      <c r="F373" s="64"/>
      <c r="G373" s="64"/>
      <c r="H373" s="64"/>
      <c r="I373" s="64"/>
      <c r="J373" s="64"/>
      <c r="K373" s="64"/>
    </row>
    <row r="374" spans="4:11" ht="39.950000000000003" customHeight="1">
      <c r="D374" s="64"/>
      <c r="E374" s="64"/>
      <c r="F374" s="64"/>
      <c r="G374" s="64"/>
      <c r="H374" s="64"/>
      <c r="I374" s="64"/>
      <c r="J374" s="64"/>
      <c r="K374" s="64"/>
    </row>
    <row r="375" spans="4:11" ht="39.950000000000003" customHeight="1">
      <c r="D375" s="64"/>
      <c r="E375" s="64"/>
      <c r="F375" s="64"/>
      <c r="G375" s="64"/>
      <c r="H375" s="64"/>
      <c r="I375" s="64"/>
      <c r="J375" s="64"/>
      <c r="K375" s="64"/>
    </row>
    <row r="376" spans="4:11" ht="39.950000000000003" customHeight="1">
      <c r="D376" s="64"/>
      <c r="E376" s="64"/>
      <c r="F376" s="64"/>
      <c r="G376" s="64"/>
      <c r="H376" s="64"/>
      <c r="I376" s="64"/>
      <c r="J376" s="64"/>
      <c r="K376" s="64"/>
    </row>
    <row r="377" spans="4:11" ht="39.950000000000003" customHeight="1">
      <c r="D377" s="64"/>
      <c r="E377" s="64"/>
      <c r="F377" s="64"/>
      <c r="G377" s="64"/>
      <c r="H377" s="64"/>
      <c r="I377" s="64"/>
      <c r="J377" s="64"/>
      <c r="K377" s="64"/>
    </row>
    <row r="378" spans="4:11" ht="39.950000000000003" customHeight="1">
      <c r="D378" s="64"/>
      <c r="E378" s="64"/>
      <c r="F378" s="64"/>
      <c r="G378" s="64"/>
      <c r="H378" s="64"/>
      <c r="I378" s="64"/>
      <c r="J378" s="64"/>
      <c r="K378" s="64"/>
    </row>
    <row r="379" spans="4:11" ht="39.950000000000003" customHeight="1">
      <c r="D379" s="64"/>
      <c r="E379" s="64"/>
      <c r="F379" s="64"/>
      <c r="G379" s="64"/>
      <c r="H379" s="64"/>
      <c r="I379" s="64"/>
      <c r="J379" s="64"/>
      <c r="K379" s="64"/>
    </row>
    <row r="380" spans="4:11" ht="39.950000000000003" customHeight="1">
      <c r="D380" s="64"/>
      <c r="E380" s="64"/>
      <c r="F380" s="64"/>
      <c r="G380" s="64"/>
      <c r="H380" s="64"/>
      <c r="I380" s="64"/>
      <c r="J380" s="64"/>
      <c r="K380" s="64"/>
    </row>
    <row r="381" spans="4:11" ht="39.950000000000003" customHeight="1">
      <c r="D381" s="64"/>
      <c r="E381" s="64"/>
      <c r="F381" s="64"/>
      <c r="G381" s="64"/>
      <c r="H381" s="64"/>
      <c r="I381" s="64"/>
      <c r="J381" s="64"/>
      <c r="K381" s="64"/>
    </row>
    <row r="382" spans="4:11" ht="39.950000000000003" customHeight="1">
      <c r="D382" s="64"/>
      <c r="E382" s="64"/>
      <c r="F382" s="64"/>
      <c r="G382" s="64"/>
      <c r="H382" s="64"/>
      <c r="I382" s="64"/>
      <c r="J382" s="64"/>
      <c r="K382" s="64"/>
    </row>
    <row r="383" spans="4:11" ht="39.950000000000003" customHeight="1">
      <c r="D383" s="64"/>
      <c r="E383" s="64"/>
      <c r="F383" s="64"/>
      <c r="G383" s="64"/>
      <c r="H383" s="64"/>
      <c r="I383" s="64"/>
      <c r="J383" s="64"/>
      <c r="K383" s="64"/>
    </row>
    <row r="384" spans="4:11" ht="39.950000000000003" customHeight="1">
      <c r="D384" s="64"/>
      <c r="E384" s="64"/>
      <c r="F384" s="64"/>
      <c r="G384" s="64"/>
      <c r="H384" s="64"/>
      <c r="I384" s="64"/>
      <c r="J384" s="64"/>
      <c r="K384" s="64"/>
    </row>
    <row r="385" spans="4:11" ht="39.950000000000003" customHeight="1">
      <c r="D385" s="64"/>
      <c r="E385" s="64"/>
      <c r="F385" s="64"/>
      <c r="G385" s="64"/>
      <c r="H385" s="64"/>
      <c r="I385" s="64"/>
      <c r="J385" s="64"/>
      <c r="K385" s="64"/>
    </row>
    <row r="386" spans="4:11" ht="39.950000000000003" customHeight="1">
      <c r="D386" s="64"/>
      <c r="E386" s="64"/>
      <c r="F386" s="64"/>
      <c r="G386" s="64"/>
      <c r="H386" s="64"/>
      <c r="I386" s="64"/>
      <c r="J386" s="64"/>
      <c r="K386" s="64"/>
    </row>
    <row r="387" spans="4:11" ht="39.950000000000003" customHeight="1">
      <c r="D387" s="64"/>
      <c r="E387" s="64"/>
      <c r="F387" s="64"/>
      <c r="G387" s="64"/>
      <c r="H387" s="64"/>
      <c r="I387" s="64"/>
      <c r="J387" s="64"/>
      <c r="K387" s="64"/>
    </row>
    <row r="388" spans="4:11" ht="39.950000000000003" customHeight="1">
      <c r="D388" s="64"/>
      <c r="E388" s="64"/>
      <c r="F388" s="64"/>
      <c r="G388" s="64"/>
      <c r="H388" s="64"/>
      <c r="I388" s="64"/>
      <c r="J388" s="64"/>
      <c r="K388" s="64"/>
    </row>
    <row r="389" spans="4:11" ht="39.950000000000003" customHeight="1">
      <c r="D389" s="64"/>
      <c r="E389" s="64"/>
      <c r="F389" s="64"/>
      <c r="G389" s="64"/>
      <c r="H389" s="64"/>
      <c r="I389" s="64"/>
      <c r="J389" s="64"/>
      <c r="K389" s="64"/>
    </row>
    <row r="390" spans="4:11" ht="39.950000000000003" customHeight="1">
      <c r="D390" s="64"/>
      <c r="E390" s="64"/>
      <c r="F390" s="64"/>
      <c r="G390" s="64"/>
      <c r="H390" s="64"/>
      <c r="I390" s="64"/>
      <c r="J390" s="64"/>
      <c r="K390" s="64"/>
    </row>
    <row r="391" spans="4:11" ht="39.950000000000003" customHeight="1">
      <c r="D391" s="64"/>
      <c r="E391" s="64"/>
      <c r="F391" s="64"/>
      <c r="G391" s="64"/>
      <c r="H391" s="64"/>
      <c r="I391" s="64"/>
      <c r="J391" s="64"/>
      <c r="K391" s="64"/>
    </row>
    <row r="392" spans="4:11" ht="39.950000000000003" customHeight="1">
      <c r="D392" s="64"/>
      <c r="E392" s="64"/>
      <c r="F392" s="64"/>
      <c r="G392" s="64"/>
      <c r="H392" s="64"/>
      <c r="I392" s="64"/>
      <c r="J392" s="64"/>
      <c r="K392" s="64"/>
    </row>
    <row r="393" spans="4:11" ht="39.950000000000003" customHeight="1">
      <c r="D393" s="64"/>
      <c r="E393" s="64"/>
      <c r="F393" s="64"/>
      <c r="G393" s="64"/>
      <c r="H393" s="64"/>
      <c r="I393" s="64"/>
      <c r="J393" s="64"/>
      <c r="K393" s="64"/>
    </row>
    <row r="394" spans="4:11" ht="39.950000000000003" customHeight="1">
      <c r="D394" s="64"/>
      <c r="E394" s="64"/>
      <c r="F394" s="64"/>
      <c r="G394" s="64"/>
      <c r="H394" s="64"/>
      <c r="I394" s="64"/>
      <c r="J394" s="64"/>
      <c r="K394" s="64"/>
    </row>
    <row r="395" spans="4:11" ht="39.950000000000003" customHeight="1">
      <c r="D395" s="64"/>
      <c r="E395" s="64"/>
      <c r="F395" s="64"/>
      <c r="G395" s="64"/>
      <c r="H395" s="64"/>
      <c r="I395" s="64"/>
      <c r="J395" s="64"/>
      <c r="K395" s="64"/>
    </row>
    <row r="396" spans="4:11" ht="39.950000000000003" customHeight="1">
      <c r="D396" s="64"/>
      <c r="E396" s="64"/>
      <c r="F396" s="64"/>
      <c r="G396" s="64"/>
      <c r="H396" s="64"/>
      <c r="I396" s="64"/>
      <c r="J396" s="64"/>
      <c r="K396" s="64"/>
    </row>
    <row r="397" spans="4:11" ht="39.950000000000003" customHeight="1">
      <c r="D397" s="64"/>
      <c r="E397" s="64"/>
      <c r="F397" s="64"/>
      <c r="G397" s="64"/>
      <c r="H397" s="64"/>
      <c r="I397" s="64"/>
      <c r="J397" s="64"/>
      <c r="K397" s="64"/>
    </row>
    <row r="398" spans="4:11" ht="39.950000000000003" customHeight="1">
      <c r="D398" s="64"/>
      <c r="E398" s="64"/>
      <c r="F398" s="64"/>
      <c r="G398" s="64"/>
      <c r="H398" s="64"/>
      <c r="I398" s="64"/>
      <c r="J398" s="64"/>
      <c r="K398" s="64"/>
    </row>
    <row r="399" spans="4:11" ht="39.950000000000003" customHeight="1">
      <c r="D399" s="64"/>
      <c r="E399" s="64"/>
      <c r="F399" s="64"/>
      <c r="G399" s="64"/>
      <c r="H399" s="64"/>
      <c r="I399" s="64"/>
      <c r="J399" s="64"/>
      <c r="K399" s="64"/>
    </row>
    <row r="400" spans="4:11" ht="39.950000000000003" customHeight="1">
      <c r="D400" s="64"/>
      <c r="E400" s="64"/>
      <c r="F400" s="64"/>
      <c r="G400" s="64"/>
      <c r="H400" s="64"/>
      <c r="I400" s="64"/>
      <c r="J400" s="64"/>
      <c r="K400" s="64"/>
    </row>
    <row r="401" spans="4:11" ht="39.950000000000003" customHeight="1">
      <c r="D401" s="64"/>
      <c r="E401" s="64"/>
      <c r="F401" s="64"/>
      <c r="G401" s="64"/>
      <c r="H401" s="64"/>
      <c r="I401" s="64"/>
      <c r="J401" s="64"/>
      <c r="K401" s="64"/>
    </row>
    <row r="402" spans="4:11" ht="39.950000000000003" customHeight="1">
      <c r="D402" s="64"/>
      <c r="E402" s="64"/>
      <c r="F402" s="64"/>
      <c r="G402" s="64"/>
      <c r="H402" s="64"/>
      <c r="I402" s="64"/>
      <c r="J402" s="64"/>
      <c r="K402" s="64"/>
    </row>
    <row r="403" spans="4:11" ht="39.950000000000003" customHeight="1">
      <c r="D403" s="64"/>
      <c r="E403" s="64"/>
      <c r="F403" s="64"/>
      <c r="G403" s="64"/>
      <c r="H403" s="64"/>
      <c r="I403" s="64"/>
      <c r="J403" s="64"/>
      <c r="K403" s="64"/>
    </row>
    <row r="404" spans="4:11" ht="39.950000000000003" customHeight="1">
      <c r="D404" s="64"/>
      <c r="E404" s="64"/>
      <c r="F404" s="64"/>
      <c r="G404" s="64"/>
      <c r="H404" s="64"/>
      <c r="I404" s="64"/>
      <c r="J404" s="64"/>
      <c r="K404" s="64"/>
    </row>
    <row r="405" spans="4:11" ht="39.950000000000003" customHeight="1">
      <c r="D405" s="64"/>
      <c r="E405" s="64"/>
      <c r="F405" s="64"/>
      <c r="G405" s="64"/>
      <c r="H405" s="64"/>
      <c r="I405" s="64"/>
      <c r="J405" s="64"/>
      <c r="K405" s="64"/>
    </row>
    <row r="406" spans="4:11" ht="39.950000000000003" customHeight="1">
      <c r="D406" s="64"/>
      <c r="E406" s="64"/>
      <c r="F406" s="64"/>
      <c r="G406" s="64"/>
      <c r="H406" s="64"/>
      <c r="I406" s="64"/>
      <c r="J406" s="64"/>
      <c r="K406" s="64"/>
    </row>
    <row r="407" spans="4:11" ht="39.950000000000003" customHeight="1">
      <c r="D407" s="64"/>
      <c r="E407" s="64"/>
      <c r="F407" s="64"/>
      <c r="G407" s="64"/>
      <c r="H407" s="64"/>
      <c r="I407" s="64"/>
      <c r="J407" s="64"/>
      <c r="K407" s="64"/>
    </row>
    <row r="408" spans="4:11" ht="39.950000000000003" customHeight="1">
      <c r="D408" s="64"/>
      <c r="E408" s="64"/>
      <c r="F408" s="64"/>
      <c r="G408" s="64"/>
      <c r="H408" s="64"/>
      <c r="I408" s="64"/>
      <c r="J408" s="64"/>
      <c r="K408" s="64"/>
    </row>
    <row r="409" spans="4:11" ht="39.950000000000003" customHeight="1">
      <c r="D409" s="64"/>
      <c r="E409" s="64"/>
      <c r="F409" s="64"/>
      <c r="G409" s="64"/>
      <c r="H409" s="64"/>
      <c r="I409" s="64"/>
      <c r="J409" s="64"/>
      <c r="K409" s="64"/>
    </row>
    <row r="410" spans="4:11" ht="39.950000000000003" customHeight="1">
      <c r="D410" s="64"/>
      <c r="E410" s="64"/>
      <c r="F410" s="64"/>
      <c r="G410" s="64"/>
      <c r="H410" s="64"/>
      <c r="I410" s="64"/>
      <c r="J410" s="64"/>
      <c r="K410" s="64"/>
    </row>
    <row r="411" spans="4:11" ht="39.950000000000003" customHeight="1">
      <c r="D411" s="64"/>
      <c r="E411" s="64"/>
      <c r="F411" s="64"/>
      <c r="G411" s="64"/>
      <c r="H411" s="64"/>
      <c r="I411" s="64"/>
      <c r="J411" s="64"/>
      <c r="K411" s="64"/>
    </row>
    <row r="412" spans="4:11" ht="39.950000000000003" customHeight="1">
      <c r="D412" s="64"/>
      <c r="E412" s="64"/>
      <c r="F412" s="64"/>
      <c r="G412" s="64"/>
      <c r="H412" s="64"/>
      <c r="I412" s="64"/>
      <c r="J412" s="64"/>
      <c r="K412" s="64"/>
    </row>
    <row r="413" spans="4:11" ht="39.950000000000003" customHeight="1">
      <c r="D413" s="64"/>
      <c r="E413" s="64"/>
      <c r="F413" s="64"/>
      <c r="G413" s="64"/>
      <c r="H413" s="64"/>
      <c r="I413" s="64"/>
      <c r="J413" s="64"/>
      <c r="K413" s="64"/>
    </row>
    <row r="414" spans="4:11" ht="39.950000000000003" customHeight="1">
      <c r="D414" s="64"/>
      <c r="E414" s="64"/>
      <c r="F414" s="64"/>
      <c r="G414" s="64"/>
      <c r="H414" s="64"/>
      <c r="I414" s="64"/>
      <c r="J414" s="64"/>
      <c r="K414" s="64"/>
    </row>
    <row r="415" spans="4:11" ht="39.950000000000003" customHeight="1">
      <c r="D415" s="64"/>
      <c r="E415" s="64"/>
      <c r="F415" s="64"/>
      <c r="G415" s="64"/>
      <c r="H415" s="64"/>
      <c r="I415" s="64"/>
      <c r="J415" s="64"/>
      <c r="K415" s="64"/>
    </row>
    <row r="416" spans="4:11" ht="39.950000000000003" customHeight="1">
      <c r="D416" s="64"/>
      <c r="E416" s="64"/>
      <c r="F416" s="64"/>
      <c r="G416" s="64"/>
      <c r="H416" s="64"/>
      <c r="I416" s="64"/>
      <c r="J416" s="64"/>
      <c r="K416" s="64"/>
    </row>
    <row r="417" spans="4:11" ht="39.950000000000003" customHeight="1">
      <c r="D417" s="64"/>
      <c r="E417" s="64"/>
      <c r="F417" s="64"/>
      <c r="G417" s="64"/>
      <c r="H417" s="64"/>
      <c r="I417" s="64"/>
      <c r="J417" s="64"/>
      <c r="K417" s="64"/>
    </row>
    <row r="418" spans="4:11" ht="39.950000000000003" customHeight="1">
      <c r="D418" s="64"/>
      <c r="E418" s="64"/>
      <c r="F418" s="64"/>
      <c r="G418" s="64"/>
      <c r="H418" s="64"/>
      <c r="I418" s="64"/>
      <c r="J418" s="64"/>
      <c r="K418" s="64"/>
    </row>
    <row r="419" spans="4:11" ht="39.950000000000003" customHeight="1">
      <c r="D419" s="64"/>
      <c r="E419" s="64"/>
      <c r="F419" s="64"/>
      <c r="G419" s="64"/>
      <c r="H419" s="64"/>
      <c r="I419" s="64"/>
      <c r="J419" s="64"/>
      <c r="K419" s="64"/>
    </row>
    <row r="420" spans="4:11" ht="39.950000000000003" customHeight="1">
      <c r="D420" s="64"/>
      <c r="E420" s="64"/>
      <c r="F420" s="64"/>
      <c r="G420" s="64"/>
      <c r="H420" s="64"/>
      <c r="I420" s="64"/>
      <c r="J420" s="64"/>
      <c r="K420" s="64"/>
    </row>
    <row r="421" spans="4:11" ht="39.950000000000003" customHeight="1">
      <c r="D421" s="64"/>
      <c r="E421" s="64"/>
      <c r="F421" s="64"/>
      <c r="G421" s="64"/>
      <c r="H421" s="64"/>
      <c r="I421" s="64"/>
      <c r="J421" s="64"/>
      <c r="K421" s="64"/>
    </row>
    <row r="422" spans="4:11" ht="39.950000000000003" customHeight="1">
      <c r="D422" s="64"/>
      <c r="E422" s="64"/>
      <c r="F422" s="64"/>
      <c r="G422" s="64"/>
      <c r="H422" s="64"/>
      <c r="I422" s="64"/>
      <c r="J422" s="64"/>
      <c r="K422" s="64"/>
    </row>
    <row r="423" spans="4:11" ht="39.950000000000003" customHeight="1">
      <c r="D423" s="64"/>
      <c r="E423" s="64"/>
      <c r="F423" s="64"/>
      <c r="G423" s="64"/>
      <c r="H423" s="64"/>
      <c r="I423" s="64"/>
      <c r="J423" s="64"/>
      <c r="K423" s="64"/>
    </row>
    <row r="424" spans="4:11" ht="39.950000000000003" customHeight="1">
      <c r="D424" s="64"/>
      <c r="E424" s="64"/>
      <c r="F424" s="64"/>
      <c r="G424" s="64"/>
      <c r="H424" s="64"/>
      <c r="I424" s="64"/>
      <c r="J424" s="64"/>
      <c r="K424" s="64"/>
    </row>
    <row r="425" spans="4:11" ht="39.950000000000003" customHeight="1">
      <c r="D425" s="64"/>
      <c r="E425" s="64"/>
      <c r="F425" s="64"/>
      <c r="G425" s="64"/>
      <c r="H425" s="64"/>
      <c r="I425" s="64"/>
      <c r="J425" s="64"/>
      <c r="K425" s="64"/>
    </row>
    <row r="426" spans="4:11" ht="39.950000000000003" customHeight="1">
      <c r="D426" s="64"/>
      <c r="E426" s="64"/>
      <c r="F426" s="64"/>
      <c r="G426" s="64"/>
      <c r="H426" s="64"/>
      <c r="I426" s="64"/>
      <c r="J426" s="64"/>
      <c r="K426" s="64"/>
    </row>
    <row r="427" spans="4:11" ht="39.950000000000003" customHeight="1">
      <c r="D427" s="64"/>
      <c r="E427" s="64"/>
      <c r="F427" s="64"/>
      <c r="G427" s="64"/>
      <c r="H427" s="64"/>
      <c r="I427" s="64"/>
      <c r="J427" s="64"/>
      <c r="K427" s="64"/>
    </row>
    <row r="428" spans="4:11" ht="39.950000000000003" customHeight="1">
      <c r="D428" s="64"/>
      <c r="E428" s="64"/>
      <c r="F428" s="64"/>
      <c r="G428" s="64"/>
      <c r="H428" s="64"/>
      <c r="I428" s="64"/>
      <c r="J428" s="64"/>
      <c r="K428" s="64"/>
    </row>
    <row r="429" spans="4:11" ht="39.950000000000003" customHeight="1">
      <c r="D429" s="64"/>
      <c r="E429" s="64"/>
      <c r="F429" s="64"/>
      <c r="G429" s="64"/>
      <c r="H429" s="64"/>
      <c r="I429" s="64"/>
      <c r="J429" s="64"/>
      <c r="K429" s="64"/>
    </row>
    <row r="430" spans="4:11" ht="39.950000000000003" customHeight="1">
      <c r="D430" s="64"/>
      <c r="E430" s="64"/>
      <c r="F430" s="64"/>
      <c r="G430" s="64"/>
      <c r="H430" s="64"/>
      <c r="I430" s="64"/>
      <c r="J430" s="64"/>
      <c r="K430" s="64"/>
    </row>
    <row r="431" spans="4:11" ht="39.950000000000003" customHeight="1">
      <c r="D431" s="64"/>
      <c r="E431" s="64"/>
      <c r="F431" s="64"/>
      <c r="G431" s="64"/>
      <c r="H431" s="64"/>
      <c r="I431" s="64"/>
      <c r="J431" s="64"/>
      <c r="K431" s="64"/>
    </row>
    <row r="432" spans="4:11" ht="39.950000000000003" customHeight="1">
      <c r="D432" s="64"/>
      <c r="E432" s="64"/>
      <c r="F432" s="64"/>
      <c r="G432" s="64"/>
      <c r="H432" s="64"/>
      <c r="I432" s="64"/>
      <c r="J432" s="64"/>
      <c r="K432" s="64"/>
    </row>
    <row r="433" spans="4:11" ht="39.950000000000003" customHeight="1">
      <c r="D433" s="64"/>
      <c r="E433" s="64"/>
      <c r="F433" s="64"/>
      <c r="G433" s="64"/>
      <c r="H433" s="64"/>
      <c r="I433" s="64"/>
      <c r="J433" s="64"/>
      <c r="K433" s="64"/>
    </row>
    <row r="434" spans="4:11" ht="39.950000000000003" customHeight="1">
      <c r="D434" s="64"/>
      <c r="E434" s="64"/>
      <c r="F434" s="64"/>
      <c r="G434" s="64"/>
      <c r="H434" s="64"/>
      <c r="I434" s="64"/>
      <c r="J434" s="64"/>
      <c r="K434" s="64"/>
    </row>
    <row r="435" spans="4:11" ht="39.950000000000003" customHeight="1">
      <c r="D435" s="64"/>
      <c r="E435" s="64"/>
      <c r="F435" s="64"/>
      <c r="G435" s="64"/>
      <c r="H435" s="64"/>
      <c r="I435" s="64"/>
      <c r="J435" s="64"/>
      <c r="K435" s="64"/>
    </row>
    <row r="436" spans="4:11" ht="39.950000000000003" customHeight="1">
      <c r="D436" s="64"/>
      <c r="E436" s="64"/>
      <c r="F436" s="64"/>
      <c r="G436" s="64"/>
      <c r="H436" s="64"/>
      <c r="I436" s="64"/>
      <c r="J436" s="64"/>
      <c r="K436" s="64"/>
    </row>
    <row r="437" spans="4:11" ht="39.950000000000003" customHeight="1">
      <c r="D437" s="64"/>
      <c r="E437" s="64"/>
      <c r="F437" s="64"/>
      <c r="G437" s="64"/>
      <c r="H437" s="64"/>
      <c r="I437" s="64"/>
      <c r="J437" s="64"/>
      <c r="K437" s="64"/>
    </row>
    <row r="438" spans="4:11" ht="39.950000000000003" customHeight="1">
      <c r="D438" s="64"/>
      <c r="E438" s="64"/>
      <c r="F438" s="64"/>
      <c r="G438" s="64"/>
      <c r="H438" s="64"/>
      <c r="I438" s="64"/>
      <c r="J438" s="64"/>
      <c r="K438" s="64"/>
    </row>
    <row r="439" spans="4:11" ht="39.950000000000003" customHeight="1">
      <c r="D439" s="64"/>
      <c r="E439" s="64"/>
      <c r="F439" s="64"/>
      <c r="G439" s="64"/>
      <c r="H439" s="64"/>
      <c r="I439" s="64"/>
      <c r="J439" s="64"/>
      <c r="K439" s="64"/>
    </row>
    <row r="440" spans="4:11" ht="39.950000000000003" customHeight="1">
      <c r="D440" s="64"/>
      <c r="E440" s="64"/>
      <c r="F440" s="64"/>
      <c r="G440" s="64"/>
      <c r="H440" s="64"/>
      <c r="I440" s="64"/>
      <c r="J440" s="64"/>
      <c r="K440" s="64"/>
    </row>
    <row r="441" spans="4:11" ht="39.950000000000003" customHeight="1">
      <c r="D441" s="64"/>
      <c r="E441" s="64"/>
      <c r="F441" s="64"/>
      <c r="G441" s="64"/>
      <c r="H441" s="64"/>
      <c r="I441" s="64"/>
      <c r="J441" s="64"/>
      <c r="K441" s="64"/>
    </row>
    <row r="442" spans="4:11" ht="39.950000000000003" customHeight="1">
      <c r="D442" s="64"/>
      <c r="E442" s="64"/>
      <c r="F442" s="64"/>
      <c r="G442" s="64"/>
      <c r="H442" s="64"/>
      <c r="I442" s="64"/>
      <c r="J442" s="64"/>
      <c r="K442" s="64"/>
    </row>
    <row r="443" spans="4:11" ht="39.950000000000003" customHeight="1">
      <c r="D443" s="64"/>
      <c r="E443" s="64"/>
      <c r="F443" s="64"/>
      <c r="G443" s="64"/>
      <c r="H443" s="64"/>
      <c r="I443" s="64"/>
      <c r="J443" s="64"/>
      <c r="K443" s="64"/>
    </row>
    <row r="444" spans="4:11" ht="39.950000000000003" customHeight="1">
      <c r="D444" s="64"/>
      <c r="E444" s="64"/>
      <c r="F444" s="64"/>
      <c r="G444" s="64"/>
      <c r="H444" s="64"/>
      <c r="I444" s="64"/>
      <c r="J444" s="64"/>
      <c r="K444" s="64"/>
    </row>
    <row r="445" spans="4:11" ht="39.950000000000003" customHeight="1">
      <c r="D445" s="64"/>
      <c r="E445" s="64"/>
      <c r="F445" s="64"/>
      <c r="G445" s="64"/>
      <c r="H445" s="64"/>
      <c r="I445" s="64"/>
      <c r="J445" s="64"/>
      <c r="K445" s="64"/>
    </row>
    <row r="446" spans="4:11" ht="39.950000000000003" customHeight="1">
      <c r="D446" s="64"/>
      <c r="E446" s="64"/>
      <c r="F446" s="64"/>
      <c r="G446" s="64"/>
      <c r="H446" s="64"/>
      <c r="I446" s="64"/>
      <c r="J446" s="64"/>
      <c r="K446" s="64"/>
    </row>
    <row r="447" spans="4:11" ht="39.950000000000003" customHeight="1">
      <c r="D447" s="64"/>
      <c r="E447" s="64"/>
      <c r="F447" s="64"/>
      <c r="G447" s="64"/>
      <c r="H447" s="64"/>
      <c r="I447" s="64"/>
      <c r="J447" s="64"/>
      <c r="K447" s="64"/>
    </row>
    <row r="448" spans="4:11" ht="39.950000000000003" customHeight="1">
      <c r="D448" s="64"/>
      <c r="E448" s="64"/>
      <c r="F448" s="64"/>
      <c r="G448" s="64"/>
      <c r="H448" s="64"/>
      <c r="I448" s="64"/>
      <c r="J448" s="64"/>
      <c r="K448" s="64"/>
    </row>
    <row r="449" spans="4:11" ht="39.950000000000003" customHeight="1">
      <c r="D449" s="64"/>
      <c r="E449" s="64"/>
      <c r="F449" s="64"/>
      <c r="G449" s="64"/>
      <c r="H449" s="64"/>
      <c r="I449" s="64"/>
      <c r="J449" s="64"/>
      <c r="K449" s="64"/>
    </row>
    <row r="450" spans="4:11" ht="39.950000000000003" customHeight="1">
      <c r="D450" s="64"/>
      <c r="E450" s="64"/>
      <c r="F450" s="64"/>
      <c r="G450" s="64"/>
      <c r="H450" s="64"/>
      <c r="I450" s="64"/>
      <c r="J450" s="64"/>
      <c r="K450" s="64"/>
    </row>
    <row r="451" spans="4:11" ht="39.950000000000003" customHeight="1">
      <c r="D451" s="64"/>
      <c r="E451" s="64"/>
      <c r="F451" s="64"/>
      <c r="G451" s="64"/>
      <c r="H451" s="64"/>
      <c r="I451" s="64"/>
      <c r="J451" s="64"/>
      <c r="K451" s="64"/>
    </row>
    <row r="452" spans="4:11" ht="39.950000000000003" customHeight="1">
      <c r="D452" s="64"/>
      <c r="E452" s="64"/>
      <c r="F452" s="64"/>
      <c r="G452" s="64"/>
      <c r="H452" s="64"/>
      <c r="I452" s="64"/>
      <c r="J452" s="64"/>
      <c r="K452" s="64"/>
    </row>
    <row r="453" spans="4:11" ht="39.950000000000003" customHeight="1">
      <c r="D453" s="64"/>
      <c r="E453" s="64"/>
      <c r="F453" s="64"/>
      <c r="G453" s="64"/>
      <c r="H453" s="64"/>
      <c r="I453" s="64"/>
      <c r="J453" s="64"/>
      <c r="K453" s="64"/>
    </row>
    <row r="454" spans="4:11" ht="39.950000000000003" customHeight="1">
      <c r="D454" s="64"/>
      <c r="E454" s="64"/>
      <c r="F454" s="64"/>
      <c r="G454" s="64"/>
      <c r="H454" s="64"/>
      <c r="I454" s="64"/>
      <c r="J454" s="64"/>
      <c r="K454" s="64"/>
    </row>
    <row r="455" spans="4:11" ht="39.950000000000003" customHeight="1">
      <c r="D455" s="64"/>
      <c r="E455" s="64"/>
      <c r="F455" s="64"/>
      <c r="G455" s="64"/>
      <c r="H455" s="64"/>
      <c r="I455" s="64"/>
      <c r="J455" s="64"/>
      <c r="K455" s="64"/>
    </row>
    <row r="456" spans="4:11" ht="39.950000000000003" customHeight="1">
      <c r="D456" s="64"/>
      <c r="E456" s="64"/>
      <c r="F456" s="64"/>
      <c r="G456" s="64"/>
      <c r="H456" s="64"/>
      <c r="I456" s="64"/>
      <c r="J456" s="64"/>
      <c r="K456" s="64"/>
    </row>
    <row r="457" spans="4:11" ht="39.950000000000003" customHeight="1">
      <c r="D457" s="64"/>
      <c r="E457" s="64"/>
      <c r="F457" s="64"/>
      <c r="G457" s="64"/>
      <c r="H457" s="64"/>
      <c r="I457" s="64"/>
      <c r="J457" s="64"/>
      <c r="K457" s="64"/>
    </row>
    <row r="458" spans="4:11" ht="39.950000000000003" customHeight="1">
      <c r="D458" s="64"/>
      <c r="E458" s="64"/>
      <c r="F458" s="64"/>
      <c r="G458" s="64"/>
      <c r="H458" s="64"/>
      <c r="I458" s="64"/>
      <c r="J458" s="64"/>
      <c r="K458" s="64"/>
    </row>
    <row r="459" spans="4:11" ht="39.950000000000003" customHeight="1">
      <c r="D459" s="64"/>
      <c r="E459" s="64"/>
      <c r="F459" s="64"/>
      <c r="G459" s="64"/>
      <c r="H459" s="64"/>
      <c r="I459" s="64"/>
      <c r="J459" s="64"/>
      <c r="K459" s="64"/>
    </row>
    <row r="460" spans="4:11" ht="39.950000000000003" customHeight="1">
      <c r="D460" s="64"/>
      <c r="E460" s="64"/>
      <c r="F460" s="64"/>
      <c r="G460" s="64"/>
      <c r="H460" s="64"/>
      <c r="I460" s="64"/>
      <c r="J460" s="64"/>
      <c r="K460" s="64"/>
    </row>
    <row r="461" spans="4:11" ht="39.950000000000003" customHeight="1">
      <c r="D461" s="64"/>
      <c r="E461" s="64"/>
    </row>
  </sheetData>
  <mergeCells count="13">
    <mergeCell ref="B50:D50"/>
    <mergeCell ref="B51:D51"/>
    <mergeCell ref="A6:K6"/>
    <mergeCell ref="A7:K7"/>
    <mergeCell ref="A32:B32"/>
    <mergeCell ref="A15:B15"/>
    <mergeCell ref="A8:K8"/>
    <mergeCell ref="G50:H50"/>
    <mergeCell ref="A1:K1"/>
    <mergeCell ref="A2:K2"/>
    <mergeCell ref="A3:K3"/>
    <mergeCell ref="A4:K4"/>
    <mergeCell ref="A5:K5"/>
  </mergeCells>
  <phoneticPr fontId="18" type="noConversion"/>
  <printOptions horizontalCentered="1"/>
  <pageMargins left="0" right="0" top="0.59055118110236227" bottom="0.39370078740157483" header="0" footer="0"/>
  <pageSetup scale="5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2:R1691"/>
  <sheetViews>
    <sheetView topLeftCell="A70" zoomScaleNormal="100" workbookViewId="0">
      <selection activeCell="H98" sqref="H98"/>
    </sheetView>
  </sheetViews>
  <sheetFormatPr baseColWidth="10" defaultRowHeight="12.75"/>
  <cols>
    <col min="1" max="1" width="5.7109375" customWidth="1"/>
    <col min="2" max="2" width="6.7109375" customWidth="1"/>
    <col min="3" max="5" width="5.7109375" customWidth="1"/>
    <col min="6" max="6" width="12.28515625" bestFit="1" customWidth="1"/>
    <col min="7" max="7" width="62.7109375" customWidth="1"/>
    <col min="8" max="8" width="14.7109375" customWidth="1"/>
    <col min="9" max="9" width="13.5703125" customWidth="1"/>
    <col min="10" max="10" width="15.5703125" bestFit="1" customWidth="1"/>
    <col min="11" max="11" width="9.5703125" bestFit="1" customWidth="1"/>
    <col min="12" max="12" width="13.42578125" customWidth="1"/>
    <col min="13" max="13" width="17.7109375" bestFit="1" customWidth="1"/>
    <col min="14" max="14" width="17.28515625" bestFit="1" customWidth="1"/>
    <col min="15" max="15" width="17.7109375" bestFit="1" customWidth="1"/>
    <col min="16" max="16" width="17.5703125" bestFit="1" customWidth="1"/>
  </cols>
  <sheetData>
    <row r="2" spans="1:18" ht="18">
      <c r="A2" s="344" t="s">
        <v>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8" ht="15.7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8" ht="15.75">
      <c r="A4" s="345" t="s">
        <v>91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</row>
    <row r="5" spans="1:18" ht="14.25">
      <c r="A5" s="346" t="s">
        <v>305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</row>
    <row r="6" spans="1:18">
      <c r="A6" s="347" t="s">
        <v>4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</row>
    <row r="7" spans="1:18" ht="15">
      <c r="A7" s="18" t="s">
        <v>11</v>
      </c>
      <c r="B7" s="3"/>
      <c r="C7" s="3"/>
      <c r="D7" s="3"/>
      <c r="E7" s="3"/>
    </row>
    <row r="8" spans="1:18" ht="15">
      <c r="A8" s="18" t="s">
        <v>21</v>
      </c>
      <c r="B8" s="3"/>
      <c r="C8" s="5"/>
      <c r="D8" s="5"/>
      <c r="E8" s="5"/>
      <c r="F8" s="12"/>
    </row>
    <row r="9" spans="1:18">
      <c r="A9" s="18" t="s">
        <v>12</v>
      </c>
    </row>
    <row r="10" spans="1:18" ht="35.1" customHeight="1">
      <c r="A10" s="88" t="s">
        <v>31</v>
      </c>
      <c r="B10" s="88" t="s">
        <v>32</v>
      </c>
      <c r="C10" s="88" t="s">
        <v>10</v>
      </c>
      <c r="D10" s="88" t="s">
        <v>33</v>
      </c>
      <c r="E10" s="88" t="s">
        <v>34</v>
      </c>
      <c r="F10" s="88" t="s">
        <v>35</v>
      </c>
      <c r="G10" s="88" t="s">
        <v>36</v>
      </c>
      <c r="H10" s="88" t="s">
        <v>37</v>
      </c>
      <c r="I10" s="88" t="s">
        <v>38</v>
      </c>
      <c r="J10" s="88" t="s">
        <v>39</v>
      </c>
      <c r="K10" s="88" t="s">
        <v>20</v>
      </c>
      <c r="L10" s="88" t="s">
        <v>40</v>
      </c>
      <c r="M10" s="88" t="s">
        <v>41</v>
      </c>
      <c r="N10" s="88" t="s">
        <v>28</v>
      </c>
      <c r="O10" s="88" t="s">
        <v>18</v>
      </c>
      <c r="P10" s="88" t="s">
        <v>42</v>
      </c>
      <c r="Q10" s="89"/>
      <c r="R10" s="89"/>
    </row>
    <row r="11" spans="1:18" ht="15" customHeight="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1"/>
      <c r="L11" s="91"/>
      <c r="M11" s="91"/>
      <c r="N11" s="91"/>
      <c r="O11" s="91"/>
      <c r="P11" s="91"/>
      <c r="Q11" s="89"/>
      <c r="R11" s="89"/>
    </row>
    <row r="12" spans="1:18" ht="30" customHeight="1">
      <c r="A12" s="92"/>
      <c r="B12" s="92"/>
      <c r="C12" s="92"/>
      <c r="D12" s="92"/>
      <c r="E12" s="92"/>
      <c r="F12" s="92"/>
      <c r="G12" s="92"/>
      <c r="H12" s="92"/>
      <c r="I12" s="92"/>
      <c r="J12" s="359" t="s">
        <v>298</v>
      </c>
      <c r="K12" s="359"/>
      <c r="L12" s="359"/>
      <c r="M12" s="246">
        <v>883716827</v>
      </c>
      <c r="N12" s="245">
        <v>-587163151</v>
      </c>
      <c r="O12" s="244">
        <v>403316966</v>
      </c>
      <c r="P12" s="245">
        <v>-373049085</v>
      </c>
      <c r="Q12" s="89"/>
      <c r="R12" s="89"/>
    </row>
    <row r="13" spans="1:18" ht="5.0999999999999996" customHeight="1">
      <c r="A13" s="92"/>
      <c r="B13" s="92"/>
      <c r="C13" s="92"/>
      <c r="D13" s="92"/>
      <c r="E13" s="92"/>
      <c r="F13" s="92"/>
      <c r="G13" s="92"/>
      <c r="H13" s="92"/>
      <c r="I13" s="92"/>
      <c r="J13" s="122"/>
      <c r="K13" s="122"/>
      <c r="L13" s="122"/>
      <c r="M13" s="123"/>
      <c r="N13" s="121"/>
      <c r="O13" s="124"/>
      <c r="P13" s="121"/>
      <c r="Q13" s="89"/>
      <c r="R13" s="89"/>
    </row>
    <row r="14" spans="1:18" ht="30" customHeight="1">
      <c r="A14" s="362" t="s">
        <v>45</v>
      </c>
      <c r="B14" s="362"/>
      <c r="C14" s="362"/>
      <c r="D14" s="92"/>
      <c r="E14" s="92"/>
      <c r="F14" s="92"/>
      <c r="G14" s="92"/>
      <c r="H14" s="92"/>
      <c r="I14" s="92"/>
      <c r="J14" s="122"/>
      <c r="K14" s="122"/>
      <c r="L14" s="122"/>
      <c r="M14" s="123"/>
      <c r="N14" s="121"/>
      <c r="O14" s="124"/>
      <c r="P14" s="121"/>
      <c r="Q14" s="89"/>
      <c r="R14" s="89"/>
    </row>
    <row r="15" spans="1:18" ht="5.0999999999999996" customHeight="1"/>
    <row r="16" spans="1:18" ht="13.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139"/>
      <c r="L16" s="87"/>
      <c r="M16" s="137"/>
      <c r="N16" s="138"/>
      <c r="O16" s="89"/>
      <c r="P16" s="89"/>
    </row>
    <row r="17" spans="1:16" ht="13.5">
      <c r="A17" s="86"/>
      <c r="B17" s="86"/>
      <c r="C17" s="86"/>
      <c r="D17" s="86"/>
      <c r="E17" s="86"/>
      <c r="F17" s="86"/>
      <c r="G17" s="86"/>
      <c r="H17" s="86"/>
      <c r="I17" s="86"/>
      <c r="J17" s="140"/>
      <c r="K17" s="139"/>
      <c r="L17" s="87"/>
      <c r="M17" s="137"/>
      <c r="N17" s="137"/>
      <c r="O17" s="89"/>
      <c r="P17" s="89"/>
    </row>
    <row r="18" spans="1:16" ht="30" customHeight="1">
      <c r="A18" s="276"/>
      <c r="B18" s="276"/>
      <c r="C18" s="276"/>
      <c r="D18" s="276"/>
      <c r="E18" s="276"/>
      <c r="F18" s="276"/>
      <c r="G18" s="276"/>
      <c r="H18" s="277"/>
      <c r="I18" s="277"/>
      <c r="J18" s="360" t="s">
        <v>77</v>
      </c>
      <c r="K18" s="361"/>
      <c r="L18" s="361"/>
      <c r="M18" s="275">
        <f>SUM(M16:M17)</f>
        <v>0</v>
      </c>
      <c r="N18" s="285">
        <f>SUM(N16:N17)</f>
        <v>0</v>
      </c>
      <c r="O18" s="274"/>
      <c r="P18" s="274"/>
    </row>
    <row r="19" spans="1:16" ht="13.5">
      <c r="A19" s="86"/>
      <c r="B19" s="86"/>
      <c r="C19" s="86"/>
      <c r="D19" s="86"/>
      <c r="E19" s="86"/>
      <c r="F19" s="86"/>
      <c r="G19" s="86"/>
      <c r="H19" s="86"/>
      <c r="I19" s="86"/>
      <c r="J19" s="140"/>
      <c r="K19" s="139"/>
      <c r="L19" s="87"/>
      <c r="M19" s="137"/>
      <c r="N19" s="137"/>
      <c r="O19" s="89"/>
      <c r="P19" s="89"/>
    </row>
    <row r="20" spans="1:16" ht="13.5">
      <c r="A20" s="86"/>
      <c r="B20" s="86"/>
      <c r="C20" s="86"/>
      <c r="D20" s="86"/>
      <c r="E20" s="86"/>
      <c r="F20" s="86"/>
      <c r="G20" s="86"/>
      <c r="H20" s="86"/>
      <c r="I20" s="86"/>
      <c r="J20" s="140"/>
      <c r="K20" s="139"/>
      <c r="L20" s="87"/>
      <c r="M20" s="137"/>
      <c r="N20" s="137"/>
      <c r="O20" s="89"/>
      <c r="P20" s="89"/>
    </row>
    <row r="21" spans="1:16" ht="30" customHeight="1">
      <c r="A21" s="363" t="s">
        <v>47</v>
      </c>
      <c r="B21" s="363"/>
      <c r="C21" s="363"/>
      <c r="D21" s="86"/>
      <c r="E21" s="86"/>
      <c r="F21" s="86"/>
      <c r="G21" s="86"/>
      <c r="H21" s="87"/>
      <c r="I21" s="87"/>
      <c r="J21" s="120"/>
      <c r="K21" s="103"/>
      <c r="L21" s="103"/>
      <c r="M21" s="268"/>
      <c r="N21" s="268"/>
      <c r="O21" s="154"/>
      <c r="P21" s="154"/>
    </row>
    <row r="22" spans="1:16" ht="13.5">
      <c r="H22" s="1"/>
      <c r="I22" s="1"/>
      <c r="J22" s="1"/>
      <c r="K22" s="1"/>
      <c r="L22" s="1"/>
      <c r="M22" s="267"/>
      <c r="N22" s="267"/>
      <c r="O22" s="89"/>
      <c r="P22" s="89"/>
    </row>
    <row r="23" spans="1:16" ht="13.5">
      <c r="A23">
        <v>204</v>
      </c>
      <c r="B23">
        <v>3157</v>
      </c>
      <c r="C23">
        <v>1208</v>
      </c>
      <c r="D23">
        <v>3</v>
      </c>
      <c r="E23">
        <v>2</v>
      </c>
      <c r="F23" t="s">
        <v>313</v>
      </c>
      <c r="G23" t="s">
        <v>314</v>
      </c>
      <c r="H23" s="1" t="s">
        <v>126</v>
      </c>
      <c r="I23" s="1" t="s">
        <v>127</v>
      </c>
      <c r="J23" s="1">
        <v>1203200275</v>
      </c>
      <c r="K23" s="1" t="s">
        <v>315</v>
      </c>
      <c r="L23" s="1">
        <v>3598</v>
      </c>
      <c r="M23" s="267">
        <v>-10877.67</v>
      </c>
      <c r="N23" s="267">
        <v>10877.67</v>
      </c>
      <c r="O23" s="89"/>
      <c r="P23" s="89"/>
    </row>
    <row r="24" spans="1:16" ht="13.5">
      <c r="A24">
        <v>204</v>
      </c>
      <c r="B24">
        <v>3158</v>
      </c>
      <c r="C24">
        <v>1208</v>
      </c>
      <c r="D24">
        <v>3</v>
      </c>
      <c r="E24">
        <v>2</v>
      </c>
      <c r="F24" t="s">
        <v>316</v>
      </c>
      <c r="G24" t="s">
        <v>317</v>
      </c>
      <c r="H24" s="1" t="s">
        <v>126</v>
      </c>
      <c r="I24" s="1" t="s">
        <v>127</v>
      </c>
      <c r="J24" s="1">
        <v>1203200271</v>
      </c>
      <c r="K24" s="1" t="s">
        <v>315</v>
      </c>
      <c r="L24" s="1">
        <v>3598</v>
      </c>
      <c r="M24" s="267">
        <v>-10877.67</v>
      </c>
      <c r="N24" s="267">
        <v>10877.67</v>
      </c>
      <c r="O24" s="89"/>
      <c r="P24" s="89"/>
    </row>
    <row r="25" spans="1:16" ht="13.5">
      <c r="A25">
        <v>204</v>
      </c>
      <c r="B25">
        <v>3442</v>
      </c>
      <c r="C25">
        <v>1208</v>
      </c>
      <c r="D25">
        <v>1</v>
      </c>
      <c r="E25">
        <v>2</v>
      </c>
      <c r="F25" t="s">
        <v>318</v>
      </c>
      <c r="G25" t="s">
        <v>128</v>
      </c>
      <c r="H25" s="1" t="s">
        <v>129</v>
      </c>
      <c r="I25" s="1" t="s">
        <v>130</v>
      </c>
      <c r="J25" s="1" t="s">
        <v>125</v>
      </c>
      <c r="K25" s="1" t="s">
        <v>319</v>
      </c>
      <c r="L25" s="1">
        <v>160556</v>
      </c>
      <c r="M25" s="267">
        <v>-5077.8</v>
      </c>
      <c r="N25" s="267">
        <v>4874.6899999999996</v>
      </c>
      <c r="O25" s="89"/>
      <c r="P25" s="89"/>
    </row>
    <row r="26" spans="1:16" ht="13.5">
      <c r="A26">
        <v>204</v>
      </c>
      <c r="B26">
        <v>3445</v>
      </c>
      <c r="C26">
        <v>1208</v>
      </c>
      <c r="D26">
        <v>1</v>
      </c>
      <c r="E26">
        <v>2</v>
      </c>
      <c r="F26" t="s">
        <v>320</v>
      </c>
      <c r="G26" t="s">
        <v>128</v>
      </c>
      <c r="H26" s="1" t="s">
        <v>129</v>
      </c>
      <c r="I26" s="1" t="s">
        <v>130</v>
      </c>
      <c r="J26" s="1" t="s">
        <v>125</v>
      </c>
      <c r="K26" s="1" t="s">
        <v>319</v>
      </c>
      <c r="L26" s="1">
        <v>160556</v>
      </c>
      <c r="M26" s="267">
        <v>-5077.8</v>
      </c>
      <c r="N26" s="267">
        <v>4874.6899999999996</v>
      </c>
      <c r="O26" s="89"/>
      <c r="P26" s="89"/>
    </row>
    <row r="27" spans="1:16" ht="13.5">
      <c r="A27">
        <v>204</v>
      </c>
      <c r="B27">
        <v>3447</v>
      </c>
      <c r="C27">
        <v>1208</v>
      </c>
      <c r="D27">
        <v>1</v>
      </c>
      <c r="E27">
        <v>2</v>
      </c>
      <c r="F27" t="s">
        <v>321</v>
      </c>
      <c r="G27" t="s">
        <v>128</v>
      </c>
      <c r="H27" s="1" t="s">
        <v>129</v>
      </c>
      <c r="I27" s="1" t="s">
        <v>130</v>
      </c>
      <c r="J27" s="1" t="s">
        <v>125</v>
      </c>
      <c r="K27" s="1" t="s">
        <v>319</v>
      </c>
      <c r="L27" s="1">
        <v>160556</v>
      </c>
      <c r="M27" s="267">
        <v>-5077.8</v>
      </c>
      <c r="N27" s="267">
        <v>4874.6899999999996</v>
      </c>
      <c r="O27" s="89"/>
      <c r="P27" s="89"/>
    </row>
    <row r="28" spans="1:16" ht="13.5">
      <c r="A28">
        <v>204</v>
      </c>
      <c r="B28">
        <v>3449</v>
      </c>
      <c r="C28">
        <v>1208</v>
      </c>
      <c r="D28">
        <v>1</v>
      </c>
      <c r="E28">
        <v>2</v>
      </c>
      <c r="F28" t="s">
        <v>322</v>
      </c>
      <c r="G28" t="s">
        <v>128</v>
      </c>
      <c r="H28" s="1" t="s">
        <v>129</v>
      </c>
      <c r="I28" s="1" t="s">
        <v>130</v>
      </c>
      <c r="J28" s="1" t="s">
        <v>125</v>
      </c>
      <c r="K28" s="1" t="s">
        <v>319</v>
      </c>
      <c r="L28" s="1">
        <v>160556</v>
      </c>
      <c r="M28" s="267">
        <v>-5077.8</v>
      </c>
      <c r="N28" s="267">
        <v>4874.6899999999996</v>
      </c>
      <c r="O28" s="89"/>
      <c r="P28" s="89"/>
    </row>
    <row r="29" spans="1:16" ht="13.5">
      <c r="A29">
        <v>204</v>
      </c>
      <c r="B29">
        <v>4346</v>
      </c>
      <c r="C29">
        <v>1208</v>
      </c>
      <c r="D29">
        <v>1</v>
      </c>
      <c r="E29">
        <v>2</v>
      </c>
      <c r="F29" t="s">
        <v>323</v>
      </c>
      <c r="G29" t="s">
        <v>132</v>
      </c>
      <c r="H29" s="1" t="s">
        <v>133</v>
      </c>
      <c r="I29" s="1" t="s">
        <v>134</v>
      </c>
      <c r="J29" s="1" t="s">
        <v>324</v>
      </c>
      <c r="K29" s="1" t="s">
        <v>325</v>
      </c>
      <c r="L29" s="1">
        <v>472</v>
      </c>
      <c r="M29" s="267">
        <v>-2160</v>
      </c>
      <c r="N29" s="267">
        <v>1051.2</v>
      </c>
      <c r="O29" s="89"/>
      <c r="P29" s="89"/>
    </row>
    <row r="30" spans="1:16" ht="13.5">
      <c r="A30">
        <v>204</v>
      </c>
      <c r="B30">
        <v>4347</v>
      </c>
      <c r="C30">
        <v>1208</v>
      </c>
      <c r="D30">
        <v>1</v>
      </c>
      <c r="E30">
        <v>2</v>
      </c>
      <c r="F30" t="s">
        <v>326</v>
      </c>
      <c r="G30" t="s">
        <v>132</v>
      </c>
      <c r="H30" s="1" t="s">
        <v>133</v>
      </c>
      <c r="I30" s="1" t="s">
        <v>134</v>
      </c>
      <c r="J30" s="1" t="s">
        <v>327</v>
      </c>
      <c r="K30" s="1" t="s">
        <v>325</v>
      </c>
      <c r="L30" s="1">
        <v>472</v>
      </c>
      <c r="M30" s="267">
        <v>-2160</v>
      </c>
      <c r="N30" s="267">
        <v>1051.2</v>
      </c>
      <c r="O30" s="89"/>
      <c r="P30" s="89"/>
    </row>
    <row r="31" spans="1:16" ht="13.5">
      <c r="A31">
        <v>204</v>
      </c>
      <c r="B31">
        <v>4053</v>
      </c>
      <c r="C31">
        <v>1208</v>
      </c>
      <c r="D31">
        <v>1</v>
      </c>
      <c r="E31">
        <v>2</v>
      </c>
      <c r="F31" t="s">
        <v>328</v>
      </c>
      <c r="G31" t="s">
        <v>128</v>
      </c>
      <c r="H31" s="1" t="s">
        <v>146</v>
      </c>
      <c r="I31" s="1" t="s">
        <v>329</v>
      </c>
      <c r="J31" s="1" t="s">
        <v>125</v>
      </c>
      <c r="K31" s="1" t="s">
        <v>330</v>
      </c>
      <c r="L31" s="1">
        <v>41000</v>
      </c>
      <c r="M31" s="267">
        <v>-5780</v>
      </c>
      <c r="N31" s="267">
        <v>3699.2</v>
      </c>
      <c r="O31" s="89"/>
      <c r="P31" s="89"/>
    </row>
    <row r="32" spans="1:16" ht="13.5">
      <c r="A32">
        <v>204</v>
      </c>
      <c r="B32">
        <v>4057</v>
      </c>
      <c r="C32">
        <v>1208</v>
      </c>
      <c r="D32">
        <v>1</v>
      </c>
      <c r="E32">
        <v>2</v>
      </c>
      <c r="F32" t="s">
        <v>331</v>
      </c>
      <c r="G32" t="s">
        <v>128</v>
      </c>
      <c r="H32" s="1" t="s">
        <v>146</v>
      </c>
      <c r="I32" s="1" t="s">
        <v>329</v>
      </c>
      <c r="J32" s="1" t="s">
        <v>125</v>
      </c>
      <c r="K32" s="1" t="s">
        <v>330</v>
      </c>
      <c r="L32" s="1">
        <v>41000</v>
      </c>
      <c r="M32" s="267">
        <v>-5780</v>
      </c>
      <c r="N32" s="267">
        <v>3699.2</v>
      </c>
      <c r="O32" s="89"/>
      <c r="P32" s="89"/>
    </row>
    <row r="33" spans="1:16" ht="13.5">
      <c r="A33">
        <v>204</v>
      </c>
      <c r="B33">
        <v>4061</v>
      </c>
      <c r="C33">
        <v>1208</v>
      </c>
      <c r="D33">
        <v>1</v>
      </c>
      <c r="E33">
        <v>2</v>
      </c>
      <c r="F33" t="s">
        <v>332</v>
      </c>
      <c r="G33" t="s">
        <v>128</v>
      </c>
      <c r="H33" s="1" t="s">
        <v>146</v>
      </c>
      <c r="I33" s="1" t="s">
        <v>329</v>
      </c>
      <c r="J33" s="1" t="s">
        <v>125</v>
      </c>
      <c r="K33" s="1" t="s">
        <v>330</v>
      </c>
      <c r="L33" s="1">
        <v>41000</v>
      </c>
      <c r="M33" s="267">
        <v>-5780</v>
      </c>
      <c r="N33" s="267">
        <v>3699.2</v>
      </c>
      <c r="O33" s="89"/>
      <c r="P33" s="89"/>
    </row>
    <row r="34" spans="1:16" ht="13.5">
      <c r="A34">
        <v>204</v>
      </c>
      <c r="B34">
        <v>4081</v>
      </c>
      <c r="C34">
        <v>1208</v>
      </c>
      <c r="D34">
        <v>1</v>
      </c>
      <c r="E34">
        <v>2</v>
      </c>
      <c r="F34" t="s">
        <v>333</v>
      </c>
      <c r="G34" t="s">
        <v>128</v>
      </c>
      <c r="H34" s="1" t="s">
        <v>334</v>
      </c>
      <c r="I34" s="1" t="s">
        <v>124</v>
      </c>
      <c r="J34" s="1">
        <v>44817</v>
      </c>
      <c r="K34" s="1" t="s">
        <v>335</v>
      </c>
      <c r="L34" s="1">
        <v>40999</v>
      </c>
      <c r="M34" s="267">
        <v>-5780</v>
      </c>
      <c r="N34" s="267">
        <v>3699.2</v>
      </c>
      <c r="O34" s="89"/>
      <c r="P34" s="89"/>
    </row>
    <row r="35" spans="1:16" ht="13.5">
      <c r="A35">
        <v>204</v>
      </c>
      <c r="B35">
        <v>4084</v>
      </c>
      <c r="C35">
        <v>1208</v>
      </c>
      <c r="D35">
        <v>1</v>
      </c>
      <c r="E35">
        <v>2</v>
      </c>
      <c r="F35" t="s">
        <v>336</v>
      </c>
      <c r="G35" t="s">
        <v>128</v>
      </c>
      <c r="H35" s="1" t="s">
        <v>334</v>
      </c>
      <c r="I35" s="1" t="s">
        <v>124</v>
      </c>
      <c r="J35" s="1">
        <v>60629</v>
      </c>
      <c r="K35" s="1" t="s">
        <v>335</v>
      </c>
      <c r="L35" s="1">
        <v>40999</v>
      </c>
      <c r="M35" s="267">
        <v>-5780</v>
      </c>
      <c r="N35" s="267">
        <v>3699.2</v>
      </c>
      <c r="O35" s="89"/>
      <c r="P35" s="89"/>
    </row>
    <row r="36" spans="1:16" ht="13.5">
      <c r="A36">
        <v>204</v>
      </c>
      <c r="B36">
        <v>4090</v>
      </c>
      <c r="C36">
        <v>1208</v>
      </c>
      <c r="D36">
        <v>1</v>
      </c>
      <c r="E36">
        <v>2</v>
      </c>
      <c r="F36" t="s">
        <v>337</v>
      </c>
      <c r="G36" t="s">
        <v>128</v>
      </c>
      <c r="H36" s="1" t="s">
        <v>334</v>
      </c>
      <c r="I36" s="1" t="s">
        <v>124</v>
      </c>
      <c r="J36" s="1" t="s">
        <v>125</v>
      </c>
      <c r="K36" s="1" t="s">
        <v>335</v>
      </c>
      <c r="L36" s="1">
        <v>40999</v>
      </c>
      <c r="M36" s="267">
        <v>-5780</v>
      </c>
      <c r="N36" s="267">
        <v>3699.2</v>
      </c>
      <c r="O36" s="89"/>
      <c r="P36" s="89"/>
    </row>
    <row r="37" spans="1:16" ht="13.5">
      <c r="A37">
        <v>204</v>
      </c>
      <c r="B37">
        <v>4224</v>
      </c>
      <c r="C37">
        <v>1208</v>
      </c>
      <c r="D37">
        <v>1</v>
      </c>
      <c r="E37">
        <v>2</v>
      </c>
      <c r="F37" t="s">
        <v>338</v>
      </c>
      <c r="G37" t="s">
        <v>339</v>
      </c>
      <c r="H37" s="1" t="s">
        <v>340</v>
      </c>
      <c r="I37" s="1" t="s">
        <v>341</v>
      </c>
      <c r="J37" s="1" t="s">
        <v>342</v>
      </c>
      <c r="K37" s="1" t="s">
        <v>343</v>
      </c>
      <c r="L37" s="1">
        <v>5646</v>
      </c>
      <c r="M37" s="267">
        <v>-89999</v>
      </c>
      <c r="N37" s="267">
        <v>51599.43</v>
      </c>
      <c r="O37" s="89"/>
      <c r="P37" s="89"/>
    </row>
    <row r="38" spans="1:16" ht="13.5">
      <c r="A38">
        <v>204</v>
      </c>
      <c r="B38">
        <v>4226</v>
      </c>
      <c r="C38">
        <v>1208</v>
      </c>
      <c r="D38">
        <v>1</v>
      </c>
      <c r="E38">
        <v>1</v>
      </c>
      <c r="F38" t="s">
        <v>344</v>
      </c>
      <c r="G38" t="s">
        <v>345</v>
      </c>
      <c r="H38" s="1" t="s">
        <v>346</v>
      </c>
      <c r="I38" s="1" t="s">
        <v>347</v>
      </c>
      <c r="J38" s="1" t="s">
        <v>125</v>
      </c>
      <c r="K38" s="1" t="s">
        <v>343</v>
      </c>
      <c r="L38" s="1">
        <v>78917</v>
      </c>
      <c r="M38" s="267">
        <v>-274979</v>
      </c>
      <c r="N38" s="267">
        <v>170486.36</v>
      </c>
      <c r="O38" s="89"/>
      <c r="P38" s="89"/>
    </row>
    <row r="39" spans="1:16" ht="13.5">
      <c r="A39">
        <v>204</v>
      </c>
      <c r="B39">
        <v>4338</v>
      </c>
      <c r="C39">
        <v>1208</v>
      </c>
      <c r="D39">
        <v>1</v>
      </c>
      <c r="E39">
        <v>2</v>
      </c>
      <c r="F39" t="s">
        <v>348</v>
      </c>
      <c r="G39" t="s">
        <v>132</v>
      </c>
      <c r="H39" s="1" t="s">
        <v>133</v>
      </c>
      <c r="I39" s="1" t="s">
        <v>134</v>
      </c>
      <c r="J39" s="1" t="s">
        <v>349</v>
      </c>
      <c r="K39" s="1" t="s">
        <v>325</v>
      </c>
      <c r="L39" s="1">
        <v>472</v>
      </c>
      <c r="M39" s="267">
        <v>-2160</v>
      </c>
      <c r="N39" s="267">
        <v>1051.2</v>
      </c>
      <c r="O39" s="89"/>
      <c r="P39" s="89"/>
    </row>
    <row r="40" spans="1:16" ht="13.5">
      <c r="A40">
        <v>204</v>
      </c>
      <c r="B40">
        <v>4339</v>
      </c>
      <c r="C40">
        <v>1208</v>
      </c>
      <c r="D40">
        <v>1</v>
      </c>
      <c r="E40">
        <v>2</v>
      </c>
      <c r="F40" t="s">
        <v>350</v>
      </c>
      <c r="G40" t="s">
        <v>132</v>
      </c>
      <c r="H40" s="1" t="s">
        <v>133</v>
      </c>
      <c r="I40" s="1" t="s">
        <v>134</v>
      </c>
      <c r="J40" s="1" t="s">
        <v>351</v>
      </c>
      <c r="K40" s="1" t="s">
        <v>325</v>
      </c>
      <c r="L40" s="1">
        <v>472</v>
      </c>
      <c r="M40" s="267">
        <v>-2160</v>
      </c>
      <c r="N40" s="267">
        <v>1051.2</v>
      </c>
      <c r="O40" s="89"/>
      <c r="P40" s="89"/>
    </row>
    <row r="41" spans="1:16" ht="13.5">
      <c r="A41">
        <v>204</v>
      </c>
      <c r="B41">
        <v>4341</v>
      </c>
      <c r="C41">
        <v>1208</v>
      </c>
      <c r="D41">
        <v>1</v>
      </c>
      <c r="E41">
        <v>2</v>
      </c>
      <c r="F41" t="s">
        <v>352</v>
      </c>
      <c r="G41" t="s">
        <v>132</v>
      </c>
      <c r="H41" s="1" t="s">
        <v>133</v>
      </c>
      <c r="I41" s="1" t="s">
        <v>134</v>
      </c>
      <c r="J41" s="1" t="s">
        <v>353</v>
      </c>
      <c r="K41" s="1" t="s">
        <v>325</v>
      </c>
      <c r="L41" s="1">
        <v>472</v>
      </c>
      <c r="M41" s="267">
        <v>-2160</v>
      </c>
      <c r="N41" s="267">
        <v>1051.2</v>
      </c>
      <c r="O41" s="89"/>
      <c r="P41" s="89"/>
    </row>
    <row r="42" spans="1:16" ht="13.5">
      <c r="A42">
        <v>204</v>
      </c>
      <c r="B42">
        <v>4344</v>
      </c>
      <c r="C42">
        <v>1208</v>
      </c>
      <c r="D42">
        <v>1</v>
      </c>
      <c r="E42">
        <v>2</v>
      </c>
      <c r="F42" t="s">
        <v>354</v>
      </c>
      <c r="G42" t="s">
        <v>132</v>
      </c>
      <c r="H42" s="1" t="s">
        <v>133</v>
      </c>
      <c r="I42" s="1" t="s">
        <v>134</v>
      </c>
      <c r="J42" s="1" t="s">
        <v>355</v>
      </c>
      <c r="K42" s="1" t="s">
        <v>325</v>
      </c>
      <c r="L42" s="1">
        <v>472</v>
      </c>
      <c r="M42" s="267">
        <v>-2160</v>
      </c>
      <c r="N42" s="267">
        <v>1051.2</v>
      </c>
      <c r="O42" s="89"/>
      <c r="P42" s="89"/>
    </row>
    <row r="43" spans="1:16" ht="13.5">
      <c r="A43">
        <v>204</v>
      </c>
      <c r="B43">
        <v>4349</v>
      </c>
      <c r="C43">
        <v>1208</v>
      </c>
      <c r="D43">
        <v>1</v>
      </c>
      <c r="E43">
        <v>2</v>
      </c>
      <c r="F43" t="s">
        <v>356</v>
      </c>
      <c r="G43" t="s">
        <v>132</v>
      </c>
      <c r="H43" s="1" t="s">
        <v>133</v>
      </c>
      <c r="I43" s="1" t="s">
        <v>134</v>
      </c>
      <c r="J43" s="1" t="s">
        <v>357</v>
      </c>
      <c r="K43" s="1" t="s">
        <v>325</v>
      </c>
      <c r="L43" s="1">
        <v>472</v>
      </c>
      <c r="M43" s="267">
        <v>-2160</v>
      </c>
      <c r="N43" s="267">
        <v>1051.2</v>
      </c>
      <c r="O43" s="89"/>
      <c r="P43" s="89"/>
    </row>
    <row r="44" spans="1:16" ht="13.5">
      <c r="A44">
        <v>204</v>
      </c>
      <c r="B44">
        <v>397</v>
      </c>
      <c r="C44">
        <v>1208</v>
      </c>
      <c r="D44">
        <v>1</v>
      </c>
      <c r="E44">
        <v>2</v>
      </c>
      <c r="F44" t="s">
        <v>358</v>
      </c>
      <c r="G44" t="s">
        <v>359</v>
      </c>
      <c r="H44" s="1" t="s">
        <v>124</v>
      </c>
      <c r="I44" s="1" t="s">
        <v>124</v>
      </c>
      <c r="J44" s="1">
        <v>821206402</v>
      </c>
      <c r="K44" s="1" t="s">
        <v>360</v>
      </c>
      <c r="L44" s="1">
        <v>440</v>
      </c>
      <c r="M44" s="267">
        <v>-140.63</v>
      </c>
      <c r="N44" s="267">
        <v>140.63</v>
      </c>
      <c r="O44" s="89"/>
      <c r="P44" s="89"/>
    </row>
    <row r="45" spans="1:16" ht="13.5">
      <c r="A45">
        <v>303</v>
      </c>
      <c r="B45">
        <v>5920</v>
      </c>
      <c r="C45">
        <v>1208</v>
      </c>
      <c r="D45">
        <v>2</v>
      </c>
      <c r="E45">
        <v>1</v>
      </c>
      <c r="F45" t="s">
        <v>361</v>
      </c>
      <c r="G45" t="s">
        <v>362</v>
      </c>
      <c r="H45" s="1" t="s">
        <v>124</v>
      </c>
      <c r="I45" s="1" t="s">
        <v>124</v>
      </c>
      <c r="J45" s="1" t="s">
        <v>363</v>
      </c>
      <c r="K45" s="1" t="s">
        <v>364</v>
      </c>
      <c r="L45" s="1">
        <v>228</v>
      </c>
      <c r="M45" s="267">
        <v>-1</v>
      </c>
      <c r="N45" s="267">
        <v>1</v>
      </c>
      <c r="O45" s="89"/>
      <c r="P45" s="89"/>
    </row>
    <row r="46" spans="1:16" ht="13.5">
      <c r="A46">
        <v>303</v>
      </c>
      <c r="B46">
        <v>8575</v>
      </c>
      <c r="C46">
        <v>1208</v>
      </c>
      <c r="D46">
        <v>1450</v>
      </c>
      <c r="E46">
        <v>1</v>
      </c>
      <c r="F46" t="s">
        <v>365</v>
      </c>
      <c r="G46" t="s">
        <v>141</v>
      </c>
      <c r="H46" s="1" t="s">
        <v>142</v>
      </c>
      <c r="I46" s="1" t="s">
        <v>143</v>
      </c>
      <c r="J46" s="1" t="s">
        <v>366</v>
      </c>
      <c r="K46" s="1" t="s">
        <v>367</v>
      </c>
      <c r="L46" s="1">
        <v>327002</v>
      </c>
      <c r="M46" s="267">
        <v>-43250</v>
      </c>
      <c r="N46" s="267">
        <v>43250</v>
      </c>
      <c r="O46" s="89"/>
      <c r="P46" s="89"/>
    </row>
    <row r="47" spans="1:16" ht="13.5">
      <c r="A47">
        <v>303</v>
      </c>
      <c r="B47">
        <v>472</v>
      </c>
      <c r="C47">
        <v>1208</v>
      </c>
      <c r="D47">
        <v>1</v>
      </c>
      <c r="E47">
        <v>2</v>
      </c>
      <c r="F47" t="s">
        <v>368</v>
      </c>
      <c r="G47" t="s">
        <v>369</v>
      </c>
      <c r="H47" s="1" t="s">
        <v>124</v>
      </c>
      <c r="I47" s="1" t="s">
        <v>124</v>
      </c>
      <c r="J47" s="1" t="s">
        <v>370</v>
      </c>
      <c r="K47" s="1" t="s">
        <v>364</v>
      </c>
      <c r="L47" s="1">
        <v>1106</v>
      </c>
      <c r="M47" s="267">
        <v>-22616</v>
      </c>
      <c r="N47" s="267">
        <v>22616</v>
      </c>
      <c r="O47" s="89"/>
      <c r="P47" s="89"/>
    </row>
    <row r="48" spans="1:16" ht="13.5">
      <c r="A48">
        <v>303</v>
      </c>
      <c r="B48">
        <v>476</v>
      </c>
      <c r="C48">
        <v>1208</v>
      </c>
      <c r="D48">
        <v>1</v>
      </c>
      <c r="E48">
        <v>2</v>
      </c>
      <c r="F48" t="s">
        <v>371</v>
      </c>
      <c r="G48" t="s">
        <v>372</v>
      </c>
      <c r="H48" s="1" t="s">
        <v>124</v>
      </c>
      <c r="I48" s="1" t="s">
        <v>124</v>
      </c>
      <c r="J48" s="1" t="s">
        <v>373</v>
      </c>
      <c r="K48" s="1" t="s">
        <v>364</v>
      </c>
      <c r="L48" s="1">
        <v>2314</v>
      </c>
      <c r="M48" s="267">
        <v>-22616</v>
      </c>
      <c r="N48" s="267">
        <v>22616</v>
      </c>
      <c r="O48" s="89"/>
      <c r="P48" s="89"/>
    </row>
    <row r="49" spans="1:16" ht="13.5">
      <c r="A49">
        <v>303</v>
      </c>
      <c r="B49">
        <v>550</v>
      </c>
      <c r="C49">
        <v>1208</v>
      </c>
      <c r="D49">
        <v>1</v>
      </c>
      <c r="E49">
        <v>2</v>
      </c>
      <c r="F49" t="s">
        <v>374</v>
      </c>
      <c r="G49" t="s">
        <v>375</v>
      </c>
      <c r="H49" s="1" t="s">
        <v>124</v>
      </c>
      <c r="I49" s="1" t="s">
        <v>124</v>
      </c>
      <c r="J49" s="1" t="s">
        <v>376</v>
      </c>
      <c r="K49" s="1" t="s">
        <v>364</v>
      </c>
      <c r="L49" s="1">
        <v>3034</v>
      </c>
      <c r="M49" s="267">
        <v>-3</v>
      </c>
      <c r="N49" s="267">
        <v>3</v>
      </c>
      <c r="O49" s="89"/>
      <c r="P49" s="89"/>
    </row>
    <row r="50" spans="1:16" ht="13.5">
      <c r="A50">
        <v>303</v>
      </c>
      <c r="B50">
        <v>1233</v>
      </c>
      <c r="C50">
        <v>1208</v>
      </c>
      <c r="D50">
        <v>2</v>
      </c>
      <c r="E50">
        <v>2</v>
      </c>
      <c r="F50" t="s">
        <v>377</v>
      </c>
      <c r="G50" t="s">
        <v>378</v>
      </c>
      <c r="H50" s="1" t="s">
        <v>124</v>
      </c>
      <c r="I50" s="1" t="s">
        <v>124</v>
      </c>
      <c r="J50" s="1" t="s">
        <v>379</v>
      </c>
      <c r="K50" s="1" t="s">
        <v>364</v>
      </c>
      <c r="L50" s="1">
        <v>2280</v>
      </c>
      <c r="M50" s="267">
        <v>-1</v>
      </c>
      <c r="N50" s="267">
        <v>1</v>
      </c>
      <c r="O50" s="89"/>
      <c r="P50" s="89"/>
    </row>
    <row r="51" spans="1:16" ht="13.5">
      <c r="A51">
        <v>303</v>
      </c>
      <c r="B51">
        <v>1770</v>
      </c>
      <c r="C51">
        <v>1208</v>
      </c>
      <c r="D51">
        <v>1</v>
      </c>
      <c r="E51">
        <v>2</v>
      </c>
      <c r="F51" t="s">
        <v>380</v>
      </c>
      <c r="G51" t="s">
        <v>381</v>
      </c>
      <c r="H51" s="1" t="s">
        <v>382</v>
      </c>
      <c r="I51" s="1" t="s">
        <v>124</v>
      </c>
      <c r="J51" s="1" t="s">
        <v>383</v>
      </c>
      <c r="K51" s="1" t="s">
        <v>364</v>
      </c>
      <c r="L51" s="1">
        <v>1316</v>
      </c>
      <c r="M51" s="267">
        <v>-112.5</v>
      </c>
      <c r="N51" s="267">
        <v>112.5</v>
      </c>
      <c r="O51" s="89"/>
      <c r="P51" s="89"/>
    </row>
    <row r="52" spans="1:16" ht="13.5">
      <c r="A52">
        <v>303</v>
      </c>
      <c r="B52">
        <v>5787</v>
      </c>
      <c r="C52">
        <v>1208</v>
      </c>
      <c r="D52">
        <v>1</v>
      </c>
      <c r="E52">
        <v>1</v>
      </c>
      <c r="F52" t="s">
        <v>384</v>
      </c>
      <c r="G52" t="s">
        <v>140</v>
      </c>
      <c r="H52" s="1" t="s">
        <v>124</v>
      </c>
      <c r="I52" s="1" t="s">
        <v>124</v>
      </c>
      <c r="J52" s="1">
        <v>43103</v>
      </c>
      <c r="K52" s="1" t="s">
        <v>385</v>
      </c>
      <c r="L52" s="1">
        <v>3034</v>
      </c>
      <c r="M52" s="267">
        <v>-707.13</v>
      </c>
      <c r="N52" s="267">
        <v>707.13</v>
      </c>
      <c r="O52" s="89"/>
      <c r="P52" s="89"/>
    </row>
    <row r="53" spans="1:16" ht="13.5">
      <c r="A53">
        <v>303</v>
      </c>
      <c r="B53">
        <v>5788</v>
      </c>
      <c r="C53">
        <v>1208</v>
      </c>
      <c r="D53">
        <v>1</v>
      </c>
      <c r="E53">
        <v>1</v>
      </c>
      <c r="F53" t="s">
        <v>386</v>
      </c>
      <c r="G53" t="s">
        <v>140</v>
      </c>
      <c r="H53" s="1" t="s">
        <v>124</v>
      </c>
      <c r="I53" s="1" t="s">
        <v>124</v>
      </c>
      <c r="J53" s="1">
        <v>4</v>
      </c>
      <c r="K53" s="1" t="s">
        <v>385</v>
      </c>
      <c r="L53" s="1">
        <v>1415</v>
      </c>
      <c r="M53" s="267">
        <v>-527.67999999999995</v>
      </c>
      <c r="N53" s="267">
        <v>527.67999999999995</v>
      </c>
      <c r="O53" s="89"/>
      <c r="P53" s="89"/>
    </row>
    <row r="54" spans="1:16" ht="13.5">
      <c r="A54">
        <v>303</v>
      </c>
      <c r="B54">
        <v>5789</v>
      </c>
      <c r="C54">
        <v>1208</v>
      </c>
      <c r="D54">
        <v>1</v>
      </c>
      <c r="E54">
        <v>1</v>
      </c>
      <c r="F54" t="s">
        <v>387</v>
      </c>
      <c r="G54" t="s">
        <v>388</v>
      </c>
      <c r="H54" s="1" t="s">
        <v>124</v>
      </c>
      <c r="I54" s="1" t="s">
        <v>389</v>
      </c>
      <c r="J54" s="1" t="s">
        <v>390</v>
      </c>
      <c r="K54" s="1" t="s">
        <v>391</v>
      </c>
      <c r="L54" s="1">
        <v>1022</v>
      </c>
      <c r="M54" s="267">
        <v>-812.86</v>
      </c>
      <c r="N54" s="267">
        <v>812.86</v>
      </c>
      <c r="O54" s="89"/>
      <c r="P54" s="89"/>
    </row>
    <row r="55" spans="1:16" ht="13.5">
      <c r="A55">
        <v>303</v>
      </c>
      <c r="B55">
        <v>5790</v>
      </c>
      <c r="C55">
        <v>1208</v>
      </c>
      <c r="D55">
        <v>1</v>
      </c>
      <c r="E55">
        <v>1</v>
      </c>
      <c r="F55" t="s">
        <v>392</v>
      </c>
      <c r="G55" t="s">
        <v>393</v>
      </c>
      <c r="H55" s="1" t="s">
        <v>124</v>
      </c>
      <c r="I55" s="1" t="s">
        <v>124</v>
      </c>
      <c r="J55" s="1" t="s">
        <v>394</v>
      </c>
      <c r="K55" s="1" t="s">
        <v>364</v>
      </c>
      <c r="L55" s="1">
        <v>2269</v>
      </c>
      <c r="M55" s="267">
        <v>-1400</v>
      </c>
      <c r="N55" s="267">
        <v>1400</v>
      </c>
      <c r="O55" s="89"/>
      <c r="P55" s="89"/>
    </row>
    <row r="56" spans="1:16" ht="13.5">
      <c r="A56">
        <v>303</v>
      </c>
      <c r="B56">
        <v>5791</v>
      </c>
      <c r="C56">
        <v>1208</v>
      </c>
      <c r="D56">
        <v>1</v>
      </c>
      <c r="E56">
        <v>1</v>
      </c>
      <c r="F56" t="s">
        <v>395</v>
      </c>
      <c r="G56" t="s">
        <v>396</v>
      </c>
      <c r="H56" s="1" t="s">
        <v>397</v>
      </c>
      <c r="I56" s="1" t="s">
        <v>398</v>
      </c>
      <c r="J56" s="1" t="s">
        <v>399</v>
      </c>
      <c r="K56" s="1" t="s">
        <v>364</v>
      </c>
      <c r="L56" s="1">
        <v>471</v>
      </c>
      <c r="M56" s="267">
        <v>-1</v>
      </c>
      <c r="N56" s="267">
        <v>1</v>
      </c>
      <c r="O56" s="89"/>
      <c r="P56" s="89"/>
    </row>
    <row r="57" spans="1:16" ht="13.5">
      <c r="A57">
        <v>303</v>
      </c>
      <c r="B57">
        <v>5793</v>
      </c>
      <c r="C57">
        <v>1208</v>
      </c>
      <c r="D57">
        <v>1</v>
      </c>
      <c r="E57">
        <v>1</v>
      </c>
      <c r="F57" t="s">
        <v>400</v>
      </c>
      <c r="G57" t="s">
        <v>401</v>
      </c>
      <c r="H57" s="1" t="s">
        <v>124</v>
      </c>
      <c r="I57" s="1" t="s">
        <v>124</v>
      </c>
      <c r="J57" s="1" t="s">
        <v>402</v>
      </c>
      <c r="K57" s="1" t="s">
        <v>364</v>
      </c>
      <c r="L57" s="1">
        <v>479</v>
      </c>
      <c r="M57" s="267">
        <v>-6230</v>
      </c>
      <c r="N57" s="267">
        <v>6230</v>
      </c>
      <c r="O57" s="89"/>
      <c r="P57" s="89"/>
    </row>
    <row r="58" spans="1:16" ht="13.5">
      <c r="A58">
        <v>303</v>
      </c>
      <c r="B58">
        <v>5803</v>
      </c>
      <c r="C58">
        <v>1208</v>
      </c>
      <c r="D58">
        <v>1</v>
      </c>
      <c r="E58">
        <v>1</v>
      </c>
      <c r="F58" t="s">
        <v>403</v>
      </c>
      <c r="G58" t="s">
        <v>131</v>
      </c>
      <c r="H58" s="1" t="s">
        <v>108</v>
      </c>
      <c r="I58" s="1" t="s">
        <v>124</v>
      </c>
      <c r="J58" s="1" t="s">
        <v>404</v>
      </c>
      <c r="K58" s="1" t="s">
        <v>364</v>
      </c>
      <c r="L58" s="1">
        <v>7415</v>
      </c>
      <c r="M58" s="267">
        <v>-1</v>
      </c>
      <c r="N58" s="267">
        <v>1</v>
      </c>
      <c r="O58" s="89"/>
      <c r="P58" s="89"/>
    </row>
    <row r="59" spans="1:16" ht="13.5">
      <c r="A59">
        <v>303</v>
      </c>
      <c r="B59">
        <v>5804</v>
      </c>
      <c r="C59">
        <v>1208</v>
      </c>
      <c r="D59">
        <v>1</v>
      </c>
      <c r="E59">
        <v>1</v>
      </c>
      <c r="F59" t="s">
        <v>405</v>
      </c>
      <c r="G59" t="s">
        <v>406</v>
      </c>
      <c r="H59" s="1" t="s">
        <v>407</v>
      </c>
      <c r="I59" s="1">
        <v>9</v>
      </c>
      <c r="J59" s="1" t="s">
        <v>408</v>
      </c>
      <c r="K59" s="1" t="s">
        <v>364</v>
      </c>
      <c r="L59" s="1">
        <v>2716</v>
      </c>
      <c r="M59" s="267">
        <v>-1</v>
      </c>
      <c r="N59" s="267">
        <v>1</v>
      </c>
      <c r="O59" s="89"/>
      <c r="P59" s="89"/>
    </row>
    <row r="60" spans="1:16" ht="13.5">
      <c r="A60">
        <v>303</v>
      </c>
      <c r="B60">
        <v>5806</v>
      </c>
      <c r="C60">
        <v>1208</v>
      </c>
      <c r="D60">
        <v>1</v>
      </c>
      <c r="E60">
        <v>1</v>
      </c>
      <c r="F60" t="s">
        <v>409</v>
      </c>
      <c r="G60" t="s">
        <v>410</v>
      </c>
      <c r="H60" s="1" t="s">
        <v>407</v>
      </c>
      <c r="I60" s="1" t="s">
        <v>411</v>
      </c>
      <c r="J60" s="1" t="s">
        <v>412</v>
      </c>
      <c r="K60" s="1" t="s">
        <v>364</v>
      </c>
      <c r="L60" s="1">
        <v>116</v>
      </c>
      <c r="M60" s="267">
        <v>-1</v>
      </c>
      <c r="N60" s="267">
        <v>1</v>
      </c>
      <c r="O60" s="89"/>
      <c r="P60" s="89"/>
    </row>
    <row r="61" spans="1:16" ht="13.5">
      <c r="A61">
        <v>303</v>
      </c>
      <c r="B61">
        <v>5807</v>
      </c>
      <c r="C61">
        <v>1208</v>
      </c>
      <c r="D61">
        <v>1</v>
      </c>
      <c r="E61">
        <v>1</v>
      </c>
      <c r="F61" t="s">
        <v>413</v>
      </c>
      <c r="G61" t="s">
        <v>414</v>
      </c>
      <c r="H61" s="1" t="s">
        <v>407</v>
      </c>
      <c r="I61" s="1" t="s">
        <v>411</v>
      </c>
      <c r="J61" s="1" t="s">
        <v>415</v>
      </c>
      <c r="K61" s="1" t="s">
        <v>364</v>
      </c>
      <c r="L61" s="1">
        <v>1412</v>
      </c>
      <c r="M61" s="267">
        <v>-1</v>
      </c>
      <c r="N61" s="267">
        <v>1</v>
      </c>
      <c r="O61" s="89"/>
      <c r="P61" s="89"/>
    </row>
    <row r="62" spans="1:16" ht="13.5">
      <c r="A62">
        <v>303</v>
      </c>
      <c r="B62">
        <v>5808</v>
      </c>
      <c r="C62">
        <v>1208</v>
      </c>
      <c r="D62">
        <v>1</v>
      </c>
      <c r="E62">
        <v>1</v>
      </c>
      <c r="F62" t="s">
        <v>416</v>
      </c>
      <c r="G62" t="s">
        <v>417</v>
      </c>
      <c r="H62" s="1" t="s">
        <v>108</v>
      </c>
      <c r="I62" s="1" t="s">
        <v>124</v>
      </c>
      <c r="J62" s="1" t="s">
        <v>418</v>
      </c>
      <c r="K62" s="1" t="s">
        <v>364</v>
      </c>
      <c r="L62" s="1">
        <v>291</v>
      </c>
      <c r="M62" s="267">
        <v>-1</v>
      </c>
      <c r="N62" s="267">
        <v>1</v>
      </c>
      <c r="O62" s="89"/>
      <c r="P62" s="89"/>
    </row>
    <row r="63" spans="1:16" ht="13.5">
      <c r="A63">
        <v>303</v>
      </c>
      <c r="B63">
        <v>5812</v>
      </c>
      <c r="C63">
        <v>1208</v>
      </c>
      <c r="D63">
        <v>1</v>
      </c>
      <c r="E63">
        <v>1</v>
      </c>
      <c r="F63" t="s">
        <v>419</v>
      </c>
      <c r="G63" t="s">
        <v>420</v>
      </c>
      <c r="H63" s="1" t="s">
        <v>421</v>
      </c>
      <c r="I63" s="1" t="s">
        <v>422</v>
      </c>
      <c r="J63" s="1">
        <v>15268</v>
      </c>
      <c r="K63" s="1" t="s">
        <v>364</v>
      </c>
      <c r="L63" s="1">
        <v>197</v>
      </c>
      <c r="M63" s="267">
        <v>-1</v>
      </c>
      <c r="N63" s="267">
        <v>1</v>
      </c>
      <c r="O63" s="89"/>
      <c r="P63" s="89"/>
    </row>
    <row r="64" spans="1:16" ht="13.5">
      <c r="A64">
        <v>303</v>
      </c>
      <c r="B64">
        <v>5814</v>
      </c>
      <c r="C64">
        <v>1208</v>
      </c>
      <c r="D64">
        <v>1</v>
      </c>
      <c r="E64">
        <v>1</v>
      </c>
      <c r="F64" t="s">
        <v>423</v>
      </c>
      <c r="G64" t="s">
        <v>424</v>
      </c>
      <c r="H64" s="1" t="s">
        <v>425</v>
      </c>
      <c r="I64" s="1" t="s">
        <v>124</v>
      </c>
      <c r="J64" s="1" t="s">
        <v>426</v>
      </c>
      <c r="K64" s="1" t="s">
        <v>364</v>
      </c>
      <c r="L64" s="1">
        <v>214</v>
      </c>
      <c r="M64" s="267">
        <v>-550</v>
      </c>
      <c r="N64" s="267">
        <v>550</v>
      </c>
      <c r="O64" s="89"/>
      <c r="P64" s="89"/>
    </row>
    <row r="65" spans="1:16" ht="13.5">
      <c r="A65">
        <v>303</v>
      </c>
      <c r="B65">
        <v>5816</v>
      </c>
      <c r="C65">
        <v>1208</v>
      </c>
      <c r="D65">
        <v>1</v>
      </c>
      <c r="E65">
        <v>1</v>
      </c>
      <c r="F65" t="s">
        <v>427</v>
      </c>
      <c r="G65" t="s">
        <v>428</v>
      </c>
      <c r="H65" s="1" t="s">
        <v>123</v>
      </c>
      <c r="I65" s="1" t="s">
        <v>429</v>
      </c>
      <c r="J65" s="1" t="s">
        <v>430</v>
      </c>
      <c r="K65" s="1" t="s">
        <v>364</v>
      </c>
      <c r="L65" s="1">
        <v>216</v>
      </c>
      <c r="M65" s="267">
        <v>-1</v>
      </c>
      <c r="N65" s="267">
        <v>1</v>
      </c>
      <c r="O65" s="89"/>
      <c r="P65" s="89"/>
    </row>
    <row r="66" spans="1:16" ht="13.5">
      <c r="A66">
        <v>303</v>
      </c>
      <c r="B66">
        <v>5820</v>
      </c>
      <c r="C66">
        <v>1208</v>
      </c>
      <c r="D66">
        <v>1</v>
      </c>
      <c r="E66">
        <v>1</v>
      </c>
      <c r="F66" t="s">
        <v>431</v>
      </c>
      <c r="G66" t="s">
        <v>432</v>
      </c>
      <c r="H66" s="1" t="s">
        <v>124</v>
      </c>
      <c r="I66" s="1" t="s">
        <v>124</v>
      </c>
      <c r="J66" s="1" t="s">
        <v>433</v>
      </c>
      <c r="K66" s="1" t="s">
        <v>364</v>
      </c>
      <c r="L66" s="1">
        <v>521</v>
      </c>
      <c r="M66" s="267">
        <v>-3643</v>
      </c>
      <c r="N66" s="267">
        <v>3643</v>
      </c>
      <c r="O66" s="89"/>
      <c r="P66" s="89"/>
    </row>
    <row r="67" spans="1:16" ht="13.5">
      <c r="A67">
        <v>303</v>
      </c>
      <c r="B67">
        <v>5829</v>
      </c>
      <c r="C67">
        <v>1208</v>
      </c>
      <c r="D67">
        <v>2</v>
      </c>
      <c r="E67">
        <v>1</v>
      </c>
      <c r="F67" t="s">
        <v>434</v>
      </c>
      <c r="G67" t="s">
        <v>435</v>
      </c>
      <c r="H67" s="1" t="s">
        <v>108</v>
      </c>
      <c r="I67" s="1" t="s">
        <v>124</v>
      </c>
      <c r="J67" s="1" t="s">
        <v>436</v>
      </c>
      <c r="K67" s="1" t="s">
        <v>364</v>
      </c>
      <c r="L67" s="1">
        <v>634</v>
      </c>
      <c r="M67" s="267">
        <v>-2550</v>
      </c>
      <c r="N67" s="267">
        <v>2550</v>
      </c>
      <c r="O67" s="89"/>
      <c r="P67" s="89"/>
    </row>
    <row r="68" spans="1:16" ht="13.5">
      <c r="A68">
        <v>303</v>
      </c>
      <c r="B68">
        <v>5834</v>
      </c>
      <c r="C68">
        <v>1208</v>
      </c>
      <c r="D68">
        <v>2</v>
      </c>
      <c r="E68">
        <v>1</v>
      </c>
      <c r="F68" t="s">
        <v>437</v>
      </c>
      <c r="G68" t="s">
        <v>438</v>
      </c>
      <c r="H68" s="1" t="s">
        <v>439</v>
      </c>
      <c r="I68" s="1" t="s">
        <v>124</v>
      </c>
      <c r="J68" s="1" t="s">
        <v>440</v>
      </c>
      <c r="K68" s="1" t="s">
        <v>364</v>
      </c>
      <c r="L68" s="1">
        <v>322</v>
      </c>
      <c r="M68" s="267">
        <v>-1</v>
      </c>
      <c r="N68" s="267">
        <v>1</v>
      </c>
      <c r="O68" s="89"/>
      <c r="P68" s="89"/>
    </row>
    <row r="69" spans="1:16" ht="13.5">
      <c r="A69">
        <v>303</v>
      </c>
      <c r="B69">
        <v>5844</v>
      </c>
      <c r="C69">
        <v>1208</v>
      </c>
      <c r="D69">
        <v>2</v>
      </c>
      <c r="E69">
        <v>1</v>
      </c>
      <c r="F69" t="s">
        <v>441</v>
      </c>
      <c r="G69" t="s">
        <v>442</v>
      </c>
      <c r="H69" s="1" t="s">
        <v>108</v>
      </c>
      <c r="I69" s="1" t="s">
        <v>124</v>
      </c>
      <c r="J69" s="1" t="s">
        <v>443</v>
      </c>
      <c r="K69" s="1" t="s">
        <v>364</v>
      </c>
      <c r="L69" s="1">
        <v>623</v>
      </c>
      <c r="M69" s="267">
        <v>-1</v>
      </c>
      <c r="N69" s="267">
        <v>1</v>
      </c>
      <c r="O69" s="89"/>
      <c r="P69" s="89"/>
    </row>
    <row r="70" spans="1:16" ht="13.5">
      <c r="A70">
        <v>303</v>
      </c>
      <c r="B70">
        <v>5852</v>
      </c>
      <c r="C70">
        <v>1208</v>
      </c>
      <c r="D70">
        <v>2</v>
      </c>
      <c r="E70">
        <v>1</v>
      </c>
      <c r="F70" t="s">
        <v>444</v>
      </c>
      <c r="G70" t="s">
        <v>445</v>
      </c>
      <c r="H70" s="1" t="s">
        <v>124</v>
      </c>
      <c r="I70" s="1" t="s">
        <v>125</v>
      </c>
      <c r="J70" s="1" t="s">
        <v>446</v>
      </c>
      <c r="K70" s="1" t="s">
        <v>364</v>
      </c>
      <c r="L70" s="1">
        <v>553</v>
      </c>
      <c r="M70" s="267">
        <v>-492</v>
      </c>
      <c r="N70" s="267">
        <v>492</v>
      </c>
      <c r="O70" s="89"/>
      <c r="P70" s="89"/>
    </row>
    <row r="71" spans="1:16" ht="13.5">
      <c r="A71">
        <v>303</v>
      </c>
      <c r="B71">
        <v>5912</v>
      </c>
      <c r="C71">
        <v>1208</v>
      </c>
      <c r="D71">
        <v>2</v>
      </c>
      <c r="E71">
        <v>1</v>
      </c>
      <c r="F71" t="s">
        <v>447</v>
      </c>
      <c r="G71" t="s">
        <v>448</v>
      </c>
      <c r="H71" s="1" t="s">
        <v>449</v>
      </c>
      <c r="I71" s="1" t="s">
        <v>450</v>
      </c>
      <c r="J71" s="1" t="s">
        <v>451</v>
      </c>
      <c r="K71" s="1" t="s">
        <v>364</v>
      </c>
      <c r="L71" s="1">
        <v>304</v>
      </c>
      <c r="M71" s="267">
        <v>-730</v>
      </c>
      <c r="N71" s="267">
        <v>730</v>
      </c>
      <c r="O71" s="89"/>
      <c r="P71" s="89"/>
    </row>
    <row r="72" spans="1:16" ht="13.5">
      <c r="A72">
        <v>303</v>
      </c>
      <c r="B72">
        <v>5913</v>
      </c>
      <c r="C72">
        <v>1208</v>
      </c>
      <c r="D72">
        <v>2</v>
      </c>
      <c r="E72">
        <v>2</v>
      </c>
      <c r="F72" t="s">
        <v>452</v>
      </c>
      <c r="G72" t="s">
        <v>453</v>
      </c>
      <c r="H72" s="1" t="s">
        <v>124</v>
      </c>
      <c r="I72" s="1" t="s">
        <v>124</v>
      </c>
      <c r="J72" s="1" t="s">
        <v>454</v>
      </c>
      <c r="K72" s="1" t="s">
        <v>364</v>
      </c>
      <c r="L72" s="1">
        <v>562</v>
      </c>
      <c r="M72" s="267">
        <v>-320</v>
      </c>
      <c r="N72" s="267">
        <v>320</v>
      </c>
      <c r="O72" s="89"/>
      <c r="P72" s="89"/>
    </row>
    <row r="73" spans="1:16" ht="13.5">
      <c r="A73">
        <v>303</v>
      </c>
      <c r="B73">
        <v>5917</v>
      </c>
      <c r="C73">
        <v>1208</v>
      </c>
      <c r="D73">
        <v>2</v>
      </c>
      <c r="E73">
        <v>1</v>
      </c>
      <c r="F73" t="s">
        <v>455</v>
      </c>
      <c r="G73" t="s">
        <v>456</v>
      </c>
      <c r="H73" s="1" t="s">
        <v>457</v>
      </c>
      <c r="I73" s="1" t="s">
        <v>458</v>
      </c>
      <c r="J73" s="1">
        <v>2471761</v>
      </c>
      <c r="K73" s="1" t="s">
        <v>364</v>
      </c>
      <c r="L73" s="1">
        <v>723</v>
      </c>
      <c r="M73" s="267">
        <v>-124</v>
      </c>
      <c r="N73" s="267">
        <v>124</v>
      </c>
      <c r="O73" s="89"/>
      <c r="P73" s="89"/>
    </row>
    <row r="74" spans="1:16" ht="13.5">
      <c r="A74">
        <v>303</v>
      </c>
      <c r="B74">
        <v>9563</v>
      </c>
      <c r="C74">
        <v>1208</v>
      </c>
      <c r="D74">
        <v>1420</v>
      </c>
      <c r="E74">
        <v>1</v>
      </c>
      <c r="F74" t="s">
        <v>459</v>
      </c>
      <c r="G74" t="s">
        <v>460</v>
      </c>
      <c r="H74" s="1" t="s">
        <v>461</v>
      </c>
      <c r="I74" s="1" t="s">
        <v>462</v>
      </c>
      <c r="J74" s="1" t="s">
        <v>463</v>
      </c>
      <c r="K74" s="1" t="s">
        <v>464</v>
      </c>
      <c r="L74" s="1">
        <v>219</v>
      </c>
      <c r="M74" s="267">
        <v>-8950</v>
      </c>
      <c r="N74" s="267">
        <v>5907</v>
      </c>
      <c r="O74" s="89"/>
      <c r="P74" s="89"/>
    </row>
    <row r="75" spans="1:16" ht="13.5">
      <c r="A75">
        <v>303</v>
      </c>
      <c r="B75">
        <v>5930</v>
      </c>
      <c r="C75">
        <v>1208</v>
      </c>
      <c r="D75">
        <v>3</v>
      </c>
      <c r="E75">
        <v>1</v>
      </c>
      <c r="F75" t="s">
        <v>465</v>
      </c>
      <c r="G75" s="166" t="s">
        <v>546</v>
      </c>
      <c r="H75" s="1" t="s">
        <v>466</v>
      </c>
      <c r="I75" s="1" t="s">
        <v>467</v>
      </c>
      <c r="J75" s="1" t="s">
        <v>468</v>
      </c>
      <c r="K75" s="1" t="s">
        <v>364</v>
      </c>
      <c r="L75" s="1">
        <v>68</v>
      </c>
      <c r="M75" s="267">
        <v>-108</v>
      </c>
      <c r="N75" s="267">
        <v>108</v>
      </c>
      <c r="O75" s="89"/>
      <c r="P75" s="89"/>
    </row>
    <row r="76" spans="1:16" ht="13.5">
      <c r="A76">
        <v>303</v>
      </c>
      <c r="B76">
        <v>5931</v>
      </c>
      <c r="C76">
        <v>1208</v>
      </c>
      <c r="D76">
        <v>3</v>
      </c>
      <c r="E76">
        <v>1</v>
      </c>
      <c r="F76" t="s">
        <v>469</v>
      </c>
      <c r="G76" t="s">
        <v>135</v>
      </c>
      <c r="H76" s="1" t="s">
        <v>470</v>
      </c>
      <c r="I76" s="1" t="s">
        <v>124</v>
      </c>
      <c r="J76" s="1">
        <v>9104008</v>
      </c>
      <c r="K76" s="1" t="s">
        <v>364</v>
      </c>
      <c r="L76" s="1">
        <v>426</v>
      </c>
      <c r="M76" s="267">
        <v>-504</v>
      </c>
      <c r="N76" s="267">
        <v>504</v>
      </c>
      <c r="O76" s="89"/>
      <c r="P76" s="89"/>
    </row>
    <row r="77" spans="1:16" ht="13.5">
      <c r="A77">
        <v>303</v>
      </c>
      <c r="B77">
        <v>5933</v>
      </c>
      <c r="C77">
        <v>1208</v>
      </c>
      <c r="D77">
        <v>3</v>
      </c>
      <c r="E77">
        <v>1</v>
      </c>
      <c r="F77" t="s">
        <v>471</v>
      </c>
      <c r="G77" t="s">
        <v>472</v>
      </c>
      <c r="H77" s="1" t="s">
        <v>124</v>
      </c>
      <c r="I77" s="1" t="s">
        <v>124</v>
      </c>
      <c r="J77" s="1" t="s">
        <v>473</v>
      </c>
      <c r="K77" s="1" t="s">
        <v>364</v>
      </c>
      <c r="L77" s="1">
        <v>119</v>
      </c>
      <c r="M77" s="267">
        <v>-503</v>
      </c>
      <c r="N77" s="267">
        <v>503</v>
      </c>
      <c r="O77" s="89"/>
      <c r="P77" s="89"/>
    </row>
    <row r="78" spans="1:16" ht="13.5">
      <c r="A78">
        <v>303</v>
      </c>
      <c r="B78">
        <v>5994</v>
      </c>
      <c r="C78">
        <v>1208</v>
      </c>
      <c r="D78">
        <v>1</v>
      </c>
      <c r="E78">
        <v>1</v>
      </c>
      <c r="F78" t="s">
        <v>474</v>
      </c>
      <c r="G78" t="s">
        <v>475</v>
      </c>
      <c r="H78" s="1" t="s">
        <v>124</v>
      </c>
      <c r="I78" s="1" t="s">
        <v>124</v>
      </c>
      <c r="J78" s="1" t="s">
        <v>476</v>
      </c>
      <c r="K78" s="1" t="s">
        <v>364</v>
      </c>
      <c r="L78" s="1">
        <v>702</v>
      </c>
      <c r="M78" s="267">
        <v>-2400</v>
      </c>
      <c r="N78" s="267">
        <v>2400</v>
      </c>
      <c r="O78" s="89"/>
      <c r="P78" s="89"/>
    </row>
    <row r="79" spans="1:16" ht="13.5">
      <c r="A79">
        <v>303</v>
      </c>
      <c r="B79">
        <v>6003</v>
      </c>
      <c r="C79">
        <v>1208</v>
      </c>
      <c r="D79">
        <v>1</v>
      </c>
      <c r="E79">
        <v>1</v>
      </c>
      <c r="F79" t="s">
        <v>477</v>
      </c>
      <c r="G79" t="s">
        <v>148</v>
      </c>
      <c r="H79" s="1" t="s">
        <v>478</v>
      </c>
      <c r="I79" s="1" t="s">
        <v>479</v>
      </c>
      <c r="J79" s="1" t="s">
        <v>480</v>
      </c>
      <c r="K79" s="1" t="s">
        <v>364</v>
      </c>
      <c r="L79" s="1">
        <v>615</v>
      </c>
      <c r="M79" s="267">
        <v>-1</v>
      </c>
      <c r="N79" s="267">
        <v>1</v>
      </c>
      <c r="O79" s="89"/>
      <c r="P79" s="89"/>
    </row>
    <row r="80" spans="1:16" ht="13.5">
      <c r="A80">
        <v>303</v>
      </c>
      <c r="B80">
        <v>6008</v>
      </c>
      <c r="C80">
        <v>1208</v>
      </c>
      <c r="D80">
        <v>1</v>
      </c>
      <c r="E80">
        <v>1</v>
      </c>
      <c r="F80" t="s">
        <v>481</v>
      </c>
      <c r="G80" t="s">
        <v>381</v>
      </c>
      <c r="H80" s="1" t="s">
        <v>482</v>
      </c>
      <c r="I80" s="1" t="s">
        <v>483</v>
      </c>
      <c r="J80" s="1" t="s">
        <v>484</v>
      </c>
      <c r="K80" s="1" t="s">
        <v>364</v>
      </c>
      <c r="L80" s="1">
        <v>615</v>
      </c>
      <c r="M80" s="267">
        <v>-1</v>
      </c>
      <c r="N80" s="267">
        <v>1</v>
      </c>
      <c r="O80" s="89"/>
      <c r="P80" s="89"/>
    </row>
    <row r="81" spans="1:16" ht="13.5">
      <c r="A81">
        <v>303</v>
      </c>
      <c r="B81">
        <v>6010</v>
      </c>
      <c r="C81">
        <v>1208</v>
      </c>
      <c r="D81">
        <v>1</v>
      </c>
      <c r="E81">
        <v>1</v>
      </c>
      <c r="F81" t="s">
        <v>485</v>
      </c>
      <c r="G81" t="s">
        <v>486</v>
      </c>
      <c r="H81" s="1" t="s">
        <v>108</v>
      </c>
      <c r="I81" s="1" t="s">
        <v>124</v>
      </c>
      <c r="J81" s="1" t="s">
        <v>487</v>
      </c>
      <c r="K81" s="1" t="s">
        <v>364</v>
      </c>
      <c r="L81" s="1">
        <v>615</v>
      </c>
      <c r="M81" s="267">
        <v>-1</v>
      </c>
      <c r="N81" s="267">
        <v>1</v>
      </c>
      <c r="O81" s="89"/>
      <c r="P81" s="89"/>
    </row>
    <row r="82" spans="1:16" ht="13.5">
      <c r="A82">
        <v>303</v>
      </c>
      <c r="B82">
        <v>6012</v>
      </c>
      <c r="C82">
        <v>1208</v>
      </c>
      <c r="D82">
        <v>1</v>
      </c>
      <c r="E82">
        <v>1</v>
      </c>
      <c r="F82" t="s">
        <v>488</v>
      </c>
      <c r="G82" t="s">
        <v>381</v>
      </c>
      <c r="H82" s="1" t="s">
        <v>489</v>
      </c>
      <c r="I82" s="1" t="s">
        <v>490</v>
      </c>
      <c r="J82" s="1" t="s">
        <v>491</v>
      </c>
      <c r="K82" s="1" t="s">
        <v>364</v>
      </c>
      <c r="L82" s="1">
        <v>96</v>
      </c>
      <c r="M82" s="267">
        <v>-1</v>
      </c>
      <c r="N82" s="267">
        <v>1</v>
      </c>
      <c r="O82" s="89"/>
      <c r="P82" s="89"/>
    </row>
    <row r="83" spans="1:16" ht="13.5">
      <c r="A83">
        <v>303</v>
      </c>
      <c r="B83">
        <v>6014</v>
      </c>
      <c r="C83">
        <v>1208</v>
      </c>
      <c r="D83">
        <v>1</v>
      </c>
      <c r="E83">
        <v>1</v>
      </c>
      <c r="F83" t="s">
        <v>492</v>
      </c>
      <c r="G83" t="s">
        <v>381</v>
      </c>
      <c r="H83" s="1" t="s">
        <v>493</v>
      </c>
      <c r="I83" s="1" t="s">
        <v>124</v>
      </c>
      <c r="J83" s="1" t="s">
        <v>494</v>
      </c>
      <c r="K83" s="1" t="s">
        <v>364</v>
      </c>
      <c r="L83" s="1">
        <v>304</v>
      </c>
      <c r="M83" s="267">
        <v>-112.5</v>
      </c>
      <c r="N83" s="267">
        <v>112.5</v>
      </c>
      <c r="O83" s="89"/>
      <c r="P83" s="89"/>
    </row>
    <row r="84" spans="1:16" ht="13.5">
      <c r="A84">
        <v>303</v>
      </c>
      <c r="B84">
        <v>6016</v>
      </c>
      <c r="C84">
        <v>1208</v>
      </c>
      <c r="D84">
        <v>1</v>
      </c>
      <c r="E84">
        <v>1</v>
      </c>
      <c r="F84" t="s">
        <v>495</v>
      </c>
      <c r="G84" t="s">
        <v>381</v>
      </c>
      <c r="H84" s="1" t="s">
        <v>493</v>
      </c>
      <c r="I84" s="1" t="s">
        <v>496</v>
      </c>
      <c r="J84" s="1">
        <v>76408</v>
      </c>
      <c r="K84" s="1" t="s">
        <v>364</v>
      </c>
      <c r="L84" s="1">
        <v>117</v>
      </c>
      <c r="M84" s="267">
        <v>-112.5</v>
      </c>
      <c r="N84" s="267">
        <v>112.5</v>
      </c>
      <c r="O84" s="89"/>
      <c r="P84" s="89"/>
    </row>
    <row r="85" spans="1:16" ht="13.5">
      <c r="A85">
        <v>303</v>
      </c>
      <c r="B85">
        <v>6019</v>
      </c>
      <c r="C85">
        <v>1208</v>
      </c>
      <c r="D85">
        <v>1</v>
      </c>
      <c r="E85">
        <v>1</v>
      </c>
      <c r="F85" t="s">
        <v>497</v>
      </c>
      <c r="G85" t="s">
        <v>381</v>
      </c>
      <c r="H85" s="1" t="s">
        <v>498</v>
      </c>
      <c r="I85" s="1" t="s">
        <v>124</v>
      </c>
      <c r="J85" s="1" t="s">
        <v>499</v>
      </c>
      <c r="K85" s="1" t="s">
        <v>364</v>
      </c>
      <c r="L85" s="1">
        <v>702</v>
      </c>
      <c r="M85" s="267">
        <v>-112.5</v>
      </c>
      <c r="N85" s="267">
        <v>112.5</v>
      </c>
      <c r="O85" s="89"/>
      <c r="P85" s="89"/>
    </row>
    <row r="86" spans="1:16" ht="13.5">
      <c r="A86">
        <v>303</v>
      </c>
      <c r="B86">
        <v>6032</v>
      </c>
      <c r="C86">
        <v>1208</v>
      </c>
      <c r="D86">
        <v>1</v>
      </c>
      <c r="E86">
        <v>1</v>
      </c>
      <c r="F86" t="s">
        <v>500</v>
      </c>
      <c r="G86" t="s">
        <v>501</v>
      </c>
      <c r="H86" s="1" t="s">
        <v>502</v>
      </c>
      <c r="I86" s="1" t="s">
        <v>124</v>
      </c>
      <c r="J86" s="1" t="s">
        <v>503</v>
      </c>
      <c r="K86" s="1" t="s">
        <v>364</v>
      </c>
      <c r="L86" s="1">
        <v>178</v>
      </c>
      <c r="M86" s="267">
        <v>-1</v>
      </c>
      <c r="N86" s="267">
        <v>1</v>
      </c>
      <c r="O86" s="89"/>
      <c r="P86" s="89"/>
    </row>
    <row r="87" spans="1:16" ht="13.5">
      <c r="A87">
        <v>303</v>
      </c>
      <c r="B87">
        <v>6046</v>
      </c>
      <c r="C87">
        <v>1208</v>
      </c>
      <c r="D87">
        <v>1</v>
      </c>
      <c r="E87">
        <v>1</v>
      </c>
      <c r="F87" t="s">
        <v>504</v>
      </c>
      <c r="G87" t="s">
        <v>381</v>
      </c>
      <c r="H87" s="1" t="s">
        <v>505</v>
      </c>
      <c r="I87" s="1" t="s">
        <v>124</v>
      </c>
      <c r="J87" s="1" t="s">
        <v>506</v>
      </c>
      <c r="K87" s="1" t="s">
        <v>364</v>
      </c>
      <c r="L87" s="1">
        <v>56</v>
      </c>
      <c r="M87" s="267">
        <v>-1</v>
      </c>
      <c r="N87" s="267">
        <v>1</v>
      </c>
      <c r="O87" s="89"/>
      <c r="P87" s="89"/>
    </row>
    <row r="88" spans="1:16" ht="13.5">
      <c r="A88">
        <v>303</v>
      </c>
      <c r="B88">
        <v>6048</v>
      </c>
      <c r="C88">
        <v>1208</v>
      </c>
      <c r="D88">
        <v>1</v>
      </c>
      <c r="E88">
        <v>1</v>
      </c>
      <c r="F88" t="s">
        <v>507</v>
      </c>
      <c r="G88" t="s">
        <v>381</v>
      </c>
      <c r="H88" s="1" t="s">
        <v>502</v>
      </c>
      <c r="I88" s="1" t="s">
        <v>124</v>
      </c>
      <c r="J88" s="1" t="s">
        <v>508</v>
      </c>
      <c r="K88" s="1" t="s">
        <v>364</v>
      </c>
      <c r="L88" s="1">
        <v>56</v>
      </c>
      <c r="M88" s="267">
        <v>-1</v>
      </c>
      <c r="N88" s="267">
        <v>1</v>
      </c>
      <c r="O88" s="89"/>
      <c r="P88" s="89"/>
    </row>
    <row r="89" spans="1:16" ht="13.5">
      <c r="A89">
        <v>303</v>
      </c>
      <c r="B89">
        <v>6381</v>
      </c>
      <c r="C89">
        <v>1208</v>
      </c>
      <c r="D89">
        <v>1</v>
      </c>
      <c r="E89">
        <v>1</v>
      </c>
      <c r="F89" t="s">
        <v>509</v>
      </c>
      <c r="G89" t="s">
        <v>381</v>
      </c>
      <c r="H89" s="1" t="s">
        <v>510</v>
      </c>
      <c r="I89" s="1" t="s">
        <v>124</v>
      </c>
      <c r="J89" s="1" t="s">
        <v>511</v>
      </c>
      <c r="K89" s="1" t="s">
        <v>364</v>
      </c>
      <c r="L89" s="1">
        <v>64</v>
      </c>
      <c r="M89" s="267">
        <v>-112.5</v>
      </c>
      <c r="N89" s="267">
        <v>112.5</v>
      </c>
      <c r="O89" s="89"/>
      <c r="P89" s="89"/>
    </row>
    <row r="90" spans="1:16" ht="13.5">
      <c r="A90">
        <v>303</v>
      </c>
      <c r="B90">
        <v>8312</v>
      </c>
      <c r="C90">
        <v>1208</v>
      </c>
      <c r="D90">
        <v>1</v>
      </c>
      <c r="E90">
        <v>2</v>
      </c>
      <c r="F90" t="s">
        <v>512</v>
      </c>
      <c r="G90" t="s">
        <v>513</v>
      </c>
      <c r="H90" s="1" t="s">
        <v>514</v>
      </c>
      <c r="I90" s="1" t="s">
        <v>515</v>
      </c>
      <c r="J90" s="1" t="s">
        <v>201</v>
      </c>
      <c r="K90" s="1" t="s">
        <v>516</v>
      </c>
      <c r="L90" s="1">
        <v>589</v>
      </c>
      <c r="M90" s="267">
        <v>-42700</v>
      </c>
      <c r="N90" s="267">
        <v>42700</v>
      </c>
      <c r="O90" s="89"/>
      <c r="P90" s="89"/>
    </row>
    <row r="91" spans="1:16" ht="13.5">
      <c r="A91">
        <v>303</v>
      </c>
      <c r="B91">
        <v>8313</v>
      </c>
      <c r="C91">
        <v>1208</v>
      </c>
      <c r="D91">
        <v>1</v>
      </c>
      <c r="E91">
        <v>2</v>
      </c>
      <c r="F91" t="s">
        <v>517</v>
      </c>
      <c r="G91" t="s">
        <v>513</v>
      </c>
      <c r="H91" s="1" t="s">
        <v>514</v>
      </c>
      <c r="I91" s="1" t="s">
        <v>518</v>
      </c>
      <c r="J91" s="1" t="s">
        <v>201</v>
      </c>
      <c r="K91" s="1" t="s">
        <v>516</v>
      </c>
      <c r="L91" s="1">
        <v>589</v>
      </c>
      <c r="M91" s="267">
        <v>-6610</v>
      </c>
      <c r="N91" s="267">
        <v>6610</v>
      </c>
      <c r="O91" s="89"/>
      <c r="P91" s="89"/>
    </row>
    <row r="92" spans="1:16" ht="13.5">
      <c r="A92">
        <v>303</v>
      </c>
      <c r="B92">
        <v>8314</v>
      </c>
      <c r="C92">
        <v>1208</v>
      </c>
      <c r="D92">
        <v>1</v>
      </c>
      <c r="E92">
        <v>2</v>
      </c>
      <c r="F92" t="s">
        <v>519</v>
      </c>
      <c r="G92" t="s">
        <v>513</v>
      </c>
      <c r="H92" s="1" t="s">
        <v>514</v>
      </c>
      <c r="I92" s="1" t="s">
        <v>520</v>
      </c>
      <c r="J92" s="1" t="s">
        <v>201</v>
      </c>
      <c r="K92" s="1" t="s">
        <v>516</v>
      </c>
      <c r="L92" s="1">
        <v>589</v>
      </c>
      <c r="M92" s="267">
        <v>-6610</v>
      </c>
      <c r="N92" s="267">
        <v>6610</v>
      </c>
      <c r="O92" s="89"/>
      <c r="P92" s="89"/>
    </row>
    <row r="93" spans="1:16" ht="13.5">
      <c r="A93">
        <v>303</v>
      </c>
      <c r="B93">
        <v>8341</v>
      </c>
      <c r="C93">
        <v>1208</v>
      </c>
      <c r="D93">
        <v>1452</v>
      </c>
      <c r="E93">
        <v>2</v>
      </c>
      <c r="F93" t="s">
        <v>521</v>
      </c>
      <c r="G93" t="s">
        <v>522</v>
      </c>
      <c r="H93" s="1" t="s">
        <v>124</v>
      </c>
      <c r="I93" s="1" t="s">
        <v>124</v>
      </c>
      <c r="J93" s="1" t="s">
        <v>125</v>
      </c>
      <c r="K93" s="1" t="s">
        <v>367</v>
      </c>
      <c r="L93" s="1">
        <v>327014</v>
      </c>
      <c r="M93" s="267">
        <v>-32000</v>
      </c>
      <c r="N93" s="267">
        <v>32000</v>
      </c>
      <c r="O93" s="89"/>
      <c r="P93" s="89"/>
    </row>
    <row r="94" spans="1:16" ht="13.5">
      <c r="A94">
        <v>303</v>
      </c>
      <c r="B94">
        <v>8384</v>
      </c>
      <c r="C94">
        <v>1208</v>
      </c>
      <c r="D94">
        <v>1371</v>
      </c>
      <c r="E94">
        <v>2</v>
      </c>
      <c r="F94" t="s">
        <v>523</v>
      </c>
      <c r="G94" t="s">
        <v>524</v>
      </c>
      <c r="H94" s="1" t="s">
        <v>145</v>
      </c>
      <c r="I94" s="1" t="s">
        <v>124</v>
      </c>
      <c r="J94" s="1" t="s">
        <v>125</v>
      </c>
      <c r="K94" s="1" t="s">
        <v>367</v>
      </c>
      <c r="L94" s="1">
        <v>327016</v>
      </c>
      <c r="M94" s="267">
        <v>-32000</v>
      </c>
      <c r="N94" s="267">
        <v>32000</v>
      </c>
      <c r="O94" s="89"/>
      <c r="P94" s="89"/>
    </row>
    <row r="95" spans="1:16" ht="13.5">
      <c r="A95">
        <v>303</v>
      </c>
      <c r="B95">
        <v>8390</v>
      </c>
      <c r="C95">
        <v>1208</v>
      </c>
      <c r="D95">
        <v>1375</v>
      </c>
      <c r="E95">
        <v>2</v>
      </c>
      <c r="F95" t="s">
        <v>525</v>
      </c>
      <c r="G95" t="s">
        <v>144</v>
      </c>
      <c r="H95" s="1" t="s">
        <v>145</v>
      </c>
      <c r="I95" s="1" t="s">
        <v>124</v>
      </c>
      <c r="J95" s="1" t="s">
        <v>125</v>
      </c>
      <c r="K95" s="1" t="s">
        <v>367</v>
      </c>
      <c r="L95" s="1">
        <v>326991</v>
      </c>
      <c r="M95" s="267">
        <v>-32000</v>
      </c>
      <c r="N95" s="267">
        <v>32000</v>
      </c>
      <c r="O95" s="89"/>
      <c r="P95" s="89"/>
    </row>
    <row r="96" spans="1:16" ht="13.5">
      <c r="A96">
        <v>303</v>
      </c>
      <c r="B96">
        <v>8402</v>
      </c>
      <c r="C96">
        <v>1208</v>
      </c>
      <c r="D96">
        <v>1375</v>
      </c>
      <c r="E96">
        <v>1</v>
      </c>
      <c r="F96" t="s">
        <v>526</v>
      </c>
      <c r="G96" t="s">
        <v>147</v>
      </c>
      <c r="H96" s="1" t="s">
        <v>527</v>
      </c>
      <c r="I96" s="1" t="s">
        <v>528</v>
      </c>
      <c r="J96" s="1">
        <v>43622944</v>
      </c>
      <c r="K96" s="1" t="s">
        <v>367</v>
      </c>
      <c r="L96" s="1">
        <v>326991</v>
      </c>
      <c r="M96" s="267">
        <v>-28536</v>
      </c>
      <c r="N96" s="267">
        <v>28536</v>
      </c>
      <c r="O96" s="89"/>
      <c r="P96" s="89"/>
    </row>
    <row r="97" spans="1:17" ht="13.5">
      <c r="A97">
        <v>303</v>
      </c>
      <c r="B97">
        <v>8425</v>
      </c>
      <c r="C97">
        <v>1208</v>
      </c>
      <c r="D97">
        <v>1379</v>
      </c>
      <c r="E97">
        <v>2</v>
      </c>
      <c r="F97" t="s">
        <v>529</v>
      </c>
      <c r="G97" t="s">
        <v>524</v>
      </c>
      <c r="H97" s="1" t="s">
        <v>145</v>
      </c>
      <c r="I97" s="1" t="s">
        <v>124</v>
      </c>
      <c r="J97" s="1" t="s">
        <v>125</v>
      </c>
      <c r="K97" s="1" t="s">
        <v>367</v>
      </c>
      <c r="L97" s="1">
        <v>326995</v>
      </c>
      <c r="M97" s="267">
        <v>-32000</v>
      </c>
      <c r="N97" s="267">
        <v>32000</v>
      </c>
      <c r="O97" s="89"/>
      <c r="P97" s="89"/>
    </row>
    <row r="98" spans="1:17" ht="13.5">
      <c r="A98">
        <v>303</v>
      </c>
      <c r="B98">
        <v>8442</v>
      </c>
      <c r="C98">
        <v>1208</v>
      </c>
      <c r="D98">
        <v>1422</v>
      </c>
      <c r="E98">
        <v>1</v>
      </c>
      <c r="F98" t="s">
        <v>530</v>
      </c>
      <c r="G98" t="s">
        <v>141</v>
      </c>
      <c r="H98" s="1" t="s">
        <v>142</v>
      </c>
      <c r="I98" s="1" t="s">
        <v>143</v>
      </c>
      <c r="J98" s="1" t="s">
        <v>531</v>
      </c>
      <c r="K98" s="1" t="s">
        <v>367</v>
      </c>
      <c r="L98" s="1">
        <v>327016</v>
      </c>
      <c r="M98" s="267">
        <v>-43250</v>
      </c>
      <c r="N98" s="267">
        <v>43250</v>
      </c>
      <c r="O98" s="89"/>
      <c r="P98" s="89"/>
    </row>
    <row r="99" spans="1:17" ht="13.5">
      <c r="A99">
        <v>303</v>
      </c>
      <c r="B99">
        <v>8452</v>
      </c>
      <c r="C99">
        <v>1208</v>
      </c>
      <c r="D99">
        <v>1369</v>
      </c>
      <c r="E99">
        <v>2</v>
      </c>
      <c r="F99" t="s">
        <v>532</v>
      </c>
      <c r="G99" t="s">
        <v>524</v>
      </c>
      <c r="H99" s="1" t="s">
        <v>145</v>
      </c>
      <c r="I99" s="1" t="s">
        <v>533</v>
      </c>
      <c r="J99" s="1" t="s">
        <v>534</v>
      </c>
      <c r="K99" s="1" t="s">
        <v>367</v>
      </c>
      <c r="L99" s="1">
        <v>327257</v>
      </c>
      <c r="M99" s="267">
        <v>-32000</v>
      </c>
      <c r="N99" s="267">
        <v>32000</v>
      </c>
      <c r="O99" s="89"/>
      <c r="P99" s="89"/>
    </row>
    <row r="100" spans="1:17" ht="13.5">
      <c r="A100">
        <v>303</v>
      </c>
      <c r="B100">
        <v>8487</v>
      </c>
      <c r="C100">
        <v>1208</v>
      </c>
      <c r="D100">
        <v>1454</v>
      </c>
      <c r="E100">
        <v>1</v>
      </c>
      <c r="F100" t="s">
        <v>535</v>
      </c>
      <c r="G100" t="s">
        <v>141</v>
      </c>
      <c r="H100" s="1" t="s">
        <v>142</v>
      </c>
      <c r="I100" s="1" t="s">
        <v>143</v>
      </c>
      <c r="J100" s="1" t="s">
        <v>536</v>
      </c>
      <c r="K100" s="1" t="s">
        <v>367</v>
      </c>
      <c r="L100" s="1">
        <v>326987</v>
      </c>
      <c r="M100" s="267">
        <v>-43250</v>
      </c>
      <c r="N100" s="267">
        <v>43250</v>
      </c>
      <c r="O100" s="89"/>
      <c r="P100" s="89"/>
    </row>
    <row r="101" spans="1:17" ht="13.5">
      <c r="A101">
        <v>303</v>
      </c>
      <c r="B101">
        <v>8516</v>
      </c>
      <c r="C101">
        <v>1208</v>
      </c>
      <c r="D101">
        <v>1383</v>
      </c>
      <c r="E101">
        <v>1</v>
      </c>
      <c r="F101" t="s">
        <v>537</v>
      </c>
      <c r="G101" t="s">
        <v>141</v>
      </c>
      <c r="H101" s="1" t="s">
        <v>142</v>
      </c>
      <c r="I101" s="1" t="s">
        <v>143</v>
      </c>
      <c r="J101" s="1" t="s">
        <v>536</v>
      </c>
      <c r="K101" s="1" t="s">
        <v>367</v>
      </c>
      <c r="L101" s="1">
        <v>326999</v>
      </c>
      <c r="M101" s="267">
        <v>-43250</v>
      </c>
      <c r="N101" s="267">
        <v>43250</v>
      </c>
      <c r="O101" s="89"/>
      <c r="P101" s="89"/>
    </row>
    <row r="102" spans="1:17" ht="13.5">
      <c r="A102">
        <v>303</v>
      </c>
      <c r="B102">
        <v>8572</v>
      </c>
      <c r="C102">
        <v>1208</v>
      </c>
      <c r="D102">
        <v>1450</v>
      </c>
      <c r="E102">
        <v>2</v>
      </c>
      <c r="F102" t="s">
        <v>538</v>
      </c>
      <c r="G102" t="s">
        <v>144</v>
      </c>
      <c r="H102" s="1" t="s">
        <v>145</v>
      </c>
      <c r="I102" s="1" t="s">
        <v>533</v>
      </c>
      <c r="J102" s="1" t="s">
        <v>534</v>
      </c>
      <c r="K102" s="1" t="s">
        <v>367</v>
      </c>
      <c r="L102" s="1">
        <v>327002</v>
      </c>
      <c r="M102" s="267">
        <v>-32000</v>
      </c>
      <c r="N102" s="267">
        <v>32000</v>
      </c>
      <c r="O102" s="89"/>
      <c r="P102" s="89"/>
    </row>
    <row r="103" spans="1:17" ht="13.5">
      <c r="A103">
        <v>304</v>
      </c>
      <c r="B103">
        <v>14833</v>
      </c>
      <c r="C103">
        <v>1208</v>
      </c>
      <c r="D103">
        <v>2</v>
      </c>
      <c r="E103">
        <v>1</v>
      </c>
      <c r="F103" t="s">
        <v>539</v>
      </c>
      <c r="G103" t="s">
        <v>138</v>
      </c>
      <c r="H103" s="1" t="s">
        <v>139</v>
      </c>
      <c r="I103" s="1" t="s">
        <v>136</v>
      </c>
      <c r="J103" s="1" t="s">
        <v>107</v>
      </c>
      <c r="K103" s="1" t="s">
        <v>540</v>
      </c>
      <c r="L103" s="1">
        <v>3909</v>
      </c>
      <c r="M103" s="267">
        <v>-1345</v>
      </c>
      <c r="N103" s="267">
        <v>941.5</v>
      </c>
      <c r="O103" s="89"/>
      <c r="P103" s="89"/>
    </row>
    <row r="104" spans="1:17" ht="13.5">
      <c r="A104">
        <v>330</v>
      </c>
      <c r="B104">
        <v>12578</v>
      </c>
      <c r="C104">
        <v>1208</v>
      </c>
      <c r="D104">
        <v>1</v>
      </c>
      <c r="E104">
        <v>1</v>
      </c>
      <c r="F104" t="s">
        <v>541</v>
      </c>
      <c r="G104" t="s">
        <v>542</v>
      </c>
      <c r="H104" s="1" t="s">
        <v>543</v>
      </c>
      <c r="I104" s="1" t="s">
        <v>124</v>
      </c>
      <c r="J104" s="1" t="s">
        <v>544</v>
      </c>
      <c r="K104" s="1" t="s">
        <v>545</v>
      </c>
      <c r="L104" s="1">
        <v>1905</v>
      </c>
      <c r="M104" s="267">
        <v>-1</v>
      </c>
      <c r="N104" s="267">
        <v>1</v>
      </c>
      <c r="O104" s="89"/>
      <c r="P104" s="89"/>
    </row>
    <row r="105" spans="1:17" ht="14.45" customHeight="1">
      <c r="H105" s="1"/>
      <c r="I105" s="1"/>
      <c r="J105" s="1"/>
      <c r="K105" s="318"/>
      <c r="L105" s="1"/>
      <c r="M105" s="267"/>
      <c r="N105" s="267"/>
      <c r="O105" s="89"/>
      <c r="P105" s="89"/>
    </row>
    <row r="106" spans="1:17" ht="13.5">
      <c r="A106" s="89"/>
      <c r="B106" s="89"/>
      <c r="C106" s="89"/>
      <c r="D106" s="89"/>
      <c r="E106" s="89"/>
      <c r="F106" s="89"/>
      <c r="G106" s="89"/>
      <c r="H106" s="95"/>
      <c r="I106" s="89"/>
      <c r="J106" s="89"/>
      <c r="K106" s="89"/>
      <c r="L106" s="95"/>
      <c r="M106" s="269"/>
      <c r="N106" s="93"/>
    </row>
    <row r="107" spans="1:17" ht="30" customHeight="1">
      <c r="A107" s="278"/>
      <c r="B107" s="278"/>
      <c r="C107" s="278"/>
      <c r="D107" s="278"/>
      <c r="E107" s="278"/>
      <c r="F107" s="278"/>
      <c r="G107" s="278"/>
      <c r="H107" s="279"/>
      <c r="I107" s="278"/>
      <c r="J107" s="360" t="s">
        <v>46</v>
      </c>
      <c r="K107" s="361"/>
      <c r="L107" s="361"/>
      <c r="M107" s="273">
        <f>SUM(M22:M105)</f>
        <v>-984155.34000000008</v>
      </c>
      <c r="N107" s="273">
        <f>SUM(N22:N105)</f>
        <v>816757.79</v>
      </c>
      <c r="O107" s="280"/>
      <c r="P107" s="280"/>
    </row>
    <row r="108" spans="1:17">
      <c r="H108" s="1"/>
      <c r="M108" s="267"/>
      <c r="N108" s="267"/>
    </row>
    <row r="109" spans="1:17">
      <c r="H109" s="1"/>
      <c r="M109" s="267"/>
      <c r="N109" s="267"/>
    </row>
    <row r="110" spans="1:17" ht="30" customHeight="1">
      <c r="H110" s="1"/>
      <c r="J110" s="362" t="s">
        <v>306</v>
      </c>
      <c r="K110" s="362"/>
      <c r="L110" s="362"/>
      <c r="M110" s="270"/>
      <c r="N110" s="245">
        <v>-51696999</v>
      </c>
      <c r="O110" s="245">
        <v>-410197</v>
      </c>
      <c r="P110" s="245">
        <v>334123</v>
      </c>
      <c r="Q110" s="270"/>
    </row>
    <row r="111" spans="1:17">
      <c r="H111" s="1"/>
      <c r="M111" s="267"/>
      <c r="N111" s="267"/>
    </row>
    <row r="112" spans="1:17" ht="13.5" thickBot="1">
      <c r="H112" s="1"/>
      <c r="M112" s="267"/>
      <c r="N112" s="267"/>
    </row>
    <row r="113" spans="1:16" ht="30" customHeight="1" thickBot="1">
      <c r="A113" s="98"/>
      <c r="B113" s="99"/>
      <c r="C113" s="99"/>
      <c r="D113" s="99"/>
      <c r="E113" s="99"/>
      <c r="F113" s="99"/>
      <c r="G113" s="99"/>
      <c r="H113" s="100"/>
      <c r="I113" s="364" t="s">
        <v>307</v>
      </c>
      <c r="J113" s="364"/>
      <c r="K113" s="364"/>
      <c r="L113" s="364"/>
      <c r="M113" s="271">
        <f>SUM(M12,M18,M107,M110)</f>
        <v>882732671.65999997</v>
      </c>
      <c r="N113" s="281">
        <f>SUM(N12,N18,N107,N110)</f>
        <v>-638043392.21000004</v>
      </c>
      <c r="O113" s="281">
        <f>SUM(O12,O18,O107,O110)</f>
        <v>402906769</v>
      </c>
      <c r="P113" s="130">
        <f>SUM(P12,P18,P107,P110)</f>
        <v>-372714962</v>
      </c>
    </row>
    <row r="114" spans="1:16">
      <c r="H114" s="1"/>
      <c r="M114" s="267"/>
      <c r="N114" s="267"/>
    </row>
    <row r="115" spans="1:16">
      <c r="H115" s="1"/>
      <c r="M115" s="267"/>
      <c r="N115" s="267"/>
    </row>
    <row r="116" spans="1:16">
      <c r="H116" s="1"/>
      <c r="M116" s="267"/>
      <c r="N116" s="267"/>
    </row>
    <row r="117" spans="1:16">
      <c r="H117" s="1"/>
      <c r="M117" s="267"/>
      <c r="N117" s="267"/>
    </row>
    <row r="118" spans="1:16">
      <c r="H118" s="1"/>
      <c r="M118" s="267"/>
      <c r="N118" s="267"/>
    </row>
    <row r="119" spans="1:16" ht="30" customHeight="1">
      <c r="H119" s="1"/>
      <c r="M119" s="267"/>
      <c r="N119" s="267"/>
    </row>
    <row r="120" spans="1:16">
      <c r="H120" s="1"/>
      <c r="M120" s="267"/>
      <c r="N120" s="267"/>
    </row>
    <row r="121" spans="1:16" ht="15" customHeight="1">
      <c r="M121" s="267"/>
      <c r="N121" s="267"/>
    </row>
    <row r="122" spans="1:16" ht="15" customHeight="1">
      <c r="M122" s="267"/>
      <c r="N122" s="267"/>
    </row>
    <row r="123" spans="1:16">
      <c r="B123" s="258"/>
      <c r="C123" s="258"/>
      <c r="D123" s="258"/>
      <c r="E123" s="258"/>
      <c r="F123" s="258"/>
      <c r="G123" s="358"/>
      <c r="H123" s="358"/>
      <c r="I123" s="358"/>
      <c r="K123" s="258"/>
      <c r="L123" s="365" t="s">
        <v>296</v>
      </c>
      <c r="M123" s="365"/>
      <c r="N123" s="365"/>
      <c r="O123" s="258"/>
      <c r="P123" s="258"/>
    </row>
    <row r="124" spans="1:16">
      <c r="B124" s="258"/>
      <c r="C124" s="258"/>
      <c r="D124" s="258"/>
      <c r="E124" s="258"/>
      <c r="F124" s="258"/>
      <c r="G124" s="307"/>
      <c r="I124" s="258"/>
      <c r="K124" s="258"/>
      <c r="L124" s="365" t="s">
        <v>295</v>
      </c>
      <c r="M124" s="365"/>
      <c r="N124" s="365"/>
      <c r="O124" s="258"/>
      <c r="P124" s="258"/>
    </row>
    <row r="125" spans="1:16">
      <c r="F125" s="331"/>
      <c r="G125" s="332"/>
      <c r="M125" s="267"/>
      <c r="N125" s="267"/>
    </row>
    <row r="126" spans="1:16">
      <c r="M126" s="267"/>
      <c r="N126" s="136"/>
    </row>
    <row r="127" spans="1:16">
      <c r="M127" s="267"/>
      <c r="N127" s="136"/>
    </row>
    <row r="128" spans="1:16">
      <c r="M128" s="267"/>
      <c r="N128" s="136"/>
    </row>
    <row r="129" spans="13:14">
      <c r="M129" s="267"/>
      <c r="N129" s="267"/>
    </row>
    <row r="130" spans="13:14">
      <c r="M130" s="267"/>
      <c r="N130" s="136"/>
    </row>
    <row r="131" spans="13:14">
      <c r="M131" s="267"/>
      <c r="N131" s="267"/>
    </row>
    <row r="132" spans="13:14">
      <c r="M132" s="267"/>
      <c r="N132" s="267"/>
    </row>
    <row r="133" spans="13:14">
      <c r="M133" s="267"/>
      <c r="N133" s="267"/>
    </row>
    <row r="134" spans="13:14">
      <c r="M134" s="267"/>
      <c r="N134" s="267"/>
    </row>
    <row r="135" spans="13:14">
      <c r="M135" s="267"/>
      <c r="N135" s="267"/>
    </row>
    <row r="136" spans="13:14">
      <c r="M136" s="267"/>
      <c r="N136" s="267"/>
    </row>
    <row r="137" spans="13:14">
      <c r="M137" s="267"/>
      <c r="N137" s="267"/>
    </row>
    <row r="138" spans="13:14">
      <c r="M138" s="267"/>
      <c r="N138" s="267"/>
    </row>
    <row r="139" spans="13:14">
      <c r="M139" s="267"/>
      <c r="N139" s="267"/>
    </row>
    <row r="140" spans="13:14">
      <c r="M140" s="267"/>
      <c r="N140" s="267"/>
    </row>
    <row r="141" spans="13:14">
      <c r="M141" s="267"/>
      <c r="N141" s="267"/>
    </row>
    <row r="142" spans="13:14">
      <c r="M142" s="267"/>
      <c r="N142" s="267"/>
    </row>
    <row r="143" spans="13:14">
      <c r="M143" s="267"/>
      <c r="N143" s="267"/>
    </row>
    <row r="144" spans="13:14">
      <c r="M144" s="267"/>
      <c r="N144" s="267"/>
    </row>
    <row r="145" spans="13:14">
      <c r="M145" s="267"/>
      <c r="N145" s="267"/>
    </row>
    <row r="146" spans="13:14">
      <c r="M146" s="267"/>
      <c r="N146" s="267"/>
    </row>
    <row r="147" spans="13:14">
      <c r="M147" s="267"/>
      <c r="N147" s="267"/>
    </row>
    <row r="148" spans="13:14">
      <c r="M148" s="267"/>
      <c r="N148" s="267"/>
    </row>
    <row r="149" spans="13:14">
      <c r="M149" s="267"/>
      <c r="N149" s="267"/>
    </row>
    <row r="150" spans="13:14">
      <c r="M150" s="267"/>
      <c r="N150" s="267"/>
    </row>
    <row r="151" spans="13:14">
      <c r="M151" s="267"/>
      <c r="N151" s="267"/>
    </row>
    <row r="152" spans="13:14">
      <c r="M152" s="267"/>
      <c r="N152" s="267"/>
    </row>
    <row r="153" spans="13:14">
      <c r="M153" s="267"/>
      <c r="N153" s="267"/>
    </row>
    <row r="154" spans="13:14">
      <c r="M154" s="267"/>
      <c r="N154" s="267"/>
    </row>
    <row r="155" spans="13:14">
      <c r="M155" s="267"/>
      <c r="N155" s="267"/>
    </row>
    <row r="156" spans="13:14">
      <c r="M156" s="267"/>
      <c r="N156" s="267"/>
    </row>
    <row r="157" spans="13:14">
      <c r="M157" s="267"/>
      <c r="N157" s="267"/>
    </row>
    <row r="158" spans="13:14">
      <c r="M158" s="267"/>
      <c r="N158" s="267"/>
    </row>
    <row r="159" spans="13:14">
      <c r="M159" s="267"/>
      <c r="N159" s="267"/>
    </row>
    <row r="160" spans="13:14">
      <c r="M160" s="267"/>
      <c r="N160" s="267"/>
    </row>
    <row r="161" spans="13:14">
      <c r="M161" s="267"/>
      <c r="N161" s="267"/>
    </row>
    <row r="162" spans="13:14">
      <c r="M162" s="267"/>
      <c r="N162" s="267"/>
    </row>
    <row r="163" spans="13:14">
      <c r="M163" s="267"/>
      <c r="N163" s="267"/>
    </row>
    <row r="164" spans="13:14">
      <c r="M164" s="267"/>
      <c r="N164" s="267"/>
    </row>
    <row r="165" spans="13:14">
      <c r="M165" s="267"/>
      <c r="N165" s="267"/>
    </row>
    <row r="166" spans="13:14">
      <c r="M166" s="267"/>
      <c r="N166" s="267"/>
    </row>
    <row r="167" spans="13:14">
      <c r="M167" s="267"/>
      <c r="N167" s="267"/>
    </row>
    <row r="168" spans="13:14">
      <c r="M168" s="267"/>
      <c r="N168" s="267"/>
    </row>
    <row r="169" spans="13:14">
      <c r="M169" s="267"/>
      <c r="N169" s="267"/>
    </row>
    <row r="170" spans="13:14">
      <c r="M170" s="267"/>
      <c r="N170" s="267"/>
    </row>
    <row r="171" spans="13:14">
      <c r="M171" s="267"/>
      <c r="N171" s="267"/>
    </row>
    <row r="172" spans="13:14">
      <c r="M172" s="267"/>
      <c r="N172" s="267"/>
    </row>
    <row r="173" spans="13:14">
      <c r="M173" s="267"/>
      <c r="N173" s="267"/>
    </row>
    <row r="174" spans="13:14">
      <c r="M174" s="267"/>
      <c r="N174" s="267"/>
    </row>
    <row r="175" spans="13:14">
      <c r="M175" s="267"/>
      <c r="N175" s="267"/>
    </row>
    <row r="176" spans="13:14">
      <c r="M176" s="267"/>
      <c r="N176" s="267"/>
    </row>
    <row r="177" spans="13:14">
      <c r="M177" s="267"/>
      <c r="N177" s="267"/>
    </row>
    <row r="178" spans="13:14">
      <c r="M178" s="267"/>
      <c r="N178" s="267"/>
    </row>
    <row r="179" spans="13:14">
      <c r="M179" s="267"/>
      <c r="N179" s="267"/>
    </row>
    <row r="180" spans="13:14">
      <c r="M180" s="267"/>
      <c r="N180" s="267"/>
    </row>
    <row r="181" spans="13:14">
      <c r="M181" s="267"/>
      <c r="N181" s="267"/>
    </row>
    <row r="182" spans="13:14">
      <c r="M182" s="267"/>
      <c r="N182" s="267"/>
    </row>
    <row r="183" spans="13:14">
      <c r="M183" s="267"/>
      <c r="N183" s="267"/>
    </row>
    <row r="184" spans="13:14">
      <c r="M184" s="267"/>
      <c r="N184" s="267"/>
    </row>
    <row r="185" spans="13:14">
      <c r="M185" s="267"/>
      <c r="N185" s="267"/>
    </row>
    <row r="186" spans="13:14">
      <c r="M186" s="267"/>
      <c r="N186" s="267"/>
    </row>
    <row r="187" spans="13:14">
      <c r="M187" s="267"/>
      <c r="N187" s="267"/>
    </row>
    <row r="188" spans="13:14">
      <c r="M188" s="267"/>
      <c r="N188" s="267"/>
    </row>
    <row r="189" spans="13:14">
      <c r="M189" s="267"/>
      <c r="N189" s="267"/>
    </row>
    <row r="190" spans="13:14">
      <c r="M190" s="267"/>
      <c r="N190" s="267"/>
    </row>
    <row r="191" spans="13:14">
      <c r="M191" s="267"/>
      <c r="N191" s="267"/>
    </row>
    <row r="192" spans="13:14">
      <c r="M192" s="267"/>
      <c r="N192" s="267"/>
    </row>
    <row r="193" spans="13:14">
      <c r="M193" s="267"/>
      <c r="N193" s="267"/>
    </row>
    <row r="194" spans="13:14">
      <c r="M194" s="267"/>
      <c r="N194" s="267"/>
    </row>
    <row r="195" spans="13:14">
      <c r="M195" s="267"/>
      <c r="N195" s="267"/>
    </row>
    <row r="196" spans="13:14">
      <c r="M196" s="267"/>
      <c r="N196" s="267"/>
    </row>
    <row r="197" spans="13:14" ht="33" customHeight="1">
      <c r="M197" s="267"/>
      <c r="N197" s="267"/>
    </row>
    <row r="198" spans="13:14">
      <c r="M198" s="267"/>
      <c r="N198" s="267"/>
    </row>
    <row r="199" spans="13:14">
      <c r="M199" s="267"/>
      <c r="N199" s="267"/>
    </row>
    <row r="200" spans="13:14">
      <c r="M200" s="267"/>
      <c r="N200" s="267"/>
    </row>
    <row r="201" spans="13:14">
      <c r="M201" s="267"/>
      <c r="N201" s="267"/>
    </row>
    <row r="202" spans="13:14">
      <c r="M202" s="267"/>
      <c r="N202" s="267"/>
    </row>
    <row r="203" spans="13:14">
      <c r="M203" s="267"/>
      <c r="N203" s="267"/>
    </row>
    <row r="204" spans="13:14">
      <c r="M204" s="267"/>
      <c r="N204" s="267"/>
    </row>
    <row r="205" spans="13:14">
      <c r="M205" s="267"/>
      <c r="N205" s="267"/>
    </row>
    <row r="206" spans="13:14">
      <c r="M206" s="267"/>
      <c r="N206" s="267"/>
    </row>
    <row r="207" spans="13:14">
      <c r="M207" s="267"/>
      <c r="N207" s="267"/>
    </row>
    <row r="208" spans="13:14">
      <c r="M208" s="267"/>
      <c r="N208" s="267"/>
    </row>
    <row r="209" spans="13:14">
      <c r="M209" s="267"/>
      <c r="N209" s="267"/>
    </row>
    <row r="210" spans="13:14">
      <c r="M210" s="267"/>
      <c r="N210" s="267"/>
    </row>
    <row r="211" spans="13:14">
      <c r="M211" s="267"/>
      <c r="N211" s="267"/>
    </row>
    <row r="212" spans="13:14">
      <c r="M212" s="267"/>
      <c r="N212" s="267"/>
    </row>
    <row r="213" spans="13:14">
      <c r="M213" s="267"/>
      <c r="N213" s="267"/>
    </row>
    <row r="214" spans="13:14">
      <c r="M214" s="267"/>
      <c r="N214" s="267"/>
    </row>
    <row r="215" spans="13:14">
      <c r="M215" s="267"/>
      <c r="N215" s="267"/>
    </row>
    <row r="216" spans="13:14">
      <c r="M216" s="267"/>
      <c r="N216" s="267"/>
    </row>
    <row r="217" spans="13:14">
      <c r="M217" s="267"/>
      <c r="N217" s="267"/>
    </row>
    <row r="218" spans="13:14">
      <c r="M218" s="267"/>
      <c r="N218" s="267"/>
    </row>
    <row r="219" spans="13:14">
      <c r="M219" s="267"/>
      <c r="N219" s="267"/>
    </row>
    <row r="220" spans="13:14">
      <c r="M220" s="267"/>
      <c r="N220" s="267"/>
    </row>
    <row r="221" spans="13:14">
      <c r="M221" s="267"/>
      <c r="N221" s="267"/>
    </row>
    <row r="222" spans="13:14">
      <c r="M222" s="267"/>
      <c r="N222" s="267"/>
    </row>
    <row r="223" spans="13:14">
      <c r="M223" s="267"/>
      <c r="N223" s="267"/>
    </row>
    <row r="224" spans="13:14">
      <c r="M224" s="267"/>
      <c r="N224" s="267"/>
    </row>
    <row r="225" spans="13:14">
      <c r="M225" s="267"/>
      <c r="N225" s="267"/>
    </row>
    <row r="226" spans="13:14">
      <c r="M226" s="267"/>
      <c r="N226" s="267"/>
    </row>
    <row r="227" spans="13:14">
      <c r="M227" s="267"/>
      <c r="N227" s="267"/>
    </row>
    <row r="228" spans="13:14">
      <c r="M228" s="267"/>
      <c r="N228" s="267"/>
    </row>
    <row r="229" spans="13:14">
      <c r="M229" s="267"/>
      <c r="N229" s="267"/>
    </row>
    <row r="230" spans="13:14">
      <c r="M230" s="267"/>
      <c r="N230" s="267"/>
    </row>
    <row r="231" spans="13:14">
      <c r="M231" s="267"/>
      <c r="N231" s="267"/>
    </row>
    <row r="232" spans="13:14">
      <c r="M232" s="267"/>
      <c r="N232" s="267"/>
    </row>
    <row r="233" spans="13:14">
      <c r="M233" s="267"/>
      <c r="N233" s="267"/>
    </row>
    <row r="234" spans="13:14">
      <c r="M234" s="267"/>
      <c r="N234" s="267"/>
    </row>
    <row r="235" spans="13:14">
      <c r="M235" s="267"/>
      <c r="N235" s="267"/>
    </row>
    <row r="236" spans="13:14">
      <c r="M236" s="267"/>
      <c r="N236" s="267"/>
    </row>
    <row r="237" spans="13:14">
      <c r="M237" s="267"/>
      <c r="N237" s="267"/>
    </row>
    <row r="238" spans="13:14">
      <c r="M238" s="267"/>
      <c r="N238" s="267"/>
    </row>
    <row r="239" spans="13:14">
      <c r="M239" s="267"/>
      <c r="N239" s="267"/>
    </row>
    <row r="240" spans="13:14">
      <c r="M240" s="267"/>
      <c r="N240" s="267"/>
    </row>
    <row r="241" spans="13:14">
      <c r="M241" s="267"/>
      <c r="N241" s="267"/>
    </row>
    <row r="242" spans="13:14">
      <c r="M242" s="267"/>
      <c r="N242" s="267"/>
    </row>
    <row r="243" spans="13:14">
      <c r="M243" s="267"/>
      <c r="N243" s="267"/>
    </row>
    <row r="244" spans="13:14">
      <c r="M244" s="267"/>
      <c r="N244" s="267"/>
    </row>
    <row r="245" spans="13:14">
      <c r="M245" s="267"/>
      <c r="N245" s="267"/>
    </row>
    <row r="246" spans="13:14">
      <c r="M246" s="267"/>
      <c r="N246" s="267"/>
    </row>
    <row r="247" spans="13:14">
      <c r="M247" s="267"/>
      <c r="N247" s="267"/>
    </row>
    <row r="248" spans="13:14">
      <c r="M248" s="267"/>
      <c r="N248" s="267"/>
    </row>
    <row r="249" spans="13:14">
      <c r="M249" s="267"/>
      <c r="N249" s="267"/>
    </row>
    <row r="250" spans="13:14">
      <c r="M250" s="267"/>
      <c r="N250" s="267"/>
    </row>
    <row r="251" spans="13:14">
      <c r="M251" s="267"/>
      <c r="N251" s="267"/>
    </row>
    <row r="252" spans="13:14">
      <c r="M252" s="267"/>
      <c r="N252" s="267"/>
    </row>
    <row r="253" spans="13:14">
      <c r="M253" s="267"/>
      <c r="N253" s="267"/>
    </row>
    <row r="254" spans="13:14">
      <c r="M254" s="267"/>
      <c r="N254" s="267"/>
    </row>
    <row r="255" spans="13:14">
      <c r="M255" s="267"/>
      <c r="N255" s="267"/>
    </row>
    <row r="256" spans="13:14">
      <c r="M256" s="267"/>
      <c r="N256" s="267"/>
    </row>
    <row r="257" spans="13:14">
      <c r="M257" s="267"/>
      <c r="N257" s="267"/>
    </row>
    <row r="258" spans="13:14">
      <c r="M258" s="267"/>
      <c r="N258" s="267"/>
    </row>
    <row r="259" spans="13:14">
      <c r="M259" s="267"/>
      <c r="N259" s="267"/>
    </row>
    <row r="260" spans="13:14">
      <c r="M260" s="267"/>
      <c r="N260" s="267"/>
    </row>
    <row r="261" spans="13:14">
      <c r="M261" s="267"/>
      <c r="N261" s="267"/>
    </row>
    <row r="262" spans="13:14">
      <c r="M262" s="267"/>
      <c r="N262" s="267"/>
    </row>
    <row r="263" spans="13:14">
      <c r="M263" s="267"/>
      <c r="N263" s="267"/>
    </row>
    <row r="264" spans="13:14">
      <c r="M264" s="267"/>
      <c r="N264" s="267"/>
    </row>
    <row r="265" spans="13:14">
      <c r="M265" s="267"/>
      <c r="N265" s="267"/>
    </row>
    <row r="266" spans="13:14">
      <c r="M266" s="267"/>
      <c r="N266" s="267"/>
    </row>
    <row r="267" spans="13:14">
      <c r="M267" s="267"/>
      <c r="N267" s="267"/>
    </row>
    <row r="268" spans="13:14">
      <c r="M268" s="267"/>
      <c r="N268" s="267"/>
    </row>
    <row r="269" spans="13:14">
      <c r="M269" s="267"/>
      <c r="N269" s="267"/>
    </row>
    <row r="270" spans="13:14">
      <c r="M270" s="267"/>
      <c r="N270" s="267"/>
    </row>
    <row r="271" spans="13:14">
      <c r="M271" s="267"/>
      <c r="N271" s="267"/>
    </row>
    <row r="272" spans="13:14">
      <c r="M272" s="267"/>
      <c r="N272" s="267"/>
    </row>
    <row r="273" spans="13:14">
      <c r="M273" s="267"/>
      <c r="N273" s="267"/>
    </row>
    <row r="274" spans="13:14">
      <c r="M274" s="267"/>
      <c r="N274" s="267"/>
    </row>
    <row r="275" spans="13:14">
      <c r="M275" s="267"/>
      <c r="N275" s="267"/>
    </row>
    <row r="276" spans="13:14">
      <c r="M276" s="267"/>
      <c r="N276" s="267"/>
    </row>
    <row r="277" spans="13:14">
      <c r="M277" s="267"/>
      <c r="N277" s="267"/>
    </row>
    <row r="278" spans="13:14">
      <c r="M278" s="267"/>
      <c r="N278" s="267"/>
    </row>
    <row r="279" spans="13:14">
      <c r="M279" s="267"/>
      <c r="N279" s="267"/>
    </row>
    <row r="280" spans="13:14">
      <c r="M280" s="267"/>
      <c r="N280" s="267"/>
    </row>
    <row r="281" spans="13:14">
      <c r="M281" s="267"/>
      <c r="N281" s="267"/>
    </row>
    <row r="282" spans="13:14">
      <c r="M282" s="267"/>
      <c r="N282" s="267"/>
    </row>
    <row r="283" spans="13:14">
      <c r="M283" s="267"/>
      <c r="N283" s="267"/>
    </row>
    <row r="284" spans="13:14">
      <c r="M284" s="267"/>
      <c r="N284" s="267"/>
    </row>
    <row r="285" spans="13:14">
      <c r="M285" s="267"/>
      <c r="N285" s="267"/>
    </row>
    <row r="286" spans="13:14">
      <c r="M286" s="267"/>
      <c r="N286" s="267"/>
    </row>
    <row r="287" spans="13:14">
      <c r="M287" s="267"/>
      <c r="N287" s="267"/>
    </row>
    <row r="288" spans="13:14">
      <c r="M288" s="267"/>
      <c r="N288" s="267"/>
    </row>
    <row r="289" spans="13:14">
      <c r="M289" s="267"/>
      <c r="N289" s="267"/>
    </row>
    <row r="290" spans="13:14">
      <c r="M290" s="267"/>
      <c r="N290" s="267"/>
    </row>
    <row r="291" spans="13:14">
      <c r="M291" s="267"/>
      <c r="N291" s="267"/>
    </row>
    <row r="292" spans="13:14">
      <c r="M292" s="267"/>
      <c r="N292" s="267"/>
    </row>
    <row r="293" spans="13:14">
      <c r="M293" s="267"/>
      <c r="N293" s="267"/>
    </row>
    <row r="294" spans="13:14">
      <c r="M294" s="267"/>
      <c r="N294" s="267"/>
    </row>
    <row r="295" spans="13:14">
      <c r="M295" s="267"/>
      <c r="N295" s="267"/>
    </row>
    <row r="296" spans="13:14">
      <c r="M296" s="267"/>
      <c r="N296" s="267"/>
    </row>
    <row r="297" spans="13:14">
      <c r="M297" s="267"/>
      <c r="N297" s="267"/>
    </row>
    <row r="298" spans="13:14">
      <c r="M298" s="267"/>
      <c r="N298" s="267"/>
    </row>
    <row r="299" spans="13:14">
      <c r="M299" s="267"/>
      <c r="N299" s="267"/>
    </row>
    <row r="300" spans="13:14">
      <c r="M300" s="267"/>
      <c r="N300" s="267"/>
    </row>
    <row r="301" spans="13:14">
      <c r="M301" s="267"/>
      <c r="N301" s="267"/>
    </row>
    <row r="302" spans="13:14">
      <c r="M302" s="267"/>
      <c r="N302" s="267"/>
    </row>
    <row r="303" spans="13:14">
      <c r="M303" s="267"/>
      <c r="N303" s="267"/>
    </row>
    <row r="304" spans="13:14">
      <c r="M304" s="267"/>
      <c r="N304" s="267"/>
    </row>
    <row r="305" spans="13:14">
      <c r="M305" s="267"/>
      <c r="N305" s="267"/>
    </row>
    <row r="306" spans="13:14">
      <c r="M306" s="267"/>
      <c r="N306" s="267"/>
    </row>
    <row r="307" spans="13:14">
      <c r="M307" s="267"/>
      <c r="N307" s="267"/>
    </row>
    <row r="308" spans="13:14">
      <c r="M308" s="267"/>
      <c r="N308" s="267"/>
    </row>
    <row r="309" spans="13:14">
      <c r="M309" s="267"/>
      <c r="N309" s="267"/>
    </row>
    <row r="310" spans="13:14">
      <c r="M310" s="267"/>
      <c r="N310" s="267"/>
    </row>
    <row r="311" spans="13:14">
      <c r="M311" s="267"/>
      <c r="N311" s="267"/>
    </row>
    <row r="312" spans="13:14">
      <c r="M312" s="267"/>
      <c r="N312" s="267"/>
    </row>
    <row r="313" spans="13:14">
      <c r="M313" s="267"/>
      <c r="N313" s="267"/>
    </row>
    <row r="314" spans="13:14">
      <c r="M314" s="267"/>
      <c r="N314" s="267"/>
    </row>
    <row r="315" spans="13:14">
      <c r="M315" s="267"/>
      <c r="N315" s="267"/>
    </row>
    <row r="316" spans="13:14">
      <c r="M316" s="267"/>
      <c r="N316" s="267"/>
    </row>
    <row r="317" spans="13:14">
      <c r="M317" s="267"/>
      <c r="N317" s="267"/>
    </row>
    <row r="318" spans="13:14">
      <c r="M318" s="267"/>
      <c r="N318" s="267"/>
    </row>
    <row r="319" spans="13:14">
      <c r="M319" s="267"/>
      <c r="N319" s="267"/>
    </row>
    <row r="320" spans="13:14">
      <c r="M320" s="267"/>
      <c r="N320" s="267"/>
    </row>
    <row r="321" spans="13:14">
      <c r="M321" s="267"/>
      <c r="N321" s="267"/>
    </row>
    <row r="322" spans="13:14">
      <c r="M322" s="267"/>
      <c r="N322" s="267"/>
    </row>
    <row r="323" spans="13:14">
      <c r="M323" s="267"/>
      <c r="N323" s="267"/>
    </row>
    <row r="324" spans="13:14">
      <c r="M324" s="267"/>
      <c r="N324" s="267"/>
    </row>
    <row r="325" spans="13:14">
      <c r="M325" s="267"/>
      <c r="N325" s="267"/>
    </row>
    <row r="326" spans="13:14">
      <c r="M326" s="267"/>
      <c r="N326" s="267"/>
    </row>
    <row r="327" spans="13:14">
      <c r="M327" s="267"/>
      <c r="N327" s="267"/>
    </row>
    <row r="328" spans="13:14">
      <c r="M328" s="267"/>
      <c r="N328" s="267"/>
    </row>
    <row r="329" spans="13:14">
      <c r="M329" s="267"/>
      <c r="N329" s="267"/>
    </row>
    <row r="330" spans="13:14">
      <c r="M330" s="267"/>
      <c r="N330" s="267"/>
    </row>
    <row r="331" spans="13:14">
      <c r="M331" s="267"/>
      <c r="N331" s="267"/>
    </row>
    <row r="332" spans="13:14">
      <c r="M332" s="267"/>
      <c r="N332" s="267"/>
    </row>
    <row r="333" spans="13:14">
      <c r="M333" s="267"/>
      <c r="N333" s="267"/>
    </row>
    <row r="334" spans="13:14">
      <c r="M334" s="267"/>
      <c r="N334" s="267"/>
    </row>
    <row r="335" spans="13:14">
      <c r="M335" s="267"/>
      <c r="N335" s="267"/>
    </row>
    <row r="336" spans="13:14">
      <c r="M336" s="267"/>
      <c r="N336" s="267"/>
    </row>
    <row r="337" spans="13:14">
      <c r="M337" s="267"/>
      <c r="N337" s="267"/>
    </row>
    <row r="338" spans="13:14">
      <c r="M338" s="267"/>
      <c r="N338" s="267"/>
    </row>
    <row r="339" spans="13:14">
      <c r="M339" s="267"/>
      <c r="N339" s="267"/>
    </row>
    <row r="340" spans="13:14">
      <c r="M340" s="267"/>
      <c r="N340" s="267"/>
    </row>
    <row r="341" spans="13:14">
      <c r="M341" s="267"/>
      <c r="N341" s="267"/>
    </row>
    <row r="342" spans="13:14">
      <c r="M342" s="267"/>
      <c r="N342" s="267"/>
    </row>
    <row r="343" spans="13:14">
      <c r="M343" s="267"/>
      <c r="N343" s="267"/>
    </row>
    <row r="344" spans="13:14">
      <c r="M344" s="267"/>
      <c r="N344" s="267"/>
    </row>
    <row r="345" spans="13:14">
      <c r="M345" s="267"/>
      <c r="N345" s="267"/>
    </row>
    <row r="346" spans="13:14">
      <c r="M346" s="267"/>
      <c r="N346" s="267"/>
    </row>
    <row r="347" spans="13:14">
      <c r="M347" s="267"/>
      <c r="N347" s="267"/>
    </row>
    <row r="348" spans="13:14">
      <c r="M348" s="267"/>
      <c r="N348" s="267"/>
    </row>
    <row r="349" spans="13:14">
      <c r="M349" s="267"/>
      <c r="N349" s="267"/>
    </row>
    <row r="350" spans="13:14">
      <c r="M350" s="267"/>
      <c r="N350" s="267"/>
    </row>
    <row r="351" spans="13:14">
      <c r="M351" s="267"/>
      <c r="N351" s="267"/>
    </row>
    <row r="352" spans="13:14">
      <c r="M352" s="267"/>
      <c r="N352" s="267"/>
    </row>
    <row r="353" spans="13:14">
      <c r="M353" s="267"/>
      <c r="N353" s="267"/>
    </row>
    <row r="354" spans="13:14">
      <c r="M354" s="267"/>
      <c r="N354" s="267"/>
    </row>
    <row r="355" spans="13:14">
      <c r="M355" s="267"/>
      <c r="N355" s="267"/>
    </row>
    <row r="356" spans="13:14">
      <c r="M356" s="267"/>
      <c r="N356" s="267"/>
    </row>
    <row r="357" spans="13:14">
      <c r="M357" s="267"/>
      <c r="N357" s="267"/>
    </row>
    <row r="358" spans="13:14">
      <c r="M358" s="267"/>
      <c r="N358" s="267"/>
    </row>
    <row r="359" spans="13:14">
      <c r="M359" s="267"/>
      <c r="N359" s="267"/>
    </row>
    <row r="360" spans="13:14">
      <c r="M360" s="267"/>
      <c r="N360" s="267"/>
    </row>
    <row r="361" spans="13:14">
      <c r="M361" s="267"/>
      <c r="N361" s="267"/>
    </row>
    <row r="362" spans="13:14">
      <c r="M362" s="267"/>
      <c r="N362" s="267"/>
    </row>
    <row r="363" spans="13:14">
      <c r="M363" s="267"/>
      <c r="N363" s="267"/>
    </row>
    <row r="364" spans="13:14">
      <c r="M364" s="267"/>
      <c r="N364" s="267"/>
    </row>
    <row r="365" spans="13:14">
      <c r="M365" s="267"/>
      <c r="N365" s="267"/>
    </row>
    <row r="366" spans="13:14">
      <c r="M366" s="267"/>
      <c r="N366" s="267"/>
    </row>
    <row r="367" spans="13:14">
      <c r="M367" s="267"/>
      <c r="N367" s="267"/>
    </row>
    <row r="368" spans="13:14">
      <c r="M368" s="267"/>
      <c r="N368" s="267"/>
    </row>
    <row r="369" spans="13:14">
      <c r="M369" s="267"/>
      <c r="N369" s="267"/>
    </row>
    <row r="370" spans="13:14">
      <c r="M370" s="267"/>
      <c r="N370" s="267"/>
    </row>
    <row r="371" spans="13:14">
      <c r="M371" s="267"/>
      <c r="N371" s="267"/>
    </row>
    <row r="372" spans="13:14">
      <c r="M372" s="267"/>
      <c r="N372" s="267"/>
    </row>
    <row r="373" spans="13:14">
      <c r="M373" s="267"/>
      <c r="N373" s="267"/>
    </row>
    <row r="374" spans="13:14">
      <c r="M374" s="267"/>
      <c r="N374" s="267"/>
    </row>
    <row r="375" spans="13:14">
      <c r="M375" s="267"/>
      <c r="N375" s="267"/>
    </row>
    <row r="376" spans="13:14">
      <c r="M376" s="267"/>
      <c r="N376" s="267"/>
    </row>
    <row r="377" spans="13:14">
      <c r="M377" s="267"/>
      <c r="N377" s="267"/>
    </row>
    <row r="378" spans="13:14">
      <c r="M378" s="267"/>
      <c r="N378" s="267"/>
    </row>
    <row r="379" spans="13:14">
      <c r="M379" s="267"/>
      <c r="N379" s="267"/>
    </row>
    <row r="380" spans="13:14">
      <c r="M380" s="267"/>
      <c r="N380" s="267"/>
    </row>
    <row r="381" spans="13:14">
      <c r="M381" s="267"/>
      <c r="N381" s="267"/>
    </row>
    <row r="382" spans="13:14">
      <c r="M382" s="267"/>
      <c r="N382" s="267"/>
    </row>
    <row r="383" spans="13:14">
      <c r="M383" s="267"/>
      <c r="N383" s="267"/>
    </row>
    <row r="384" spans="13:14">
      <c r="M384" s="267"/>
      <c r="N384" s="267"/>
    </row>
    <row r="385" spans="13:14">
      <c r="M385" s="267"/>
      <c r="N385" s="267"/>
    </row>
    <row r="386" spans="13:14">
      <c r="M386" s="267"/>
      <c r="N386" s="267"/>
    </row>
    <row r="387" spans="13:14">
      <c r="M387" s="267"/>
      <c r="N387" s="267"/>
    </row>
    <row r="388" spans="13:14">
      <c r="M388" s="267"/>
      <c r="N388" s="267"/>
    </row>
    <row r="389" spans="13:14">
      <c r="M389" s="267"/>
      <c r="N389" s="267"/>
    </row>
    <row r="390" spans="13:14">
      <c r="M390" s="267"/>
      <c r="N390" s="267"/>
    </row>
    <row r="391" spans="13:14">
      <c r="M391" s="267"/>
      <c r="N391" s="267"/>
    </row>
    <row r="392" spans="13:14">
      <c r="M392" s="267"/>
      <c r="N392" s="267"/>
    </row>
    <row r="393" spans="13:14">
      <c r="M393" s="267"/>
      <c r="N393" s="267"/>
    </row>
    <row r="394" spans="13:14">
      <c r="M394" s="267"/>
      <c r="N394" s="267"/>
    </row>
    <row r="395" spans="13:14">
      <c r="M395" s="267"/>
      <c r="N395" s="267"/>
    </row>
    <row r="396" spans="13:14">
      <c r="M396" s="267"/>
      <c r="N396" s="267"/>
    </row>
    <row r="397" spans="13:14">
      <c r="M397" s="267"/>
      <c r="N397" s="267"/>
    </row>
    <row r="398" spans="13:14">
      <c r="M398" s="267"/>
      <c r="N398" s="267"/>
    </row>
    <row r="399" spans="13:14">
      <c r="M399" s="267"/>
      <c r="N399" s="267"/>
    </row>
    <row r="400" spans="13:14">
      <c r="M400" s="267"/>
      <c r="N400" s="267"/>
    </row>
    <row r="401" spans="13:14">
      <c r="M401" s="267"/>
      <c r="N401" s="267"/>
    </row>
    <row r="402" spans="13:14">
      <c r="M402" s="267"/>
      <c r="N402" s="267"/>
    </row>
    <row r="403" spans="13:14">
      <c r="M403" s="267"/>
      <c r="N403" s="267"/>
    </row>
    <row r="404" spans="13:14">
      <c r="M404" s="267"/>
      <c r="N404" s="267"/>
    </row>
    <row r="405" spans="13:14">
      <c r="M405" s="267"/>
      <c r="N405" s="267"/>
    </row>
    <row r="406" spans="13:14">
      <c r="M406" s="267"/>
      <c r="N406" s="267"/>
    </row>
    <row r="407" spans="13:14">
      <c r="M407" s="267"/>
      <c r="N407" s="267"/>
    </row>
    <row r="408" spans="13:14">
      <c r="M408" s="267"/>
      <c r="N408" s="267"/>
    </row>
    <row r="409" spans="13:14">
      <c r="M409" s="267"/>
      <c r="N409" s="267"/>
    </row>
    <row r="410" spans="13:14">
      <c r="M410" s="267"/>
      <c r="N410" s="267"/>
    </row>
    <row r="411" spans="13:14">
      <c r="M411" s="267"/>
      <c r="N411" s="267"/>
    </row>
    <row r="412" spans="13:14">
      <c r="M412" s="267"/>
      <c r="N412" s="267"/>
    </row>
    <row r="413" spans="13:14">
      <c r="M413" s="267"/>
      <c r="N413" s="267"/>
    </row>
    <row r="414" spans="13:14">
      <c r="M414" s="267"/>
      <c r="N414" s="267"/>
    </row>
    <row r="415" spans="13:14">
      <c r="M415" s="267"/>
      <c r="N415" s="267"/>
    </row>
    <row r="416" spans="13:14">
      <c r="M416" s="267"/>
      <c r="N416" s="267"/>
    </row>
    <row r="417" spans="13:14">
      <c r="M417" s="267"/>
      <c r="N417" s="267"/>
    </row>
    <row r="418" spans="13:14">
      <c r="M418" s="267"/>
      <c r="N418" s="267"/>
    </row>
    <row r="419" spans="13:14">
      <c r="M419" s="267"/>
      <c r="N419" s="267"/>
    </row>
    <row r="420" spans="13:14">
      <c r="M420" s="267"/>
      <c r="N420" s="267"/>
    </row>
    <row r="421" spans="13:14">
      <c r="M421" s="267"/>
      <c r="N421" s="267"/>
    </row>
    <row r="422" spans="13:14">
      <c r="M422" s="267"/>
      <c r="N422" s="267"/>
    </row>
    <row r="423" spans="13:14">
      <c r="M423" s="267"/>
      <c r="N423" s="267"/>
    </row>
    <row r="424" spans="13:14">
      <c r="M424" s="267"/>
      <c r="N424" s="267"/>
    </row>
    <row r="425" spans="13:14">
      <c r="M425" s="267"/>
      <c r="N425" s="267"/>
    </row>
    <row r="426" spans="13:14">
      <c r="M426" s="267"/>
      <c r="N426" s="267"/>
    </row>
    <row r="427" spans="13:14">
      <c r="M427" s="267"/>
      <c r="N427" s="267"/>
    </row>
    <row r="428" spans="13:14">
      <c r="M428" s="267"/>
      <c r="N428" s="267"/>
    </row>
    <row r="429" spans="13:14">
      <c r="M429" s="267"/>
      <c r="N429" s="267"/>
    </row>
    <row r="430" spans="13:14">
      <c r="M430" s="267"/>
      <c r="N430" s="267"/>
    </row>
    <row r="431" spans="13:14">
      <c r="M431" s="267"/>
      <c r="N431" s="267"/>
    </row>
    <row r="432" spans="13:14">
      <c r="M432" s="267"/>
      <c r="N432" s="267"/>
    </row>
    <row r="433" spans="13:14">
      <c r="M433" s="267"/>
      <c r="N433" s="267"/>
    </row>
    <row r="434" spans="13:14">
      <c r="M434" s="267"/>
      <c r="N434" s="267"/>
    </row>
    <row r="435" spans="13:14">
      <c r="M435" s="267"/>
      <c r="N435" s="267"/>
    </row>
    <row r="436" spans="13:14">
      <c r="M436" s="267"/>
      <c r="N436" s="267"/>
    </row>
    <row r="437" spans="13:14">
      <c r="M437" s="267"/>
      <c r="N437" s="267"/>
    </row>
    <row r="438" spans="13:14">
      <c r="M438" s="267"/>
      <c r="N438" s="267"/>
    </row>
    <row r="439" spans="13:14">
      <c r="M439" s="267"/>
      <c r="N439" s="267"/>
    </row>
    <row r="440" spans="13:14">
      <c r="M440" s="267"/>
      <c r="N440" s="267"/>
    </row>
    <row r="441" spans="13:14">
      <c r="M441" s="267"/>
      <c r="N441" s="267"/>
    </row>
    <row r="442" spans="13:14">
      <c r="M442" s="267"/>
      <c r="N442" s="267"/>
    </row>
    <row r="443" spans="13:14">
      <c r="M443" s="267"/>
      <c r="N443" s="267"/>
    </row>
    <row r="444" spans="13:14">
      <c r="M444" s="267"/>
      <c r="N444" s="267"/>
    </row>
    <row r="445" spans="13:14">
      <c r="M445" s="267"/>
      <c r="N445" s="267"/>
    </row>
    <row r="446" spans="13:14">
      <c r="M446" s="267"/>
      <c r="N446" s="267"/>
    </row>
    <row r="447" spans="13:14">
      <c r="M447" s="267"/>
      <c r="N447" s="267"/>
    </row>
    <row r="448" spans="13:14">
      <c r="M448" s="267"/>
      <c r="N448" s="267"/>
    </row>
    <row r="449" spans="13:14">
      <c r="M449" s="267"/>
      <c r="N449" s="267"/>
    </row>
    <row r="450" spans="13:14">
      <c r="M450" s="267"/>
      <c r="N450" s="267"/>
    </row>
    <row r="451" spans="13:14">
      <c r="M451" s="267"/>
      <c r="N451" s="267"/>
    </row>
    <row r="452" spans="13:14">
      <c r="M452" s="267"/>
      <c r="N452" s="267"/>
    </row>
    <row r="453" spans="13:14">
      <c r="M453" s="267"/>
      <c r="N453" s="267"/>
    </row>
    <row r="454" spans="13:14">
      <c r="M454" s="267"/>
      <c r="N454" s="267"/>
    </row>
    <row r="455" spans="13:14">
      <c r="M455" s="267"/>
      <c r="N455" s="267"/>
    </row>
    <row r="456" spans="13:14">
      <c r="M456" s="267"/>
      <c r="N456" s="267"/>
    </row>
    <row r="457" spans="13:14">
      <c r="M457" s="267"/>
      <c r="N457" s="267"/>
    </row>
    <row r="458" spans="13:14">
      <c r="M458" s="267"/>
      <c r="N458" s="267"/>
    </row>
    <row r="459" spans="13:14">
      <c r="M459" s="267"/>
      <c r="N459" s="267"/>
    </row>
    <row r="460" spans="13:14">
      <c r="M460" s="267"/>
      <c r="N460" s="267"/>
    </row>
    <row r="461" spans="13:14">
      <c r="M461" s="267"/>
      <c r="N461" s="267"/>
    </row>
    <row r="462" spans="13:14">
      <c r="M462" s="267"/>
      <c r="N462" s="267"/>
    </row>
    <row r="463" spans="13:14">
      <c r="M463" s="267"/>
      <c r="N463" s="267"/>
    </row>
    <row r="464" spans="13:14">
      <c r="M464" s="267"/>
      <c r="N464" s="267"/>
    </row>
    <row r="465" spans="13:14">
      <c r="M465" s="267"/>
      <c r="N465" s="267"/>
    </row>
    <row r="466" spans="13:14">
      <c r="M466" s="267"/>
      <c r="N466" s="267"/>
    </row>
    <row r="467" spans="13:14">
      <c r="M467" s="267"/>
      <c r="N467" s="267"/>
    </row>
    <row r="468" spans="13:14">
      <c r="M468" s="267"/>
      <c r="N468" s="267"/>
    </row>
    <row r="469" spans="13:14">
      <c r="M469" s="267"/>
      <c r="N469" s="267"/>
    </row>
    <row r="470" spans="13:14">
      <c r="M470" s="267"/>
      <c r="N470" s="267"/>
    </row>
    <row r="471" spans="13:14">
      <c r="M471" s="267"/>
      <c r="N471" s="267"/>
    </row>
    <row r="472" spans="13:14">
      <c r="M472" s="267"/>
      <c r="N472" s="267"/>
    </row>
    <row r="473" spans="13:14">
      <c r="M473" s="267"/>
      <c r="N473" s="267"/>
    </row>
    <row r="474" spans="13:14">
      <c r="M474" s="267"/>
      <c r="N474" s="267"/>
    </row>
    <row r="475" spans="13:14">
      <c r="M475" s="267"/>
      <c r="N475" s="267"/>
    </row>
    <row r="476" spans="13:14">
      <c r="M476" s="267"/>
      <c r="N476" s="267"/>
    </row>
    <row r="477" spans="13:14">
      <c r="M477" s="267"/>
      <c r="N477" s="267"/>
    </row>
    <row r="478" spans="13:14">
      <c r="M478" s="267"/>
      <c r="N478" s="267"/>
    </row>
    <row r="479" spans="13:14">
      <c r="M479" s="267"/>
      <c r="N479" s="267"/>
    </row>
    <row r="480" spans="13:14">
      <c r="M480" s="267"/>
      <c r="N480" s="267"/>
    </row>
    <row r="481" spans="13:14">
      <c r="M481" s="267"/>
      <c r="N481" s="267"/>
    </row>
    <row r="482" spans="13:14">
      <c r="M482" s="267"/>
      <c r="N482" s="267"/>
    </row>
    <row r="483" spans="13:14">
      <c r="M483" s="267"/>
      <c r="N483" s="267"/>
    </row>
    <row r="484" spans="13:14">
      <c r="M484" s="267"/>
      <c r="N484" s="267"/>
    </row>
    <row r="485" spans="13:14">
      <c r="M485" s="267"/>
      <c r="N485" s="267"/>
    </row>
    <row r="486" spans="13:14">
      <c r="M486" s="267"/>
      <c r="N486" s="267"/>
    </row>
    <row r="487" spans="13:14">
      <c r="M487" s="267"/>
      <c r="N487" s="267"/>
    </row>
    <row r="488" spans="13:14">
      <c r="M488" s="267"/>
      <c r="N488" s="267"/>
    </row>
    <row r="489" spans="13:14">
      <c r="M489" s="267"/>
      <c r="N489" s="267"/>
    </row>
    <row r="490" spans="13:14">
      <c r="M490" s="267"/>
      <c r="N490" s="267"/>
    </row>
    <row r="491" spans="13:14">
      <c r="M491" s="267"/>
      <c r="N491" s="267"/>
    </row>
    <row r="492" spans="13:14">
      <c r="M492" s="267"/>
      <c r="N492" s="267"/>
    </row>
    <row r="493" spans="13:14">
      <c r="M493" s="267"/>
      <c r="N493" s="267"/>
    </row>
    <row r="494" spans="13:14">
      <c r="M494" s="267"/>
      <c r="N494" s="267"/>
    </row>
    <row r="495" spans="13:14">
      <c r="M495" s="267"/>
      <c r="N495" s="267"/>
    </row>
    <row r="496" spans="13:14">
      <c r="M496" s="267"/>
      <c r="N496" s="267"/>
    </row>
    <row r="497" spans="13:14">
      <c r="M497" s="267"/>
      <c r="N497" s="267"/>
    </row>
    <row r="498" spans="13:14">
      <c r="M498" s="267"/>
      <c r="N498" s="267"/>
    </row>
    <row r="499" spans="13:14">
      <c r="M499" s="267"/>
      <c r="N499" s="267"/>
    </row>
    <row r="500" spans="13:14">
      <c r="M500" s="267"/>
      <c r="N500" s="267"/>
    </row>
    <row r="501" spans="13:14">
      <c r="M501" s="267"/>
      <c r="N501" s="267"/>
    </row>
    <row r="502" spans="13:14">
      <c r="M502" s="267"/>
      <c r="N502" s="267"/>
    </row>
    <row r="503" spans="13:14">
      <c r="M503" s="267"/>
      <c r="N503" s="267"/>
    </row>
    <row r="504" spans="13:14">
      <c r="M504" s="267"/>
      <c r="N504" s="267"/>
    </row>
    <row r="505" spans="13:14">
      <c r="M505" s="267"/>
      <c r="N505" s="267"/>
    </row>
    <row r="506" spans="13:14">
      <c r="M506" s="267"/>
      <c r="N506" s="267"/>
    </row>
    <row r="507" spans="13:14">
      <c r="M507" s="267"/>
      <c r="N507" s="267"/>
    </row>
    <row r="508" spans="13:14">
      <c r="M508" s="267"/>
      <c r="N508" s="267"/>
    </row>
    <row r="509" spans="13:14">
      <c r="M509" s="267"/>
      <c r="N509" s="267"/>
    </row>
    <row r="510" spans="13:14">
      <c r="M510" s="267"/>
      <c r="N510" s="267"/>
    </row>
    <row r="511" spans="13:14">
      <c r="M511" s="267"/>
      <c r="N511" s="267"/>
    </row>
    <row r="512" spans="13:14">
      <c r="M512" s="267"/>
      <c r="N512" s="267"/>
    </row>
    <row r="513" spans="13:14">
      <c r="M513" s="267"/>
      <c r="N513" s="267"/>
    </row>
    <row r="514" spans="13:14">
      <c r="M514" s="267"/>
      <c r="N514" s="267"/>
    </row>
    <row r="515" spans="13:14">
      <c r="M515" s="267"/>
      <c r="N515" s="267"/>
    </row>
    <row r="516" spans="13:14">
      <c r="M516" s="267"/>
      <c r="N516" s="267"/>
    </row>
    <row r="517" spans="13:14">
      <c r="M517" s="267"/>
      <c r="N517" s="267"/>
    </row>
    <row r="518" spans="13:14">
      <c r="M518" s="267"/>
      <c r="N518" s="267"/>
    </row>
    <row r="519" spans="13:14">
      <c r="M519" s="267"/>
      <c r="N519" s="267"/>
    </row>
    <row r="520" spans="13:14">
      <c r="M520" s="267"/>
      <c r="N520" s="267"/>
    </row>
    <row r="521" spans="13:14">
      <c r="M521" s="267"/>
      <c r="N521" s="267"/>
    </row>
    <row r="522" spans="13:14">
      <c r="M522" s="267"/>
      <c r="N522" s="267"/>
    </row>
    <row r="523" spans="13:14">
      <c r="M523" s="267"/>
      <c r="N523" s="267"/>
    </row>
    <row r="524" spans="13:14">
      <c r="M524" s="267"/>
      <c r="N524" s="267"/>
    </row>
    <row r="525" spans="13:14">
      <c r="M525" s="267"/>
      <c r="N525" s="267"/>
    </row>
    <row r="526" spans="13:14">
      <c r="M526" s="267"/>
      <c r="N526" s="267"/>
    </row>
    <row r="527" spans="13:14">
      <c r="M527" s="267"/>
      <c r="N527" s="267"/>
    </row>
    <row r="528" spans="13:14">
      <c r="M528" s="267"/>
      <c r="N528" s="267"/>
    </row>
    <row r="529" spans="13:14">
      <c r="M529" s="267"/>
      <c r="N529" s="267"/>
    </row>
    <row r="530" spans="13:14">
      <c r="M530" s="267"/>
      <c r="N530" s="267"/>
    </row>
    <row r="531" spans="13:14">
      <c r="M531" s="267"/>
      <c r="N531" s="267"/>
    </row>
    <row r="532" spans="13:14">
      <c r="M532" s="267"/>
      <c r="N532" s="267"/>
    </row>
    <row r="533" spans="13:14">
      <c r="M533" s="267"/>
      <c r="N533" s="267"/>
    </row>
    <row r="534" spans="13:14">
      <c r="M534" s="267"/>
      <c r="N534" s="267"/>
    </row>
    <row r="535" spans="13:14">
      <c r="M535" s="267"/>
      <c r="N535" s="267"/>
    </row>
    <row r="536" spans="13:14">
      <c r="M536" s="267"/>
      <c r="N536" s="267"/>
    </row>
    <row r="537" spans="13:14">
      <c r="M537" s="267"/>
      <c r="N537" s="267"/>
    </row>
    <row r="538" spans="13:14">
      <c r="M538" s="267"/>
      <c r="N538" s="267"/>
    </row>
    <row r="539" spans="13:14">
      <c r="M539" s="267"/>
      <c r="N539" s="267"/>
    </row>
    <row r="540" spans="13:14">
      <c r="M540" s="267"/>
      <c r="N540" s="267"/>
    </row>
    <row r="541" spans="13:14">
      <c r="M541" s="267"/>
      <c r="N541" s="267"/>
    </row>
    <row r="542" spans="13:14">
      <c r="M542" s="267"/>
      <c r="N542" s="267"/>
    </row>
    <row r="543" spans="13:14">
      <c r="M543" s="267"/>
      <c r="N543" s="267"/>
    </row>
    <row r="544" spans="13:14">
      <c r="M544" s="267"/>
      <c r="N544" s="267"/>
    </row>
    <row r="545" spans="13:14">
      <c r="M545" s="267"/>
      <c r="N545" s="267"/>
    </row>
    <row r="546" spans="13:14">
      <c r="M546" s="267"/>
      <c r="N546" s="267"/>
    </row>
    <row r="547" spans="13:14">
      <c r="M547" s="267"/>
      <c r="N547" s="267"/>
    </row>
    <row r="548" spans="13:14">
      <c r="M548" s="267"/>
      <c r="N548" s="267"/>
    </row>
    <row r="549" spans="13:14">
      <c r="M549" s="267"/>
      <c r="N549" s="267"/>
    </row>
    <row r="550" spans="13:14">
      <c r="M550" s="267"/>
      <c r="N550" s="267"/>
    </row>
    <row r="551" spans="13:14">
      <c r="M551" s="267"/>
      <c r="N551" s="267"/>
    </row>
    <row r="552" spans="13:14">
      <c r="M552" s="267"/>
      <c r="N552" s="267"/>
    </row>
    <row r="553" spans="13:14">
      <c r="M553" s="267"/>
      <c r="N553" s="267"/>
    </row>
    <row r="554" spans="13:14">
      <c r="M554" s="267"/>
      <c r="N554" s="267"/>
    </row>
    <row r="555" spans="13:14">
      <c r="M555" s="267"/>
      <c r="N555" s="267"/>
    </row>
    <row r="556" spans="13:14">
      <c r="M556" s="267"/>
      <c r="N556" s="267"/>
    </row>
    <row r="557" spans="13:14">
      <c r="M557" s="267"/>
      <c r="N557" s="267"/>
    </row>
    <row r="558" spans="13:14">
      <c r="M558" s="267"/>
      <c r="N558" s="267"/>
    </row>
    <row r="559" spans="13:14">
      <c r="M559" s="267"/>
      <c r="N559" s="267"/>
    </row>
    <row r="560" spans="13:14">
      <c r="M560" s="267"/>
      <c r="N560" s="267"/>
    </row>
    <row r="561" spans="13:14">
      <c r="M561" s="267"/>
      <c r="N561" s="267"/>
    </row>
    <row r="562" spans="13:14">
      <c r="M562" s="267"/>
      <c r="N562" s="267"/>
    </row>
    <row r="563" spans="13:14">
      <c r="M563" s="267"/>
      <c r="N563" s="267"/>
    </row>
    <row r="564" spans="13:14">
      <c r="M564" s="267"/>
      <c r="N564" s="267"/>
    </row>
    <row r="565" spans="13:14">
      <c r="M565" s="267"/>
      <c r="N565" s="267"/>
    </row>
    <row r="566" spans="13:14">
      <c r="M566" s="267"/>
      <c r="N566" s="267"/>
    </row>
    <row r="567" spans="13:14">
      <c r="M567" s="267"/>
      <c r="N567" s="267"/>
    </row>
    <row r="568" spans="13:14">
      <c r="M568" s="267"/>
      <c r="N568" s="267"/>
    </row>
    <row r="569" spans="13:14">
      <c r="M569" s="267"/>
      <c r="N569" s="267"/>
    </row>
    <row r="570" spans="13:14">
      <c r="M570" s="267"/>
      <c r="N570" s="267"/>
    </row>
    <row r="571" spans="13:14">
      <c r="M571" s="267"/>
      <c r="N571" s="267"/>
    </row>
    <row r="572" spans="13:14">
      <c r="M572" s="267"/>
      <c r="N572" s="267"/>
    </row>
    <row r="573" spans="13:14">
      <c r="M573" s="267"/>
      <c r="N573" s="267"/>
    </row>
    <row r="574" spans="13:14">
      <c r="M574" s="267"/>
      <c r="N574" s="267"/>
    </row>
    <row r="575" spans="13:14">
      <c r="M575" s="267"/>
      <c r="N575" s="267"/>
    </row>
    <row r="576" spans="13:14">
      <c r="M576" s="267"/>
      <c r="N576" s="267"/>
    </row>
    <row r="577" spans="13:14">
      <c r="M577" s="267"/>
      <c r="N577" s="267"/>
    </row>
    <row r="578" spans="13:14">
      <c r="M578" s="267"/>
      <c r="N578" s="267"/>
    </row>
    <row r="579" spans="13:14">
      <c r="M579" s="267"/>
      <c r="N579" s="267"/>
    </row>
    <row r="580" spans="13:14">
      <c r="M580" s="267"/>
      <c r="N580" s="267"/>
    </row>
    <row r="581" spans="13:14">
      <c r="M581" s="267"/>
      <c r="N581" s="267"/>
    </row>
    <row r="582" spans="13:14">
      <c r="M582" s="267"/>
      <c r="N582" s="267"/>
    </row>
    <row r="583" spans="13:14">
      <c r="M583" s="267"/>
      <c r="N583" s="267"/>
    </row>
    <row r="584" spans="13:14">
      <c r="M584" s="267"/>
      <c r="N584" s="267"/>
    </row>
    <row r="585" spans="13:14">
      <c r="M585" s="267"/>
      <c r="N585" s="267"/>
    </row>
    <row r="586" spans="13:14">
      <c r="M586" s="267"/>
      <c r="N586" s="267"/>
    </row>
    <row r="587" spans="13:14">
      <c r="M587" s="267"/>
      <c r="N587" s="267"/>
    </row>
    <row r="588" spans="13:14">
      <c r="M588" s="267"/>
      <c r="N588" s="267"/>
    </row>
    <row r="589" spans="13:14">
      <c r="M589" s="267"/>
      <c r="N589" s="267"/>
    </row>
    <row r="590" spans="13:14">
      <c r="M590" s="267"/>
      <c r="N590" s="267"/>
    </row>
    <row r="591" spans="13:14">
      <c r="M591" s="267"/>
      <c r="N591" s="267"/>
    </row>
    <row r="592" spans="13:14">
      <c r="M592" s="267"/>
      <c r="N592" s="267"/>
    </row>
    <row r="593" spans="13:14">
      <c r="M593" s="267"/>
      <c r="N593" s="267"/>
    </row>
    <row r="594" spans="13:14">
      <c r="M594" s="267"/>
      <c r="N594" s="267"/>
    </row>
    <row r="595" spans="13:14">
      <c r="M595" s="267"/>
      <c r="N595" s="267"/>
    </row>
    <row r="596" spans="13:14">
      <c r="M596" s="267"/>
      <c r="N596" s="267"/>
    </row>
    <row r="597" spans="13:14">
      <c r="M597" s="267"/>
      <c r="N597" s="267"/>
    </row>
    <row r="598" spans="13:14">
      <c r="M598" s="267"/>
      <c r="N598" s="267"/>
    </row>
    <row r="599" spans="13:14">
      <c r="M599" s="267"/>
      <c r="N599" s="267"/>
    </row>
    <row r="600" spans="13:14">
      <c r="M600" s="267"/>
      <c r="N600" s="267"/>
    </row>
    <row r="601" spans="13:14">
      <c r="M601" s="267"/>
      <c r="N601" s="267"/>
    </row>
    <row r="602" spans="13:14">
      <c r="M602" s="267"/>
      <c r="N602" s="267"/>
    </row>
    <row r="603" spans="13:14">
      <c r="M603" s="267"/>
      <c r="N603" s="267"/>
    </row>
    <row r="604" spans="13:14">
      <c r="M604" s="267"/>
      <c r="N604" s="267"/>
    </row>
    <row r="605" spans="13:14">
      <c r="M605" s="267"/>
      <c r="N605" s="267"/>
    </row>
    <row r="606" spans="13:14">
      <c r="M606" s="267"/>
      <c r="N606" s="267"/>
    </row>
    <row r="607" spans="13:14">
      <c r="M607" s="267"/>
      <c r="N607" s="267"/>
    </row>
    <row r="608" spans="13:14">
      <c r="M608" s="267"/>
      <c r="N608" s="267"/>
    </row>
    <row r="609" spans="13:14">
      <c r="M609" s="267"/>
      <c r="N609" s="267"/>
    </row>
    <row r="610" spans="13:14">
      <c r="M610" s="267"/>
      <c r="N610" s="267"/>
    </row>
    <row r="611" spans="13:14">
      <c r="M611" s="267"/>
      <c r="N611" s="267"/>
    </row>
    <row r="612" spans="13:14">
      <c r="M612" s="267"/>
      <c r="N612" s="267"/>
    </row>
    <row r="613" spans="13:14">
      <c r="M613" s="267"/>
      <c r="N613" s="267"/>
    </row>
    <row r="614" spans="13:14">
      <c r="M614" s="267"/>
      <c r="N614" s="267"/>
    </row>
    <row r="615" spans="13:14">
      <c r="M615" s="267"/>
      <c r="N615" s="267"/>
    </row>
    <row r="616" spans="13:14">
      <c r="M616" s="267"/>
      <c r="N616" s="267"/>
    </row>
    <row r="617" spans="13:14">
      <c r="M617" s="267"/>
      <c r="N617" s="267"/>
    </row>
    <row r="618" spans="13:14">
      <c r="M618" s="267"/>
      <c r="N618" s="267"/>
    </row>
    <row r="619" spans="13:14">
      <c r="M619" s="267"/>
      <c r="N619" s="267"/>
    </row>
    <row r="620" spans="13:14">
      <c r="M620" s="267"/>
      <c r="N620" s="267"/>
    </row>
    <row r="621" spans="13:14">
      <c r="M621" s="267"/>
      <c r="N621" s="267"/>
    </row>
    <row r="622" spans="13:14">
      <c r="M622" s="267"/>
      <c r="N622" s="267"/>
    </row>
    <row r="623" spans="13:14">
      <c r="M623" s="267"/>
      <c r="N623" s="267"/>
    </row>
    <row r="624" spans="13:14">
      <c r="M624" s="267"/>
      <c r="N624" s="267"/>
    </row>
    <row r="625" spans="13:14">
      <c r="M625" s="267"/>
      <c r="N625" s="267"/>
    </row>
    <row r="626" spans="13:14">
      <c r="M626" s="267"/>
      <c r="N626" s="267"/>
    </row>
    <row r="627" spans="13:14">
      <c r="M627" s="267"/>
      <c r="N627" s="267"/>
    </row>
    <row r="628" spans="13:14">
      <c r="M628" s="267"/>
      <c r="N628" s="267"/>
    </row>
    <row r="629" spans="13:14">
      <c r="M629" s="267"/>
      <c r="N629" s="267"/>
    </row>
    <row r="630" spans="13:14">
      <c r="M630" s="267"/>
      <c r="N630" s="267"/>
    </row>
    <row r="631" spans="13:14">
      <c r="M631" s="267"/>
      <c r="N631" s="267"/>
    </row>
    <row r="632" spans="13:14">
      <c r="M632" s="267"/>
      <c r="N632" s="267"/>
    </row>
    <row r="633" spans="13:14">
      <c r="M633" s="267"/>
      <c r="N633" s="267"/>
    </row>
    <row r="634" spans="13:14">
      <c r="M634" s="267"/>
      <c r="N634" s="267"/>
    </row>
    <row r="635" spans="13:14">
      <c r="M635" s="267"/>
      <c r="N635" s="267"/>
    </row>
    <row r="636" spans="13:14">
      <c r="M636" s="267"/>
      <c r="N636" s="267"/>
    </row>
    <row r="637" spans="13:14">
      <c r="M637" s="267"/>
      <c r="N637" s="267"/>
    </row>
    <row r="638" spans="13:14">
      <c r="M638" s="267"/>
      <c r="N638" s="267"/>
    </row>
    <row r="639" spans="13:14">
      <c r="M639" s="267"/>
      <c r="N639" s="267"/>
    </row>
    <row r="640" spans="13:14">
      <c r="M640" s="267"/>
      <c r="N640" s="267"/>
    </row>
    <row r="641" spans="13:14">
      <c r="M641" s="267"/>
      <c r="N641" s="267"/>
    </row>
    <row r="642" spans="13:14">
      <c r="M642" s="267"/>
      <c r="N642" s="267"/>
    </row>
    <row r="643" spans="13:14">
      <c r="M643" s="267"/>
      <c r="N643" s="267"/>
    </row>
    <row r="644" spans="13:14">
      <c r="M644" s="267"/>
      <c r="N644" s="267"/>
    </row>
    <row r="645" spans="13:14">
      <c r="M645" s="267"/>
      <c r="N645" s="267"/>
    </row>
    <row r="646" spans="13:14">
      <c r="M646" s="267"/>
      <c r="N646" s="267"/>
    </row>
    <row r="647" spans="13:14">
      <c r="M647" s="267"/>
      <c r="N647" s="267"/>
    </row>
    <row r="648" spans="13:14">
      <c r="M648" s="267"/>
      <c r="N648" s="267"/>
    </row>
    <row r="649" spans="13:14">
      <c r="M649" s="267"/>
      <c r="N649" s="267"/>
    </row>
    <row r="650" spans="13:14">
      <c r="M650" s="267"/>
      <c r="N650" s="267"/>
    </row>
    <row r="651" spans="13:14">
      <c r="M651" s="267"/>
      <c r="N651" s="267"/>
    </row>
    <row r="652" spans="13:14">
      <c r="M652" s="267"/>
      <c r="N652" s="267"/>
    </row>
    <row r="653" spans="13:14">
      <c r="M653" s="267"/>
      <c r="N653" s="267"/>
    </row>
    <row r="654" spans="13:14">
      <c r="M654" s="267"/>
      <c r="N654" s="267"/>
    </row>
    <row r="655" spans="13:14">
      <c r="M655" s="267"/>
      <c r="N655" s="267"/>
    </row>
    <row r="656" spans="13:14">
      <c r="M656" s="267"/>
      <c r="N656" s="267"/>
    </row>
    <row r="657" spans="13:14">
      <c r="M657" s="267"/>
      <c r="N657" s="267"/>
    </row>
    <row r="658" spans="13:14">
      <c r="M658" s="267"/>
      <c r="N658" s="267"/>
    </row>
    <row r="659" spans="13:14">
      <c r="M659" s="267"/>
      <c r="N659" s="267"/>
    </row>
    <row r="660" spans="13:14">
      <c r="M660" s="267"/>
      <c r="N660" s="267"/>
    </row>
    <row r="661" spans="13:14">
      <c r="M661" s="267"/>
      <c r="N661" s="267"/>
    </row>
    <row r="662" spans="13:14">
      <c r="M662" s="267"/>
      <c r="N662" s="267"/>
    </row>
    <row r="663" spans="13:14">
      <c r="M663" s="267"/>
      <c r="N663" s="267"/>
    </row>
    <row r="664" spans="13:14">
      <c r="M664" s="267"/>
      <c r="N664" s="267"/>
    </row>
    <row r="665" spans="13:14">
      <c r="M665" s="267"/>
      <c r="N665" s="267"/>
    </row>
    <row r="666" spans="13:14">
      <c r="M666" s="267"/>
      <c r="N666" s="267"/>
    </row>
    <row r="667" spans="13:14">
      <c r="M667" s="267"/>
      <c r="N667" s="267"/>
    </row>
    <row r="668" spans="13:14">
      <c r="M668" s="267"/>
      <c r="N668" s="267"/>
    </row>
    <row r="669" spans="13:14">
      <c r="M669" s="267"/>
      <c r="N669" s="267"/>
    </row>
    <row r="670" spans="13:14">
      <c r="M670" s="267"/>
      <c r="N670" s="267"/>
    </row>
    <row r="671" spans="13:14">
      <c r="M671" s="267"/>
      <c r="N671" s="267"/>
    </row>
    <row r="672" spans="13:14">
      <c r="M672" s="267"/>
      <c r="N672" s="267"/>
    </row>
    <row r="673" spans="13:14">
      <c r="M673" s="267"/>
      <c r="N673" s="267"/>
    </row>
    <row r="674" spans="13:14">
      <c r="M674" s="267"/>
      <c r="N674" s="267"/>
    </row>
    <row r="675" spans="13:14">
      <c r="M675" s="267"/>
      <c r="N675" s="267"/>
    </row>
    <row r="676" spans="13:14">
      <c r="M676" s="267"/>
      <c r="N676" s="267"/>
    </row>
    <row r="677" spans="13:14">
      <c r="M677" s="267"/>
      <c r="N677" s="267"/>
    </row>
    <row r="678" spans="13:14">
      <c r="M678" s="267"/>
      <c r="N678" s="267"/>
    </row>
    <row r="679" spans="13:14">
      <c r="M679" s="267"/>
      <c r="N679" s="267"/>
    </row>
    <row r="680" spans="13:14">
      <c r="M680" s="267"/>
      <c r="N680" s="267"/>
    </row>
    <row r="681" spans="13:14">
      <c r="M681" s="267"/>
      <c r="N681" s="267"/>
    </row>
    <row r="682" spans="13:14">
      <c r="M682" s="267"/>
      <c r="N682" s="267"/>
    </row>
    <row r="683" spans="13:14">
      <c r="M683" s="267"/>
      <c r="N683" s="267"/>
    </row>
    <row r="684" spans="13:14">
      <c r="M684" s="267"/>
      <c r="N684" s="267"/>
    </row>
    <row r="685" spans="13:14">
      <c r="M685" s="267"/>
      <c r="N685" s="267"/>
    </row>
    <row r="686" spans="13:14">
      <c r="M686" s="267"/>
      <c r="N686" s="267"/>
    </row>
    <row r="687" spans="13:14">
      <c r="M687" s="267"/>
      <c r="N687" s="267"/>
    </row>
    <row r="688" spans="13:14">
      <c r="M688" s="267"/>
      <c r="N688" s="267"/>
    </row>
    <row r="689" spans="13:14">
      <c r="M689" s="267"/>
      <c r="N689" s="267"/>
    </row>
    <row r="690" spans="13:14">
      <c r="M690" s="267"/>
      <c r="N690" s="267"/>
    </row>
    <row r="691" spans="13:14">
      <c r="M691" s="267"/>
      <c r="N691" s="267"/>
    </row>
    <row r="692" spans="13:14">
      <c r="M692" s="267"/>
      <c r="N692" s="267"/>
    </row>
    <row r="693" spans="13:14">
      <c r="M693" s="267"/>
      <c r="N693" s="267"/>
    </row>
    <row r="694" spans="13:14">
      <c r="M694" s="267"/>
      <c r="N694" s="267"/>
    </row>
    <row r="695" spans="13:14">
      <c r="M695" s="267"/>
      <c r="N695" s="267"/>
    </row>
    <row r="696" spans="13:14">
      <c r="M696" s="267"/>
      <c r="N696" s="267"/>
    </row>
    <row r="697" spans="13:14">
      <c r="M697" s="267"/>
      <c r="N697" s="267"/>
    </row>
    <row r="698" spans="13:14">
      <c r="M698" s="267"/>
      <c r="N698" s="267"/>
    </row>
    <row r="699" spans="13:14">
      <c r="M699" s="267"/>
      <c r="N699" s="267"/>
    </row>
    <row r="700" spans="13:14">
      <c r="M700" s="267"/>
      <c r="N700" s="267"/>
    </row>
    <row r="701" spans="13:14">
      <c r="M701" s="267"/>
      <c r="N701" s="267"/>
    </row>
    <row r="702" spans="13:14">
      <c r="M702" s="267"/>
      <c r="N702" s="267"/>
    </row>
    <row r="703" spans="13:14">
      <c r="M703" s="267"/>
      <c r="N703" s="267"/>
    </row>
    <row r="704" spans="13:14">
      <c r="M704" s="267"/>
      <c r="N704" s="267"/>
    </row>
    <row r="705" spans="13:14">
      <c r="M705" s="267"/>
      <c r="N705" s="267"/>
    </row>
    <row r="706" spans="13:14">
      <c r="M706" s="267"/>
      <c r="N706" s="267"/>
    </row>
    <row r="707" spans="13:14">
      <c r="M707" s="267"/>
      <c r="N707" s="267"/>
    </row>
    <row r="708" spans="13:14">
      <c r="M708" s="267"/>
      <c r="N708" s="267"/>
    </row>
    <row r="709" spans="13:14">
      <c r="M709" s="267"/>
      <c r="N709" s="267"/>
    </row>
    <row r="710" spans="13:14">
      <c r="M710" s="267"/>
      <c r="N710" s="267"/>
    </row>
    <row r="711" spans="13:14">
      <c r="M711" s="267"/>
      <c r="N711" s="267"/>
    </row>
    <row r="712" spans="13:14">
      <c r="M712" s="267"/>
      <c r="N712" s="267"/>
    </row>
    <row r="713" spans="13:14">
      <c r="M713" s="267"/>
      <c r="N713" s="267"/>
    </row>
    <row r="714" spans="13:14">
      <c r="M714" s="267"/>
      <c r="N714" s="267"/>
    </row>
    <row r="715" spans="13:14">
      <c r="M715" s="267"/>
      <c r="N715" s="267"/>
    </row>
    <row r="716" spans="13:14">
      <c r="M716" s="267"/>
      <c r="N716" s="267"/>
    </row>
    <row r="717" spans="13:14">
      <c r="M717" s="267"/>
      <c r="N717" s="267"/>
    </row>
    <row r="718" spans="13:14">
      <c r="M718" s="267"/>
      <c r="N718" s="267"/>
    </row>
    <row r="719" spans="13:14">
      <c r="M719" s="267"/>
      <c r="N719" s="267"/>
    </row>
    <row r="720" spans="13:14">
      <c r="M720" s="267"/>
      <c r="N720" s="267"/>
    </row>
    <row r="721" spans="13:14">
      <c r="M721" s="267"/>
      <c r="N721" s="267"/>
    </row>
    <row r="722" spans="13:14">
      <c r="M722" s="267"/>
      <c r="N722" s="267"/>
    </row>
    <row r="723" spans="13:14">
      <c r="M723" s="267"/>
      <c r="N723" s="267"/>
    </row>
    <row r="724" spans="13:14">
      <c r="M724" s="267"/>
      <c r="N724" s="267"/>
    </row>
    <row r="725" spans="13:14">
      <c r="M725" s="267"/>
      <c r="N725" s="267"/>
    </row>
    <row r="726" spans="13:14">
      <c r="M726" s="267"/>
      <c r="N726" s="267"/>
    </row>
    <row r="727" spans="13:14">
      <c r="M727" s="267"/>
      <c r="N727" s="267"/>
    </row>
    <row r="728" spans="13:14">
      <c r="M728" s="267"/>
      <c r="N728" s="267"/>
    </row>
    <row r="729" spans="13:14">
      <c r="M729" s="267"/>
      <c r="N729" s="267"/>
    </row>
    <row r="730" spans="13:14">
      <c r="M730" s="267"/>
      <c r="N730" s="267"/>
    </row>
    <row r="731" spans="13:14">
      <c r="M731" s="267"/>
      <c r="N731" s="267"/>
    </row>
    <row r="732" spans="13:14">
      <c r="M732" s="267"/>
      <c r="N732" s="267"/>
    </row>
    <row r="733" spans="13:14">
      <c r="M733" s="267"/>
      <c r="N733" s="267"/>
    </row>
    <row r="734" spans="13:14">
      <c r="M734" s="267"/>
      <c r="N734" s="267"/>
    </row>
    <row r="735" spans="13:14">
      <c r="M735" s="267"/>
      <c r="N735" s="267"/>
    </row>
    <row r="736" spans="13:14">
      <c r="M736" s="267"/>
      <c r="N736" s="267"/>
    </row>
    <row r="737" spans="13:14">
      <c r="M737" s="267"/>
      <c r="N737" s="267"/>
    </row>
    <row r="738" spans="13:14">
      <c r="M738" s="267"/>
      <c r="N738" s="267"/>
    </row>
    <row r="739" spans="13:14">
      <c r="M739" s="267"/>
      <c r="N739" s="267"/>
    </row>
    <row r="740" spans="13:14">
      <c r="M740" s="267"/>
      <c r="N740" s="267"/>
    </row>
    <row r="741" spans="13:14">
      <c r="M741" s="267"/>
      <c r="N741" s="267"/>
    </row>
    <row r="742" spans="13:14">
      <c r="M742" s="267"/>
      <c r="N742" s="267"/>
    </row>
    <row r="743" spans="13:14">
      <c r="M743" s="267"/>
      <c r="N743" s="267"/>
    </row>
    <row r="744" spans="13:14">
      <c r="M744" s="267"/>
      <c r="N744" s="267"/>
    </row>
    <row r="745" spans="13:14">
      <c r="M745" s="267"/>
      <c r="N745" s="267"/>
    </row>
    <row r="746" spans="13:14">
      <c r="M746" s="267"/>
      <c r="N746" s="267"/>
    </row>
    <row r="747" spans="13:14">
      <c r="M747" s="267"/>
      <c r="N747" s="267"/>
    </row>
    <row r="748" spans="13:14">
      <c r="M748" s="267"/>
      <c r="N748" s="267"/>
    </row>
    <row r="749" spans="13:14">
      <c r="M749" s="267"/>
      <c r="N749" s="267"/>
    </row>
    <row r="750" spans="13:14">
      <c r="M750" s="267"/>
      <c r="N750" s="267"/>
    </row>
    <row r="751" spans="13:14">
      <c r="M751" s="267"/>
      <c r="N751" s="267"/>
    </row>
    <row r="752" spans="13:14">
      <c r="M752" s="267"/>
      <c r="N752" s="267"/>
    </row>
    <row r="753" spans="13:14">
      <c r="M753" s="267"/>
      <c r="N753" s="267"/>
    </row>
    <row r="754" spans="13:14">
      <c r="M754" s="267"/>
      <c r="N754" s="267"/>
    </row>
    <row r="755" spans="13:14">
      <c r="M755" s="267"/>
      <c r="N755" s="267"/>
    </row>
    <row r="756" spans="13:14">
      <c r="M756" s="267"/>
      <c r="N756" s="267"/>
    </row>
    <row r="757" spans="13:14">
      <c r="M757" s="267"/>
      <c r="N757" s="267"/>
    </row>
    <row r="758" spans="13:14">
      <c r="M758" s="267"/>
      <c r="N758" s="267"/>
    </row>
    <row r="759" spans="13:14">
      <c r="M759" s="267"/>
      <c r="N759" s="267"/>
    </row>
    <row r="760" spans="13:14">
      <c r="M760" s="267"/>
      <c r="N760" s="267"/>
    </row>
    <row r="761" spans="13:14">
      <c r="M761" s="267"/>
      <c r="N761" s="267"/>
    </row>
    <row r="762" spans="13:14">
      <c r="M762" s="267"/>
      <c r="N762" s="267"/>
    </row>
    <row r="763" spans="13:14">
      <c r="M763" s="267"/>
      <c r="N763" s="267"/>
    </row>
    <row r="764" spans="13:14">
      <c r="M764" s="267"/>
      <c r="N764" s="267"/>
    </row>
    <row r="765" spans="13:14">
      <c r="M765" s="267"/>
      <c r="N765" s="267"/>
    </row>
    <row r="766" spans="13:14">
      <c r="M766" s="267"/>
      <c r="N766" s="267"/>
    </row>
    <row r="767" spans="13:14">
      <c r="M767" s="267"/>
      <c r="N767" s="267"/>
    </row>
    <row r="768" spans="13:14">
      <c r="M768" s="267"/>
      <c r="N768" s="267"/>
    </row>
    <row r="769" spans="13:14">
      <c r="M769" s="267"/>
      <c r="N769" s="267"/>
    </row>
    <row r="770" spans="13:14">
      <c r="M770" s="267"/>
      <c r="N770" s="267"/>
    </row>
    <row r="771" spans="13:14">
      <c r="M771" s="267"/>
      <c r="N771" s="267"/>
    </row>
    <row r="772" spans="13:14">
      <c r="M772" s="267"/>
      <c r="N772" s="267"/>
    </row>
    <row r="773" spans="13:14">
      <c r="M773" s="267"/>
      <c r="N773" s="267"/>
    </row>
    <row r="774" spans="13:14">
      <c r="M774" s="267"/>
      <c r="N774" s="267"/>
    </row>
    <row r="775" spans="13:14">
      <c r="M775" s="267"/>
      <c r="N775" s="267"/>
    </row>
    <row r="776" spans="13:14">
      <c r="M776" s="267"/>
      <c r="N776" s="267"/>
    </row>
    <row r="777" spans="13:14">
      <c r="M777" s="267"/>
      <c r="N777" s="267"/>
    </row>
    <row r="778" spans="13:14">
      <c r="M778" s="267"/>
      <c r="N778" s="267"/>
    </row>
    <row r="779" spans="13:14">
      <c r="M779" s="267"/>
      <c r="N779" s="267"/>
    </row>
    <row r="780" spans="13:14">
      <c r="M780" s="267"/>
      <c r="N780" s="267"/>
    </row>
    <row r="781" spans="13:14">
      <c r="M781" s="267"/>
      <c r="N781" s="267"/>
    </row>
    <row r="782" spans="13:14">
      <c r="M782" s="267"/>
      <c r="N782" s="267"/>
    </row>
    <row r="783" spans="13:14">
      <c r="M783" s="267"/>
      <c r="N783" s="267"/>
    </row>
    <row r="784" spans="13:14">
      <c r="M784" s="267"/>
      <c r="N784" s="267"/>
    </row>
    <row r="785" spans="13:14">
      <c r="M785" s="267"/>
      <c r="N785" s="267"/>
    </row>
    <row r="786" spans="13:14">
      <c r="M786" s="267"/>
      <c r="N786" s="267"/>
    </row>
    <row r="787" spans="13:14">
      <c r="M787" s="267"/>
      <c r="N787" s="267"/>
    </row>
    <row r="788" spans="13:14">
      <c r="M788" s="267"/>
      <c r="N788" s="267"/>
    </row>
    <row r="789" spans="13:14">
      <c r="M789" s="267"/>
      <c r="N789" s="267"/>
    </row>
    <row r="790" spans="13:14">
      <c r="M790" s="267"/>
      <c r="N790" s="267"/>
    </row>
    <row r="791" spans="13:14">
      <c r="M791" s="267"/>
      <c r="N791" s="267"/>
    </row>
    <row r="792" spans="13:14">
      <c r="M792" s="267"/>
      <c r="N792" s="267"/>
    </row>
    <row r="793" spans="13:14">
      <c r="M793" s="267"/>
      <c r="N793" s="267"/>
    </row>
    <row r="794" spans="13:14">
      <c r="M794" s="267"/>
      <c r="N794" s="267"/>
    </row>
    <row r="795" spans="13:14">
      <c r="M795" s="267"/>
      <c r="N795" s="267"/>
    </row>
    <row r="796" spans="13:14">
      <c r="M796" s="267"/>
      <c r="N796" s="267"/>
    </row>
    <row r="797" spans="13:14">
      <c r="M797" s="267"/>
      <c r="N797" s="267"/>
    </row>
    <row r="798" spans="13:14">
      <c r="M798" s="267"/>
      <c r="N798" s="267"/>
    </row>
    <row r="799" spans="13:14">
      <c r="M799" s="267"/>
      <c r="N799" s="267"/>
    </row>
    <row r="800" spans="13:14">
      <c r="M800" s="267"/>
      <c r="N800" s="267"/>
    </row>
    <row r="801" spans="13:14">
      <c r="M801" s="267"/>
      <c r="N801" s="267"/>
    </row>
    <row r="802" spans="13:14">
      <c r="M802" s="267"/>
      <c r="N802" s="267"/>
    </row>
    <row r="803" spans="13:14">
      <c r="M803" s="267"/>
      <c r="N803" s="267"/>
    </row>
    <row r="804" spans="13:14">
      <c r="M804" s="267"/>
      <c r="N804" s="267"/>
    </row>
    <row r="805" spans="13:14">
      <c r="M805" s="267"/>
      <c r="N805" s="267"/>
    </row>
    <row r="806" spans="13:14">
      <c r="M806" s="267"/>
      <c r="N806" s="267"/>
    </row>
    <row r="807" spans="13:14">
      <c r="M807" s="267"/>
      <c r="N807" s="267"/>
    </row>
    <row r="808" spans="13:14">
      <c r="M808" s="267"/>
      <c r="N808" s="267"/>
    </row>
    <row r="809" spans="13:14">
      <c r="M809" s="267"/>
      <c r="N809" s="267"/>
    </row>
    <row r="810" spans="13:14">
      <c r="M810" s="267"/>
      <c r="N810" s="267"/>
    </row>
    <row r="811" spans="13:14">
      <c r="M811" s="267"/>
      <c r="N811" s="267"/>
    </row>
    <row r="812" spans="13:14">
      <c r="M812" s="267"/>
      <c r="N812" s="267"/>
    </row>
    <row r="813" spans="13:14">
      <c r="M813" s="267"/>
      <c r="N813" s="267"/>
    </row>
    <row r="814" spans="13:14">
      <c r="M814" s="267"/>
      <c r="N814" s="267"/>
    </row>
    <row r="815" spans="13:14">
      <c r="M815" s="267"/>
      <c r="N815" s="267"/>
    </row>
    <row r="816" spans="13:14">
      <c r="M816" s="267"/>
      <c r="N816" s="267"/>
    </row>
    <row r="817" spans="13:14">
      <c r="M817" s="267"/>
      <c r="N817" s="267"/>
    </row>
    <row r="818" spans="13:14">
      <c r="M818" s="267"/>
      <c r="N818" s="267"/>
    </row>
    <row r="819" spans="13:14">
      <c r="M819" s="267"/>
      <c r="N819" s="267"/>
    </row>
    <row r="820" spans="13:14">
      <c r="M820" s="267"/>
      <c r="N820" s="267"/>
    </row>
    <row r="821" spans="13:14">
      <c r="M821" s="267"/>
      <c r="N821" s="267"/>
    </row>
    <row r="822" spans="13:14">
      <c r="M822" s="267"/>
      <c r="N822" s="267"/>
    </row>
    <row r="823" spans="13:14">
      <c r="M823" s="267"/>
      <c r="N823" s="267"/>
    </row>
    <row r="824" spans="13:14">
      <c r="M824" s="267"/>
      <c r="N824" s="267"/>
    </row>
    <row r="825" spans="13:14">
      <c r="M825" s="267"/>
      <c r="N825" s="267"/>
    </row>
    <row r="826" spans="13:14">
      <c r="M826" s="267"/>
      <c r="N826" s="267"/>
    </row>
    <row r="827" spans="13:14">
      <c r="M827" s="267"/>
      <c r="N827" s="267"/>
    </row>
    <row r="828" spans="13:14">
      <c r="M828" s="267"/>
      <c r="N828" s="267"/>
    </row>
    <row r="829" spans="13:14">
      <c r="M829" s="267"/>
      <c r="N829" s="267"/>
    </row>
    <row r="830" spans="13:14">
      <c r="M830" s="267"/>
      <c r="N830" s="267"/>
    </row>
    <row r="831" spans="13:14">
      <c r="M831" s="267"/>
      <c r="N831" s="267"/>
    </row>
    <row r="832" spans="13:14">
      <c r="M832" s="267"/>
      <c r="N832" s="267"/>
    </row>
    <row r="833" spans="13:14">
      <c r="M833" s="267"/>
      <c r="N833" s="267"/>
    </row>
    <row r="834" spans="13:14">
      <c r="M834" s="267"/>
      <c r="N834" s="267"/>
    </row>
    <row r="835" spans="13:14">
      <c r="M835" s="267"/>
      <c r="N835" s="267"/>
    </row>
    <row r="836" spans="13:14">
      <c r="M836" s="267"/>
      <c r="N836" s="267"/>
    </row>
    <row r="837" spans="13:14">
      <c r="M837" s="267"/>
      <c r="N837" s="267"/>
    </row>
    <row r="838" spans="13:14">
      <c r="M838" s="267"/>
      <c r="N838" s="267"/>
    </row>
    <row r="839" spans="13:14">
      <c r="M839" s="267"/>
      <c r="N839" s="267"/>
    </row>
    <row r="840" spans="13:14">
      <c r="M840" s="267"/>
      <c r="N840" s="267"/>
    </row>
    <row r="841" spans="13:14">
      <c r="M841" s="267"/>
      <c r="N841" s="267"/>
    </row>
    <row r="842" spans="13:14">
      <c r="M842" s="267"/>
      <c r="N842" s="267"/>
    </row>
    <row r="843" spans="13:14">
      <c r="M843" s="267"/>
      <c r="N843" s="267"/>
    </row>
    <row r="844" spans="13:14">
      <c r="M844" s="267"/>
      <c r="N844" s="267"/>
    </row>
    <row r="845" spans="13:14">
      <c r="M845" s="267"/>
      <c r="N845" s="267"/>
    </row>
    <row r="846" spans="13:14">
      <c r="M846" s="267"/>
      <c r="N846" s="267"/>
    </row>
    <row r="847" spans="13:14">
      <c r="M847" s="267"/>
      <c r="N847" s="267"/>
    </row>
    <row r="848" spans="13:14">
      <c r="M848" s="267"/>
      <c r="N848" s="267"/>
    </row>
    <row r="849" spans="13:14">
      <c r="M849" s="267"/>
      <c r="N849" s="267"/>
    </row>
    <row r="850" spans="13:14">
      <c r="M850" s="267"/>
      <c r="N850" s="267"/>
    </row>
    <row r="851" spans="13:14">
      <c r="M851" s="267"/>
      <c r="N851" s="267"/>
    </row>
    <row r="852" spans="13:14">
      <c r="M852" s="267"/>
      <c r="N852" s="267"/>
    </row>
    <row r="853" spans="13:14">
      <c r="M853" s="267"/>
      <c r="N853" s="267"/>
    </row>
    <row r="854" spans="13:14">
      <c r="M854" s="267"/>
      <c r="N854" s="267"/>
    </row>
    <row r="855" spans="13:14">
      <c r="M855" s="267"/>
      <c r="N855" s="267"/>
    </row>
    <row r="856" spans="13:14">
      <c r="M856" s="267"/>
      <c r="N856" s="267"/>
    </row>
    <row r="857" spans="13:14">
      <c r="M857" s="267"/>
      <c r="N857" s="267"/>
    </row>
    <row r="858" spans="13:14">
      <c r="M858" s="267"/>
      <c r="N858" s="267"/>
    </row>
    <row r="859" spans="13:14">
      <c r="M859" s="267"/>
      <c r="N859" s="267"/>
    </row>
    <row r="860" spans="13:14">
      <c r="M860" s="267"/>
      <c r="N860" s="267"/>
    </row>
    <row r="861" spans="13:14">
      <c r="M861" s="267"/>
      <c r="N861" s="267"/>
    </row>
    <row r="862" spans="13:14">
      <c r="M862" s="267"/>
      <c r="N862" s="267"/>
    </row>
    <row r="863" spans="13:14">
      <c r="M863" s="267"/>
      <c r="N863" s="267"/>
    </row>
    <row r="864" spans="13:14">
      <c r="M864" s="267"/>
      <c r="N864" s="267"/>
    </row>
    <row r="865" spans="13:14">
      <c r="M865" s="267"/>
      <c r="N865" s="267"/>
    </row>
    <row r="866" spans="13:14">
      <c r="M866" s="267"/>
      <c r="N866" s="267"/>
    </row>
    <row r="867" spans="13:14">
      <c r="M867" s="267"/>
      <c r="N867" s="267"/>
    </row>
    <row r="868" spans="13:14">
      <c r="M868" s="267"/>
      <c r="N868" s="267"/>
    </row>
    <row r="869" spans="13:14">
      <c r="M869" s="267"/>
      <c r="N869" s="267"/>
    </row>
    <row r="870" spans="13:14">
      <c r="M870" s="267"/>
      <c r="N870" s="267"/>
    </row>
    <row r="871" spans="13:14">
      <c r="M871" s="267"/>
      <c r="N871" s="267"/>
    </row>
    <row r="872" spans="13:14">
      <c r="M872" s="267"/>
      <c r="N872" s="267"/>
    </row>
    <row r="873" spans="13:14">
      <c r="M873" s="267"/>
      <c r="N873" s="267"/>
    </row>
    <row r="874" spans="13:14">
      <c r="M874" s="267"/>
      <c r="N874" s="267"/>
    </row>
    <row r="875" spans="13:14">
      <c r="M875" s="267"/>
      <c r="N875" s="267"/>
    </row>
    <row r="876" spans="13:14">
      <c r="M876" s="267"/>
      <c r="N876" s="267"/>
    </row>
    <row r="877" spans="13:14">
      <c r="M877" s="267"/>
      <c r="N877" s="267"/>
    </row>
    <row r="878" spans="13:14">
      <c r="M878" s="267"/>
      <c r="N878" s="267"/>
    </row>
    <row r="879" spans="13:14">
      <c r="M879" s="267"/>
      <c r="N879" s="267"/>
    </row>
    <row r="880" spans="13:14">
      <c r="M880" s="267"/>
      <c r="N880" s="267"/>
    </row>
    <row r="881" spans="13:14">
      <c r="M881" s="267"/>
      <c r="N881" s="267"/>
    </row>
    <row r="882" spans="13:14">
      <c r="M882" s="267"/>
      <c r="N882" s="267"/>
    </row>
    <row r="883" spans="13:14">
      <c r="M883" s="267"/>
      <c r="N883" s="267"/>
    </row>
    <row r="884" spans="13:14">
      <c r="M884" s="267"/>
      <c r="N884" s="267"/>
    </row>
    <row r="885" spans="13:14">
      <c r="M885" s="267"/>
      <c r="N885" s="267"/>
    </row>
    <row r="886" spans="13:14">
      <c r="M886" s="267"/>
      <c r="N886" s="267"/>
    </row>
    <row r="887" spans="13:14">
      <c r="M887" s="267"/>
      <c r="N887" s="267"/>
    </row>
    <row r="888" spans="13:14">
      <c r="M888" s="267"/>
      <c r="N888" s="267"/>
    </row>
    <row r="889" spans="13:14">
      <c r="M889" s="267"/>
      <c r="N889" s="267"/>
    </row>
    <row r="890" spans="13:14">
      <c r="M890" s="267"/>
      <c r="N890" s="267"/>
    </row>
    <row r="891" spans="13:14">
      <c r="M891" s="267"/>
      <c r="N891" s="267"/>
    </row>
    <row r="892" spans="13:14">
      <c r="M892" s="267"/>
      <c r="N892" s="267"/>
    </row>
    <row r="893" spans="13:14">
      <c r="M893" s="267"/>
      <c r="N893" s="267"/>
    </row>
    <row r="894" spans="13:14">
      <c r="M894" s="267"/>
      <c r="N894" s="267"/>
    </row>
    <row r="895" spans="13:14">
      <c r="M895" s="267"/>
      <c r="N895" s="267"/>
    </row>
    <row r="896" spans="13:14">
      <c r="M896" s="267"/>
      <c r="N896" s="267"/>
    </row>
    <row r="897" spans="13:14">
      <c r="M897" s="267"/>
      <c r="N897" s="267"/>
    </row>
    <row r="898" spans="13:14">
      <c r="M898" s="267"/>
      <c r="N898" s="267"/>
    </row>
    <row r="899" spans="13:14">
      <c r="M899" s="267"/>
      <c r="N899" s="267"/>
    </row>
    <row r="900" spans="13:14">
      <c r="M900" s="267"/>
      <c r="N900" s="267"/>
    </row>
    <row r="901" spans="13:14">
      <c r="M901" s="267"/>
      <c r="N901" s="267"/>
    </row>
    <row r="902" spans="13:14">
      <c r="M902" s="267"/>
      <c r="N902" s="267"/>
    </row>
    <row r="903" spans="13:14">
      <c r="M903" s="267"/>
      <c r="N903" s="267"/>
    </row>
    <row r="904" spans="13:14">
      <c r="M904" s="267"/>
      <c r="N904" s="267"/>
    </row>
    <row r="905" spans="13:14">
      <c r="M905" s="267"/>
      <c r="N905" s="267"/>
    </row>
    <row r="906" spans="13:14">
      <c r="M906" s="267"/>
      <c r="N906" s="267"/>
    </row>
    <row r="907" spans="13:14">
      <c r="M907" s="267"/>
      <c r="N907" s="267"/>
    </row>
    <row r="908" spans="13:14">
      <c r="M908" s="267"/>
      <c r="N908" s="267"/>
    </row>
    <row r="909" spans="13:14">
      <c r="M909" s="267"/>
      <c r="N909" s="267"/>
    </row>
    <row r="910" spans="13:14">
      <c r="M910" s="267"/>
      <c r="N910" s="267"/>
    </row>
    <row r="911" spans="13:14">
      <c r="M911" s="267"/>
      <c r="N911" s="267"/>
    </row>
    <row r="912" spans="13:14">
      <c r="M912" s="267"/>
      <c r="N912" s="267"/>
    </row>
    <row r="913" spans="13:14">
      <c r="M913" s="267"/>
      <c r="N913" s="267"/>
    </row>
    <row r="914" spans="13:14">
      <c r="M914" s="267"/>
      <c r="N914" s="267"/>
    </row>
    <row r="915" spans="13:14">
      <c r="M915" s="267"/>
      <c r="N915" s="267"/>
    </row>
    <row r="916" spans="13:14">
      <c r="M916" s="267"/>
      <c r="N916" s="267"/>
    </row>
    <row r="917" spans="13:14">
      <c r="M917" s="267"/>
      <c r="N917" s="267"/>
    </row>
    <row r="918" spans="13:14">
      <c r="M918" s="267"/>
      <c r="N918" s="267"/>
    </row>
    <row r="919" spans="13:14">
      <c r="M919" s="267"/>
      <c r="N919" s="267"/>
    </row>
    <row r="920" spans="13:14">
      <c r="M920" s="267"/>
      <c r="N920" s="267"/>
    </row>
    <row r="921" spans="13:14">
      <c r="M921" s="267"/>
      <c r="N921" s="267"/>
    </row>
    <row r="922" spans="13:14">
      <c r="M922" s="267"/>
      <c r="N922" s="267"/>
    </row>
    <row r="923" spans="13:14">
      <c r="M923" s="267"/>
      <c r="N923" s="267"/>
    </row>
    <row r="924" spans="13:14">
      <c r="M924" s="267"/>
      <c r="N924" s="267"/>
    </row>
    <row r="925" spans="13:14">
      <c r="M925" s="267"/>
      <c r="N925" s="267"/>
    </row>
    <row r="926" spans="13:14">
      <c r="M926" s="267"/>
      <c r="N926" s="267"/>
    </row>
    <row r="927" spans="13:14">
      <c r="M927" s="267"/>
      <c r="N927" s="267"/>
    </row>
    <row r="928" spans="13:14">
      <c r="M928" s="267"/>
      <c r="N928" s="267"/>
    </row>
    <row r="929" spans="13:14">
      <c r="M929" s="267"/>
      <c r="N929" s="267"/>
    </row>
    <row r="930" spans="13:14">
      <c r="M930" s="267"/>
      <c r="N930" s="267"/>
    </row>
    <row r="931" spans="13:14">
      <c r="M931" s="267"/>
      <c r="N931" s="267"/>
    </row>
    <row r="932" spans="13:14">
      <c r="M932" s="267"/>
      <c r="N932" s="267"/>
    </row>
    <row r="933" spans="13:14">
      <c r="M933" s="267"/>
      <c r="N933" s="267"/>
    </row>
    <row r="934" spans="13:14">
      <c r="M934" s="267"/>
      <c r="N934" s="267"/>
    </row>
    <row r="935" spans="13:14">
      <c r="M935" s="267"/>
      <c r="N935" s="267"/>
    </row>
    <row r="936" spans="13:14">
      <c r="M936" s="267"/>
      <c r="N936" s="267"/>
    </row>
    <row r="937" spans="13:14">
      <c r="M937" s="267"/>
      <c r="N937" s="267"/>
    </row>
    <row r="938" spans="13:14">
      <c r="M938" s="267"/>
      <c r="N938" s="267"/>
    </row>
    <row r="939" spans="13:14">
      <c r="M939" s="267"/>
      <c r="N939" s="267"/>
    </row>
    <row r="940" spans="13:14">
      <c r="M940" s="267"/>
      <c r="N940" s="267"/>
    </row>
    <row r="941" spans="13:14">
      <c r="M941" s="267"/>
      <c r="N941" s="267"/>
    </row>
    <row r="942" spans="13:14">
      <c r="M942" s="267"/>
      <c r="N942" s="267"/>
    </row>
    <row r="943" spans="13:14">
      <c r="M943" s="267"/>
      <c r="N943" s="267"/>
    </row>
    <row r="944" spans="13:14">
      <c r="M944" s="267"/>
      <c r="N944" s="267"/>
    </row>
    <row r="945" spans="13:14">
      <c r="M945" s="267"/>
      <c r="N945" s="267"/>
    </row>
    <row r="946" spans="13:14">
      <c r="M946" s="267"/>
      <c r="N946" s="267"/>
    </row>
    <row r="947" spans="13:14">
      <c r="M947" s="267"/>
      <c r="N947" s="267"/>
    </row>
    <row r="948" spans="13:14">
      <c r="M948" s="267"/>
      <c r="N948" s="267"/>
    </row>
    <row r="949" spans="13:14">
      <c r="M949" s="267"/>
      <c r="N949" s="267"/>
    </row>
    <row r="950" spans="13:14">
      <c r="M950" s="267"/>
      <c r="N950" s="267"/>
    </row>
    <row r="951" spans="13:14">
      <c r="M951" s="267"/>
      <c r="N951" s="267"/>
    </row>
    <row r="952" spans="13:14">
      <c r="M952" s="267"/>
      <c r="N952" s="267"/>
    </row>
    <row r="953" spans="13:14">
      <c r="M953" s="267"/>
      <c r="N953" s="267"/>
    </row>
    <row r="954" spans="13:14">
      <c r="M954" s="267"/>
      <c r="N954" s="267"/>
    </row>
    <row r="955" spans="13:14">
      <c r="M955" s="267"/>
      <c r="N955" s="267"/>
    </row>
    <row r="956" spans="13:14">
      <c r="M956" s="267"/>
      <c r="N956" s="267"/>
    </row>
    <row r="957" spans="13:14">
      <c r="M957" s="267"/>
      <c r="N957" s="267"/>
    </row>
    <row r="958" spans="13:14">
      <c r="M958" s="267"/>
      <c r="N958" s="267"/>
    </row>
    <row r="959" spans="13:14">
      <c r="M959" s="267"/>
      <c r="N959" s="267"/>
    </row>
    <row r="960" spans="13:14">
      <c r="M960" s="267"/>
      <c r="N960" s="267"/>
    </row>
    <row r="961" spans="13:14">
      <c r="M961" s="267"/>
      <c r="N961" s="267"/>
    </row>
    <row r="962" spans="13:14">
      <c r="M962" s="267"/>
      <c r="N962" s="267"/>
    </row>
    <row r="963" spans="13:14">
      <c r="M963" s="267"/>
      <c r="N963" s="267"/>
    </row>
    <row r="964" spans="13:14">
      <c r="M964" s="267"/>
      <c r="N964" s="267"/>
    </row>
    <row r="965" spans="13:14">
      <c r="M965" s="267"/>
      <c r="N965" s="267"/>
    </row>
    <row r="966" spans="13:14">
      <c r="M966" s="267"/>
      <c r="N966" s="267"/>
    </row>
    <row r="967" spans="13:14">
      <c r="M967" s="267"/>
      <c r="N967" s="267"/>
    </row>
    <row r="968" spans="13:14">
      <c r="M968" s="267"/>
      <c r="N968" s="267"/>
    </row>
    <row r="969" spans="13:14">
      <c r="M969" s="267"/>
      <c r="N969" s="267"/>
    </row>
    <row r="970" spans="13:14">
      <c r="M970" s="267"/>
      <c r="N970" s="267"/>
    </row>
    <row r="971" spans="13:14">
      <c r="M971" s="267"/>
      <c r="N971" s="267"/>
    </row>
    <row r="972" spans="13:14">
      <c r="M972" s="267"/>
      <c r="N972" s="267"/>
    </row>
    <row r="973" spans="13:14">
      <c r="M973" s="267"/>
      <c r="N973" s="267"/>
    </row>
    <row r="974" spans="13:14">
      <c r="M974" s="267"/>
      <c r="N974" s="267"/>
    </row>
    <row r="975" spans="13:14">
      <c r="M975" s="267"/>
      <c r="N975" s="267"/>
    </row>
    <row r="976" spans="13:14">
      <c r="M976" s="267"/>
      <c r="N976" s="267"/>
    </row>
    <row r="977" spans="13:14">
      <c r="M977" s="267"/>
      <c r="N977" s="267"/>
    </row>
    <row r="978" spans="13:14">
      <c r="M978" s="267"/>
      <c r="N978" s="267"/>
    </row>
    <row r="979" spans="13:14">
      <c r="M979" s="267"/>
      <c r="N979" s="267"/>
    </row>
    <row r="980" spans="13:14">
      <c r="M980" s="267"/>
      <c r="N980" s="267"/>
    </row>
    <row r="981" spans="13:14">
      <c r="M981" s="267"/>
      <c r="N981" s="267"/>
    </row>
    <row r="982" spans="13:14">
      <c r="M982" s="267"/>
      <c r="N982" s="267"/>
    </row>
    <row r="983" spans="13:14">
      <c r="M983" s="267"/>
      <c r="N983" s="267"/>
    </row>
    <row r="984" spans="13:14">
      <c r="M984" s="267"/>
      <c r="N984" s="267"/>
    </row>
    <row r="985" spans="13:14">
      <c r="M985" s="267"/>
      <c r="N985" s="267"/>
    </row>
    <row r="986" spans="13:14">
      <c r="M986" s="267"/>
      <c r="N986" s="267"/>
    </row>
    <row r="987" spans="13:14">
      <c r="M987" s="267"/>
      <c r="N987" s="267"/>
    </row>
    <row r="988" spans="13:14">
      <c r="M988" s="267"/>
      <c r="N988" s="267"/>
    </row>
    <row r="989" spans="13:14">
      <c r="M989" s="267"/>
      <c r="N989" s="267"/>
    </row>
    <row r="990" spans="13:14">
      <c r="M990" s="267"/>
      <c r="N990" s="267"/>
    </row>
    <row r="991" spans="13:14">
      <c r="M991" s="267"/>
      <c r="N991" s="267"/>
    </row>
    <row r="992" spans="13:14">
      <c r="M992" s="267"/>
      <c r="N992" s="267"/>
    </row>
    <row r="993" spans="13:14">
      <c r="M993" s="267"/>
      <c r="N993" s="267"/>
    </row>
    <row r="994" spans="13:14">
      <c r="M994" s="267"/>
      <c r="N994" s="267"/>
    </row>
    <row r="995" spans="13:14">
      <c r="M995" s="267"/>
      <c r="N995" s="267"/>
    </row>
    <row r="996" spans="13:14">
      <c r="M996" s="267"/>
      <c r="N996" s="267"/>
    </row>
    <row r="997" spans="13:14">
      <c r="M997" s="267"/>
      <c r="N997" s="267"/>
    </row>
    <row r="998" spans="13:14">
      <c r="M998" s="267"/>
      <c r="N998" s="267"/>
    </row>
    <row r="999" spans="13:14">
      <c r="M999" s="267"/>
      <c r="N999" s="267"/>
    </row>
    <row r="1000" spans="13:14">
      <c r="M1000" s="267"/>
      <c r="N1000" s="267"/>
    </row>
    <row r="1001" spans="13:14">
      <c r="M1001" s="267"/>
      <c r="N1001" s="267"/>
    </row>
    <row r="1002" spans="13:14">
      <c r="M1002" s="267"/>
      <c r="N1002" s="267"/>
    </row>
    <row r="1003" spans="13:14">
      <c r="M1003" s="267"/>
      <c r="N1003" s="267"/>
    </row>
    <row r="1004" spans="13:14">
      <c r="M1004" s="267"/>
      <c r="N1004" s="267"/>
    </row>
    <row r="1005" spans="13:14">
      <c r="M1005" s="267"/>
      <c r="N1005" s="267"/>
    </row>
    <row r="1006" spans="13:14">
      <c r="M1006" s="267"/>
      <c r="N1006" s="267"/>
    </row>
    <row r="1007" spans="13:14">
      <c r="M1007" s="267"/>
      <c r="N1007" s="267"/>
    </row>
    <row r="1008" spans="13:14">
      <c r="M1008" s="267"/>
      <c r="N1008" s="267"/>
    </row>
    <row r="1009" spans="13:14">
      <c r="M1009" s="267"/>
      <c r="N1009" s="267"/>
    </row>
    <row r="1010" spans="13:14">
      <c r="M1010" s="267"/>
      <c r="N1010" s="267"/>
    </row>
    <row r="1011" spans="13:14">
      <c r="M1011" s="267"/>
      <c r="N1011" s="267"/>
    </row>
    <row r="1012" spans="13:14">
      <c r="M1012" s="267"/>
      <c r="N1012" s="267"/>
    </row>
    <row r="1013" spans="13:14">
      <c r="M1013" s="267"/>
      <c r="N1013" s="267"/>
    </row>
    <row r="1014" spans="13:14">
      <c r="M1014" s="267"/>
      <c r="N1014" s="267"/>
    </row>
    <row r="1015" spans="13:14">
      <c r="M1015" s="267"/>
      <c r="N1015" s="267"/>
    </row>
    <row r="1016" spans="13:14">
      <c r="M1016" s="267"/>
      <c r="N1016" s="267"/>
    </row>
    <row r="1017" spans="13:14">
      <c r="M1017" s="267"/>
      <c r="N1017" s="267"/>
    </row>
    <row r="1018" spans="13:14">
      <c r="M1018" s="267"/>
      <c r="N1018" s="267"/>
    </row>
    <row r="1019" spans="13:14">
      <c r="M1019" s="267"/>
      <c r="N1019" s="267"/>
    </row>
    <row r="1020" spans="13:14">
      <c r="M1020" s="267"/>
      <c r="N1020" s="267"/>
    </row>
    <row r="1021" spans="13:14">
      <c r="M1021" s="267"/>
      <c r="N1021" s="267"/>
    </row>
    <row r="1022" spans="13:14">
      <c r="M1022" s="267"/>
      <c r="N1022" s="267"/>
    </row>
    <row r="1023" spans="13:14">
      <c r="M1023" s="267"/>
      <c r="N1023" s="267"/>
    </row>
    <row r="1024" spans="13:14">
      <c r="M1024" s="267"/>
      <c r="N1024" s="267"/>
    </row>
    <row r="1025" spans="13:14">
      <c r="M1025" s="267"/>
      <c r="N1025" s="267"/>
    </row>
    <row r="1026" spans="13:14">
      <c r="M1026" s="267"/>
      <c r="N1026" s="267"/>
    </row>
    <row r="1027" spans="13:14">
      <c r="M1027" s="267"/>
      <c r="N1027" s="267"/>
    </row>
    <row r="1028" spans="13:14">
      <c r="M1028" s="267"/>
      <c r="N1028" s="267"/>
    </row>
    <row r="1029" spans="13:14">
      <c r="M1029" s="267"/>
      <c r="N1029" s="267"/>
    </row>
    <row r="1030" spans="13:14">
      <c r="M1030" s="267"/>
      <c r="N1030" s="267"/>
    </row>
    <row r="1031" spans="13:14">
      <c r="M1031" s="267"/>
      <c r="N1031" s="267"/>
    </row>
    <row r="1032" spans="13:14">
      <c r="M1032" s="267"/>
      <c r="N1032" s="267"/>
    </row>
    <row r="1033" spans="13:14">
      <c r="M1033" s="267"/>
      <c r="N1033" s="267"/>
    </row>
    <row r="1034" spans="13:14">
      <c r="M1034" s="267"/>
      <c r="N1034" s="267"/>
    </row>
    <row r="1035" spans="13:14">
      <c r="M1035" s="267"/>
      <c r="N1035" s="267"/>
    </row>
    <row r="1036" spans="13:14">
      <c r="M1036" s="267"/>
      <c r="N1036" s="267"/>
    </row>
    <row r="1037" spans="13:14">
      <c r="M1037" s="267"/>
      <c r="N1037" s="267"/>
    </row>
    <row r="1038" spans="13:14">
      <c r="M1038" s="267"/>
      <c r="N1038" s="267"/>
    </row>
    <row r="1039" spans="13:14">
      <c r="M1039" s="267"/>
      <c r="N1039" s="267"/>
    </row>
    <row r="1040" spans="13:14">
      <c r="M1040" s="267"/>
      <c r="N1040" s="267"/>
    </row>
    <row r="1041" spans="13:14">
      <c r="M1041" s="267"/>
      <c r="N1041" s="267"/>
    </row>
    <row r="1042" spans="13:14">
      <c r="M1042" s="267"/>
      <c r="N1042" s="267"/>
    </row>
    <row r="1043" spans="13:14">
      <c r="M1043" s="267"/>
      <c r="N1043" s="267"/>
    </row>
    <row r="1044" spans="13:14">
      <c r="M1044" s="267"/>
      <c r="N1044" s="267"/>
    </row>
    <row r="1045" spans="13:14">
      <c r="M1045" s="267"/>
      <c r="N1045" s="267"/>
    </row>
    <row r="1046" spans="13:14">
      <c r="M1046" s="267"/>
      <c r="N1046" s="267"/>
    </row>
    <row r="1047" spans="13:14">
      <c r="M1047" s="267"/>
      <c r="N1047" s="267"/>
    </row>
    <row r="1048" spans="13:14">
      <c r="M1048" s="267"/>
      <c r="N1048" s="267"/>
    </row>
    <row r="1049" spans="13:14">
      <c r="M1049" s="267"/>
      <c r="N1049" s="267"/>
    </row>
    <row r="1050" spans="13:14">
      <c r="M1050" s="267"/>
      <c r="N1050" s="267"/>
    </row>
    <row r="1051" spans="13:14">
      <c r="M1051" s="267"/>
      <c r="N1051" s="267"/>
    </row>
    <row r="1052" spans="13:14">
      <c r="M1052" s="267"/>
      <c r="N1052" s="267"/>
    </row>
    <row r="1053" spans="13:14">
      <c r="M1053" s="267"/>
      <c r="N1053" s="267"/>
    </row>
    <row r="1054" spans="13:14">
      <c r="M1054" s="267"/>
      <c r="N1054" s="267"/>
    </row>
    <row r="1055" spans="13:14">
      <c r="M1055" s="267"/>
      <c r="N1055" s="267"/>
    </row>
    <row r="1056" spans="13:14">
      <c r="M1056" s="267"/>
      <c r="N1056" s="267"/>
    </row>
    <row r="1057" spans="13:14">
      <c r="M1057" s="267"/>
      <c r="N1057" s="267"/>
    </row>
    <row r="1058" spans="13:14">
      <c r="M1058" s="267"/>
      <c r="N1058" s="267"/>
    </row>
    <row r="1059" spans="13:14">
      <c r="M1059" s="267"/>
      <c r="N1059" s="267"/>
    </row>
    <row r="1060" spans="13:14">
      <c r="M1060" s="267"/>
      <c r="N1060" s="267"/>
    </row>
    <row r="1061" spans="13:14">
      <c r="M1061" s="267"/>
      <c r="N1061" s="267"/>
    </row>
    <row r="1062" spans="13:14">
      <c r="M1062" s="267"/>
      <c r="N1062" s="267"/>
    </row>
    <row r="1063" spans="13:14">
      <c r="M1063" s="267"/>
      <c r="N1063" s="267"/>
    </row>
    <row r="1064" spans="13:14">
      <c r="M1064" s="267"/>
      <c r="N1064" s="267"/>
    </row>
    <row r="1065" spans="13:14">
      <c r="M1065" s="267"/>
      <c r="N1065" s="267"/>
    </row>
    <row r="1066" spans="13:14">
      <c r="M1066" s="267"/>
      <c r="N1066" s="267"/>
    </row>
    <row r="1067" spans="13:14">
      <c r="M1067" s="267"/>
      <c r="N1067" s="267"/>
    </row>
    <row r="1068" spans="13:14">
      <c r="M1068" s="267"/>
      <c r="N1068" s="267"/>
    </row>
    <row r="1069" spans="13:14">
      <c r="M1069" s="267"/>
      <c r="N1069" s="267"/>
    </row>
    <row r="1070" spans="13:14">
      <c r="M1070" s="267"/>
      <c r="N1070" s="267"/>
    </row>
    <row r="1071" spans="13:14">
      <c r="M1071" s="267"/>
      <c r="N1071" s="267"/>
    </row>
    <row r="1072" spans="13:14">
      <c r="M1072" s="267"/>
      <c r="N1072" s="267"/>
    </row>
    <row r="1073" spans="13:14">
      <c r="M1073" s="267"/>
      <c r="N1073" s="267"/>
    </row>
    <row r="1074" spans="13:14">
      <c r="M1074" s="267"/>
      <c r="N1074" s="267"/>
    </row>
    <row r="1075" spans="13:14">
      <c r="M1075" s="267"/>
      <c r="N1075" s="267"/>
    </row>
    <row r="1076" spans="13:14">
      <c r="M1076" s="267"/>
      <c r="N1076" s="267"/>
    </row>
    <row r="1077" spans="13:14">
      <c r="M1077" s="267"/>
      <c r="N1077" s="267"/>
    </row>
    <row r="1078" spans="13:14">
      <c r="M1078" s="267"/>
      <c r="N1078" s="267"/>
    </row>
    <row r="1079" spans="13:14">
      <c r="M1079" s="267"/>
      <c r="N1079" s="267"/>
    </row>
    <row r="1080" spans="13:14">
      <c r="M1080" s="267"/>
      <c r="N1080" s="267"/>
    </row>
    <row r="1081" spans="13:14">
      <c r="M1081" s="267"/>
      <c r="N1081" s="267"/>
    </row>
    <row r="1082" spans="13:14">
      <c r="M1082" s="267"/>
      <c r="N1082" s="267"/>
    </row>
    <row r="1083" spans="13:14">
      <c r="M1083" s="267"/>
      <c r="N1083" s="267"/>
    </row>
    <row r="1084" spans="13:14">
      <c r="M1084" s="267"/>
      <c r="N1084" s="267"/>
    </row>
    <row r="1085" spans="13:14">
      <c r="M1085" s="267"/>
      <c r="N1085" s="267"/>
    </row>
    <row r="1086" spans="13:14">
      <c r="M1086" s="267"/>
      <c r="N1086" s="267"/>
    </row>
    <row r="1087" spans="13:14">
      <c r="M1087" s="267"/>
      <c r="N1087" s="267"/>
    </row>
    <row r="1088" spans="13:14">
      <c r="M1088" s="267"/>
      <c r="N1088" s="267"/>
    </row>
    <row r="1089" spans="13:14">
      <c r="M1089" s="267"/>
      <c r="N1089" s="267"/>
    </row>
    <row r="1090" spans="13:14">
      <c r="M1090" s="267"/>
      <c r="N1090" s="267"/>
    </row>
    <row r="1091" spans="13:14">
      <c r="M1091" s="267"/>
      <c r="N1091" s="267"/>
    </row>
    <row r="1092" spans="13:14">
      <c r="M1092" s="267"/>
      <c r="N1092" s="267"/>
    </row>
    <row r="1093" spans="13:14">
      <c r="M1093" s="267"/>
      <c r="N1093" s="267"/>
    </row>
    <row r="1094" spans="13:14">
      <c r="M1094" s="267"/>
      <c r="N1094" s="267"/>
    </row>
    <row r="1095" spans="13:14">
      <c r="M1095" s="267"/>
      <c r="N1095" s="267"/>
    </row>
    <row r="1096" spans="13:14">
      <c r="M1096" s="267"/>
      <c r="N1096" s="267"/>
    </row>
    <row r="1097" spans="13:14">
      <c r="M1097" s="267"/>
      <c r="N1097" s="267"/>
    </row>
    <row r="1098" spans="13:14">
      <c r="M1098" s="267"/>
      <c r="N1098" s="267"/>
    </row>
    <row r="1099" spans="13:14">
      <c r="M1099" s="267"/>
      <c r="N1099" s="267"/>
    </row>
    <row r="1100" spans="13:14">
      <c r="M1100" s="267"/>
      <c r="N1100" s="267"/>
    </row>
    <row r="1101" spans="13:14">
      <c r="M1101" s="267"/>
      <c r="N1101" s="267"/>
    </row>
    <row r="1102" spans="13:14">
      <c r="M1102" s="267"/>
      <c r="N1102" s="267"/>
    </row>
    <row r="1103" spans="13:14">
      <c r="M1103" s="267"/>
      <c r="N1103" s="267"/>
    </row>
    <row r="1104" spans="13:14">
      <c r="M1104" s="267"/>
      <c r="N1104" s="267"/>
    </row>
    <row r="1105" spans="13:14">
      <c r="M1105" s="267"/>
      <c r="N1105" s="267"/>
    </row>
    <row r="1106" spans="13:14">
      <c r="M1106" s="267"/>
      <c r="N1106" s="267"/>
    </row>
    <row r="1107" spans="13:14">
      <c r="M1107" s="267"/>
      <c r="N1107" s="267"/>
    </row>
    <row r="1108" spans="13:14">
      <c r="M1108" s="267"/>
      <c r="N1108" s="267"/>
    </row>
    <row r="1109" spans="13:14">
      <c r="M1109" s="267"/>
      <c r="N1109" s="267"/>
    </row>
    <row r="1110" spans="13:14">
      <c r="M1110" s="267"/>
      <c r="N1110" s="267"/>
    </row>
    <row r="1111" spans="13:14">
      <c r="M1111" s="267"/>
      <c r="N1111" s="267"/>
    </row>
    <row r="1112" spans="13:14">
      <c r="M1112" s="267"/>
      <c r="N1112" s="267"/>
    </row>
    <row r="1113" spans="13:14">
      <c r="M1113" s="267"/>
      <c r="N1113" s="267"/>
    </row>
    <row r="1114" spans="13:14">
      <c r="M1114" s="267"/>
      <c r="N1114" s="267"/>
    </row>
    <row r="1115" spans="13:14">
      <c r="M1115" s="267"/>
      <c r="N1115" s="267"/>
    </row>
    <row r="1116" spans="13:14">
      <c r="M1116" s="267"/>
      <c r="N1116" s="267"/>
    </row>
    <row r="1117" spans="13:14">
      <c r="M1117" s="267"/>
      <c r="N1117" s="267"/>
    </row>
    <row r="1118" spans="13:14">
      <c r="M1118" s="267"/>
      <c r="N1118" s="267"/>
    </row>
    <row r="1119" spans="13:14">
      <c r="M1119" s="267"/>
      <c r="N1119" s="267"/>
    </row>
    <row r="1120" spans="13:14">
      <c r="M1120" s="267"/>
      <c r="N1120" s="267"/>
    </row>
    <row r="1121" spans="13:14">
      <c r="M1121" s="267"/>
      <c r="N1121" s="267"/>
    </row>
    <row r="1122" spans="13:14">
      <c r="M1122" s="267"/>
      <c r="N1122" s="267"/>
    </row>
    <row r="1123" spans="13:14">
      <c r="M1123" s="267"/>
      <c r="N1123" s="267"/>
    </row>
    <row r="1124" spans="13:14">
      <c r="M1124" s="267"/>
      <c r="N1124" s="267"/>
    </row>
    <row r="1125" spans="13:14">
      <c r="M1125" s="267"/>
      <c r="N1125" s="267"/>
    </row>
    <row r="1126" spans="13:14">
      <c r="M1126" s="267"/>
      <c r="N1126" s="267"/>
    </row>
    <row r="1127" spans="13:14">
      <c r="M1127" s="267"/>
      <c r="N1127" s="267"/>
    </row>
    <row r="1128" spans="13:14">
      <c r="M1128" s="267"/>
      <c r="N1128" s="267"/>
    </row>
    <row r="1129" spans="13:14">
      <c r="M1129" s="267"/>
      <c r="N1129" s="267"/>
    </row>
    <row r="1130" spans="13:14">
      <c r="M1130" s="267"/>
      <c r="N1130" s="267"/>
    </row>
    <row r="1131" spans="13:14">
      <c r="M1131" s="267"/>
      <c r="N1131" s="267"/>
    </row>
    <row r="1132" spans="13:14">
      <c r="M1132" s="267"/>
      <c r="N1132" s="267"/>
    </row>
    <row r="1133" spans="13:14">
      <c r="M1133" s="267"/>
      <c r="N1133" s="267"/>
    </row>
    <row r="1134" spans="13:14">
      <c r="M1134" s="267"/>
      <c r="N1134" s="267"/>
    </row>
    <row r="1135" spans="13:14">
      <c r="M1135" s="267"/>
      <c r="N1135" s="267"/>
    </row>
    <row r="1136" spans="13:14">
      <c r="M1136" s="267"/>
      <c r="N1136" s="267"/>
    </row>
    <row r="1137" spans="13:14">
      <c r="M1137" s="267"/>
      <c r="N1137" s="267"/>
    </row>
    <row r="1138" spans="13:14">
      <c r="M1138" s="267"/>
      <c r="N1138" s="267"/>
    </row>
    <row r="1139" spans="13:14">
      <c r="M1139" s="267"/>
      <c r="N1139" s="267"/>
    </row>
    <row r="1140" spans="13:14">
      <c r="M1140" s="267"/>
      <c r="N1140" s="267"/>
    </row>
    <row r="1141" spans="13:14">
      <c r="M1141" s="267"/>
      <c r="N1141" s="267"/>
    </row>
    <row r="1142" spans="13:14">
      <c r="M1142" s="267"/>
      <c r="N1142" s="267"/>
    </row>
    <row r="1143" spans="13:14">
      <c r="M1143" s="267"/>
      <c r="N1143" s="267"/>
    </row>
    <row r="1144" spans="13:14">
      <c r="M1144" s="267"/>
      <c r="N1144" s="267"/>
    </row>
    <row r="1145" spans="13:14">
      <c r="M1145" s="267"/>
      <c r="N1145" s="267"/>
    </row>
    <row r="1146" spans="13:14">
      <c r="M1146" s="267"/>
      <c r="N1146" s="267"/>
    </row>
    <row r="1147" spans="13:14">
      <c r="M1147" s="267"/>
      <c r="N1147" s="267"/>
    </row>
    <row r="1148" spans="13:14">
      <c r="M1148" s="267"/>
      <c r="N1148" s="267"/>
    </row>
    <row r="1149" spans="13:14">
      <c r="M1149" s="267"/>
      <c r="N1149" s="267"/>
    </row>
    <row r="1150" spans="13:14">
      <c r="M1150" s="267"/>
      <c r="N1150" s="267"/>
    </row>
    <row r="1151" spans="13:14">
      <c r="M1151" s="267"/>
      <c r="N1151" s="267"/>
    </row>
    <row r="1152" spans="13:14">
      <c r="M1152" s="267"/>
      <c r="N1152" s="267"/>
    </row>
    <row r="1153" spans="13:14">
      <c r="M1153" s="267"/>
      <c r="N1153" s="267"/>
    </row>
    <row r="1154" spans="13:14">
      <c r="M1154" s="267"/>
      <c r="N1154" s="267"/>
    </row>
    <row r="1155" spans="13:14">
      <c r="M1155" s="267"/>
      <c r="N1155" s="267"/>
    </row>
    <row r="1156" spans="13:14">
      <c r="M1156" s="267"/>
      <c r="N1156" s="267"/>
    </row>
    <row r="1157" spans="13:14">
      <c r="M1157" s="267"/>
      <c r="N1157" s="267"/>
    </row>
    <row r="1158" spans="13:14">
      <c r="M1158" s="267"/>
      <c r="N1158" s="267"/>
    </row>
    <row r="1159" spans="13:14">
      <c r="M1159" s="267"/>
      <c r="N1159" s="267"/>
    </row>
    <row r="1160" spans="13:14">
      <c r="M1160" s="267"/>
      <c r="N1160" s="267"/>
    </row>
    <row r="1161" spans="13:14">
      <c r="M1161" s="267"/>
      <c r="N1161" s="267"/>
    </row>
    <row r="1162" spans="13:14">
      <c r="M1162" s="267"/>
      <c r="N1162" s="267"/>
    </row>
    <row r="1163" spans="13:14">
      <c r="M1163" s="267"/>
      <c r="N1163" s="267"/>
    </row>
    <row r="1164" spans="13:14">
      <c r="M1164" s="267"/>
      <c r="N1164" s="267"/>
    </row>
    <row r="1165" spans="13:14">
      <c r="M1165" s="267"/>
      <c r="N1165" s="267"/>
    </row>
    <row r="1166" spans="13:14">
      <c r="M1166" s="267"/>
      <c r="N1166" s="267"/>
    </row>
    <row r="1167" spans="13:14">
      <c r="M1167" s="267"/>
      <c r="N1167" s="267"/>
    </row>
    <row r="1168" spans="13:14">
      <c r="M1168" s="267"/>
      <c r="N1168" s="267"/>
    </row>
    <row r="1169" spans="13:14">
      <c r="M1169" s="267"/>
      <c r="N1169" s="267"/>
    </row>
    <row r="1170" spans="13:14">
      <c r="M1170" s="267"/>
      <c r="N1170" s="267"/>
    </row>
    <row r="1171" spans="13:14">
      <c r="M1171" s="267"/>
      <c r="N1171" s="267"/>
    </row>
    <row r="1172" spans="13:14">
      <c r="M1172" s="267"/>
      <c r="N1172" s="267"/>
    </row>
    <row r="1173" spans="13:14">
      <c r="M1173" s="267"/>
      <c r="N1173" s="267"/>
    </row>
    <row r="1174" spans="13:14">
      <c r="M1174" s="267"/>
      <c r="N1174" s="267"/>
    </row>
    <row r="1175" spans="13:14">
      <c r="M1175" s="267"/>
      <c r="N1175" s="267"/>
    </row>
    <row r="1176" spans="13:14">
      <c r="M1176" s="267"/>
      <c r="N1176" s="267"/>
    </row>
    <row r="1177" spans="13:14">
      <c r="M1177" s="267"/>
      <c r="N1177" s="267"/>
    </row>
    <row r="1178" spans="13:14">
      <c r="M1178" s="267"/>
      <c r="N1178" s="267"/>
    </row>
    <row r="1179" spans="13:14">
      <c r="M1179" s="267"/>
      <c r="N1179" s="267"/>
    </row>
    <row r="1180" spans="13:14">
      <c r="M1180" s="267"/>
      <c r="N1180" s="267"/>
    </row>
    <row r="1181" spans="13:14">
      <c r="M1181" s="267"/>
      <c r="N1181" s="267"/>
    </row>
    <row r="1182" spans="13:14">
      <c r="M1182" s="267"/>
      <c r="N1182" s="267"/>
    </row>
    <row r="1183" spans="13:14">
      <c r="M1183" s="267"/>
      <c r="N1183" s="267"/>
    </row>
    <row r="1184" spans="13:14">
      <c r="M1184" s="267"/>
      <c r="N1184" s="267"/>
    </row>
    <row r="1185" spans="13:14">
      <c r="M1185" s="267"/>
      <c r="N1185" s="267"/>
    </row>
    <row r="1186" spans="13:14">
      <c r="M1186" s="267"/>
      <c r="N1186" s="267"/>
    </row>
    <row r="1187" spans="13:14">
      <c r="M1187" s="267"/>
      <c r="N1187" s="267"/>
    </row>
    <row r="1188" spans="13:14">
      <c r="M1188" s="267"/>
      <c r="N1188" s="267"/>
    </row>
    <row r="1189" spans="13:14">
      <c r="M1189" s="267"/>
      <c r="N1189" s="267"/>
    </row>
    <row r="1190" spans="13:14">
      <c r="M1190" s="267"/>
      <c r="N1190" s="267"/>
    </row>
    <row r="1191" spans="13:14">
      <c r="M1191" s="267"/>
      <c r="N1191" s="267"/>
    </row>
    <row r="1192" spans="13:14">
      <c r="M1192" s="267"/>
      <c r="N1192" s="267"/>
    </row>
    <row r="1193" spans="13:14">
      <c r="M1193" s="267"/>
      <c r="N1193" s="267"/>
    </row>
    <row r="1194" spans="13:14">
      <c r="M1194" s="267"/>
      <c r="N1194" s="267"/>
    </row>
    <row r="1195" spans="13:14">
      <c r="M1195" s="267"/>
      <c r="N1195" s="267"/>
    </row>
    <row r="1196" spans="13:14">
      <c r="M1196" s="267"/>
      <c r="N1196" s="267"/>
    </row>
    <row r="1197" spans="13:14">
      <c r="M1197" s="267"/>
      <c r="N1197" s="267"/>
    </row>
    <row r="1198" spans="13:14">
      <c r="M1198" s="267"/>
      <c r="N1198" s="267"/>
    </row>
    <row r="1199" spans="13:14">
      <c r="M1199" s="267"/>
      <c r="N1199" s="267"/>
    </row>
    <row r="1200" spans="13:14">
      <c r="M1200" s="267"/>
      <c r="N1200" s="267"/>
    </row>
    <row r="1201" spans="13:14">
      <c r="M1201" s="267"/>
      <c r="N1201" s="267"/>
    </row>
    <row r="1202" spans="13:14">
      <c r="M1202" s="267"/>
      <c r="N1202" s="267"/>
    </row>
    <row r="1203" spans="13:14">
      <c r="M1203" s="267"/>
      <c r="N1203" s="267"/>
    </row>
    <row r="1204" spans="13:14">
      <c r="M1204" s="267"/>
      <c r="N1204" s="267"/>
    </row>
    <row r="1205" spans="13:14">
      <c r="M1205" s="267"/>
      <c r="N1205" s="267"/>
    </row>
    <row r="1206" spans="13:14">
      <c r="M1206" s="267"/>
      <c r="N1206" s="267"/>
    </row>
    <row r="1207" spans="13:14">
      <c r="M1207" s="267"/>
      <c r="N1207" s="267"/>
    </row>
    <row r="1208" spans="13:14">
      <c r="M1208" s="267"/>
      <c r="N1208" s="267"/>
    </row>
    <row r="1209" spans="13:14">
      <c r="M1209" s="267"/>
      <c r="N1209" s="267"/>
    </row>
    <row r="1210" spans="13:14">
      <c r="M1210" s="267"/>
      <c r="N1210" s="267"/>
    </row>
    <row r="1211" spans="13:14">
      <c r="M1211" s="267"/>
      <c r="N1211" s="267"/>
    </row>
    <row r="1212" spans="13:14">
      <c r="M1212" s="267"/>
      <c r="N1212" s="267"/>
    </row>
    <row r="1213" spans="13:14">
      <c r="M1213" s="267"/>
      <c r="N1213" s="267"/>
    </row>
    <row r="1214" spans="13:14">
      <c r="M1214" s="267"/>
      <c r="N1214" s="267"/>
    </row>
    <row r="1215" spans="13:14">
      <c r="M1215" s="267"/>
      <c r="N1215" s="267"/>
    </row>
    <row r="1216" spans="13:14">
      <c r="M1216" s="267"/>
      <c r="N1216" s="267"/>
    </row>
    <row r="1217" spans="13:14">
      <c r="M1217" s="267"/>
      <c r="N1217" s="267"/>
    </row>
    <row r="1218" spans="13:14">
      <c r="M1218" s="267"/>
      <c r="N1218" s="267"/>
    </row>
    <row r="1219" spans="13:14">
      <c r="M1219" s="267"/>
      <c r="N1219" s="267"/>
    </row>
    <row r="1220" spans="13:14">
      <c r="M1220" s="267"/>
      <c r="N1220" s="267"/>
    </row>
    <row r="1221" spans="13:14">
      <c r="M1221" s="267"/>
      <c r="N1221" s="267"/>
    </row>
    <row r="1222" spans="13:14">
      <c r="M1222" s="267"/>
      <c r="N1222" s="267"/>
    </row>
    <row r="1223" spans="13:14">
      <c r="M1223" s="267"/>
      <c r="N1223" s="267"/>
    </row>
    <row r="1224" spans="13:14">
      <c r="M1224" s="267"/>
      <c r="N1224" s="267"/>
    </row>
    <row r="1225" spans="13:14">
      <c r="M1225" s="267"/>
      <c r="N1225" s="267"/>
    </row>
    <row r="1226" spans="13:14">
      <c r="M1226" s="267"/>
      <c r="N1226" s="267"/>
    </row>
    <row r="1227" spans="13:14">
      <c r="M1227" s="267"/>
      <c r="N1227" s="267"/>
    </row>
    <row r="1228" spans="13:14">
      <c r="M1228" s="267"/>
      <c r="N1228" s="267"/>
    </row>
    <row r="1229" spans="13:14">
      <c r="M1229" s="267"/>
      <c r="N1229" s="267"/>
    </row>
    <row r="1230" spans="13:14">
      <c r="M1230" s="267"/>
      <c r="N1230" s="267"/>
    </row>
    <row r="1231" spans="13:14">
      <c r="M1231" s="267"/>
      <c r="N1231" s="267"/>
    </row>
    <row r="1232" spans="13:14">
      <c r="M1232" s="267"/>
      <c r="N1232" s="267"/>
    </row>
    <row r="1233" spans="13:14">
      <c r="M1233" s="267"/>
      <c r="N1233" s="267"/>
    </row>
    <row r="1234" spans="13:14">
      <c r="M1234" s="267"/>
      <c r="N1234" s="267"/>
    </row>
    <row r="1235" spans="13:14">
      <c r="M1235" s="267"/>
      <c r="N1235" s="267"/>
    </row>
    <row r="1236" spans="13:14">
      <c r="M1236" s="267"/>
      <c r="N1236" s="267"/>
    </row>
    <row r="1237" spans="13:14">
      <c r="M1237" s="267"/>
      <c r="N1237" s="267"/>
    </row>
    <row r="1238" spans="13:14">
      <c r="M1238" s="267"/>
      <c r="N1238" s="267"/>
    </row>
    <row r="1239" spans="13:14">
      <c r="M1239" s="267"/>
      <c r="N1239" s="267"/>
    </row>
    <row r="1240" spans="13:14">
      <c r="M1240" s="267"/>
      <c r="N1240" s="267"/>
    </row>
    <row r="1241" spans="13:14">
      <c r="M1241" s="267"/>
      <c r="N1241" s="267"/>
    </row>
    <row r="1242" spans="13:14">
      <c r="M1242" s="267"/>
      <c r="N1242" s="267"/>
    </row>
    <row r="1243" spans="13:14">
      <c r="M1243" s="267"/>
      <c r="N1243" s="267"/>
    </row>
    <row r="1244" spans="13:14">
      <c r="M1244" s="267"/>
      <c r="N1244" s="267"/>
    </row>
    <row r="1245" spans="13:14">
      <c r="M1245" s="267"/>
      <c r="N1245" s="267"/>
    </row>
    <row r="1246" spans="13:14">
      <c r="M1246" s="267"/>
      <c r="N1246" s="267"/>
    </row>
    <row r="1247" spans="13:14">
      <c r="M1247" s="267"/>
      <c r="N1247" s="267"/>
    </row>
    <row r="1248" spans="13:14">
      <c r="M1248" s="267"/>
      <c r="N1248" s="267"/>
    </row>
    <row r="1249" spans="13:14">
      <c r="M1249" s="267"/>
      <c r="N1249" s="267"/>
    </row>
    <row r="1250" spans="13:14">
      <c r="M1250" s="267"/>
      <c r="N1250" s="267"/>
    </row>
    <row r="1251" spans="13:14">
      <c r="M1251" s="267"/>
      <c r="N1251" s="267"/>
    </row>
    <row r="1252" spans="13:14">
      <c r="M1252" s="267"/>
      <c r="N1252" s="267"/>
    </row>
    <row r="1253" spans="13:14">
      <c r="M1253" s="267"/>
      <c r="N1253" s="267"/>
    </row>
    <row r="1254" spans="13:14">
      <c r="M1254" s="267"/>
      <c r="N1254" s="267"/>
    </row>
    <row r="1255" spans="13:14">
      <c r="M1255" s="267"/>
      <c r="N1255" s="267"/>
    </row>
    <row r="1256" spans="13:14">
      <c r="M1256" s="267"/>
      <c r="N1256" s="267"/>
    </row>
    <row r="1257" spans="13:14">
      <c r="M1257" s="267"/>
      <c r="N1257" s="267"/>
    </row>
    <row r="1258" spans="13:14">
      <c r="M1258" s="267"/>
      <c r="N1258" s="267"/>
    </row>
    <row r="1259" spans="13:14">
      <c r="M1259" s="267"/>
      <c r="N1259" s="267"/>
    </row>
    <row r="1260" spans="13:14">
      <c r="M1260" s="267"/>
      <c r="N1260" s="267"/>
    </row>
    <row r="1261" spans="13:14">
      <c r="M1261" s="267"/>
      <c r="N1261" s="267"/>
    </row>
    <row r="1262" spans="13:14">
      <c r="M1262" s="267"/>
      <c r="N1262" s="267"/>
    </row>
    <row r="1263" spans="13:14">
      <c r="M1263" s="267"/>
      <c r="N1263" s="267"/>
    </row>
    <row r="1264" spans="13:14">
      <c r="M1264" s="267"/>
      <c r="N1264" s="267"/>
    </row>
    <row r="1265" spans="13:14">
      <c r="M1265" s="267"/>
      <c r="N1265" s="267"/>
    </row>
    <row r="1266" spans="13:14">
      <c r="M1266" s="267"/>
      <c r="N1266" s="267"/>
    </row>
    <row r="1267" spans="13:14">
      <c r="M1267" s="267"/>
      <c r="N1267" s="267"/>
    </row>
    <row r="1268" spans="13:14">
      <c r="M1268" s="267"/>
      <c r="N1268" s="267"/>
    </row>
    <row r="1269" spans="13:14">
      <c r="M1269" s="267"/>
      <c r="N1269" s="267"/>
    </row>
    <row r="1270" spans="13:14">
      <c r="M1270" s="267"/>
      <c r="N1270" s="267"/>
    </row>
    <row r="1271" spans="13:14">
      <c r="M1271" s="267"/>
      <c r="N1271" s="267"/>
    </row>
    <row r="1272" spans="13:14">
      <c r="M1272" s="267"/>
      <c r="N1272" s="267"/>
    </row>
    <row r="1273" spans="13:14">
      <c r="M1273" s="267"/>
      <c r="N1273" s="267"/>
    </row>
    <row r="1274" spans="13:14">
      <c r="M1274" s="267"/>
      <c r="N1274" s="267"/>
    </row>
    <row r="1275" spans="13:14">
      <c r="M1275" s="267"/>
      <c r="N1275" s="267"/>
    </row>
    <row r="1276" spans="13:14">
      <c r="M1276" s="267"/>
      <c r="N1276" s="267"/>
    </row>
    <row r="1277" spans="13:14">
      <c r="M1277" s="267"/>
      <c r="N1277" s="267"/>
    </row>
    <row r="1278" spans="13:14">
      <c r="M1278" s="267"/>
      <c r="N1278" s="267"/>
    </row>
    <row r="1279" spans="13:14">
      <c r="M1279" s="267"/>
      <c r="N1279" s="267"/>
    </row>
    <row r="1280" spans="13:14">
      <c r="M1280" s="267"/>
      <c r="N1280" s="267"/>
    </row>
    <row r="1281" spans="13:14">
      <c r="M1281" s="267"/>
      <c r="N1281" s="267"/>
    </row>
    <row r="1282" spans="13:14">
      <c r="M1282" s="267"/>
      <c r="N1282" s="267"/>
    </row>
    <row r="1283" spans="13:14">
      <c r="M1283" s="267"/>
      <c r="N1283" s="267"/>
    </row>
    <row r="1284" spans="13:14">
      <c r="M1284" s="267"/>
      <c r="N1284" s="267"/>
    </row>
    <row r="1285" spans="13:14">
      <c r="M1285" s="267"/>
      <c r="N1285" s="267"/>
    </row>
    <row r="1286" spans="13:14">
      <c r="M1286" s="267"/>
      <c r="N1286" s="267"/>
    </row>
    <row r="1287" spans="13:14">
      <c r="M1287" s="267"/>
      <c r="N1287" s="267"/>
    </row>
    <row r="1288" spans="13:14">
      <c r="M1288" s="267"/>
      <c r="N1288" s="267"/>
    </row>
    <row r="1289" spans="13:14">
      <c r="M1289" s="267"/>
      <c r="N1289" s="267"/>
    </row>
    <row r="1290" spans="13:14">
      <c r="M1290" s="267"/>
      <c r="N1290" s="267"/>
    </row>
    <row r="1291" spans="13:14">
      <c r="M1291" s="267"/>
      <c r="N1291" s="267"/>
    </row>
    <row r="1292" spans="13:14">
      <c r="M1292" s="267"/>
      <c r="N1292" s="267"/>
    </row>
    <row r="1293" spans="13:14">
      <c r="M1293" s="267"/>
      <c r="N1293" s="267"/>
    </row>
    <row r="1294" spans="13:14">
      <c r="M1294" s="267"/>
      <c r="N1294" s="267"/>
    </row>
    <row r="1295" spans="13:14">
      <c r="M1295" s="267"/>
      <c r="N1295" s="267"/>
    </row>
    <row r="1296" spans="13:14">
      <c r="M1296" s="267"/>
      <c r="N1296" s="267"/>
    </row>
    <row r="1297" spans="13:14">
      <c r="M1297" s="267"/>
      <c r="N1297" s="267"/>
    </row>
    <row r="1298" spans="13:14">
      <c r="M1298" s="267"/>
      <c r="N1298" s="267"/>
    </row>
    <row r="1299" spans="13:14">
      <c r="M1299" s="267"/>
      <c r="N1299" s="267"/>
    </row>
    <row r="1300" spans="13:14">
      <c r="M1300" s="267"/>
      <c r="N1300" s="267"/>
    </row>
    <row r="1301" spans="13:14">
      <c r="M1301" s="267"/>
      <c r="N1301" s="267"/>
    </row>
    <row r="1302" spans="13:14">
      <c r="M1302" s="267"/>
      <c r="N1302" s="267"/>
    </row>
    <row r="1303" spans="13:14">
      <c r="M1303" s="267"/>
      <c r="N1303" s="267"/>
    </row>
    <row r="1304" spans="13:14">
      <c r="M1304" s="267"/>
      <c r="N1304" s="267"/>
    </row>
    <row r="1305" spans="13:14">
      <c r="M1305" s="267"/>
      <c r="N1305" s="267"/>
    </row>
    <row r="1306" spans="13:14">
      <c r="M1306" s="267"/>
      <c r="N1306" s="267"/>
    </row>
    <row r="1307" spans="13:14">
      <c r="M1307" s="267"/>
      <c r="N1307" s="267"/>
    </row>
    <row r="1308" spans="13:14">
      <c r="M1308" s="267"/>
      <c r="N1308" s="267"/>
    </row>
    <row r="1309" spans="13:14">
      <c r="M1309" s="267"/>
      <c r="N1309" s="267"/>
    </row>
    <row r="1310" spans="13:14">
      <c r="M1310" s="267"/>
      <c r="N1310" s="267"/>
    </row>
    <row r="1311" spans="13:14">
      <c r="M1311" s="267"/>
      <c r="N1311" s="267"/>
    </row>
    <row r="1312" spans="13:14">
      <c r="M1312" s="267"/>
      <c r="N1312" s="267"/>
    </row>
    <row r="1313" spans="13:14">
      <c r="M1313" s="267"/>
      <c r="N1313" s="267"/>
    </row>
    <row r="1314" spans="13:14">
      <c r="M1314" s="267"/>
      <c r="N1314" s="267"/>
    </row>
    <row r="1315" spans="13:14">
      <c r="M1315" s="267"/>
      <c r="N1315" s="267"/>
    </row>
    <row r="1316" spans="13:14">
      <c r="M1316" s="267"/>
      <c r="N1316" s="267"/>
    </row>
    <row r="1317" spans="13:14">
      <c r="M1317" s="267"/>
      <c r="N1317" s="267"/>
    </row>
    <row r="1318" spans="13:14">
      <c r="M1318" s="267"/>
      <c r="N1318" s="267"/>
    </row>
    <row r="1319" spans="13:14">
      <c r="M1319" s="267"/>
      <c r="N1319" s="267"/>
    </row>
    <row r="1320" spans="13:14">
      <c r="M1320" s="267"/>
      <c r="N1320" s="267"/>
    </row>
    <row r="1321" spans="13:14">
      <c r="M1321" s="267"/>
      <c r="N1321" s="267"/>
    </row>
    <row r="1322" spans="13:14">
      <c r="M1322" s="267"/>
      <c r="N1322" s="267"/>
    </row>
    <row r="1323" spans="13:14">
      <c r="M1323" s="267"/>
      <c r="N1323" s="267"/>
    </row>
    <row r="1324" spans="13:14">
      <c r="M1324" s="267"/>
      <c r="N1324" s="267"/>
    </row>
    <row r="1325" spans="13:14">
      <c r="M1325" s="267"/>
      <c r="N1325" s="267"/>
    </row>
    <row r="1326" spans="13:14">
      <c r="M1326" s="267"/>
      <c r="N1326" s="267"/>
    </row>
    <row r="1327" spans="13:14">
      <c r="M1327" s="267"/>
      <c r="N1327" s="267"/>
    </row>
    <row r="1328" spans="13:14">
      <c r="M1328" s="267"/>
      <c r="N1328" s="267"/>
    </row>
    <row r="1329" spans="13:14">
      <c r="M1329" s="267"/>
      <c r="N1329" s="267"/>
    </row>
    <row r="1330" spans="13:14">
      <c r="M1330" s="267"/>
      <c r="N1330" s="267"/>
    </row>
    <row r="1331" spans="13:14">
      <c r="M1331" s="267"/>
      <c r="N1331" s="267"/>
    </row>
    <row r="1332" spans="13:14">
      <c r="M1332" s="267"/>
      <c r="N1332" s="267"/>
    </row>
    <row r="1333" spans="13:14">
      <c r="M1333" s="267"/>
      <c r="N1333" s="267"/>
    </row>
    <row r="1334" spans="13:14">
      <c r="M1334" s="267"/>
      <c r="N1334" s="267"/>
    </row>
    <row r="1335" spans="13:14">
      <c r="M1335" s="267"/>
      <c r="N1335" s="267"/>
    </row>
    <row r="1336" spans="13:14">
      <c r="M1336" s="267"/>
      <c r="N1336" s="267"/>
    </row>
    <row r="1337" spans="13:14">
      <c r="M1337" s="267"/>
      <c r="N1337" s="267"/>
    </row>
    <row r="1338" spans="13:14">
      <c r="M1338" s="267"/>
      <c r="N1338" s="267"/>
    </row>
    <row r="1339" spans="13:14">
      <c r="M1339" s="267"/>
      <c r="N1339" s="267"/>
    </row>
    <row r="1340" spans="13:14">
      <c r="M1340" s="267"/>
      <c r="N1340" s="267"/>
    </row>
    <row r="1341" spans="13:14">
      <c r="M1341" s="267"/>
      <c r="N1341" s="267"/>
    </row>
    <row r="1342" spans="13:14">
      <c r="M1342" s="267"/>
      <c r="N1342" s="267"/>
    </row>
    <row r="1343" spans="13:14">
      <c r="M1343" s="267"/>
      <c r="N1343" s="267"/>
    </row>
    <row r="1344" spans="13:14">
      <c r="M1344" s="267"/>
      <c r="N1344" s="267"/>
    </row>
    <row r="1345" spans="13:14">
      <c r="M1345" s="267"/>
      <c r="N1345" s="267"/>
    </row>
    <row r="1346" spans="13:14">
      <c r="M1346" s="267"/>
      <c r="N1346" s="267"/>
    </row>
    <row r="1347" spans="13:14">
      <c r="M1347" s="267"/>
      <c r="N1347" s="267"/>
    </row>
    <row r="1348" spans="13:14">
      <c r="M1348" s="267"/>
      <c r="N1348" s="267"/>
    </row>
    <row r="1349" spans="13:14">
      <c r="M1349" s="267"/>
      <c r="N1349" s="267"/>
    </row>
    <row r="1350" spans="13:14">
      <c r="M1350" s="267"/>
      <c r="N1350" s="267"/>
    </row>
    <row r="1351" spans="13:14">
      <c r="M1351" s="267"/>
      <c r="N1351" s="267"/>
    </row>
    <row r="1352" spans="13:14">
      <c r="M1352" s="267"/>
      <c r="N1352" s="267"/>
    </row>
    <row r="1353" spans="13:14">
      <c r="M1353" s="267"/>
      <c r="N1353" s="267"/>
    </row>
    <row r="1354" spans="13:14">
      <c r="M1354" s="267"/>
      <c r="N1354" s="267"/>
    </row>
    <row r="1355" spans="13:14">
      <c r="M1355" s="267"/>
      <c r="N1355" s="267"/>
    </row>
    <row r="1356" spans="13:14">
      <c r="M1356" s="267"/>
      <c r="N1356" s="267"/>
    </row>
    <row r="1357" spans="13:14">
      <c r="M1357" s="267"/>
      <c r="N1357" s="267"/>
    </row>
    <row r="1358" spans="13:14">
      <c r="M1358" s="267"/>
      <c r="N1358" s="267"/>
    </row>
    <row r="1359" spans="13:14">
      <c r="M1359" s="267"/>
      <c r="N1359" s="267"/>
    </row>
    <row r="1360" spans="13:14">
      <c r="M1360" s="267"/>
      <c r="N1360" s="267"/>
    </row>
    <row r="1361" spans="13:14">
      <c r="M1361" s="267"/>
      <c r="N1361" s="267"/>
    </row>
    <row r="1362" spans="13:14">
      <c r="M1362" s="267"/>
      <c r="N1362" s="267"/>
    </row>
    <row r="1363" spans="13:14">
      <c r="M1363" s="267"/>
      <c r="N1363" s="267"/>
    </row>
    <row r="1364" spans="13:14">
      <c r="M1364" s="267"/>
      <c r="N1364" s="267"/>
    </row>
    <row r="1365" spans="13:14">
      <c r="M1365" s="267"/>
      <c r="N1365" s="267"/>
    </row>
    <row r="1366" spans="13:14">
      <c r="M1366" s="267"/>
      <c r="N1366" s="267"/>
    </row>
    <row r="1367" spans="13:14">
      <c r="M1367" s="267"/>
      <c r="N1367" s="267"/>
    </row>
    <row r="1368" spans="13:14">
      <c r="M1368" s="267"/>
      <c r="N1368" s="267"/>
    </row>
    <row r="1369" spans="13:14">
      <c r="M1369" s="267"/>
      <c r="N1369" s="267"/>
    </row>
    <row r="1370" spans="13:14">
      <c r="M1370" s="267"/>
      <c r="N1370" s="267"/>
    </row>
    <row r="1371" spans="13:14">
      <c r="M1371" s="267"/>
      <c r="N1371" s="267"/>
    </row>
    <row r="1372" spans="13:14">
      <c r="M1372" s="267"/>
      <c r="N1372" s="267"/>
    </row>
    <row r="1373" spans="13:14">
      <c r="M1373" s="267"/>
      <c r="N1373" s="267"/>
    </row>
    <row r="1374" spans="13:14">
      <c r="M1374" s="267"/>
      <c r="N1374" s="267"/>
    </row>
    <row r="1375" spans="13:14">
      <c r="M1375" s="267"/>
      <c r="N1375" s="267"/>
    </row>
    <row r="1376" spans="13:14">
      <c r="M1376" s="267"/>
      <c r="N1376" s="267"/>
    </row>
    <row r="1377" spans="13:14">
      <c r="M1377" s="267"/>
      <c r="N1377" s="267"/>
    </row>
    <row r="1378" spans="13:14">
      <c r="M1378" s="267"/>
      <c r="N1378" s="267"/>
    </row>
    <row r="1379" spans="13:14">
      <c r="M1379" s="267"/>
      <c r="N1379" s="267"/>
    </row>
    <row r="1380" spans="13:14">
      <c r="M1380" s="267"/>
      <c r="N1380" s="267"/>
    </row>
    <row r="1381" spans="13:14">
      <c r="M1381" s="267"/>
      <c r="N1381" s="267"/>
    </row>
    <row r="1382" spans="13:14">
      <c r="M1382" s="267"/>
      <c r="N1382" s="267"/>
    </row>
    <row r="1383" spans="13:14">
      <c r="M1383" s="267"/>
      <c r="N1383" s="267"/>
    </row>
    <row r="1384" spans="13:14">
      <c r="M1384" s="267"/>
      <c r="N1384" s="267"/>
    </row>
    <row r="1385" spans="13:14">
      <c r="M1385" s="267"/>
      <c r="N1385" s="267"/>
    </row>
    <row r="1386" spans="13:14">
      <c r="M1386" s="267"/>
      <c r="N1386" s="267"/>
    </row>
    <row r="1387" spans="13:14">
      <c r="M1387" s="267"/>
      <c r="N1387" s="267"/>
    </row>
    <row r="1388" spans="13:14">
      <c r="M1388" s="267"/>
      <c r="N1388" s="267"/>
    </row>
    <row r="1389" spans="13:14">
      <c r="M1389" s="267"/>
      <c r="N1389" s="267"/>
    </row>
    <row r="1390" spans="13:14">
      <c r="M1390" s="267"/>
      <c r="N1390" s="267"/>
    </row>
    <row r="1391" spans="13:14">
      <c r="M1391" s="267"/>
      <c r="N1391" s="267"/>
    </row>
    <row r="1392" spans="13:14">
      <c r="M1392" s="267"/>
      <c r="N1392" s="267"/>
    </row>
    <row r="1393" spans="13:14">
      <c r="M1393" s="267"/>
      <c r="N1393" s="267"/>
    </row>
    <row r="1394" spans="13:14">
      <c r="M1394" s="267"/>
      <c r="N1394" s="267"/>
    </row>
    <row r="1395" spans="13:14">
      <c r="M1395" s="267"/>
      <c r="N1395" s="267"/>
    </row>
    <row r="1396" spans="13:14">
      <c r="M1396" s="267"/>
      <c r="N1396" s="267"/>
    </row>
    <row r="1397" spans="13:14">
      <c r="M1397" s="267"/>
      <c r="N1397" s="267"/>
    </row>
    <row r="1398" spans="13:14">
      <c r="M1398" s="267"/>
      <c r="N1398" s="267"/>
    </row>
    <row r="1399" spans="13:14">
      <c r="M1399" s="267"/>
      <c r="N1399" s="267"/>
    </row>
    <row r="1400" spans="13:14">
      <c r="M1400" s="267"/>
      <c r="N1400" s="267"/>
    </row>
    <row r="1401" spans="13:14">
      <c r="M1401" s="267"/>
      <c r="N1401" s="267"/>
    </row>
    <row r="1402" spans="13:14">
      <c r="M1402" s="267"/>
      <c r="N1402" s="267"/>
    </row>
    <row r="1403" spans="13:14">
      <c r="M1403" s="267"/>
      <c r="N1403" s="267"/>
    </row>
    <row r="1404" spans="13:14">
      <c r="M1404" s="267"/>
      <c r="N1404" s="267"/>
    </row>
    <row r="1405" spans="13:14">
      <c r="M1405" s="267"/>
      <c r="N1405" s="267"/>
    </row>
    <row r="1406" spans="13:14">
      <c r="M1406" s="267"/>
      <c r="N1406" s="267"/>
    </row>
    <row r="1407" spans="13:14">
      <c r="M1407" s="267"/>
      <c r="N1407" s="267"/>
    </row>
    <row r="1408" spans="13:14">
      <c r="M1408" s="267"/>
      <c r="N1408" s="267"/>
    </row>
    <row r="1409" spans="13:14">
      <c r="M1409" s="267"/>
      <c r="N1409" s="267"/>
    </row>
    <row r="1410" spans="13:14">
      <c r="M1410" s="267"/>
      <c r="N1410" s="267"/>
    </row>
    <row r="1411" spans="13:14">
      <c r="M1411" s="267"/>
      <c r="N1411" s="267"/>
    </row>
    <row r="1412" spans="13:14">
      <c r="M1412" s="267"/>
      <c r="N1412" s="267"/>
    </row>
    <row r="1413" spans="13:14">
      <c r="M1413" s="267"/>
      <c r="N1413" s="267"/>
    </row>
    <row r="1414" spans="13:14">
      <c r="M1414" s="267"/>
      <c r="N1414" s="267"/>
    </row>
    <row r="1415" spans="13:14">
      <c r="M1415" s="267"/>
      <c r="N1415" s="267"/>
    </row>
    <row r="1416" spans="13:14">
      <c r="M1416" s="267"/>
      <c r="N1416" s="267"/>
    </row>
    <row r="1417" spans="13:14">
      <c r="M1417" s="267"/>
      <c r="N1417" s="267"/>
    </row>
    <row r="1418" spans="13:14">
      <c r="M1418" s="267"/>
      <c r="N1418" s="267"/>
    </row>
    <row r="1419" spans="13:14">
      <c r="M1419" s="267"/>
      <c r="N1419" s="267"/>
    </row>
    <row r="1420" spans="13:14">
      <c r="M1420" s="267"/>
      <c r="N1420" s="267"/>
    </row>
    <row r="1421" spans="13:14">
      <c r="M1421" s="267"/>
      <c r="N1421" s="267"/>
    </row>
    <row r="1422" spans="13:14">
      <c r="M1422" s="267"/>
      <c r="N1422" s="267"/>
    </row>
    <row r="1423" spans="13:14">
      <c r="M1423" s="267"/>
      <c r="N1423" s="267"/>
    </row>
    <row r="1424" spans="13:14">
      <c r="M1424" s="267"/>
      <c r="N1424" s="267"/>
    </row>
    <row r="1425" spans="13:14">
      <c r="M1425" s="267"/>
      <c r="N1425" s="267"/>
    </row>
    <row r="1426" spans="13:14">
      <c r="M1426" s="267"/>
      <c r="N1426" s="267"/>
    </row>
    <row r="1427" spans="13:14">
      <c r="M1427" s="267"/>
      <c r="N1427" s="267"/>
    </row>
    <row r="1428" spans="13:14">
      <c r="M1428" s="267"/>
      <c r="N1428" s="267"/>
    </row>
    <row r="1429" spans="13:14">
      <c r="M1429" s="267"/>
      <c r="N1429" s="267"/>
    </row>
    <row r="1430" spans="13:14">
      <c r="M1430" s="267"/>
      <c r="N1430" s="267"/>
    </row>
    <row r="1431" spans="13:14">
      <c r="M1431" s="267"/>
      <c r="N1431" s="267"/>
    </row>
    <row r="1432" spans="13:14">
      <c r="M1432" s="267"/>
      <c r="N1432" s="267"/>
    </row>
    <row r="1433" spans="13:14">
      <c r="M1433" s="267"/>
      <c r="N1433" s="267"/>
    </row>
    <row r="1434" spans="13:14">
      <c r="M1434" s="267"/>
      <c r="N1434" s="267"/>
    </row>
    <row r="1435" spans="13:14">
      <c r="M1435" s="267"/>
      <c r="N1435" s="267"/>
    </row>
    <row r="1436" spans="13:14">
      <c r="M1436" s="267"/>
      <c r="N1436" s="267"/>
    </row>
    <row r="1437" spans="13:14">
      <c r="M1437" s="267"/>
      <c r="N1437" s="267"/>
    </row>
    <row r="1438" spans="13:14">
      <c r="M1438" s="267"/>
      <c r="N1438" s="267"/>
    </row>
    <row r="1439" spans="13:14">
      <c r="M1439" s="267"/>
      <c r="N1439" s="267"/>
    </row>
    <row r="1440" spans="13:14">
      <c r="M1440" s="267"/>
      <c r="N1440" s="267"/>
    </row>
    <row r="1441" spans="13:14">
      <c r="M1441" s="267"/>
      <c r="N1441" s="267"/>
    </row>
    <row r="1442" spans="13:14">
      <c r="M1442" s="267"/>
      <c r="N1442" s="267"/>
    </row>
    <row r="1443" spans="13:14">
      <c r="M1443" s="267"/>
      <c r="N1443" s="267"/>
    </row>
    <row r="1444" spans="13:14">
      <c r="M1444" s="267"/>
      <c r="N1444" s="267"/>
    </row>
    <row r="1445" spans="13:14">
      <c r="M1445" s="267"/>
      <c r="N1445" s="267"/>
    </row>
    <row r="1446" spans="13:14">
      <c r="M1446" s="267"/>
      <c r="N1446" s="267"/>
    </row>
    <row r="1447" spans="13:14">
      <c r="M1447" s="267"/>
      <c r="N1447" s="267"/>
    </row>
    <row r="1448" spans="13:14">
      <c r="M1448" s="267"/>
      <c r="N1448" s="267"/>
    </row>
    <row r="1449" spans="13:14">
      <c r="M1449" s="267"/>
      <c r="N1449" s="267"/>
    </row>
    <row r="1450" spans="13:14">
      <c r="M1450" s="267"/>
      <c r="N1450" s="267"/>
    </row>
    <row r="1451" spans="13:14">
      <c r="M1451" s="267"/>
      <c r="N1451" s="267"/>
    </row>
    <row r="1452" spans="13:14">
      <c r="M1452" s="267"/>
      <c r="N1452" s="267"/>
    </row>
    <row r="1453" spans="13:14">
      <c r="M1453" s="267"/>
      <c r="N1453" s="267"/>
    </row>
    <row r="1454" spans="13:14">
      <c r="M1454" s="267"/>
      <c r="N1454" s="267"/>
    </row>
    <row r="1455" spans="13:14">
      <c r="M1455" s="267"/>
      <c r="N1455" s="267"/>
    </row>
    <row r="1456" spans="13:14">
      <c r="M1456" s="267"/>
      <c r="N1456" s="267"/>
    </row>
    <row r="1457" spans="13:14">
      <c r="M1457" s="267"/>
      <c r="N1457" s="267"/>
    </row>
    <row r="1458" spans="13:14">
      <c r="M1458" s="267"/>
      <c r="N1458" s="267"/>
    </row>
    <row r="1459" spans="13:14">
      <c r="M1459" s="267"/>
      <c r="N1459" s="267"/>
    </row>
    <row r="1460" spans="13:14">
      <c r="M1460" s="267"/>
      <c r="N1460" s="267"/>
    </row>
    <row r="1461" spans="13:14">
      <c r="M1461" s="267"/>
      <c r="N1461" s="267"/>
    </row>
    <row r="1462" spans="13:14">
      <c r="M1462" s="267"/>
      <c r="N1462" s="267"/>
    </row>
    <row r="1463" spans="13:14">
      <c r="M1463" s="267"/>
      <c r="N1463" s="267"/>
    </row>
    <row r="1464" spans="13:14">
      <c r="M1464" s="267"/>
      <c r="N1464" s="267"/>
    </row>
    <row r="1465" spans="13:14">
      <c r="M1465" s="267"/>
      <c r="N1465" s="267"/>
    </row>
    <row r="1466" spans="13:14">
      <c r="M1466" s="267"/>
      <c r="N1466" s="267"/>
    </row>
    <row r="1467" spans="13:14">
      <c r="M1467" s="267"/>
      <c r="N1467" s="267"/>
    </row>
    <row r="1468" spans="13:14">
      <c r="M1468" s="267"/>
      <c r="N1468" s="267"/>
    </row>
    <row r="1469" spans="13:14">
      <c r="M1469" s="267"/>
      <c r="N1469" s="267"/>
    </row>
    <row r="1470" spans="13:14">
      <c r="M1470" s="267"/>
      <c r="N1470" s="267"/>
    </row>
    <row r="1471" spans="13:14">
      <c r="M1471" s="267"/>
      <c r="N1471" s="267"/>
    </row>
    <row r="1472" spans="13:14">
      <c r="M1472" s="267"/>
      <c r="N1472" s="267"/>
    </row>
    <row r="1473" spans="13:14">
      <c r="M1473" s="267"/>
      <c r="N1473" s="267"/>
    </row>
    <row r="1474" spans="13:14">
      <c r="M1474" s="267"/>
      <c r="N1474" s="267"/>
    </row>
    <row r="1475" spans="13:14">
      <c r="M1475" s="267"/>
      <c r="N1475" s="267"/>
    </row>
    <row r="1476" spans="13:14">
      <c r="M1476" s="267"/>
      <c r="N1476" s="267"/>
    </row>
    <row r="1477" spans="13:14">
      <c r="M1477" s="267"/>
      <c r="N1477" s="267"/>
    </row>
    <row r="1478" spans="13:14">
      <c r="M1478" s="267"/>
      <c r="N1478" s="267"/>
    </row>
    <row r="1479" spans="13:14">
      <c r="M1479" s="267"/>
      <c r="N1479" s="267"/>
    </row>
    <row r="1480" spans="13:14">
      <c r="M1480" s="267"/>
      <c r="N1480" s="267"/>
    </row>
    <row r="1481" spans="13:14">
      <c r="M1481" s="267"/>
      <c r="N1481" s="267"/>
    </row>
    <row r="1482" spans="13:14">
      <c r="M1482" s="267"/>
      <c r="N1482" s="267"/>
    </row>
    <row r="1483" spans="13:14">
      <c r="M1483" s="267"/>
      <c r="N1483" s="267"/>
    </row>
    <row r="1484" spans="13:14">
      <c r="M1484" s="267"/>
      <c r="N1484" s="267"/>
    </row>
    <row r="1485" spans="13:14">
      <c r="M1485" s="267"/>
      <c r="N1485" s="267"/>
    </row>
    <row r="1486" spans="13:14">
      <c r="M1486" s="267"/>
      <c r="N1486" s="267"/>
    </row>
    <row r="1487" spans="13:14">
      <c r="M1487" s="267"/>
      <c r="N1487" s="267"/>
    </row>
    <row r="1488" spans="13:14">
      <c r="M1488" s="267"/>
      <c r="N1488" s="267"/>
    </row>
    <row r="1489" spans="13:14">
      <c r="M1489" s="267"/>
      <c r="N1489" s="267"/>
    </row>
    <row r="1490" spans="13:14">
      <c r="M1490" s="267"/>
      <c r="N1490" s="267"/>
    </row>
    <row r="1491" spans="13:14">
      <c r="M1491" s="267"/>
      <c r="N1491" s="267"/>
    </row>
    <row r="1492" spans="13:14">
      <c r="M1492" s="267"/>
      <c r="N1492" s="267"/>
    </row>
    <row r="1493" spans="13:14">
      <c r="M1493" s="267"/>
      <c r="N1493" s="267"/>
    </row>
    <row r="1494" spans="13:14">
      <c r="M1494" s="267"/>
      <c r="N1494" s="267"/>
    </row>
    <row r="1495" spans="13:14">
      <c r="M1495" s="267"/>
      <c r="N1495" s="267"/>
    </row>
    <row r="1496" spans="13:14">
      <c r="M1496" s="267"/>
      <c r="N1496" s="267"/>
    </row>
    <row r="1497" spans="13:14">
      <c r="M1497" s="267"/>
      <c r="N1497" s="267"/>
    </row>
    <row r="1498" spans="13:14">
      <c r="M1498" s="267"/>
      <c r="N1498" s="267"/>
    </row>
    <row r="1499" spans="13:14">
      <c r="M1499" s="267"/>
      <c r="N1499" s="267"/>
    </row>
    <row r="1500" spans="13:14">
      <c r="M1500" s="267"/>
      <c r="N1500" s="267"/>
    </row>
    <row r="1501" spans="13:14">
      <c r="M1501" s="267"/>
      <c r="N1501" s="267"/>
    </row>
    <row r="1502" spans="13:14">
      <c r="M1502" s="267"/>
      <c r="N1502" s="267"/>
    </row>
    <row r="1503" spans="13:14">
      <c r="M1503" s="267"/>
      <c r="N1503" s="267"/>
    </row>
    <row r="1504" spans="13:14">
      <c r="M1504" s="267"/>
      <c r="N1504" s="267"/>
    </row>
    <row r="1505" spans="13:14">
      <c r="M1505" s="267"/>
      <c r="N1505" s="267"/>
    </row>
    <row r="1506" spans="13:14">
      <c r="M1506" s="267"/>
      <c r="N1506" s="267"/>
    </row>
    <row r="1507" spans="13:14">
      <c r="M1507" s="267"/>
      <c r="N1507" s="267"/>
    </row>
    <row r="1508" spans="13:14">
      <c r="M1508" s="267"/>
      <c r="N1508" s="267"/>
    </row>
    <row r="1509" spans="13:14">
      <c r="M1509" s="267"/>
      <c r="N1509" s="267"/>
    </row>
    <row r="1510" spans="13:14">
      <c r="M1510" s="267"/>
      <c r="N1510" s="267"/>
    </row>
    <row r="1511" spans="13:14">
      <c r="M1511" s="267"/>
      <c r="N1511" s="267"/>
    </row>
    <row r="1512" spans="13:14">
      <c r="M1512" s="267"/>
      <c r="N1512" s="267"/>
    </row>
    <row r="1513" spans="13:14">
      <c r="M1513" s="267"/>
      <c r="N1513" s="267"/>
    </row>
    <row r="1514" spans="13:14">
      <c r="M1514" s="267"/>
      <c r="N1514" s="267"/>
    </row>
    <row r="1515" spans="13:14">
      <c r="M1515" s="267"/>
      <c r="N1515" s="267"/>
    </row>
    <row r="1516" spans="13:14">
      <c r="M1516" s="267"/>
      <c r="N1516" s="267"/>
    </row>
    <row r="1517" spans="13:14">
      <c r="M1517" s="267"/>
      <c r="N1517" s="267"/>
    </row>
    <row r="1518" spans="13:14">
      <c r="M1518" s="267"/>
      <c r="N1518" s="267"/>
    </row>
    <row r="1519" spans="13:14">
      <c r="M1519" s="267"/>
      <c r="N1519" s="267"/>
    </row>
    <row r="1520" spans="13:14">
      <c r="M1520" s="267"/>
      <c r="N1520" s="267"/>
    </row>
    <row r="1521" spans="13:14">
      <c r="M1521" s="267"/>
      <c r="N1521" s="267"/>
    </row>
    <row r="1522" spans="13:14">
      <c r="M1522" s="267"/>
      <c r="N1522" s="267"/>
    </row>
    <row r="1523" spans="13:14">
      <c r="M1523" s="267"/>
      <c r="N1523" s="267"/>
    </row>
    <row r="1524" spans="13:14">
      <c r="M1524" s="267"/>
      <c r="N1524" s="267"/>
    </row>
    <row r="1525" spans="13:14">
      <c r="M1525" s="267"/>
      <c r="N1525" s="267"/>
    </row>
    <row r="1526" spans="13:14">
      <c r="M1526" s="267"/>
      <c r="N1526" s="267"/>
    </row>
    <row r="1527" spans="13:14">
      <c r="M1527" s="267"/>
      <c r="N1527" s="267"/>
    </row>
    <row r="1528" spans="13:14">
      <c r="M1528" s="267"/>
      <c r="N1528" s="267"/>
    </row>
    <row r="1529" spans="13:14">
      <c r="M1529" s="267"/>
      <c r="N1529" s="267"/>
    </row>
    <row r="1530" spans="13:14">
      <c r="M1530" s="267"/>
      <c r="N1530" s="267"/>
    </row>
    <row r="1531" spans="13:14">
      <c r="M1531" s="267"/>
      <c r="N1531" s="267"/>
    </row>
    <row r="1532" spans="13:14">
      <c r="M1532" s="267"/>
      <c r="N1532" s="267"/>
    </row>
    <row r="1533" spans="13:14">
      <c r="M1533" s="267"/>
      <c r="N1533" s="267"/>
    </row>
    <row r="1534" spans="13:14">
      <c r="M1534" s="267"/>
      <c r="N1534" s="267"/>
    </row>
    <row r="1535" spans="13:14">
      <c r="M1535" s="267"/>
      <c r="N1535" s="267"/>
    </row>
    <row r="1536" spans="13:14">
      <c r="M1536" s="267"/>
      <c r="N1536" s="267"/>
    </row>
    <row r="1537" spans="13:14">
      <c r="M1537" s="267"/>
      <c r="N1537" s="267"/>
    </row>
    <row r="1538" spans="13:14">
      <c r="M1538" s="267"/>
      <c r="N1538" s="267"/>
    </row>
    <row r="1539" spans="13:14">
      <c r="M1539" s="267"/>
      <c r="N1539" s="267"/>
    </row>
    <row r="1540" spans="13:14">
      <c r="M1540" s="267"/>
      <c r="N1540" s="267"/>
    </row>
    <row r="1541" spans="13:14">
      <c r="M1541" s="267"/>
      <c r="N1541" s="267"/>
    </row>
    <row r="1542" spans="13:14">
      <c r="M1542" s="267"/>
      <c r="N1542" s="267"/>
    </row>
    <row r="1543" spans="13:14">
      <c r="M1543" s="267"/>
      <c r="N1543" s="267"/>
    </row>
    <row r="1544" spans="13:14">
      <c r="M1544" s="267"/>
      <c r="N1544" s="267"/>
    </row>
    <row r="1545" spans="13:14">
      <c r="M1545" s="267"/>
      <c r="N1545" s="267"/>
    </row>
    <row r="1546" spans="13:14">
      <c r="M1546" s="267"/>
      <c r="N1546" s="267"/>
    </row>
    <row r="1547" spans="13:14">
      <c r="M1547" s="267"/>
      <c r="N1547" s="267"/>
    </row>
    <row r="1548" spans="13:14">
      <c r="M1548" s="267"/>
      <c r="N1548" s="267"/>
    </row>
    <row r="1549" spans="13:14">
      <c r="M1549" s="267"/>
      <c r="N1549" s="267"/>
    </row>
    <row r="1550" spans="13:14">
      <c r="M1550" s="267"/>
      <c r="N1550" s="267"/>
    </row>
    <row r="1551" spans="13:14">
      <c r="M1551" s="267"/>
      <c r="N1551" s="267"/>
    </row>
    <row r="1552" spans="13:14">
      <c r="M1552" s="267"/>
      <c r="N1552" s="267"/>
    </row>
    <row r="1553" spans="13:14">
      <c r="M1553" s="267"/>
      <c r="N1553" s="267"/>
    </row>
    <row r="1554" spans="13:14">
      <c r="M1554" s="267"/>
      <c r="N1554" s="267"/>
    </row>
    <row r="1555" spans="13:14">
      <c r="M1555" s="267"/>
      <c r="N1555" s="267"/>
    </row>
    <row r="1556" spans="13:14">
      <c r="M1556" s="267"/>
      <c r="N1556" s="267"/>
    </row>
    <row r="1557" spans="13:14">
      <c r="M1557" s="267"/>
      <c r="N1557" s="267"/>
    </row>
    <row r="1558" spans="13:14">
      <c r="M1558" s="267"/>
      <c r="N1558" s="267"/>
    </row>
    <row r="1559" spans="13:14">
      <c r="M1559" s="267"/>
      <c r="N1559" s="267"/>
    </row>
    <row r="1560" spans="13:14">
      <c r="M1560" s="267"/>
      <c r="N1560" s="267"/>
    </row>
    <row r="1561" spans="13:14">
      <c r="M1561" s="267"/>
      <c r="N1561" s="267"/>
    </row>
    <row r="1562" spans="13:14">
      <c r="M1562" s="267"/>
      <c r="N1562" s="267"/>
    </row>
    <row r="1563" spans="13:14">
      <c r="M1563" s="267"/>
      <c r="N1563" s="267"/>
    </row>
    <row r="1564" spans="13:14">
      <c r="M1564" s="267"/>
      <c r="N1564" s="267"/>
    </row>
    <row r="1565" spans="13:14">
      <c r="M1565" s="267"/>
      <c r="N1565" s="267"/>
    </row>
    <row r="1566" spans="13:14">
      <c r="M1566" s="267"/>
      <c r="N1566" s="267"/>
    </row>
    <row r="1567" spans="13:14">
      <c r="M1567" s="267"/>
      <c r="N1567" s="267"/>
    </row>
    <row r="1568" spans="13:14">
      <c r="M1568" s="267"/>
      <c r="N1568" s="267"/>
    </row>
    <row r="1569" spans="13:14">
      <c r="M1569" s="267"/>
      <c r="N1569" s="267"/>
    </row>
    <row r="1570" spans="13:14">
      <c r="M1570" s="267"/>
      <c r="N1570" s="267"/>
    </row>
    <row r="1571" spans="13:14">
      <c r="M1571" s="267"/>
      <c r="N1571" s="267"/>
    </row>
    <row r="1572" spans="13:14">
      <c r="M1572" s="267"/>
      <c r="N1572" s="267"/>
    </row>
    <row r="1573" spans="13:14">
      <c r="M1573" s="267"/>
      <c r="N1573" s="267"/>
    </row>
    <row r="1574" spans="13:14">
      <c r="M1574" s="267"/>
      <c r="N1574" s="267"/>
    </row>
    <row r="1575" spans="13:14">
      <c r="M1575" s="267"/>
      <c r="N1575" s="267"/>
    </row>
    <row r="1576" spans="13:14">
      <c r="M1576" s="267"/>
      <c r="N1576" s="267"/>
    </row>
    <row r="1577" spans="13:14">
      <c r="M1577" s="267"/>
      <c r="N1577" s="267"/>
    </row>
    <row r="1578" spans="13:14">
      <c r="M1578" s="267"/>
      <c r="N1578" s="267"/>
    </row>
    <row r="1579" spans="13:14">
      <c r="M1579" s="267"/>
      <c r="N1579" s="267"/>
    </row>
    <row r="1580" spans="13:14">
      <c r="M1580" s="267"/>
      <c r="N1580" s="267"/>
    </row>
    <row r="1581" spans="13:14">
      <c r="M1581" s="267"/>
      <c r="N1581" s="267"/>
    </row>
    <row r="1582" spans="13:14">
      <c r="M1582" s="267"/>
      <c r="N1582" s="267"/>
    </row>
    <row r="1583" spans="13:14">
      <c r="M1583" s="267"/>
      <c r="N1583" s="267"/>
    </row>
    <row r="1584" spans="13:14">
      <c r="M1584" s="267"/>
      <c r="N1584" s="267"/>
    </row>
    <row r="1585" spans="13:14">
      <c r="M1585" s="267"/>
      <c r="N1585" s="267"/>
    </row>
    <row r="1586" spans="13:14">
      <c r="M1586" s="267"/>
      <c r="N1586" s="267"/>
    </row>
    <row r="1587" spans="13:14">
      <c r="M1587" s="267"/>
      <c r="N1587" s="267"/>
    </row>
    <row r="1588" spans="13:14">
      <c r="M1588" s="267"/>
      <c r="N1588" s="267"/>
    </row>
    <row r="1589" spans="13:14">
      <c r="M1589" s="267"/>
      <c r="N1589" s="267"/>
    </row>
    <row r="1590" spans="13:14">
      <c r="M1590" s="267"/>
      <c r="N1590" s="267"/>
    </row>
    <row r="1591" spans="13:14">
      <c r="M1591" s="267"/>
      <c r="N1591" s="267"/>
    </row>
    <row r="1592" spans="13:14">
      <c r="M1592" s="267"/>
      <c r="N1592" s="267"/>
    </row>
    <row r="1593" spans="13:14">
      <c r="M1593" s="267"/>
      <c r="N1593" s="267"/>
    </row>
    <row r="1594" spans="13:14">
      <c r="M1594" s="267"/>
      <c r="N1594" s="267"/>
    </row>
    <row r="1595" spans="13:14">
      <c r="M1595" s="267"/>
      <c r="N1595" s="267"/>
    </row>
    <row r="1596" spans="13:14">
      <c r="M1596" s="267"/>
      <c r="N1596" s="267"/>
    </row>
    <row r="1597" spans="13:14">
      <c r="M1597" s="267"/>
      <c r="N1597" s="267"/>
    </row>
    <row r="1598" spans="13:14">
      <c r="M1598" s="267"/>
      <c r="N1598" s="267"/>
    </row>
    <row r="1599" spans="13:14">
      <c r="M1599" s="267"/>
      <c r="N1599" s="267"/>
    </row>
    <row r="1600" spans="13:14">
      <c r="M1600" s="267"/>
      <c r="N1600" s="267"/>
    </row>
    <row r="1601" spans="13:14">
      <c r="M1601" s="267"/>
      <c r="N1601" s="267"/>
    </row>
    <row r="1602" spans="13:14">
      <c r="M1602" s="267"/>
      <c r="N1602" s="267"/>
    </row>
    <row r="1603" spans="13:14">
      <c r="M1603" s="267"/>
      <c r="N1603" s="267"/>
    </row>
    <row r="1604" spans="13:14">
      <c r="M1604" s="267"/>
      <c r="N1604" s="267"/>
    </row>
    <row r="1605" spans="13:14">
      <c r="M1605" s="267"/>
      <c r="N1605" s="267"/>
    </row>
    <row r="1606" spans="13:14">
      <c r="M1606" s="267"/>
      <c r="N1606" s="267"/>
    </row>
    <row r="1607" spans="13:14">
      <c r="M1607" s="267"/>
      <c r="N1607" s="267"/>
    </row>
    <row r="1608" spans="13:14">
      <c r="M1608" s="267"/>
      <c r="N1608" s="267"/>
    </row>
    <row r="1609" spans="13:14">
      <c r="M1609" s="267"/>
      <c r="N1609" s="267"/>
    </row>
    <row r="1610" spans="13:14">
      <c r="M1610" s="267"/>
      <c r="N1610" s="267"/>
    </row>
    <row r="1611" spans="13:14">
      <c r="M1611" s="267"/>
      <c r="N1611" s="267"/>
    </row>
    <row r="1612" spans="13:14">
      <c r="M1612" s="267"/>
      <c r="N1612" s="267"/>
    </row>
    <row r="1613" spans="13:14">
      <c r="M1613" s="267"/>
      <c r="N1613" s="267"/>
    </row>
    <row r="1614" spans="13:14">
      <c r="M1614" s="267"/>
      <c r="N1614" s="267"/>
    </row>
    <row r="1615" spans="13:14">
      <c r="M1615" s="267"/>
      <c r="N1615" s="267"/>
    </row>
    <row r="1616" spans="13:14">
      <c r="M1616" s="267"/>
      <c r="N1616" s="267"/>
    </row>
    <row r="1617" spans="13:14">
      <c r="M1617" s="267"/>
      <c r="N1617" s="267"/>
    </row>
    <row r="1618" spans="13:14">
      <c r="M1618" s="267"/>
      <c r="N1618" s="267"/>
    </row>
    <row r="1619" spans="13:14">
      <c r="M1619" s="267"/>
      <c r="N1619" s="267"/>
    </row>
    <row r="1620" spans="13:14">
      <c r="M1620" s="267"/>
      <c r="N1620" s="267"/>
    </row>
    <row r="1621" spans="13:14">
      <c r="M1621" s="267"/>
      <c r="N1621" s="267"/>
    </row>
    <row r="1622" spans="13:14">
      <c r="M1622" s="267"/>
      <c r="N1622" s="267"/>
    </row>
    <row r="1623" spans="13:14">
      <c r="M1623" s="267"/>
      <c r="N1623" s="267"/>
    </row>
    <row r="1624" spans="13:14">
      <c r="M1624" s="267"/>
      <c r="N1624" s="267"/>
    </row>
    <row r="1625" spans="13:14">
      <c r="M1625" s="267"/>
      <c r="N1625" s="267"/>
    </row>
    <row r="1626" spans="13:14">
      <c r="M1626" s="267"/>
      <c r="N1626" s="267"/>
    </row>
    <row r="1627" spans="13:14">
      <c r="M1627" s="267"/>
      <c r="N1627" s="267"/>
    </row>
    <row r="1628" spans="13:14">
      <c r="M1628" s="267"/>
      <c r="N1628" s="267"/>
    </row>
    <row r="1629" spans="13:14">
      <c r="M1629" s="267"/>
      <c r="N1629" s="267"/>
    </row>
    <row r="1630" spans="13:14">
      <c r="M1630" s="267"/>
      <c r="N1630" s="267"/>
    </row>
    <row r="1631" spans="13:14">
      <c r="M1631" s="267"/>
      <c r="N1631" s="267"/>
    </row>
    <row r="1632" spans="13:14">
      <c r="M1632" s="267"/>
      <c r="N1632" s="267"/>
    </row>
    <row r="1633" spans="13:14">
      <c r="M1633" s="267"/>
      <c r="N1633" s="267"/>
    </row>
    <row r="1634" spans="13:14">
      <c r="M1634" s="267"/>
      <c r="N1634" s="267"/>
    </row>
    <row r="1635" spans="13:14">
      <c r="M1635" s="267"/>
      <c r="N1635" s="267"/>
    </row>
    <row r="1636" spans="13:14">
      <c r="M1636" s="267"/>
      <c r="N1636" s="267"/>
    </row>
    <row r="1637" spans="13:14">
      <c r="M1637" s="267"/>
      <c r="N1637" s="267"/>
    </row>
    <row r="1638" spans="13:14">
      <c r="M1638" s="267"/>
      <c r="N1638" s="267"/>
    </row>
    <row r="1639" spans="13:14">
      <c r="M1639" s="267"/>
      <c r="N1639" s="267"/>
    </row>
    <row r="1640" spans="13:14">
      <c r="M1640" s="267"/>
      <c r="N1640" s="267"/>
    </row>
    <row r="1641" spans="13:14">
      <c r="M1641" s="267"/>
      <c r="N1641" s="267"/>
    </row>
    <row r="1642" spans="13:14">
      <c r="M1642" s="267"/>
      <c r="N1642" s="267"/>
    </row>
    <row r="1643" spans="13:14">
      <c r="M1643" s="267"/>
      <c r="N1643" s="267"/>
    </row>
    <row r="1644" spans="13:14">
      <c r="M1644" s="267"/>
      <c r="N1644" s="267"/>
    </row>
    <row r="1645" spans="13:14">
      <c r="M1645" s="267"/>
      <c r="N1645" s="267"/>
    </row>
    <row r="1646" spans="13:14">
      <c r="M1646" s="267"/>
      <c r="N1646" s="267"/>
    </row>
    <row r="1647" spans="13:14">
      <c r="M1647" s="267"/>
      <c r="N1647" s="267"/>
    </row>
    <row r="1648" spans="13:14">
      <c r="M1648" s="267"/>
      <c r="N1648" s="267"/>
    </row>
    <row r="1649" spans="13:14">
      <c r="M1649" s="267"/>
      <c r="N1649" s="267"/>
    </row>
    <row r="1650" spans="13:14">
      <c r="M1650" s="267"/>
      <c r="N1650" s="267"/>
    </row>
    <row r="1651" spans="13:14">
      <c r="M1651" s="267"/>
      <c r="N1651" s="267"/>
    </row>
    <row r="1652" spans="13:14">
      <c r="M1652" s="267"/>
      <c r="N1652" s="267"/>
    </row>
    <row r="1653" spans="13:14">
      <c r="M1653" s="267"/>
      <c r="N1653" s="267"/>
    </row>
    <row r="1654" spans="13:14">
      <c r="M1654" s="267"/>
      <c r="N1654" s="267"/>
    </row>
    <row r="1655" spans="13:14">
      <c r="M1655" s="267"/>
      <c r="N1655" s="267"/>
    </row>
    <row r="1656" spans="13:14">
      <c r="M1656" s="267"/>
      <c r="N1656" s="267"/>
    </row>
    <row r="1657" spans="13:14">
      <c r="M1657" s="267"/>
      <c r="N1657" s="267"/>
    </row>
    <row r="1658" spans="13:14">
      <c r="M1658" s="267"/>
      <c r="N1658" s="267"/>
    </row>
    <row r="1659" spans="13:14">
      <c r="M1659" s="267"/>
      <c r="N1659" s="267"/>
    </row>
    <row r="1660" spans="13:14">
      <c r="M1660" s="267"/>
      <c r="N1660" s="267"/>
    </row>
    <row r="1661" spans="13:14">
      <c r="M1661" s="267"/>
      <c r="N1661" s="267"/>
    </row>
    <row r="1662" spans="13:14">
      <c r="M1662" s="267"/>
      <c r="N1662" s="267"/>
    </row>
    <row r="1663" spans="13:14">
      <c r="M1663" s="267"/>
      <c r="N1663" s="267"/>
    </row>
    <row r="1664" spans="13:14">
      <c r="M1664" s="267"/>
      <c r="N1664" s="267"/>
    </row>
    <row r="1665" spans="13:14">
      <c r="M1665" s="267"/>
      <c r="N1665" s="267"/>
    </row>
    <row r="1666" spans="13:14">
      <c r="M1666" s="267"/>
      <c r="N1666" s="267"/>
    </row>
    <row r="1667" spans="13:14">
      <c r="M1667" s="267"/>
      <c r="N1667" s="267"/>
    </row>
    <row r="1668" spans="13:14">
      <c r="M1668" s="267"/>
      <c r="N1668" s="267"/>
    </row>
    <row r="1669" spans="13:14">
      <c r="M1669" s="267"/>
      <c r="N1669" s="267"/>
    </row>
    <row r="1670" spans="13:14">
      <c r="M1670" s="267"/>
      <c r="N1670" s="267"/>
    </row>
    <row r="1671" spans="13:14">
      <c r="M1671" s="267"/>
      <c r="N1671" s="267"/>
    </row>
    <row r="1672" spans="13:14">
      <c r="M1672" s="267"/>
      <c r="N1672" s="267"/>
    </row>
    <row r="1673" spans="13:14">
      <c r="M1673" s="267"/>
      <c r="N1673" s="267"/>
    </row>
    <row r="1674" spans="13:14">
      <c r="M1674" s="267"/>
      <c r="N1674" s="267"/>
    </row>
    <row r="1675" spans="13:14">
      <c r="M1675" s="267"/>
      <c r="N1675" s="267"/>
    </row>
    <row r="1676" spans="13:14">
      <c r="M1676" s="267"/>
      <c r="N1676" s="267"/>
    </row>
    <row r="1677" spans="13:14">
      <c r="M1677" s="267"/>
      <c r="N1677" s="267"/>
    </row>
    <row r="1678" spans="13:14">
      <c r="M1678" s="267"/>
      <c r="N1678" s="267"/>
    </row>
    <row r="1679" spans="13:14">
      <c r="M1679" s="267"/>
      <c r="N1679" s="267"/>
    </row>
    <row r="1680" spans="13:14">
      <c r="M1680" s="267"/>
      <c r="N1680" s="267"/>
    </row>
    <row r="1681" spans="13:14">
      <c r="M1681" s="267"/>
      <c r="N1681" s="267"/>
    </row>
    <row r="1682" spans="13:14">
      <c r="M1682" s="267"/>
      <c r="N1682" s="267"/>
    </row>
    <row r="1683" spans="13:14">
      <c r="M1683" s="267"/>
      <c r="N1683" s="267"/>
    </row>
    <row r="1684" spans="13:14">
      <c r="M1684" s="267"/>
      <c r="N1684" s="267"/>
    </row>
    <row r="1685" spans="13:14">
      <c r="M1685" s="267"/>
      <c r="N1685" s="267"/>
    </row>
    <row r="1686" spans="13:14">
      <c r="M1686" s="267"/>
      <c r="N1686" s="267"/>
    </row>
    <row r="1687" spans="13:14">
      <c r="M1687" s="267"/>
      <c r="N1687" s="267"/>
    </row>
    <row r="1688" spans="13:14">
      <c r="M1688" s="267"/>
      <c r="N1688" s="267"/>
    </row>
    <row r="1689" spans="13:14">
      <c r="M1689" s="267"/>
      <c r="N1689" s="267"/>
    </row>
    <row r="1690" spans="13:14">
      <c r="M1690" s="267"/>
      <c r="N1690" s="267"/>
    </row>
    <row r="1691" spans="13:14">
      <c r="M1691" s="267"/>
      <c r="N1691" s="267"/>
    </row>
  </sheetData>
  <mergeCells count="16">
    <mergeCell ref="F125:G125"/>
    <mergeCell ref="J18:L18"/>
    <mergeCell ref="I113:L113"/>
    <mergeCell ref="J110:L110"/>
    <mergeCell ref="L123:N123"/>
    <mergeCell ref="L124:N124"/>
    <mergeCell ref="G123:I123"/>
    <mergeCell ref="A6:P6"/>
    <mergeCell ref="J12:L12"/>
    <mergeCell ref="J107:L107"/>
    <mergeCell ref="A14:C14"/>
    <mergeCell ref="A2:P2"/>
    <mergeCell ref="A3:P3"/>
    <mergeCell ref="A4:P4"/>
    <mergeCell ref="A5:P5"/>
    <mergeCell ref="A21:C21"/>
  </mergeCells>
  <phoneticPr fontId="18" type="noConversion"/>
  <printOptions horizontalCentered="1"/>
  <pageMargins left="0" right="0" top="0.59055118110236227" bottom="0.39370078740157483" header="0" footer="0"/>
  <pageSetup scale="5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2:R292"/>
  <sheetViews>
    <sheetView topLeftCell="G249" workbookViewId="0">
      <selection activeCell="J264" sqref="J264"/>
    </sheetView>
  </sheetViews>
  <sheetFormatPr baseColWidth="10" defaultRowHeight="12.75"/>
  <cols>
    <col min="1" max="1" width="5.7109375" customWidth="1"/>
    <col min="2" max="2" width="6.7109375" customWidth="1"/>
    <col min="3" max="5" width="5.7109375" customWidth="1"/>
    <col min="6" max="6" width="12.28515625" bestFit="1" customWidth="1"/>
    <col min="7" max="7" width="71.7109375" customWidth="1"/>
    <col min="8" max="8" width="24.42578125" customWidth="1"/>
    <col min="9" max="9" width="13" customWidth="1"/>
    <col min="10" max="10" width="17.7109375" customWidth="1"/>
    <col min="11" max="11" width="10.140625" bestFit="1" customWidth="1"/>
    <col min="12" max="12" width="13.28515625" bestFit="1" customWidth="1"/>
    <col min="13" max="13" width="20.5703125" customWidth="1"/>
    <col min="14" max="14" width="13.85546875" bestFit="1" customWidth="1"/>
    <col min="15" max="15" width="13" bestFit="1" customWidth="1"/>
    <col min="16" max="16" width="13.85546875" bestFit="1" customWidth="1"/>
  </cols>
  <sheetData>
    <row r="2" spans="1:18" ht="18">
      <c r="A2" s="344" t="s">
        <v>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8" ht="15.7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8" ht="15.75">
      <c r="A4" s="345" t="s">
        <v>92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</row>
    <row r="5" spans="1:18" ht="14.25">
      <c r="A5" s="346" t="s">
        <v>290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</row>
    <row r="6" spans="1:18">
      <c r="A6" s="347" t="s">
        <v>4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</row>
    <row r="7" spans="1:18" ht="15">
      <c r="A7" s="18" t="s">
        <v>11</v>
      </c>
      <c r="B7" s="3"/>
      <c r="C7" s="3"/>
      <c r="D7" s="3"/>
      <c r="E7" s="3"/>
    </row>
    <row r="8" spans="1:18" ht="15">
      <c r="A8" s="18" t="s">
        <v>21</v>
      </c>
      <c r="B8" s="3"/>
      <c r="C8" s="5"/>
      <c r="D8" s="5"/>
      <c r="E8" s="5"/>
      <c r="F8" s="12"/>
    </row>
    <row r="9" spans="1:18">
      <c r="A9" s="18" t="s">
        <v>12</v>
      </c>
    </row>
    <row r="10" spans="1:18" ht="35.1" customHeight="1">
      <c r="A10" s="88" t="s">
        <v>31</v>
      </c>
      <c r="B10" s="88" t="s">
        <v>32</v>
      </c>
      <c r="C10" s="88" t="s">
        <v>10</v>
      </c>
      <c r="D10" s="88" t="s">
        <v>33</v>
      </c>
      <c r="E10" s="88" t="s">
        <v>34</v>
      </c>
      <c r="F10" s="88" t="s">
        <v>35</v>
      </c>
      <c r="G10" s="88" t="s">
        <v>36</v>
      </c>
      <c r="H10" s="88" t="s">
        <v>37</v>
      </c>
      <c r="I10" s="88" t="s">
        <v>38</v>
      </c>
      <c r="J10" s="88" t="s">
        <v>39</v>
      </c>
      <c r="K10" s="88" t="s">
        <v>20</v>
      </c>
      <c r="L10" s="88" t="s">
        <v>40</v>
      </c>
      <c r="M10" s="88" t="s">
        <v>41</v>
      </c>
      <c r="N10" s="88" t="s">
        <v>28</v>
      </c>
      <c r="O10" s="88" t="s">
        <v>18</v>
      </c>
      <c r="P10" s="88" t="s">
        <v>42</v>
      </c>
      <c r="Q10" s="89"/>
      <c r="R10" s="89"/>
    </row>
    <row r="11" spans="1:18" ht="15" customHeight="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1"/>
      <c r="L11" s="91"/>
      <c r="M11" s="91"/>
      <c r="N11" s="91"/>
      <c r="O11" s="91"/>
      <c r="P11" s="91"/>
      <c r="Q11" s="89"/>
      <c r="R11" s="89"/>
    </row>
    <row r="12" spans="1:18" ht="30" customHeight="1">
      <c r="A12" s="92"/>
      <c r="B12" s="92"/>
      <c r="C12" s="92"/>
      <c r="D12" s="92"/>
      <c r="E12" s="92"/>
      <c r="F12" s="92"/>
      <c r="G12" s="92"/>
      <c r="H12" s="92"/>
      <c r="I12" s="92"/>
      <c r="J12" s="359" t="s">
        <v>298</v>
      </c>
      <c r="K12" s="366"/>
      <c r="L12" s="366"/>
      <c r="M12" s="246">
        <v>92153624</v>
      </c>
      <c r="N12" s="245">
        <v>-70970537</v>
      </c>
      <c r="O12" s="244">
        <v>62651673</v>
      </c>
      <c r="P12" s="245">
        <v>-60467085</v>
      </c>
      <c r="Q12" s="89"/>
      <c r="R12" s="89"/>
    </row>
    <row r="13" spans="1:18" ht="5.0999999999999996" customHeight="1">
      <c r="A13" s="92"/>
      <c r="B13" s="92"/>
      <c r="C13" s="92"/>
      <c r="D13" s="92"/>
      <c r="E13" s="92"/>
      <c r="F13" s="92"/>
      <c r="G13" s="92"/>
      <c r="H13" s="92"/>
      <c r="I13" s="92"/>
      <c r="J13" s="122"/>
      <c r="K13" s="102"/>
      <c r="L13" s="102"/>
      <c r="M13" s="123"/>
      <c r="N13" s="121"/>
      <c r="O13" s="124"/>
      <c r="P13" s="121"/>
      <c r="Q13" s="89"/>
      <c r="R13" s="89"/>
    </row>
    <row r="14" spans="1:18" ht="30" customHeight="1">
      <c r="A14" s="369" t="s">
        <v>44</v>
      </c>
      <c r="B14" s="369"/>
      <c r="C14" s="369"/>
      <c r="D14" s="92"/>
      <c r="E14" s="92"/>
      <c r="F14" s="92"/>
      <c r="G14" s="92"/>
      <c r="H14" s="92"/>
      <c r="I14" s="92"/>
      <c r="J14" s="122"/>
      <c r="K14" s="102"/>
      <c r="L14" s="102"/>
      <c r="M14" s="123"/>
      <c r="N14" s="121"/>
      <c r="O14" s="124"/>
      <c r="P14" s="121"/>
      <c r="Q14" s="89"/>
      <c r="R14" s="89"/>
    </row>
    <row r="15" spans="1:18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161"/>
      <c r="L15" s="272"/>
      <c r="M15" s="137"/>
      <c r="N15" s="138">
        <f>-M15*0.1/12*6</f>
        <v>0</v>
      </c>
      <c r="O15" s="86"/>
      <c r="P15" s="86"/>
    </row>
    <row r="16" spans="1:18" ht="10.5" customHeight="1">
      <c r="H16" s="1"/>
      <c r="I16" s="1"/>
      <c r="J16" s="1"/>
      <c r="L16" s="1"/>
      <c r="M16" s="94"/>
      <c r="N16" s="94"/>
    </row>
    <row r="17" spans="1:16" ht="30" customHeight="1">
      <c r="A17" s="278"/>
      <c r="B17" s="278"/>
      <c r="C17" s="278"/>
      <c r="D17" s="278"/>
      <c r="E17" s="278"/>
      <c r="F17" s="278"/>
      <c r="G17" s="278"/>
      <c r="H17" s="279"/>
      <c r="I17" s="279"/>
      <c r="J17" s="360" t="s">
        <v>43</v>
      </c>
      <c r="K17" s="361"/>
      <c r="L17" s="367"/>
      <c r="M17" s="284">
        <f>SUM(M15:M15)</f>
        <v>0</v>
      </c>
      <c r="N17" s="273">
        <f>SUM(N15:N15)</f>
        <v>0</v>
      </c>
      <c r="O17" s="283"/>
      <c r="P17" s="283"/>
    </row>
    <row r="18" spans="1:16" ht="5.0999999999999996" customHeight="1">
      <c r="H18" s="1"/>
      <c r="I18" s="1"/>
      <c r="J18" s="120"/>
      <c r="K18" s="103"/>
      <c r="L18" s="102"/>
      <c r="M18" s="121"/>
      <c r="N18" s="121"/>
      <c r="O18" s="4"/>
      <c r="P18" s="4"/>
    </row>
    <row r="19" spans="1:16" ht="30" customHeight="1">
      <c r="A19" s="368" t="s">
        <v>48</v>
      </c>
      <c r="B19" s="368"/>
      <c r="C19" s="368"/>
      <c r="F19" s="373"/>
      <c r="G19" s="373"/>
      <c r="H19" s="373"/>
      <c r="I19" s="1"/>
      <c r="J19" s="103"/>
      <c r="K19" s="103"/>
      <c r="L19" s="102"/>
      <c r="M19" s="121"/>
      <c r="N19" s="121"/>
      <c r="O19" s="4"/>
      <c r="P19" s="4"/>
    </row>
    <row r="20" spans="1:16">
      <c r="H20" s="1"/>
      <c r="I20" s="1"/>
      <c r="J20" s="1"/>
      <c r="K20" s="318"/>
      <c r="L20" s="1"/>
      <c r="M20" s="267"/>
      <c r="N20" s="267"/>
      <c r="O20" s="86"/>
      <c r="P20" s="86"/>
    </row>
    <row r="21" spans="1:16">
      <c r="H21" s="1"/>
      <c r="I21" s="1"/>
      <c r="J21" s="1"/>
      <c r="K21" s="318"/>
      <c r="L21" s="1"/>
      <c r="M21" s="267"/>
      <c r="N21" s="267"/>
      <c r="O21" s="86"/>
      <c r="P21" s="86"/>
    </row>
    <row r="22" spans="1:16">
      <c r="A22">
        <v>101</v>
      </c>
      <c r="B22">
        <v>37353</v>
      </c>
      <c r="C22">
        <v>1212</v>
      </c>
      <c r="D22">
        <v>3</v>
      </c>
      <c r="E22">
        <v>1</v>
      </c>
      <c r="F22" t="s">
        <v>547</v>
      </c>
      <c r="G22" t="s">
        <v>548</v>
      </c>
      <c r="H22" s="1" t="s">
        <v>549</v>
      </c>
      <c r="I22" s="1" t="s">
        <v>550</v>
      </c>
      <c r="J22" s="1" t="s">
        <v>551</v>
      </c>
      <c r="K22" s="1" t="s">
        <v>552</v>
      </c>
      <c r="L22" s="1">
        <v>459</v>
      </c>
      <c r="M22" s="267">
        <v>-1268.25</v>
      </c>
      <c r="N22" s="267">
        <v>877.21</v>
      </c>
      <c r="O22" s="86"/>
      <c r="P22" s="86"/>
    </row>
    <row r="23" spans="1:16">
      <c r="A23">
        <v>101</v>
      </c>
      <c r="B23">
        <v>37355</v>
      </c>
      <c r="C23">
        <v>1212</v>
      </c>
      <c r="D23">
        <v>3</v>
      </c>
      <c r="E23">
        <v>1</v>
      </c>
      <c r="F23" t="s">
        <v>553</v>
      </c>
      <c r="G23" t="s">
        <v>548</v>
      </c>
      <c r="H23" s="1" t="s">
        <v>549</v>
      </c>
      <c r="I23" s="1" t="s">
        <v>550</v>
      </c>
      <c r="J23" s="1" t="s">
        <v>554</v>
      </c>
      <c r="K23" s="1" t="s">
        <v>552</v>
      </c>
      <c r="L23" s="1">
        <v>461</v>
      </c>
      <c r="M23" s="267">
        <v>-1268.25</v>
      </c>
      <c r="N23" s="267">
        <v>877.21</v>
      </c>
      <c r="O23" s="86"/>
      <c r="P23" s="86"/>
    </row>
    <row r="24" spans="1:16">
      <c r="A24">
        <v>101</v>
      </c>
      <c r="B24">
        <v>37356</v>
      </c>
      <c r="C24">
        <v>1212</v>
      </c>
      <c r="D24">
        <v>3</v>
      </c>
      <c r="E24">
        <v>1</v>
      </c>
      <c r="F24" t="s">
        <v>555</v>
      </c>
      <c r="G24" t="s">
        <v>548</v>
      </c>
      <c r="H24" s="1" t="s">
        <v>549</v>
      </c>
      <c r="I24" s="1" t="s">
        <v>550</v>
      </c>
      <c r="J24" s="1" t="s">
        <v>556</v>
      </c>
      <c r="K24" s="1" t="s">
        <v>552</v>
      </c>
      <c r="L24" s="1">
        <v>462</v>
      </c>
      <c r="M24" s="267">
        <v>-1268.25</v>
      </c>
      <c r="N24" s="267">
        <v>877.21</v>
      </c>
      <c r="O24" s="86"/>
      <c r="P24" s="86"/>
    </row>
    <row r="25" spans="1:16">
      <c r="A25">
        <v>101</v>
      </c>
      <c r="B25">
        <v>37359</v>
      </c>
      <c r="C25">
        <v>1212</v>
      </c>
      <c r="D25">
        <v>3</v>
      </c>
      <c r="E25">
        <v>1</v>
      </c>
      <c r="F25" t="s">
        <v>557</v>
      </c>
      <c r="G25" t="s">
        <v>548</v>
      </c>
      <c r="H25" s="1" t="s">
        <v>549</v>
      </c>
      <c r="I25" s="1" t="s">
        <v>550</v>
      </c>
      <c r="J25" s="1" t="s">
        <v>558</v>
      </c>
      <c r="K25" s="1" t="s">
        <v>552</v>
      </c>
      <c r="L25" s="1">
        <v>465</v>
      </c>
      <c r="M25" s="267">
        <v>-1268.25</v>
      </c>
      <c r="N25" s="267">
        <v>877.21</v>
      </c>
      <c r="O25" s="86"/>
      <c r="P25" s="86"/>
    </row>
    <row r="26" spans="1:16">
      <c r="A26">
        <v>101</v>
      </c>
      <c r="B26">
        <v>37360</v>
      </c>
      <c r="C26">
        <v>1212</v>
      </c>
      <c r="D26">
        <v>3</v>
      </c>
      <c r="E26">
        <v>1</v>
      </c>
      <c r="F26" t="s">
        <v>559</v>
      </c>
      <c r="G26" t="s">
        <v>548</v>
      </c>
      <c r="H26" s="1" t="s">
        <v>549</v>
      </c>
      <c r="I26" s="1" t="s">
        <v>550</v>
      </c>
      <c r="J26" s="1" t="s">
        <v>560</v>
      </c>
      <c r="K26" s="1" t="s">
        <v>552</v>
      </c>
      <c r="L26" s="1">
        <v>466</v>
      </c>
      <c r="M26" s="267">
        <v>-1268.25</v>
      </c>
      <c r="N26" s="267">
        <v>877.21</v>
      </c>
      <c r="O26" s="86"/>
      <c r="P26" s="86"/>
    </row>
    <row r="27" spans="1:16">
      <c r="A27">
        <v>101</v>
      </c>
      <c r="B27">
        <v>3</v>
      </c>
      <c r="C27">
        <v>1212</v>
      </c>
      <c r="D27">
        <v>2</v>
      </c>
      <c r="E27">
        <v>1</v>
      </c>
      <c r="F27" t="s">
        <v>561</v>
      </c>
      <c r="G27" t="s">
        <v>221</v>
      </c>
      <c r="H27" s="1" t="s">
        <v>174</v>
      </c>
      <c r="I27" s="1" t="s">
        <v>222</v>
      </c>
      <c r="J27" s="1" t="s">
        <v>562</v>
      </c>
      <c r="K27" s="1" t="s">
        <v>563</v>
      </c>
      <c r="L27" s="1" t="s">
        <v>223</v>
      </c>
      <c r="M27" s="267">
        <v>-26.38</v>
      </c>
      <c r="N27" s="267">
        <v>26.38</v>
      </c>
      <c r="O27" s="86"/>
      <c r="P27" s="86"/>
    </row>
    <row r="28" spans="1:16">
      <c r="A28">
        <v>101</v>
      </c>
      <c r="B28">
        <v>71</v>
      </c>
      <c r="C28">
        <v>1212</v>
      </c>
      <c r="D28">
        <v>1</v>
      </c>
      <c r="E28">
        <v>1</v>
      </c>
      <c r="F28" t="s">
        <v>564</v>
      </c>
      <c r="G28" t="s">
        <v>565</v>
      </c>
      <c r="H28" s="1" t="s">
        <v>225</v>
      </c>
      <c r="I28" s="1" t="s">
        <v>566</v>
      </c>
      <c r="J28" s="1" t="s">
        <v>567</v>
      </c>
      <c r="K28" s="1" t="s">
        <v>568</v>
      </c>
      <c r="L28" s="1">
        <v>44647</v>
      </c>
      <c r="M28" s="267">
        <v>-3.07</v>
      </c>
      <c r="N28" s="267">
        <v>3.07</v>
      </c>
      <c r="O28" s="86"/>
      <c r="P28" s="86"/>
    </row>
    <row r="29" spans="1:16">
      <c r="A29">
        <v>101</v>
      </c>
      <c r="B29">
        <v>345</v>
      </c>
      <c r="C29">
        <v>1212</v>
      </c>
      <c r="D29">
        <v>1</v>
      </c>
      <c r="E29">
        <v>1</v>
      </c>
      <c r="F29" t="s">
        <v>569</v>
      </c>
      <c r="G29" t="s">
        <v>570</v>
      </c>
      <c r="H29" s="1" t="s">
        <v>571</v>
      </c>
      <c r="I29" s="1" t="s">
        <v>572</v>
      </c>
      <c r="J29" s="1">
        <v>1016</v>
      </c>
      <c r="K29" s="1" t="s">
        <v>568</v>
      </c>
      <c r="L29" s="1">
        <v>7822</v>
      </c>
      <c r="M29" s="267">
        <v>-0.28999999999999998</v>
      </c>
      <c r="N29" s="267">
        <v>0.28999999999999998</v>
      </c>
      <c r="O29" s="86"/>
      <c r="P29" s="86"/>
    </row>
    <row r="30" spans="1:16">
      <c r="A30">
        <v>101</v>
      </c>
      <c r="B30">
        <v>347</v>
      </c>
      <c r="C30">
        <v>1212</v>
      </c>
      <c r="D30">
        <v>1</v>
      </c>
      <c r="E30">
        <v>1</v>
      </c>
      <c r="F30" t="s">
        <v>573</v>
      </c>
      <c r="G30" t="s">
        <v>570</v>
      </c>
      <c r="H30" s="1" t="s">
        <v>571</v>
      </c>
      <c r="I30" s="1" t="s">
        <v>572</v>
      </c>
      <c r="J30" s="1">
        <v>1018</v>
      </c>
      <c r="K30" s="1" t="s">
        <v>568</v>
      </c>
      <c r="L30" s="1">
        <v>7822</v>
      </c>
      <c r="M30" s="267">
        <v>-0.28999999999999998</v>
      </c>
      <c r="N30" s="267">
        <v>0.28999999999999998</v>
      </c>
      <c r="O30" s="86"/>
      <c r="P30" s="86"/>
    </row>
    <row r="31" spans="1:16">
      <c r="A31">
        <v>101</v>
      </c>
      <c r="B31">
        <v>426</v>
      </c>
      <c r="C31">
        <v>1212</v>
      </c>
      <c r="D31">
        <v>1</v>
      </c>
      <c r="E31">
        <v>1</v>
      </c>
      <c r="F31" t="s">
        <v>574</v>
      </c>
      <c r="G31" t="s">
        <v>570</v>
      </c>
      <c r="H31" s="1" t="s">
        <v>571</v>
      </c>
      <c r="I31" s="1" t="s">
        <v>572</v>
      </c>
      <c r="J31" s="1">
        <v>1352</v>
      </c>
      <c r="K31" s="1" t="s">
        <v>568</v>
      </c>
      <c r="L31" s="1">
        <v>7856</v>
      </c>
      <c r="M31" s="267">
        <v>-0.28999999999999998</v>
      </c>
      <c r="N31" s="267">
        <v>0.28999999999999998</v>
      </c>
      <c r="O31" s="86"/>
      <c r="P31" s="86"/>
    </row>
    <row r="32" spans="1:16">
      <c r="A32">
        <v>101</v>
      </c>
      <c r="B32">
        <v>494</v>
      </c>
      <c r="C32">
        <v>1212</v>
      </c>
      <c r="D32">
        <v>1</v>
      </c>
      <c r="E32">
        <v>1</v>
      </c>
      <c r="F32" t="s">
        <v>1712</v>
      </c>
      <c r="G32" t="s">
        <v>570</v>
      </c>
      <c r="H32" s="1" t="s">
        <v>571</v>
      </c>
      <c r="I32" s="1" t="s">
        <v>572</v>
      </c>
      <c r="J32" s="1">
        <v>1733</v>
      </c>
      <c r="K32" s="1" t="s">
        <v>568</v>
      </c>
      <c r="L32" s="1">
        <v>7876</v>
      </c>
      <c r="M32" s="267">
        <v>-0.28999999999999998</v>
      </c>
      <c r="N32" s="267">
        <v>0.28999999999999998</v>
      </c>
      <c r="O32" s="86"/>
      <c r="P32" s="86"/>
    </row>
    <row r="33" spans="1:16">
      <c r="A33">
        <v>101</v>
      </c>
      <c r="B33">
        <v>543</v>
      </c>
      <c r="C33">
        <v>1212</v>
      </c>
      <c r="D33">
        <v>1</v>
      </c>
      <c r="E33">
        <v>1</v>
      </c>
      <c r="F33" t="s">
        <v>575</v>
      </c>
      <c r="G33" t="s">
        <v>570</v>
      </c>
      <c r="H33" s="1" t="s">
        <v>571</v>
      </c>
      <c r="I33" s="1" t="s">
        <v>572</v>
      </c>
      <c r="J33" s="1">
        <v>2039</v>
      </c>
      <c r="K33" s="1" t="s">
        <v>568</v>
      </c>
      <c r="L33" s="1">
        <v>7878</v>
      </c>
      <c r="M33" s="267">
        <v>-0.28999999999999998</v>
      </c>
      <c r="N33" s="267">
        <v>0.28999999999999998</v>
      </c>
      <c r="O33" s="86"/>
      <c r="P33" s="86"/>
    </row>
    <row r="34" spans="1:16">
      <c r="A34">
        <v>101</v>
      </c>
      <c r="B34">
        <v>696</v>
      </c>
      <c r="C34">
        <v>1212</v>
      </c>
      <c r="D34">
        <v>1</v>
      </c>
      <c r="E34">
        <v>1</v>
      </c>
      <c r="F34" t="s">
        <v>576</v>
      </c>
      <c r="G34" t="s">
        <v>577</v>
      </c>
      <c r="H34" s="1" t="s">
        <v>578</v>
      </c>
      <c r="I34" s="1" t="s">
        <v>579</v>
      </c>
      <c r="J34" s="1">
        <v>2416</v>
      </c>
      <c r="K34" s="1" t="s">
        <v>568</v>
      </c>
      <c r="L34" s="1">
        <v>56608</v>
      </c>
      <c r="M34" s="267">
        <v>-78.13</v>
      </c>
      <c r="N34" s="267">
        <v>78.13</v>
      </c>
      <c r="O34" s="86"/>
      <c r="P34" s="86"/>
    </row>
    <row r="35" spans="1:16">
      <c r="A35">
        <v>101</v>
      </c>
      <c r="B35">
        <v>725</v>
      </c>
      <c r="C35">
        <v>1212</v>
      </c>
      <c r="D35">
        <v>1</v>
      </c>
      <c r="E35">
        <v>1</v>
      </c>
      <c r="F35" t="s">
        <v>580</v>
      </c>
      <c r="G35" t="s">
        <v>581</v>
      </c>
      <c r="H35" s="1" t="s">
        <v>224</v>
      </c>
      <c r="I35" s="1" t="s">
        <v>582</v>
      </c>
      <c r="J35" s="1">
        <v>2470</v>
      </c>
      <c r="K35" s="1" t="s">
        <v>568</v>
      </c>
      <c r="L35" s="1">
        <v>5343</v>
      </c>
      <c r="M35" s="267">
        <v>-11.69</v>
      </c>
      <c r="N35" s="267">
        <v>11.69</v>
      </c>
      <c r="O35" s="86"/>
      <c r="P35" s="86"/>
    </row>
    <row r="36" spans="1:16">
      <c r="A36">
        <v>101</v>
      </c>
      <c r="B36">
        <v>956</v>
      </c>
      <c r="C36">
        <v>1212</v>
      </c>
      <c r="D36">
        <v>1</v>
      </c>
      <c r="E36">
        <v>1</v>
      </c>
      <c r="F36" t="s">
        <v>583</v>
      </c>
      <c r="G36" t="s">
        <v>581</v>
      </c>
      <c r="H36" s="1" t="s">
        <v>584</v>
      </c>
      <c r="I36" s="1" t="s">
        <v>585</v>
      </c>
      <c r="J36" s="1">
        <v>2626</v>
      </c>
      <c r="K36" s="1" t="s">
        <v>586</v>
      </c>
      <c r="L36" s="1">
        <v>28454</v>
      </c>
      <c r="M36" s="267">
        <v>-2.97</v>
      </c>
      <c r="N36" s="267">
        <v>2.97</v>
      </c>
      <c r="O36" s="86"/>
      <c r="P36" s="86"/>
    </row>
    <row r="37" spans="1:16">
      <c r="A37">
        <v>101</v>
      </c>
      <c r="B37">
        <v>1107</v>
      </c>
      <c r="C37">
        <v>1212</v>
      </c>
      <c r="D37">
        <v>1</v>
      </c>
      <c r="E37">
        <v>1</v>
      </c>
      <c r="F37" t="s">
        <v>587</v>
      </c>
      <c r="G37" t="s">
        <v>588</v>
      </c>
      <c r="H37" s="1" t="s">
        <v>160</v>
      </c>
      <c r="I37" s="1" t="s">
        <v>589</v>
      </c>
      <c r="J37" s="1">
        <v>2786</v>
      </c>
      <c r="K37" s="1" t="s">
        <v>590</v>
      </c>
      <c r="L37" s="1">
        <v>18230</v>
      </c>
      <c r="M37" s="267">
        <v>-16.36</v>
      </c>
      <c r="N37" s="267">
        <v>16.36</v>
      </c>
      <c r="O37" s="86"/>
      <c r="P37" s="86"/>
    </row>
    <row r="38" spans="1:16">
      <c r="A38">
        <v>101</v>
      </c>
      <c r="B38">
        <v>3004</v>
      </c>
      <c r="C38">
        <v>1212</v>
      </c>
      <c r="D38">
        <v>1</v>
      </c>
      <c r="E38">
        <v>1</v>
      </c>
      <c r="F38" t="s">
        <v>591</v>
      </c>
      <c r="G38" t="s">
        <v>226</v>
      </c>
      <c r="H38" s="320" t="s">
        <v>124</v>
      </c>
      <c r="I38" s="1" t="s">
        <v>136</v>
      </c>
      <c r="J38" s="1" t="s">
        <v>107</v>
      </c>
      <c r="K38" s="1" t="s">
        <v>592</v>
      </c>
      <c r="L38" s="1">
        <v>349</v>
      </c>
      <c r="M38" s="267">
        <v>-799.88</v>
      </c>
      <c r="N38" s="267">
        <v>799.88</v>
      </c>
      <c r="O38" s="86"/>
      <c r="P38" s="86"/>
    </row>
    <row r="39" spans="1:16">
      <c r="A39">
        <v>101</v>
      </c>
      <c r="B39">
        <v>3053</v>
      </c>
      <c r="C39">
        <v>1212</v>
      </c>
      <c r="D39">
        <v>1</v>
      </c>
      <c r="E39">
        <v>1</v>
      </c>
      <c r="F39" t="s">
        <v>593</v>
      </c>
      <c r="G39" t="s">
        <v>226</v>
      </c>
      <c r="H39" s="1" t="s">
        <v>124</v>
      </c>
      <c r="I39" s="1" t="s">
        <v>136</v>
      </c>
      <c r="J39" s="1" t="s">
        <v>107</v>
      </c>
      <c r="K39" s="1" t="s">
        <v>592</v>
      </c>
      <c r="L39" s="1">
        <v>350</v>
      </c>
      <c r="M39" s="267">
        <v>-799.88</v>
      </c>
      <c r="N39" s="267">
        <v>799.88</v>
      </c>
      <c r="O39" s="86"/>
      <c r="P39" s="86"/>
    </row>
    <row r="40" spans="1:16">
      <c r="A40">
        <v>101</v>
      </c>
      <c r="B40">
        <v>3081</v>
      </c>
      <c r="C40">
        <v>1212</v>
      </c>
      <c r="D40">
        <v>1</v>
      </c>
      <c r="E40">
        <v>1</v>
      </c>
      <c r="F40" t="s">
        <v>594</v>
      </c>
      <c r="G40" t="s">
        <v>226</v>
      </c>
      <c r="H40" s="1" t="s">
        <v>124</v>
      </c>
      <c r="I40" s="1" t="s">
        <v>136</v>
      </c>
      <c r="J40" s="1" t="s">
        <v>107</v>
      </c>
      <c r="K40" s="1" t="s">
        <v>592</v>
      </c>
      <c r="L40" s="1">
        <v>350</v>
      </c>
      <c r="M40" s="267">
        <v>-799.88</v>
      </c>
      <c r="N40" s="267">
        <v>799.88</v>
      </c>
      <c r="O40" s="86"/>
      <c r="P40" s="86"/>
    </row>
    <row r="41" spans="1:16">
      <c r="A41">
        <v>101</v>
      </c>
      <c r="B41">
        <v>3129</v>
      </c>
      <c r="C41">
        <v>1212</v>
      </c>
      <c r="D41">
        <v>1</v>
      </c>
      <c r="E41">
        <v>1</v>
      </c>
      <c r="F41" t="s">
        <v>595</v>
      </c>
      <c r="G41" t="s">
        <v>226</v>
      </c>
      <c r="H41" s="1" t="s">
        <v>124</v>
      </c>
      <c r="I41" s="1" t="s">
        <v>136</v>
      </c>
      <c r="J41" s="1" t="s">
        <v>107</v>
      </c>
      <c r="K41" s="1" t="s">
        <v>592</v>
      </c>
      <c r="L41" s="1">
        <v>350</v>
      </c>
      <c r="M41" s="267">
        <v>-799.88</v>
      </c>
      <c r="N41" s="267">
        <v>799.88</v>
      </c>
      <c r="O41" s="86"/>
      <c r="P41" s="86"/>
    </row>
    <row r="42" spans="1:16">
      <c r="A42">
        <v>101</v>
      </c>
      <c r="B42">
        <v>3146</v>
      </c>
      <c r="C42">
        <v>1212</v>
      </c>
      <c r="D42">
        <v>1</v>
      </c>
      <c r="E42">
        <v>1</v>
      </c>
      <c r="F42" t="s">
        <v>596</v>
      </c>
      <c r="G42" t="s">
        <v>226</v>
      </c>
      <c r="H42" s="1" t="s">
        <v>124</v>
      </c>
      <c r="I42" s="1" t="s">
        <v>136</v>
      </c>
      <c r="J42" s="1" t="s">
        <v>107</v>
      </c>
      <c r="K42" s="1" t="s">
        <v>592</v>
      </c>
      <c r="L42" s="1">
        <v>350</v>
      </c>
      <c r="M42" s="267">
        <v>-799.88</v>
      </c>
      <c r="N42" s="267">
        <v>799.88</v>
      </c>
      <c r="O42" s="86"/>
      <c r="P42" s="86"/>
    </row>
    <row r="43" spans="1:16">
      <c r="A43">
        <v>101</v>
      </c>
      <c r="B43">
        <v>3161</v>
      </c>
      <c r="C43">
        <v>1212</v>
      </c>
      <c r="D43">
        <v>1</v>
      </c>
      <c r="E43">
        <v>1</v>
      </c>
      <c r="F43" t="s">
        <v>597</v>
      </c>
      <c r="G43" t="s">
        <v>226</v>
      </c>
      <c r="H43" s="1" t="s">
        <v>124</v>
      </c>
      <c r="I43" s="1" t="s">
        <v>136</v>
      </c>
      <c r="J43" s="1" t="s">
        <v>107</v>
      </c>
      <c r="K43" s="1" t="s">
        <v>592</v>
      </c>
      <c r="L43" s="1">
        <v>351</v>
      </c>
      <c r="M43" s="267">
        <v>-799.88</v>
      </c>
      <c r="N43" s="267">
        <v>799.88</v>
      </c>
      <c r="O43" s="86"/>
      <c r="P43" s="86"/>
    </row>
    <row r="44" spans="1:16">
      <c r="A44">
        <v>101</v>
      </c>
      <c r="B44">
        <v>3162</v>
      </c>
      <c r="C44">
        <v>1212</v>
      </c>
      <c r="D44">
        <v>1</v>
      </c>
      <c r="E44">
        <v>1</v>
      </c>
      <c r="F44" t="s">
        <v>598</v>
      </c>
      <c r="G44" t="s">
        <v>226</v>
      </c>
      <c r="H44" s="1" t="s">
        <v>124</v>
      </c>
      <c r="I44" s="1" t="s">
        <v>136</v>
      </c>
      <c r="J44" s="1" t="s">
        <v>107</v>
      </c>
      <c r="K44" s="1" t="s">
        <v>592</v>
      </c>
      <c r="L44" s="1">
        <v>351</v>
      </c>
      <c r="M44" s="267">
        <v>-799.88</v>
      </c>
      <c r="N44" s="267">
        <v>799.88</v>
      </c>
      <c r="O44" s="86"/>
      <c r="P44" s="86"/>
    </row>
    <row r="45" spans="1:16">
      <c r="A45">
        <v>101</v>
      </c>
      <c r="B45">
        <v>3425</v>
      </c>
      <c r="C45">
        <v>1212</v>
      </c>
      <c r="D45">
        <v>1</v>
      </c>
      <c r="E45">
        <v>1</v>
      </c>
      <c r="F45" t="s">
        <v>599</v>
      </c>
      <c r="G45" t="s">
        <v>216</v>
      </c>
      <c r="H45" s="1" t="s">
        <v>124</v>
      </c>
      <c r="I45" s="1" t="s">
        <v>136</v>
      </c>
      <c r="J45" s="1" t="s">
        <v>600</v>
      </c>
      <c r="K45" s="1" t="s">
        <v>601</v>
      </c>
      <c r="L45" s="1">
        <v>7208</v>
      </c>
      <c r="M45" s="267">
        <v>-0.28000000000000003</v>
      </c>
      <c r="N45" s="267">
        <v>0.28000000000000003</v>
      </c>
      <c r="O45" s="86"/>
      <c r="P45" s="86"/>
    </row>
    <row r="46" spans="1:16">
      <c r="A46">
        <v>101</v>
      </c>
      <c r="B46">
        <v>4869</v>
      </c>
      <c r="C46">
        <v>1212</v>
      </c>
      <c r="D46">
        <v>2</v>
      </c>
      <c r="E46">
        <v>1</v>
      </c>
      <c r="F46" t="s">
        <v>602</v>
      </c>
      <c r="G46" t="s">
        <v>191</v>
      </c>
      <c r="H46" s="1" t="s">
        <v>169</v>
      </c>
      <c r="I46" s="1" t="s">
        <v>603</v>
      </c>
      <c r="J46" s="1">
        <v>794238177</v>
      </c>
      <c r="K46" s="1" t="s">
        <v>604</v>
      </c>
      <c r="L46" s="1" t="s">
        <v>605</v>
      </c>
      <c r="M46" s="267">
        <v>-364.33</v>
      </c>
      <c r="N46" s="267">
        <v>364.33</v>
      </c>
      <c r="O46" s="86"/>
      <c r="P46" s="86"/>
    </row>
    <row r="47" spans="1:16">
      <c r="A47">
        <v>101</v>
      </c>
      <c r="B47">
        <v>5312</v>
      </c>
      <c r="C47">
        <v>1212</v>
      </c>
      <c r="D47">
        <v>1</v>
      </c>
      <c r="E47">
        <v>1</v>
      </c>
      <c r="F47" t="s">
        <v>606</v>
      </c>
      <c r="G47" t="s">
        <v>607</v>
      </c>
      <c r="H47" s="1" t="s">
        <v>124</v>
      </c>
      <c r="I47" s="1" t="s">
        <v>608</v>
      </c>
      <c r="J47" s="1" t="s">
        <v>107</v>
      </c>
      <c r="K47" s="1" t="s">
        <v>609</v>
      </c>
      <c r="L47" s="1">
        <v>1895</v>
      </c>
      <c r="M47" s="267">
        <v>-581.47</v>
      </c>
      <c r="N47" s="267">
        <v>581.47</v>
      </c>
      <c r="O47" s="86"/>
      <c r="P47" s="86"/>
    </row>
    <row r="48" spans="1:16">
      <c r="A48">
        <v>101</v>
      </c>
      <c r="B48">
        <v>5466</v>
      </c>
      <c r="C48">
        <v>1212</v>
      </c>
      <c r="D48">
        <v>1</v>
      </c>
      <c r="E48">
        <v>1</v>
      </c>
      <c r="F48" t="s">
        <v>610</v>
      </c>
      <c r="G48" t="s">
        <v>611</v>
      </c>
      <c r="H48" s="1" t="s">
        <v>124</v>
      </c>
      <c r="I48" s="1" t="s">
        <v>612</v>
      </c>
      <c r="J48" s="1" t="s">
        <v>107</v>
      </c>
      <c r="K48" s="1" t="s">
        <v>613</v>
      </c>
      <c r="L48" s="1">
        <v>3476</v>
      </c>
      <c r="M48" s="267">
        <v>-648.92999999999995</v>
      </c>
      <c r="N48" s="267">
        <v>648.92999999999995</v>
      </c>
      <c r="O48" s="86"/>
      <c r="P48" s="86"/>
    </row>
    <row r="49" spans="1:16">
      <c r="A49">
        <v>101</v>
      </c>
      <c r="B49">
        <v>5518</v>
      </c>
      <c r="C49">
        <v>1212</v>
      </c>
      <c r="D49">
        <v>6</v>
      </c>
      <c r="E49">
        <v>1</v>
      </c>
      <c r="F49" t="s">
        <v>614</v>
      </c>
      <c r="G49" t="s">
        <v>615</v>
      </c>
      <c r="H49" s="1" t="s">
        <v>181</v>
      </c>
      <c r="I49" s="1" t="s">
        <v>136</v>
      </c>
      <c r="J49" s="1">
        <v>16203</v>
      </c>
      <c r="K49" s="1" t="s">
        <v>613</v>
      </c>
      <c r="L49" s="1">
        <v>6089</v>
      </c>
      <c r="M49" s="267">
        <v>-1292.73</v>
      </c>
      <c r="N49" s="267">
        <v>1292.73</v>
      </c>
      <c r="O49" s="86"/>
      <c r="P49" s="86"/>
    </row>
    <row r="50" spans="1:16">
      <c r="A50">
        <v>101</v>
      </c>
      <c r="B50">
        <v>5726</v>
      </c>
      <c r="C50">
        <v>1212</v>
      </c>
      <c r="D50">
        <v>2</v>
      </c>
      <c r="E50">
        <v>1</v>
      </c>
      <c r="F50" t="s">
        <v>616</v>
      </c>
      <c r="G50" t="s">
        <v>617</v>
      </c>
      <c r="H50" s="1" t="s">
        <v>618</v>
      </c>
      <c r="I50" s="1" t="s">
        <v>619</v>
      </c>
      <c r="J50" s="1" t="s">
        <v>620</v>
      </c>
      <c r="K50" s="1" t="s">
        <v>621</v>
      </c>
      <c r="L50" s="1">
        <v>8602</v>
      </c>
      <c r="M50" s="267">
        <v>-3625</v>
      </c>
      <c r="N50" s="267">
        <v>3625</v>
      </c>
      <c r="O50" s="86"/>
      <c r="P50" s="86"/>
    </row>
    <row r="51" spans="1:16">
      <c r="A51">
        <v>101</v>
      </c>
      <c r="B51">
        <v>5827</v>
      </c>
      <c r="C51">
        <v>1212</v>
      </c>
      <c r="D51">
        <v>1</v>
      </c>
      <c r="E51">
        <v>1</v>
      </c>
      <c r="F51" t="s">
        <v>622</v>
      </c>
      <c r="G51" t="s">
        <v>623</v>
      </c>
      <c r="H51" s="1" t="s">
        <v>124</v>
      </c>
      <c r="I51" s="1" t="s">
        <v>624</v>
      </c>
      <c r="J51" s="1" t="s">
        <v>107</v>
      </c>
      <c r="K51" s="1" t="s">
        <v>625</v>
      </c>
      <c r="L51" s="1">
        <v>4074</v>
      </c>
      <c r="M51" s="267">
        <v>-85.36</v>
      </c>
      <c r="N51" s="267">
        <v>85.36</v>
      </c>
      <c r="O51" s="86"/>
      <c r="P51" s="86"/>
    </row>
    <row r="52" spans="1:16">
      <c r="A52">
        <v>101</v>
      </c>
      <c r="B52">
        <v>5878</v>
      </c>
      <c r="C52">
        <v>1212</v>
      </c>
      <c r="D52">
        <v>1</v>
      </c>
      <c r="E52">
        <v>1</v>
      </c>
      <c r="F52" t="s">
        <v>626</v>
      </c>
      <c r="G52" t="s">
        <v>627</v>
      </c>
      <c r="H52" s="1" t="s">
        <v>124</v>
      </c>
      <c r="I52" s="1" t="s">
        <v>136</v>
      </c>
      <c r="J52" s="1" t="s">
        <v>628</v>
      </c>
      <c r="K52" s="1" t="s">
        <v>629</v>
      </c>
      <c r="L52" s="1">
        <v>49920</v>
      </c>
      <c r="M52" s="267">
        <v>-1.54</v>
      </c>
      <c r="N52" s="267">
        <v>1.54</v>
      </c>
      <c r="O52" s="86"/>
      <c r="P52" s="86"/>
    </row>
    <row r="53" spans="1:16">
      <c r="A53">
        <v>101</v>
      </c>
      <c r="B53">
        <v>6782</v>
      </c>
      <c r="C53">
        <v>1212</v>
      </c>
      <c r="D53">
        <v>1</v>
      </c>
      <c r="E53">
        <v>1</v>
      </c>
      <c r="F53" t="s">
        <v>630</v>
      </c>
      <c r="G53" t="s">
        <v>631</v>
      </c>
      <c r="H53" s="1" t="s">
        <v>124</v>
      </c>
      <c r="I53" s="1" t="s">
        <v>136</v>
      </c>
      <c r="J53" s="1" t="s">
        <v>107</v>
      </c>
      <c r="K53" s="1" t="s">
        <v>632</v>
      </c>
      <c r="L53" s="1">
        <v>908</v>
      </c>
      <c r="M53" s="267">
        <v>-539</v>
      </c>
      <c r="N53" s="267">
        <v>539</v>
      </c>
      <c r="O53" s="86"/>
      <c r="P53" s="86"/>
    </row>
    <row r="54" spans="1:16">
      <c r="A54">
        <v>101</v>
      </c>
      <c r="B54">
        <v>6915</v>
      </c>
      <c r="C54">
        <v>1212</v>
      </c>
      <c r="D54">
        <v>2</v>
      </c>
      <c r="E54">
        <v>1</v>
      </c>
      <c r="F54" t="s">
        <v>633</v>
      </c>
      <c r="G54" t="s">
        <v>634</v>
      </c>
      <c r="H54" s="1" t="s">
        <v>169</v>
      </c>
      <c r="I54" s="1" t="s">
        <v>635</v>
      </c>
      <c r="J54" s="1" t="s">
        <v>636</v>
      </c>
      <c r="K54" s="1" t="s">
        <v>637</v>
      </c>
      <c r="L54" s="1" t="s">
        <v>638</v>
      </c>
      <c r="M54" s="267">
        <v>-4439.3999999999996</v>
      </c>
      <c r="N54" s="267">
        <v>4439.3999999999996</v>
      </c>
      <c r="O54" s="86"/>
      <c r="P54" s="86"/>
    </row>
    <row r="55" spans="1:16">
      <c r="A55">
        <v>101</v>
      </c>
      <c r="B55">
        <v>7156</v>
      </c>
      <c r="C55">
        <v>1212</v>
      </c>
      <c r="D55">
        <v>2</v>
      </c>
      <c r="E55">
        <v>1</v>
      </c>
      <c r="F55" t="s">
        <v>639</v>
      </c>
      <c r="G55" t="s">
        <v>191</v>
      </c>
      <c r="H55" s="1" t="s">
        <v>169</v>
      </c>
      <c r="I55" s="1" t="s">
        <v>640</v>
      </c>
      <c r="J55" s="1">
        <v>738249256</v>
      </c>
      <c r="K55" s="1" t="s">
        <v>641</v>
      </c>
      <c r="L55" s="1">
        <v>2399</v>
      </c>
      <c r="M55" s="267">
        <v>-724</v>
      </c>
      <c r="N55" s="267">
        <v>724</v>
      </c>
      <c r="O55" s="86"/>
      <c r="P55" s="86"/>
    </row>
    <row r="56" spans="1:16">
      <c r="A56">
        <v>101</v>
      </c>
      <c r="B56">
        <v>8077</v>
      </c>
      <c r="C56">
        <v>1212</v>
      </c>
      <c r="D56">
        <v>1</v>
      </c>
      <c r="E56">
        <v>1</v>
      </c>
      <c r="F56" t="s">
        <v>642</v>
      </c>
      <c r="G56" t="s">
        <v>643</v>
      </c>
      <c r="H56" s="1" t="s">
        <v>139</v>
      </c>
      <c r="I56" s="1" t="s">
        <v>136</v>
      </c>
      <c r="J56" s="1" t="s">
        <v>107</v>
      </c>
      <c r="K56" s="1" t="s">
        <v>644</v>
      </c>
      <c r="L56" s="1">
        <v>81</v>
      </c>
      <c r="M56" s="267">
        <v>-5.53</v>
      </c>
      <c r="N56" s="267">
        <v>5.53</v>
      </c>
      <c r="O56" s="86"/>
      <c r="P56" s="86"/>
    </row>
    <row r="57" spans="1:16">
      <c r="A57">
        <v>101</v>
      </c>
      <c r="B57">
        <v>8221</v>
      </c>
      <c r="C57">
        <v>1212</v>
      </c>
      <c r="D57">
        <v>1</v>
      </c>
      <c r="E57">
        <v>1</v>
      </c>
      <c r="F57" t="s">
        <v>645</v>
      </c>
      <c r="G57" t="s">
        <v>227</v>
      </c>
      <c r="H57" s="1" t="s">
        <v>228</v>
      </c>
      <c r="I57" s="1">
        <v>13036</v>
      </c>
      <c r="J57" s="1" t="s">
        <v>107</v>
      </c>
      <c r="K57" s="1" t="s">
        <v>646</v>
      </c>
      <c r="L57" s="1">
        <v>3126</v>
      </c>
      <c r="M57" s="267">
        <v>-1368</v>
      </c>
      <c r="N57" s="267">
        <v>1368</v>
      </c>
      <c r="O57" s="86"/>
      <c r="P57" s="86"/>
    </row>
    <row r="58" spans="1:16">
      <c r="A58">
        <v>101</v>
      </c>
      <c r="B58">
        <v>8323</v>
      </c>
      <c r="C58">
        <v>1212</v>
      </c>
      <c r="D58">
        <v>1</v>
      </c>
      <c r="E58">
        <v>1</v>
      </c>
      <c r="F58" t="s">
        <v>647</v>
      </c>
      <c r="G58" t="s">
        <v>648</v>
      </c>
      <c r="H58" s="1" t="s">
        <v>229</v>
      </c>
      <c r="I58" s="1" t="s">
        <v>649</v>
      </c>
      <c r="J58" s="1" t="s">
        <v>107</v>
      </c>
      <c r="K58" s="1" t="s">
        <v>650</v>
      </c>
      <c r="L58" s="1">
        <v>176</v>
      </c>
      <c r="M58" s="267">
        <v>-667.25</v>
      </c>
      <c r="N58" s="267">
        <v>667.25</v>
      </c>
      <c r="O58" s="86"/>
      <c r="P58" s="86"/>
    </row>
    <row r="59" spans="1:16">
      <c r="A59">
        <v>101</v>
      </c>
      <c r="B59">
        <v>8975</v>
      </c>
      <c r="C59">
        <v>1212</v>
      </c>
      <c r="D59">
        <v>1</v>
      </c>
      <c r="E59">
        <v>1</v>
      </c>
      <c r="F59" t="s">
        <v>651</v>
      </c>
      <c r="G59" t="s">
        <v>198</v>
      </c>
      <c r="H59" s="1" t="s">
        <v>124</v>
      </c>
      <c r="I59" s="1" t="s">
        <v>652</v>
      </c>
      <c r="J59" s="1" t="s">
        <v>107</v>
      </c>
      <c r="K59" s="1" t="s">
        <v>653</v>
      </c>
      <c r="L59" s="1" t="s">
        <v>654</v>
      </c>
      <c r="M59" s="267">
        <v>-1</v>
      </c>
      <c r="N59" s="267">
        <v>1</v>
      </c>
      <c r="O59" s="86"/>
      <c r="P59" s="86"/>
    </row>
    <row r="60" spans="1:16">
      <c r="A60">
        <v>101</v>
      </c>
      <c r="B60">
        <v>10439</v>
      </c>
      <c r="C60">
        <v>1212</v>
      </c>
      <c r="D60">
        <v>1</v>
      </c>
      <c r="E60">
        <v>1</v>
      </c>
      <c r="F60" t="s">
        <v>655</v>
      </c>
      <c r="G60" t="s">
        <v>656</v>
      </c>
      <c r="H60" s="1" t="s">
        <v>124</v>
      </c>
      <c r="I60" s="1">
        <v>3000</v>
      </c>
      <c r="J60" s="1" t="s">
        <v>107</v>
      </c>
      <c r="K60" s="1" t="s">
        <v>657</v>
      </c>
      <c r="L60" s="1">
        <v>14906</v>
      </c>
      <c r="M60" s="267">
        <v>-1541</v>
      </c>
      <c r="N60" s="267">
        <v>1541</v>
      </c>
      <c r="O60" s="86"/>
      <c r="P60" s="86"/>
    </row>
    <row r="61" spans="1:16">
      <c r="A61">
        <v>101</v>
      </c>
      <c r="B61">
        <v>10500</v>
      </c>
      <c r="C61">
        <v>1212</v>
      </c>
      <c r="D61">
        <v>1</v>
      </c>
      <c r="E61">
        <v>1</v>
      </c>
      <c r="F61" t="s">
        <v>658</v>
      </c>
      <c r="G61" t="s">
        <v>659</v>
      </c>
      <c r="H61" s="1" t="s">
        <v>124</v>
      </c>
      <c r="I61" s="1" t="s">
        <v>660</v>
      </c>
      <c r="J61" s="1" t="s">
        <v>107</v>
      </c>
      <c r="K61" s="1" t="s">
        <v>657</v>
      </c>
      <c r="L61" s="1">
        <v>181557</v>
      </c>
      <c r="M61" s="267">
        <v>-1348.8</v>
      </c>
      <c r="N61" s="267">
        <v>1348.8</v>
      </c>
      <c r="O61" s="86"/>
      <c r="P61" s="86"/>
    </row>
    <row r="62" spans="1:16">
      <c r="A62">
        <v>101</v>
      </c>
      <c r="B62">
        <v>10550</v>
      </c>
      <c r="C62">
        <v>1212</v>
      </c>
      <c r="D62">
        <v>1</v>
      </c>
      <c r="E62">
        <v>1</v>
      </c>
      <c r="F62" t="s">
        <v>661</v>
      </c>
      <c r="G62" t="s">
        <v>230</v>
      </c>
      <c r="H62" s="1" t="s">
        <v>124</v>
      </c>
      <c r="I62" s="1" t="s">
        <v>231</v>
      </c>
      <c r="J62" s="1" t="s">
        <v>107</v>
      </c>
      <c r="K62" s="1" t="s">
        <v>657</v>
      </c>
      <c r="L62" s="1">
        <v>1631</v>
      </c>
      <c r="M62" s="267">
        <v>-998</v>
      </c>
      <c r="N62" s="267">
        <v>998</v>
      </c>
      <c r="O62" s="86"/>
      <c r="P62" s="86"/>
    </row>
    <row r="63" spans="1:16">
      <c r="A63">
        <v>101</v>
      </c>
      <c r="B63">
        <v>11130</v>
      </c>
      <c r="C63">
        <v>1212</v>
      </c>
      <c r="D63">
        <v>2</v>
      </c>
      <c r="E63">
        <v>1</v>
      </c>
      <c r="F63" t="s">
        <v>662</v>
      </c>
      <c r="G63" t="s">
        <v>663</v>
      </c>
      <c r="H63" s="1" t="s">
        <v>192</v>
      </c>
      <c r="I63" s="1" t="s">
        <v>664</v>
      </c>
      <c r="J63" s="1" t="s">
        <v>107</v>
      </c>
      <c r="K63" s="1" t="s">
        <v>665</v>
      </c>
      <c r="L63" s="1">
        <v>1404</v>
      </c>
      <c r="M63" s="267">
        <v>-280</v>
      </c>
      <c r="N63" s="267">
        <v>280</v>
      </c>
      <c r="O63" s="86"/>
      <c r="P63" s="86"/>
    </row>
    <row r="64" spans="1:16">
      <c r="A64">
        <v>101</v>
      </c>
      <c r="B64">
        <v>12871</v>
      </c>
      <c r="C64">
        <v>1212</v>
      </c>
      <c r="D64">
        <v>1</v>
      </c>
      <c r="E64">
        <v>1</v>
      </c>
      <c r="F64" t="s">
        <v>666</v>
      </c>
      <c r="G64" t="s">
        <v>172</v>
      </c>
      <c r="H64" s="1" t="s">
        <v>124</v>
      </c>
      <c r="I64" s="1" t="s">
        <v>136</v>
      </c>
      <c r="J64" s="1" t="s">
        <v>107</v>
      </c>
      <c r="K64" s="1" t="s">
        <v>667</v>
      </c>
      <c r="L64" s="1">
        <v>362</v>
      </c>
      <c r="M64" s="267">
        <v>-15.3</v>
      </c>
      <c r="N64" s="267">
        <v>15.3</v>
      </c>
      <c r="O64" s="86"/>
      <c r="P64" s="86"/>
    </row>
    <row r="65" spans="1:16">
      <c r="A65">
        <v>101</v>
      </c>
      <c r="B65">
        <v>13503</v>
      </c>
      <c r="C65">
        <v>1212</v>
      </c>
      <c r="D65">
        <v>1</v>
      </c>
      <c r="E65">
        <v>1</v>
      </c>
      <c r="F65" t="s">
        <v>668</v>
      </c>
      <c r="G65" t="s">
        <v>173</v>
      </c>
      <c r="H65" s="1" t="s">
        <v>124</v>
      </c>
      <c r="I65" s="1" t="s">
        <v>136</v>
      </c>
      <c r="J65" s="1" t="s">
        <v>107</v>
      </c>
      <c r="K65" s="1" t="s">
        <v>667</v>
      </c>
      <c r="L65" s="1">
        <v>362</v>
      </c>
      <c r="M65" s="267">
        <v>-1</v>
      </c>
      <c r="N65" s="267">
        <v>1</v>
      </c>
      <c r="O65" s="86"/>
      <c r="P65" s="86"/>
    </row>
    <row r="66" spans="1:16">
      <c r="A66">
        <v>101</v>
      </c>
      <c r="B66">
        <v>23871</v>
      </c>
      <c r="C66">
        <v>1212</v>
      </c>
      <c r="D66">
        <v>1</v>
      </c>
      <c r="E66">
        <v>1</v>
      </c>
      <c r="F66" t="s">
        <v>669</v>
      </c>
      <c r="G66" t="s">
        <v>209</v>
      </c>
      <c r="H66" s="1" t="s">
        <v>670</v>
      </c>
      <c r="I66" s="1" t="s">
        <v>136</v>
      </c>
      <c r="J66" s="1" t="s">
        <v>107</v>
      </c>
      <c r="K66" s="1" t="s">
        <v>671</v>
      </c>
      <c r="L66" s="1">
        <v>32073</v>
      </c>
      <c r="M66" s="267">
        <v>-875</v>
      </c>
      <c r="N66" s="267">
        <v>875</v>
      </c>
      <c r="O66" s="86"/>
      <c r="P66" s="86"/>
    </row>
    <row r="67" spans="1:16">
      <c r="A67">
        <v>101</v>
      </c>
      <c r="B67">
        <v>23876</v>
      </c>
      <c r="C67">
        <v>1212</v>
      </c>
      <c r="D67">
        <v>1</v>
      </c>
      <c r="E67">
        <v>1</v>
      </c>
      <c r="F67" t="s">
        <v>672</v>
      </c>
      <c r="G67" t="s">
        <v>209</v>
      </c>
      <c r="H67" s="1" t="s">
        <v>670</v>
      </c>
      <c r="I67" s="1" t="s">
        <v>136</v>
      </c>
      <c r="J67" s="1" t="s">
        <v>107</v>
      </c>
      <c r="K67" s="1" t="s">
        <v>671</v>
      </c>
      <c r="L67" s="1">
        <v>32073</v>
      </c>
      <c r="M67" s="267">
        <v>-875</v>
      </c>
      <c r="N67" s="267">
        <v>875</v>
      </c>
      <c r="O67" s="86"/>
      <c r="P67" s="86"/>
    </row>
    <row r="68" spans="1:16">
      <c r="A68">
        <v>101</v>
      </c>
      <c r="B68">
        <v>23881</v>
      </c>
      <c r="C68">
        <v>1212</v>
      </c>
      <c r="D68">
        <v>1</v>
      </c>
      <c r="E68">
        <v>1</v>
      </c>
      <c r="F68" t="s">
        <v>673</v>
      </c>
      <c r="G68" t="s">
        <v>209</v>
      </c>
      <c r="H68" s="1" t="s">
        <v>670</v>
      </c>
      <c r="I68" s="1" t="s">
        <v>136</v>
      </c>
      <c r="J68" s="1" t="s">
        <v>107</v>
      </c>
      <c r="K68" s="1" t="s">
        <v>671</v>
      </c>
      <c r="L68" s="1">
        <v>32073</v>
      </c>
      <c r="M68" s="267">
        <v>-875</v>
      </c>
      <c r="N68" s="267">
        <v>875</v>
      </c>
      <c r="O68" s="86"/>
      <c r="P68" s="86"/>
    </row>
    <row r="69" spans="1:16">
      <c r="A69">
        <v>101</v>
      </c>
      <c r="B69">
        <v>23891</v>
      </c>
      <c r="C69">
        <v>1212</v>
      </c>
      <c r="D69">
        <v>1</v>
      </c>
      <c r="E69">
        <v>1</v>
      </c>
      <c r="F69" t="s">
        <v>674</v>
      </c>
      <c r="G69" t="s">
        <v>209</v>
      </c>
      <c r="H69" s="1" t="s">
        <v>670</v>
      </c>
      <c r="I69" s="1" t="s">
        <v>136</v>
      </c>
      <c r="J69" s="1" t="s">
        <v>107</v>
      </c>
      <c r="K69" s="1" t="s">
        <v>671</v>
      </c>
      <c r="L69" s="1">
        <v>32073</v>
      </c>
      <c r="M69" s="267">
        <v>-875</v>
      </c>
      <c r="N69" s="267">
        <v>875</v>
      </c>
      <c r="O69" s="86"/>
      <c r="P69" s="86"/>
    </row>
    <row r="70" spans="1:16">
      <c r="A70">
        <v>101</v>
      </c>
      <c r="B70">
        <v>31399</v>
      </c>
      <c r="C70">
        <v>1212</v>
      </c>
      <c r="D70">
        <v>2</v>
      </c>
      <c r="E70">
        <v>1</v>
      </c>
      <c r="F70" t="s">
        <v>675</v>
      </c>
      <c r="G70" t="s">
        <v>200</v>
      </c>
      <c r="H70" s="1" t="s">
        <v>169</v>
      </c>
      <c r="I70" s="1" t="s">
        <v>233</v>
      </c>
      <c r="J70" s="1" t="s">
        <v>676</v>
      </c>
      <c r="K70" s="1" t="s">
        <v>677</v>
      </c>
      <c r="L70" s="1">
        <v>385</v>
      </c>
      <c r="M70" s="267">
        <v>-1800</v>
      </c>
      <c r="N70" s="267">
        <v>1800</v>
      </c>
      <c r="O70" s="86"/>
      <c r="P70" s="86"/>
    </row>
    <row r="71" spans="1:16">
      <c r="A71">
        <v>101</v>
      </c>
      <c r="B71">
        <v>32246</v>
      </c>
      <c r="C71">
        <v>1212</v>
      </c>
      <c r="D71">
        <v>6</v>
      </c>
      <c r="E71">
        <v>1</v>
      </c>
      <c r="F71" t="s">
        <v>678</v>
      </c>
      <c r="G71" t="s">
        <v>234</v>
      </c>
      <c r="H71" s="1" t="s">
        <v>235</v>
      </c>
      <c r="I71" s="1" t="s">
        <v>679</v>
      </c>
      <c r="J71" s="1">
        <v>1004378</v>
      </c>
      <c r="K71" s="1" t="s">
        <v>680</v>
      </c>
      <c r="L71" s="1">
        <v>108192</v>
      </c>
      <c r="M71" s="267">
        <f>-14217.39-11-2</f>
        <v>-14230.39</v>
      </c>
      <c r="N71" s="267">
        <f>14217.39+11+2</f>
        <v>14230.39</v>
      </c>
      <c r="O71" s="86"/>
      <c r="P71" s="86"/>
    </row>
    <row r="72" spans="1:16">
      <c r="A72">
        <v>101</v>
      </c>
      <c r="B72">
        <v>32742</v>
      </c>
      <c r="C72">
        <v>1212</v>
      </c>
      <c r="D72">
        <v>1</v>
      </c>
      <c r="E72">
        <v>1</v>
      </c>
      <c r="F72" t="s">
        <v>681</v>
      </c>
      <c r="G72" t="s">
        <v>173</v>
      </c>
      <c r="H72" s="1" t="s">
        <v>124</v>
      </c>
      <c r="I72" s="1" t="s">
        <v>136</v>
      </c>
      <c r="J72" s="1" t="s">
        <v>107</v>
      </c>
      <c r="K72" s="1" t="s">
        <v>682</v>
      </c>
      <c r="L72" s="1" t="s">
        <v>683</v>
      </c>
      <c r="M72" s="267">
        <v>-996</v>
      </c>
      <c r="N72" s="267">
        <v>996</v>
      </c>
      <c r="O72" s="86"/>
      <c r="P72" s="86"/>
    </row>
    <row r="73" spans="1:16">
      <c r="A73">
        <v>101</v>
      </c>
      <c r="B73">
        <v>32763</v>
      </c>
      <c r="C73">
        <v>1212</v>
      </c>
      <c r="D73">
        <v>1</v>
      </c>
      <c r="E73">
        <v>1</v>
      </c>
      <c r="F73" t="s">
        <v>684</v>
      </c>
      <c r="G73" t="s">
        <v>182</v>
      </c>
      <c r="H73" s="1" t="s">
        <v>124</v>
      </c>
      <c r="I73" s="1" t="s">
        <v>136</v>
      </c>
      <c r="J73" s="1" t="s">
        <v>107</v>
      </c>
      <c r="K73" s="1" t="s">
        <v>682</v>
      </c>
      <c r="L73" s="1" t="s">
        <v>683</v>
      </c>
      <c r="M73" s="267">
        <v>-516</v>
      </c>
      <c r="N73" s="267">
        <v>516</v>
      </c>
      <c r="O73" s="86"/>
      <c r="P73" s="86"/>
    </row>
    <row r="74" spans="1:16">
      <c r="A74">
        <v>101</v>
      </c>
      <c r="B74">
        <v>33123</v>
      </c>
      <c r="C74">
        <v>1212</v>
      </c>
      <c r="D74">
        <v>1</v>
      </c>
      <c r="E74">
        <v>1</v>
      </c>
      <c r="F74" t="s">
        <v>685</v>
      </c>
      <c r="G74" t="s">
        <v>182</v>
      </c>
      <c r="H74" s="1" t="s">
        <v>124</v>
      </c>
      <c r="I74" s="1" t="s">
        <v>136</v>
      </c>
      <c r="J74" s="1" t="s">
        <v>107</v>
      </c>
      <c r="K74" s="1" t="s">
        <v>686</v>
      </c>
      <c r="L74" s="1">
        <v>4376</v>
      </c>
      <c r="M74" s="267">
        <v>-835</v>
      </c>
      <c r="N74" s="267">
        <v>835</v>
      </c>
      <c r="O74" s="86"/>
      <c r="P74" s="86"/>
    </row>
    <row r="75" spans="1:16">
      <c r="A75">
        <v>101</v>
      </c>
      <c r="B75">
        <v>33225</v>
      </c>
      <c r="C75">
        <v>1212</v>
      </c>
      <c r="D75">
        <v>1</v>
      </c>
      <c r="E75">
        <v>1</v>
      </c>
      <c r="F75" t="s">
        <v>687</v>
      </c>
      <c r="G75" t="s">
        <v>209</v>
      </c>
      <c r="H75" s="1" t="s">
        <v>124</v>
      </c>
      <c r="I75" s="1" t="s">
        <v>136</v>
      </c>
      <c r="J75" s="1" t="s">
        <v>107</v>
      </c>
      <c r="K75" s="1" t="s">
        <v>686</v>
      </c>
      <c r="L75" s="1">
        <v>4373</v>
      </c>
      <c r="M75" s="267">
        <v>-900</v>
      </c>
      <c r="N75" s="267">
        <v>900</v>
      </c>
      <c r="O75" s="86"/>
      <c r="P75" s="86"/>
    </row>
    <row r="76" spans="1:16">
      <c r="A76">
        <v>101</v>
      </c>
      <c r="B76">
        <v>33266</v>
      </c>
      <c r="C76">
        <v>1212</v>
      </c>
      <c r="D76">
        <v>1</v>
      </c>
      <c r="E76">
        <v>1</v>
      </c>
      <c r="F76" t="s">
        <v>688</v>
      </c>
      <c r="G76" t="s">
        <v>689</v>
      </c>
      <c r="H76" s="1" t="s">
        <v>124</v>
      </c>
      <c r="I76" s="1" t="s">
        <v>136</v>
      </c>
      <c r="J76" s="1" t="s">
        <v>107</v>
      </c>
      <c r="K76" s="1" t="s">
        <v>690</v>
      </c>
      <c r="L76" s="1">
        <v>1019</v>
      </c>
      <c r="M76" s="267">
        <v>-850</v>
      </c>
      <c r="N76" s="267">
        <v>850</v>
      </c>
      <c r="O76" s="86"/>
      <c r="P76" s="86"/>
    </row>
    <row r="77" spans="1:16">
      <c r="A77">
        <v>101</v>
      </c>
      <c r="B77">
        <v>33275</v>
      </c>
      <c r="C77">
        <v>1212</v>
      </c>
      <c r="D77">
        <v>1</v>
      </c>
      <c r="E77">
        <v>1</v>
      </c>
      <c r="F77" t="s">
        <v>691</v>
      </c>
      <c r="G77" t="s">
        <v>692</v>
      </c>
      <c r="H77" s="1" t="s">
        <v>124</v>
      </c>
      <c r="I77" s="1" t="s">
        <v>136</v>
      </c>
      <c r="J77" s="1" t="s">
        <v>107</v>
      </c>
      <c r="K77" s="1" t="s">
        <v>690</v>
      </c>
      <c r="L77" s="1">
        <v>1077</v>
      </c>
      <c r="M77" s="267">
        <v>-800</v>
      </c>
      <c r="N77" s="267">
        <v>800</v>
      </c>
      <c r="O77" s="86"/>
      <c r="P77" s="86"/>
    </row>
    <row r="78" spans="1:16">
      <c r="A78">
        <v>101</v>
      </c>
      <c r="B78">
        <v>34076</v>
      </c>
      <c r="C78">
        <v>1212</v>
      </c>
      <c r="D78">
        <v>2</v>
      </c>
      <c r="E78">
        <v>1</v>
      </c>
      <c r="F78" t="s">
        <v>693</v>
      </c>
      <c r="G78" t="s">
        <v>238</v>
      </c>
      <c r="H78" s="1" t="s">
        <v>193</v>
      </c>
      <c r="I78" s="1" t="s">
        <v>239</v>
      </c>
      <c r="J78" s="1" t="s">
        <v>694</v>
      </c>
      <c r="K78" s="1" t="s">
        <v>695</v>
      </c>
      <c r="L78" s="1">
        <v>53612</v>
      </c>
      <c r="M78" s="267">
        <v>-700</v>
      </c>
      <c r="N78" s="267">
        <v>688.33</v>
      </c>
      <c r="O78" s="86"/>
      <c r="P78" s="86"/>
    </row>
    <row r="79" spans="1:16">
      <c r="A79">
        <v>101</v>
      </c>
      <c r="B79">
        <v>34209</v>
      </c>
      <c r="C79">
        <v>1212</v>
      </c>
      <c r="D79">
        <v>1</v>
      </c>
      <c r="E79">
        <v>1</v>
      </c>
      <c r="F79" t="s">
        <v>696</v>
      </c>
      <c r="G79" t="s">
        <v>186</v>
      </c>
      <c r="H79" s="1" t="s">
        <v>124</v>
      </c>
      <c r="I79" s="1" t="s">
        <v>136</v>
      </c>
      <c r="J79" s="1" t="s">
        <v>107</v>
      </c>
      <c r="K79" s="1" t="s">
        <v>697</v>
      </c>
      <c r="L79" s="1">
        <v>1080</v>
      </c>
      <c r="M79" s="267">
        <v>-250</v>
      </c>
      <c r="N79" s="267">
        <v>233.33</v>
      </c>
      <c r="O79" s="86"/>
      <c r="P79" s="86"/>
    </row>
    <row r="80" spans="1:16">
      <c r="A80">
        <v>101</v>
      </c>
      <c r="B80">
        <v>34253</v>
      </c>
      <c r="C80">
        <v>1212</v>
      </c>
      <c r="D80">
        <v>1</v>
      </c>
      <c r="E80">
        <v>1</v>
      </c>
      <c r="F80" t="s">
        <v>698</v>
      </c>
      <c r="G80" t="s">
        <v>186</v>
      </c>
      <c r="H80" s="1" t="s">
        <v>124</v>
      </c>
      <c r="I80" s="1" t="s">
        <v>136</v>
      </c>
      <c r="J80" s="1" t="s">
        <v>107</v>
      </c>
      <c r="K80" s="1" t="s">
        <v>697</v>
      </c>
      <c r="L80" s="1">
        <v>1080</v>
      </c>
      <c r="M80" s="267">
        <v>-250</v>
      </c>
      <c r="N80" s="267">
        <v>233.33</v>
      </c>
      <c r="O80" s="86"/>
      <c r="P80" s="86"/>
    </row>
    <row r="81" spans="1:16">
      <c r="A81">
        <v>101</v>
      </c>
      <c r="B81">
        <v>34275</v>
      </c>
      <c r="C81">
        <v>1212</v>
      </c>
      <c r="D81">
        <v>1</v>
      </c>
      <c r="E81">
        <v>1</v>
      </c>
      <c r="F81" t="s">
        <v>699</v>
      </c>
      <c r="G81" t="s">
        <v>186</v>
      </c>
      <c r="H81" s="1" t="s">
        <v>124</v>
      </c>
      <c r="I81" s="1" t="s">
        <v>136</v>
      </c>
      <c r="J81" s="1" t="s">
        <v>107</v>
      </c>
      <c r="K81" s="1" t="s">
        <v>697</v>
      </c>
      <c r="L81" s="1">
        <v>1081</v>
      </c>
      <c r="M81" s="267">
        <v>-250</v>
      </c>
      <c r="N81" s="267">
        <v>233.33</v>
      </c>
      <c r="O81" s="86"/>
      <c r="P81" s="86"/>
    </row>
    <row r="82" spans="1:16">
      <c r="A82">
        <v>101</v>
      </c>
      <c r="B82">
        <v>2257</v>
      </c>
      <c r="C82">
        <v>1212</v>
      </c>
      <c r="D82">
        <v>1</v>
      </c>
      <c r="E82">
        <v>1</v>
      </c>
      <c r="F82" t="s">
        <v>700</v>
      </c>
      <c r="G82" t="s">
        <v>701</v>
      </c>
      <c r="H82" s="1" t="s">
        <v>124</v>
      </c>
      <c r="I82" s="1" t="s">
        <v>136</v>
      </c>
      <c r="J82" s="1">
        <v>3825</v>
      </c>
      <c r="K82" s="1" t="s">
        <v>702</v>
      </c>
      <c r="L82" s="1">
        <v>48932</v>
      </c>
      <c r="M82" s="267">
        <v>-43.02</v>
      </c>
      <c r="N82" s="267">
        <v>43.02</v>
      </c>
      <c r="O82" s="86"/>
      <c r="P82" s="86"/>
    </row>
    <row r="83" spans="1:16">
      <c r="A83">
        <v>101</v>
      </c>
      <c r="B83">
        <v>2952</v>
      </c>
      <c r="C83">
        <v>1212</v>
      </c>
      <c r="D83">
        <v>1</v>
      </c>
      <c r="E83">
        <v>1</v>
      </c>
      <c r="F83" t="s">
        <v>703</v>
      </c>
      <c r="G83" t="s">
        <v>226</v>
      </c>
      <c r="H83" s="1" t="s">
        <v>124</v>
      </c>
      <c r="I83" s="1" t="s">
        <v>136</v>
      </c>
      <c r="J83" s="1" t="s">
        <v>107</v>
      </c>
      <c r="K83" s="1" t="s">
        <v>592</v>
      </c>
      <c r="L83" s="1">
        <v>349</v>
      </c>
      <c r="M83" s="267">
        <v>-799.88</v>
      </c>
      <c r="N83" s="267">
        <v>799.88</v>
      </c>
      <c r="O83" s="86"/>
      <c r="P83" s="86"/>
    </row>
    <row r="84" spans="1:16">
      <c r="A84">
        <v>101</v>
      </c>
      <c r="B84">
        <v>34422</v>
      </c>
      <c r="C84">
        <v>1212</v>
      </c>
      <c r="D84">
        <v>2</v>
      </c>
      <c r="E84">
        <v>1</v>
      </c>
      <c r="F84" t="s">
        <v>704</v>
      </c>
      <c r="G84" t="s">
        <v>179</v>
      </c>
      <c r="H84" s="1" t="s">
        <v>180</v>
      </c>
      <c r="I84" s="1" t="s">
        <v>705</v>
      </c>
      <c r="J84" s="1" t="s">
        <v>107</v>
      </c>
      <c r="K84" s="1" t="s">
        <v>706</v>
      </c>
      <c r="L84" s="1">
        <v>5424</v>
      </c>
      <c r="M84" s="267">
        <v>-3013</v>
      </c>
      <c r="N84" s="267">
        <v>2787.02</v>
      </c>
      <c r="O84" s="86"/>
      <c r="P84" s="86"/>
    </row>
    <row r="85" spans="1:16">
      <c r="A85">
        <v>101</v>
      </c>
      <c r="B85">
        <v>34428</v>
      </c>
      <c r="C85">
        <v>1212</v>
      </c>
      <c r="D85">
        <v>1</v>
      </c>
      <c r="E85">
        <v>1</v>
      </c>
      <c r="F85" t="s">
        <v>707</v>
      </c>
      <c r="G85" t="s">
        <v>708</v>
      </c>
      <c r="H85" s="1" t="s">
        <v>203</v>
      </c>
      <c r="I85" s="1" t="s">
        <v>136</v>
      </c>
      <c r="J85" s="1" t="s">
        <v>107</v>
      </c>
      <c r="K85" s="1" t="s">
        <v>709</v>
      </c>
      <c r="L85" s="1">
        <v>23901</v>
      </c>
      <c r="M85" s="267">
        <v>-1253</v>
      </c>
      <c r="N85" s="267">
        <v>1159.03</v>
      </c>
      <c r="O85" s="86"/>
      <c r="P85" s="86"/>
    </row>
    <row r="86" spans="1:16">
      <c r="A86">
        <v>101</v>
      </c>
      <c r="B86">
        <v>34520</v>
      </c>
      <c r="C86">
        <v>1212</v>
      </c>
      <c r="D86">
        <v>1</v>
      </c>
      <c r="E86">
        <v>1</v>
      </c>
      <c r="F86" t="s">
        <v>710</v>
      </c>
      <c r="G86" t="s">
        <v>182</v>
      </c>
      <c r="H86" s="1" t="s">
        <v>236</v>
      </c>
      <c r="I86" s="1" t="s">
        <v>237</v>
      </c>
      <c r="J86" s="1" t="s">
        <v>107</v>
      </c>
      <c r="K86" s="1" t="s">
        <v>711</v>
      </c>
      <c r="L86" s="1">
        <v>52799</v>
      </c>
      <c r="M86" s="267">
        <v>-884</v>
      </c>
      <c r="N86" s="267">
        <v>817.7</v>
      </c>
      <c r="O86" s="86"/>
      <c r="P86" s="86"/>
    </row>
    <row r="87" spans="1:16">
      <c r="A87">
        <v>101</v>
      </c>
      <c r="B87">
        <v>34531</v>
      </c>
      <c r="C87">
        <v>1212</v>
      </c>
      <c r="D87">
        <v>1</v>
      </c>
      <c r="E87">
        <v>1</v>
      </c>
      <c r="F87" t="s">
        <v>712</v>
      </c>
      <c r="G87" t="s">
        <v>182</v>
      </c>
      <c r="H87" s="1" t="s">
        <v>236</v>
      </c>
      <c r="I87" s="1" t="s">
        <v>237</v>
      </c>
      <c r="J87" s="1" t="s">
        <v>107</v>
      </c>
      <c r="K87" s="1" t="s">
        <v>711</v>
      </c>
      <c r="L87" s="1">
        <v>52810</v>
      </c>
      <c r="M87" s="267">
        <v>-884</v>
      </c>
      <c r="N87" s="267">
        <v>817.7</v>
      </c>
      <c r="O87" s="86"/>
      <c r="P87" s="86"/>
    </row>
    <row r="88" spans="1:16">
      <c r="A88">
        <v>101</v>
      </c>
      <c r="B88">
        <v>34594</v>
      </c>
      <c r="C88">
        <v>1212</v>
      </c>
      <c r="D88">
        <v>2</v>
      </c>
      <c r="E88">
        <v>1</v>
      </c>
      <c r="F88" t="s">
        <v>713</v>
      </c>
      <c r="G88" t="s">
        <v>207</v>
      </c>
      <c r="H88" s="1" t="s">
        <v>193</v>
      </c>
      <c r="I88" s="1" t="s">
        <v>240</v>
      </c>
      <c r="J88" s="1" t="s">
        <v>714</v>
      </c>
      <c r="K88" s="1" t="s">
        <v>715</v>
      </c>
      <c r="L88" s="1">
        <v>3768</v>
      </c>
      <c r="M88" s="267">
        <v>-686.4</v>
      </c>
      <c r="N88" s="267">
        <v>612.04</v>
      </c>
      <c r="O88" s="86"/>
      <c r="P88" s="86"/>
    </row>
    <row r="89" spans="1:16">
      <c r="A89">
        <v>101</v>
      </c>
      <c r="B89">
        <v>34627</v>
      </c>
      <c r="C89">
        <v>1212</v>
      </c>
      <c r="D89">
        <v>1</v>
      </c>
      <c r="E89">
        <v>1</v>
      </c>
      <c r="F89" t="s">
        <v>716</v>
      </c>
      <c r="G89" t="s">
        <v>185</v>
      </c>
      <c r="H89" s="1" t="s">
        <v>203</v>
      </c>
      <c r="I89" s="1" t="s">
        <v>717</v>
      </c>
      <c r="J89" s="1" t="s">
        <v>107</v>
      </c>
      <c r="K89" s="1" t="s">
        <v>718</v>
      </c>
      <c r="L89" s="1">
        <v>24377</v>
      </c>
      <c r="M89" s="267">
        <v>-1245</v>
      </c>
      <c r="N89" s="267">
        <v>1079</v>
      </c>
      <c r="O89" s="86"/>
      <c r="P89" s="86"/>
    </row>
    <row r="90" spans="1:16">
      <c r="A90">
        <v>101</v>
      </c>
      <c r="B90">
        <v>37351</v>
      </c>
      <c r="C90">
        <v>1212</v>
      </c>
      <c r="D90">
        <v>3</v>
      </c>
      <c r="E90">
        <v>1</v>
      </c>
      <c r="F90" t="s">
        <v>719</v>
      </c>
      <c r="G90" t="s">
        <v>548</v>
      </c>
      <c r="H90" s="1" t="s">
        <v>549</v>
      </c>
      <c r="I90" s="1" t="s">
        <v>550</v>
      </c>
      <c r="J90" s="1" t="s">
        <v>720</v>
      </c>
      <c r="K90" s="1" t="s">
        <v>552</v>
      </c>
      <c r="L90" s="1">
        <v>457</v>
      </c>
      <c r="M90" s="267">
        <v>-1268.25</v>
      </c>
      <c r="N90" s="267">
        <v>877.21</v>
      </c>
      <c r="O90" s="86"/>
      <c r="P90" s="86"/>
    </row>
    <row r="91" spans="1:16">
      <c r="A91">
        <v>204</v>
      </c>
      <c r="B91">
        <v>3139</v>
      </c>
      <c r="C91">
        <v>1212</v>
      </c>
      <c r="D91">
        <v>24</v>
      </c>
      <c r="E91">
        <v>2</v>
      </c>
      <c r="F91" t="s">
        <v>721</v>
      </c>
      <c r="G91" t="s">
        <v>722</v>
      </c>
      <c r="H91" s="1" t="s">
        <v>723</v>
      </c>
      <c r="I91" s="1" t="s">
        <v>724</v>
      </c>
      <c r="J91" s="1">
        <v>35091</v>
      </c>
      <c r="K91" s="1" t="s">
        <v>725</v>
      </c>
      <c r="L91" s="1">
        <v>1539</v>
      </c>
      <c r="M91" s="267">
        <v>-6450</v>
      </c>
      <c r="N91" s="267">
        <v>6450</v>
      </c>
      <c r="O91" s="86"/>
      <c r="P91" s="86"/>
    </row>
    <row r="92" spans="1:16">
      <c r="A92">
        <v>204</v>
      </c>
      <c r="B92">
        <v>3140</v>
      </c>
      <c r="C92">
        <v>1212</v>
      </c>
      <c r="D92">
        <v>24</v>
      </c>
      <c r="E92">
        <v>2</v>
      </c>
      <c r="F92" t="s">
        <v>726</v>
      </c>
      <c r="G92" t="s">
        <v>722</v>
      </c>
      <c r="H92" s="1" t="s">
        <v>723</v>
      </c>
      <c r="I92" s="1" t="s">
        <v>724</v>
      </c>
      <c r="J92" s="1">
        <v>33336</v>
      </c>
      <c r="K92" s="1" t="s">
        <v>725</v>
      </c>
      <c r="L92" s="1">
        <v>1539</v>
      </c>
      <c r="M92" s="267">
        <v>-6450</v>
      </c>
      <c r="N92" s="267">
        <v>6450</v>
      </c>
      <c r="O92" s="86"/>
      <c r="P92" s="86"/>
    </row>
    <row r="93" spans="1:16">
      <c r="A93">
        <v>204</v>
      </c>
      <c r="B93">
        <v>3457</v>
      </c>
      <c r="C93">
        <v>1212</v>
      </c>
      <c r="D93">
        <v>3</v>
      </c>
      <c r="E93">
        <v>2</v>
      </c>
      <c r="F93" t="s">
        <v>730</v>
      </c>
      <c r="G93" t="s">
        <v>727</v>
      </c>
      <c r="H93" s="1" t="s">
        <v>194</v>
      </c>
      <c r="I93" s="1" t="s">
        <v>195</v>
      </c>
      <c r="J93" s="1" t="s">
        <v>728</v>
      </c>
      <c r="K93" s="1" t="s">
        <v>729</v>
      </c>
      <c r="L93" s="1">
        <v>725</v>
      </c>
      <c r="M93" s="267">
        <v>-2995</v>
      </c>
      <c r="N93" s="267">
        <v>2995</v>
      </c>
      <c r="O93" s="86"/>
      <c r="P93" s="86"/>
    </row>
    <row r="94" spans="1:16">
      <c r="A94">
        <v>204</v>
      </c>
      <c r="B94">
        <v>3525</v>
      </c>
      <c r="C94">
        <v>1212</v>
      </c>
      <c r="D94">
        <v>2</v>
      </c>
      <c r="E94">
        <v>2</v>
      </c>
      <c r="F94" t="s">
        <v>731</v>
      </c>
      <c r="G94" t="s">
        <v>179</v>
      </c>
      <c r="H94" s="1" t="s">
        <v>180</v>
      </c>
      <c r="I94" s="1" t="s">
        <v>732</v>
      </c>
      <c r="J94" s="1" t="s">
        <v>733</v>
      </c>
      <c r="K94" s="1" t="s">
        <v>734</v>
      </c>
      <c r="L94" s="1">
        <v>65145</v>
      </c>
      <c r="M94" s="267">
        <v>-1999</v>
      </c>
      <c r="N94" s="267">
        <v>1999</v>
      </c>
      <c r="O94" s="86"/>
      <c r="P94" s="86"/>
    </row>
    <row r="95" spans="1:16">
      <c r="A95">
        <v>204</v>
      </c>
      <c r="B95">
        <v>3775</v>
      </c>
      <c r="C95">
        <v>1212</v>
      </c>
      <c r="D95">
        <v>2</v>
      </c>
      <c r="E95">
        <v>2</v>
      </c>
      <c r="F95" t="s">
        <v>735</v>
      </c>
      <c r="G95" t="s">
        <v>736</v>
      </c>
      <c r="H95" s="1" t="s">
        <v>737</v>
      </c>
      <c r="I95" s="1">
        <v>4220</v>
      </c>
      <c r="J95" s="1" t="s">
        <v>738</v>
      </c>
      <c r="K95" s="1" t="s">
        <v>739</v>
      </c>
      <c r="L95" s="1">
        <v>2154</v>
      </c>
      <c r="M95" s="267">
        <v>-1000</v>
      </c>
      <c r="N95" s="267">
        <v>1000</v>
      </c>
      <c r="O95" s="86"/>
      <c r="P95" s="86"/>
    </row>
    <row r="96" spans="1:16">
      <c r="A96">
        <v>204</v>
      </c>
      <c r="B96">
        <v>3776</v>
      </c>
      <c r="C96">
        <v>1212</v>
      </c>
      <c r="D96">
        <v>2</v>
      </c>
      <c r="E96">
        <v>2</v>
      </c>
      <c r="F96" t="s">
        <v>740</v>
      </c>
      <c r="G96" t="s">
        <v>736</v>
      </c>
      <c r="H96" s="1" t="s">
        <v>737</v>
      </c>
      <c r="I96" s="1">
        <v>4220</v>
      </c>
      <c r="J96" s="1" t="s">
        <v>741</v>
      </c>
      <c r="K96" s="1" t="s">
        <v>739</v>
      </c>
      <c r="L96" s="1">
        <v>2154</v>
      </c>
      <c r="M96" s="267">
        <v>-1000</v>
      </c>
      <c r="N96" s="267">
        <v>1000</v>
      </c>
      <c r="O96" s="86"/>
      <c r="P96" s="86"/>
    </row>
    <row r="97" spans="1:16">
      <c r="A97">
        <v>204</v>
      </c>
      <c r="B97">
        <v>3777</v>
      </c>
      <c r="C97">
        <v>1212</v>
      </c>
      <c r="D97">
        <v>2</v>
      </c>
      <c r="E97">
        <v>2</v>
      </c>
      <c r="F97" t="s">
        <v>742</v>
      </c>
      <c r="G97" t="s">
        <v>736</v>
      </c>
      <c r="H97" s="1" t="s">
        <v>737</v>
      </c>
      <c r="I97" s="1" t="s">
        <v>124</v>
      </c>
      <c r="J97" s="1" t="s">
        <v>743</v>
      </c>
      <c r="K97" s="1" t="s">
        <v>739</v>
      </c>
      <c r="L97" s="1">
        <v>2154</v>
      </c>
      <c r="M97" s="267">
        <v>-1000</v>
      </c>
      <c r="N97" s="267">
        <v>1000</v>
      </c>
      <c r="O97" s="86"/>
      <c r="P97" s="86"/>
    </row>
    <row r="98" spans="1:16">
      <c r="A98">
        <v>204</v>
      </c>
      <c r="B98">
        <v>3778</v>
      </c>
      <c r="C98">
        <v>1212</v>
      </c>
      <c r="D98">
        <v>2</v>
      </c>
      <c r="E98">
        <v>2</v>
      </c>
      <c r="F98" t="s">
        <v>744</v>
      </c>
      <c r="G98" t="s">
        <v>155</v>
      </c>
      <c r="H98" s="1" t="s">
        <v>737</v>
      </c>
      <c r="I98" s="1" t="s">
        <v>124</v>
      </c>
      <c r="J98" s="1" t="s">
        <v>745</v>
      </c>
      <c r="K98" s="1" t="s">
        <v>739</v>
      </c>
      <c r="L98" s="1">
        <v>2154</v>
      </c>
      <c r="M98" s="267">
        <v>-1000</v>
      </c>
      <c r="N98" s="267">
        <v>1000</v>
      </c>
      <c r="O98" s="86"/>
      <c r="P98" s="86"/>
    </row>
    <row r="99" spans="1:16">
      <c r="A99">
        <v>204</v>
      </c>
      <c r="B99">
        <v>3779</v>
      </c>
      <c r="C99">
        <v>1212</v>
      </c>
      <c r="D99">
        <v>2</v>
      </c>
      <c r="E99">
        <v>2</v>
      </c>
      <c r="F99" t="s">
        <v>746</v>
      </c>
      <c r="G99" t="s">
        <v>155</v>
      </c>
      <c r="H99" s="1" t="s">
        <v>737</v>
      </c>
      <c r="I99" s="1" t="s">
        <v>124</v>
      </c>
      <c r="J99" s="1" t="s">
        <v>747</v>
      </c>
      <c r="K99" s="1" t="s">
        <v>739</v>
      </c>
      <c r="L99" s="1">
        <v>2154</v>
      </c>
      <c r="M99" s="267">
        <v>-1000</v>
      </c>
      <c r="N99" s="267">
        <v>1000</v>
      </c>
      <c r="O99" s="86"/>
      <c r="P99" s="86"/>
    </row>
    <row r="100" spans="1:16">
      <c r="A100">
        <v>204</v>
      </c>
      <c r="B100">
        <v>3780</v>
      </c>
      <c r="C100">
        <v>1212</v>
      </c>
      <c r="D100">
        <v>2</v>
      </c>
      <c r="E100">
        <v>2</v>
      </c>
      <c r="F100" t="s">
        <v>748</v>
      </c>
      <c r="G100" t="s">
        <v>736</v>
      </c>
      <c r="H100" s="1" t="s">
        <v>737</v>
      </c>
      <c r="I100" s="1" t="s">
        <v>124</v>
      </c>
      <c r="J100" s="1" t="s">
        <v>749</v>
      </c>
      <c r="K100" s="1" t="s">
        <v>739</v>
      </c>
      <c r="L100" s="1">
        <v>2154</v>
      </c>
      <c r="M100" s="267">
        <v>-1000</v>
      </c>
      <c r="N100" s="267">
        <v>1000</v>
      </c>
      <c r="O100" s="86"/>
      <c r="P100" s="86"/>
    </row>
    <row r="101" spans="1:16">
      <c r="A101">
        <v>204</v>
      </c>
      <c r="B101">
        <v>3781</v>
      </c>
      <c r="C101">
        <v>1212</v>
      </c>
      <c r="D101">
        <v>2</v>
      </c>
      <c r="E101">
        <v>2</v>
      </c>
      <c r="F101" t="s">
        <v>750</v>
      </c>
      <c r="G101" t="s">
        <v>736</v>
      </c>
      <c r="H101" s="1" t="s">
        <v>737</v>
      </c>
      <c r="I101" s="1" t="s">
        <v>124</v>
      </c>
      <c r="J101" s="1" t="s">
        <v>751</v>
      </c>
      <c r="K101" s="1" t="s">
        <v>739</v>
      </c>
      <c r="L101" s="1">
        <v>2154</v>
      </c>
      <c r="M101" s="267">
        <v>-1000</v>
      </c>
      <c r="N101" s="267">
        <v>1000</v>
      </c>
      <c r="O101" s="86"/>
      <c r="P101" s="86"/>
    </row>
    <row r="102" spans="1:16">
      <c r="A102">
        <v>204</v>
      </c>
      <c r="B102">
        <v>3782</v>
      </c>
      <c r="C102">
        <v>1212</v>
      </c>
      <c r="D102">
        <v>2</v>
      </c>
      <c r="E102">
        <v>2</v>
      </c>
      <c r="F102" t="s">
        <v>752</v>
      </c>
      <c r="G102" t="s">
        <v>736</v>
      </c>
      <c r="H102" s="1" t="s">
        <v>737</v>
      </c>
      <c r="I102" s="1" t="s">
        <v>124</v>
      </c>
      <c r="J102" s="1" t="s">
        <v>751</v>
      </c>
      <c r="K102" s="1" t="s">
        <v>739</v>
      </c>
      <c r="L102" s="1">
        <v>2154</v>
      </c>
      <c r="M102" s="267">
        <v>-1000</v>
      </c>
      <c r="N102" s="267">
        <v>1000</v>
      </c>
      <c r="O102" s="86"/>
      <c r="P102" s="86"/>
    </row>
    <row r="103" spans="1:16">
      <c r="A103">
        <v>204</v>
      </c>
      <c r="B103">
        <v>3783</v>
      </c>
      <c r="C103">
        <v>1212</v>
      </c>
      <c r="D103">
        <v>2</v>
      </c>
      <c r="E103">
        <v>2</v>
      </c>
      <c r="F103" t="s">
        <v>753</v>
      </c>
      <c r="G103" t="s">
        <v>736</v>
      </c>
      <c r="H103" s="1" t="s">
        <v>737</v>
      </c>
      <c r="I103" s="1" t="s">
        <v>124</v>
      </c>
      <c r="J103" s="1" t="s">
        <v>754</v>
      </c>
      <c r="K103" s="1" t="s">
        <v>739</v>
      </c>
      <c r="L103" s="1">
        <v>2154</v>
      </c>
      <c r="M103" s="267">
        <v>-1000</v>
      </c>
      <c r="N103" s="267">
        <v>1000</v>
      </c>
      <c r="O103" s="86"/>
      <c r="P103" s="86"/>
    </row>
    <row r="104" spans="1:16">
      <c r="A104">
        <v>204</v>
      </c>
      <c r="B104">
        <v>3784</v>
      </c>
      <c r="C104">
        <v>1212</v>
      </c>
      <c r="D104">
        <v>2</v>
      </c>
      <c r="E104">
        <v>2</v>
      </c>
      <c r="F104" t="s">
        <v>755</v>
      </c>
      <c r="G104" t="s">
        <v>736</v>
      </c>
      <c r="H104" s="1" t="s">
        <v>737</v>
      </c>
      <c r="I104" s="1" t="s">
        <v>124</v>
      </c>
      <c r="J104" s="1" t="s">
        <v>756</v>
      </c>
      <c r="K104" s="1" t="s">
        <v>739</v>
      </c>
      <c r="L104" s="1">
        <v>2154</v>
      </c>
      <c r="M104" s="267">
        <v>-1000</v>
      </c>
      <c r="N104" s="267">
        <v>1000</v>
      </c>
      <c r="O104" s="86"/>
      <c r="P104" s="86"/>
    </row>
    <row r="105" spans="1:16">
      <c r="A105">
        <v>204</v>
      </c>
      <c r="B105">
        <v>3925</v>
      </c>
      <c r="C105">
        <v>1212</v>
      </c>
      <c r="D105">
        <v>2</v>
      </c>
      <c r="E105">
        <v>2</v>
      </c>
      <c r="F105" t="s">
        <v>757</v>
      </c>
      <c r="G105" t="s">
        <v>207</v>
      </c>
      <c r="H105" s="1" t="s">
        <v>193</v>
      </c>
      <c r="I105" s="1" t="s">
        <v>758</v>
      </c>
      <c r="J105" s="1">
        <v>2449425</v>
      </c>
      <c r="K105" s="1" t="s">
        <v>759</v>
      </c>
      <c r="L105" s="1">
        <v>16892</v>
      </c>
      <c r="M105" s="267">
        <v>-694.95</v>
      </c>
      <c r="N105" s="267">
        <v>631.25</v>
      </c>
      <c r="O105" s="86"/>
      <c r="P105" s="86"/>
    </row>
    <row r="106" spans="1:16">
      <c r="A106">
        <v>204</v>
      </c>
      <c r="B106">
        <v>3926</v>
      </c>
      <c r="C106">
        <v>1212</v>
      </c>
      <c r="D106">
        <v>2</v>
      </c>
      <c r="E106">
        <v>2</v>
      </c>
      <c r="F106" t="s">
        <v>760</v>
      </c>
      <c r="G106" t="s">
        <v>207</v>
      </c>
      <c r="H106" s="1" t="s">
        <v>193</v>
      </c>
      <c r="I106" s="1" t="s">
        <v>758</v>
      </c>
      <c r="J106" s="1" t="s">
        <v>761</v>
      </c>
      <c r="K106" s="1" t="s">
        <v>759</v>
      </c>
      <c r="L106" s="1">
        <v>16892</v>
      </c>
      <c r="M106" s="267">
        <v>-694.95</v>
      </c>
      <c r="N106" s="267">
        <v>631.25</v>
      </c>
      <c r="O106" s="86"/>
      <c r="P106" s="86"/>
    </row>
    <row r="107" spans="1:16">
      <c r="A107">
        <v>204</v>
      </c>
      <c r="B107">
        <v>3927</v>
      </c>
      <c r="C107">
        <v>1212</v>
      </c>
      <c r="D107">
        <v>2</v>
      </c>
      <c r="E107">
        <v>2</v>
      </c>
      <c r="F107" t="s">
        <v>762</v>
      </c>
      <c r="G107" t="s">
        <v>207</v>
      </c>
      <c r="H107" s="1" t="s">
        <v>193</v>
      </c>
      <c r="I107" s="1" t="s">
        <v>758</v>
      </c>
      <c r="J107" s="1">
        <v>2383970</v>
      </c>
      <c r="K107" s="1" t="s">
        <v>759</v>
      </c>
      <c r="L107" s="1">
        <v>16892</v>
      </c>
      <c r="M107" s="267">
        <v>-694.95</v>
      </c>
      <c r="N107" s="267">
        <v>631.25</v>
      </c>
      <c r="O107" s="86"/>
      <c r="P107" s="86"/>
    </row>
    <row r="108" spans="1:16">
      <c r="A108">
        <v>204</v>
      </c>
      <c r="B108">
        <v>3973</v>
      </c>
      <c r="C108">
        <v>1212</v>
      </c>
      <c r="D108">
        <v>1</v>
      </c>
      <c r="E108">
        <v>2</v>
      </c>
      <c r="F108" t="s">
        <v>763</v>
      </c>
      <c r="G108" t="s">
        <v>764</v>
      </c>
      <c r="H108" s="1" t="s">
        <v>124</v>
      </c>
      <c r="I108" s="1" t="s">
        <v>124</v>
      </c>
      <c r="J108" s="1" t="s">
        <v>765</v>
      </c>
      <c r="K108" s="1" t="s">
        <v>766</v>
      </c>
      <c r="L108" s="1">
        <v>25</v>
      </c>
      <c r="M108" s="267">
        <v>-4.63</v>
      </c>
      <c r="N108" s="267">
        <v>4.63</v>
      </c>
      <c r="O108" s="86"/>
      <c r="P108" s="86"/>
    </row>
    <row r="109" spans="1:16">
      <c r="A109">
        <v>204</v>
      </c>
      <c r="B109">
        <v>4002</v>
      </c>
      <c r="C109">
        <v>1212</v>
      </c>
      <c r="D109">
        <v>1</v>
      </c>
      <c r="E109">
        <v>2</v>
      </c>
      <c r="F109" t="s">
        <v>767</v>
      </c>
      <c r="G109" t="s">
        <v>768</v>
      </c>
      <c r="H109" s="1" t="s">
        <v>124</v>
      </c>
      <c r="I109" s="1">
        <v>620</v>
      </c>
      <c r="J109" s="1" t="s">
        <v>125</v>
      </c>
      <c r="K109" s="1" t="s">
        <v>769</v>
      </c>
      <c r="L109" s="1">
        <v>596</v>
      </c>
      <c r="M109" s="267">
        <v>-1160</v>
      </c>
      <c r="N109" s="267">
        <v>986</v>
      </c>
      <c r="O109" s="86"/>
      <c r="P109" s="86"/>
    </row>
    <row r="110" spans="1:16">
      <c r="A110">
        <v>204</v>
      </c>
      <c r="B110">
        <v>4377</v>
      </c>
      <c r="C110">
        <v>1212</v>
      </c>
      <c r="D110">
        <v>2</v>
      </c>
      <c r="E110">
        <v>2</v>
      </c>
      <c r="F110" t="s">
        <v>770</v>
      </c>
      <c r="G110" t="s">
        <v>207</v>
      </c>
      <c r="H110" s="1" t="s">
        <v>193</v>
      </c>
      <c r="I110" s="1" t="s">
        <v>771</v>
      </c>
      <c r="J110" s="1" t="s">
        <v>772</v>
      </c>
      <c r="K110" s="1" t="s">
        <v>773</v>
      </c>
      <c r="L110" s="1">
        <v>1818</v>
      </c>
      <c r="M110" s="267">
        <v>-1019</v>
      </c>
      <c r="N110" s="267">
        <v>551.96</v>
      </c>
      <c r="O110" s="86"/>
      <c r="P110" s="86"/>
    </row>
    <row r="111" spans="1:16">
      <c r="A111">
        <v>204</v>
      </c>
      <c r="B111">
        <v>4526</v>
      </c>
      <c r="C111">
        <v>1212</v>
      </c>
      <c r="D111">
        <v>7</v>
      </c>
      <c r="E111">
        <v>2</v>
      </c>
      <c r="F111" t="s">
        <v>774</v>
      </c>
      <c r="G111" t="s">
        <v>775</v>
      </c>
      <c r="H111" s="1" t="s">
        <v>776</v>
      </c>
      <c r="I111" s="1" t="s">
        <v>124</v>
      </c>
      <c r="J111" s="1" t="s">
        <v>125</v>
      </c>
      <c r="K111" s="1" t="s">
        <v>777</v>
      </c>
      <c r="L111" s="1">
        <v>749</v>
      </c>
      <c r="M111" s="267">
        <v>-3195</v>
      </c>
      <c r="N111" s="267">
        <v>1411.13</v>
      </c>
      <c r="O111" s="86"/>
      <c r="P111" s="86"/>
    </row>
    <row r="112" spans="1:16">
      <c r="A112">
        <v>204</v>
      </c>
      <c r="B112">
        <v>1219</v>
      </c>
      <c r="C112">
        <v>1212</v>
      </c>
      <c r="D112">
        <v>2</v>
      </c>
      <c r="E112">
        <v>2</v>
      </c>
      <c r="F112" t="s">
        <v>778</v>
      </c>
      <c r="G112" t="s">
        <v>150</v>
      </c>
      <c r="H112" s="1" t="s">
        <v>174</v>
      </c>
      <c r="I112" s="1" t="s">
        <v>779</v>
      </c>
      <c r="J112" s="1">
        <v>782174759</v>
      </c>
      <c r="K112" s="1" t="s">
        <v>780</v>
      </c>
      <c r="L112" s="1">
        <v>799</v>
      </c>
      <c r="M112" s="267">
        <v>-145</v>
      </c>
      <c r="N112" s="267">
        <v>145</v>
      </c>
      <c r="O112" s="86"/>
      <c r="P112" s="86"/>
    </row>
    <row r="113" spans="1:16">
      <c r="A113">
        <v>204</v>
      </c>
      <c r="B113">
        <v>1836</v>
      </c>
      <c r="C113">
        <v>1212</v>
      </c>
      <c r="D113">
        <v>1</v>
      </c>
      <c r="E113">
        <v>2</v>
      </c>
      <c r="F113" t="s">
        <v>781</v>
      </c>
      <c r="G113" t="s">
        <v>782</v>
      </c>
      <c r="H113" s="1" t="s">
        <v>783</v>
      </c>
      <c r="I113" s="1" t="s">
        <v>124</v>
      </c>
      <c r="J113" s="1">
        <v>9305327247</v>
      </c>
      <c r="K113" s="1" t="s">
        <v>784</v>
      </c>
      <c r="L113" s="1">
        <v>1355</v>
      </c>
      <c r="M113" s="267">
        <v>-170.85</v>
      </c>
      <c r="N113" s="267">
        <v>170.85</v>
      </c>
      <c r="O113" s="86"/>
      <c r="P113" s="86"/>
    </row>
    <row r="114" spans="1:16">
      <c r="A114">
        <v>204</v>
      </c>
      <c r="B114">
        <v>1886</v>
      </c>
      <c r="C114">
        <v>1212</v>
      </c>
      <c r="D114">
        <v>1</v>
      </c>
      <c r="E114">
        <v>2</v>
      </c>
      <c r="F114" t="s">
        <v>785</v>
      </c>
      <c r="G114" t="s">
        <v>152</v>
      </c>
      <c r="H114" s="1" t="s">
        <v>124</v>
      </c>
      <c r="I114" s="1">
        <v>201</v>
      </c>
      <c r="J114" s="1" t="s">
        <v>125</v>
      </c>
      <c r="K114" s="1" t="s">
        <v>786</v>
      </c>
      <c r="L114" s="1">
        <v>3481</v>
      </c>
      <c r="M114" s="267">
        <v>-367.63</v>
      </c>
      <c r="N114" s="267">
        <v>367.63</v>
      </c>
      <c r="O114" s="86"/>
      <c r="P114" s="86"/>
    </row>
    <row r="115" spans="1:16">
      <c r="A115">
        <v>204</v>
      </c>
      <c r="B115">
        <v>2709</v>
      </c>
      <c r="C115">
        <v>1212</v>
      </c>
      <c r="D115">
        <v>1</v>
      </c>
      <c r="E115">
        <v>2</v>
      </c>
      <c r="F115" t="s">
        <v>787</v>
      </c>
      <c r="G115" t="s">
        <v>788</v>
      </c>
      <c r="H115" s="1" t="s">
        <v>124</v>
      </c>
      <c r="I115" s="1" t="s">
        <v>124</v>
      </c>
      <c r="J115" s="1" t="s">
        <v>125</v>
      </c>
      <c r="K115" s="1" t="s">
        <v>789</v>
      </c>
      <c r="L115" s="1">
        <v>350</v>
      </c>
      <c r="M115" s="267">
        <v>-1</v>
      </c>
      <c r="N115" s="267">
        <v>1</v>
      </c>
      <c r="O115" s="86"/>
      <c r="P115" s="86"/>
    </row>
    <row r="116" spans="1:16">
      <c r="A116">
        <v>204</v>
      </c>
      <c r="B116">
        <v>2763</v>
      </c>
      <c r="C116">
        <v>1212</v>
      </c>
      <c r="D116">
        <v>24</v>
      </c>
      <c r="E116">
        <v>2</v>
      </c>
      <c r="F116" t="s">
        <v>790</v>
      </c>
      <c r="G116" t="s">
        <v>791</v>
      </c>
      <c r="H116" s="1" t="s">
        <v>124</v>
      </c>
      <c r="I116" s="1" t="s">
        <v>124</v>
      </c>
      <c r="J116" s="1" t="s">
        <v>125</v>
      </c>
      <c r="K116" s="1" t="s">
        <v>789</v>
      </c>
      <c r="L116" s="1">
        <v>350</v>
      </c>
      <c r="M116" s="267">
        <v>-748.67</v>
      </c>
      <c r="N116" s="267">
        <v>748.67</v>
      </c>
      <c r="O116" s="86"/>
      <c r="P116" s="86"/>
    </row>
    <row r="117" spans="1:16">
      <c r="A117">
        <v>204</v>
      </c>
      <c r="B117">
        <v>2765</v>
      </c>
      <c r="C117">
        <v>1212</v>
      </c>
      <c r="D117">
        <v>24</v>
      </c>
      <c r="E117">
        <v>2</v>
      </c>
      <c r="F117" t="s">
        <v>792</v>
      </c>
      <c r="G117" t="s">
        <v>791</v>
      </c>
      <c r="H117" s="1" t="s">
        <v>124</v>
      </c>
      <c r="I117" s="1" t="s">
        <v>124</v>
      </c>
      <c r="J117" s="1" t="s">
        <v>125</v>
      </c>
      <c r="K117" s="1" t="s">
        <v>789</v>
      </c>
      <c r="L117" s="1">
        <v>350</v>
      </c>
      <c r="M117" s="267">
        <v>-748.67</v>
      </c>
      <c r="N117" s="267">
        <v>748.67</v>
      </c>
      <c r="O117" s="86"/>
      <c r="P117" s="86"/>
    </row>
    <row r="118" spans="1:16">
      <c r="A118">
        <v>204</v>
      </c>
      <c r="B118">
        <v>2770</v>
      </c>
      <c r="C118">
        <v>1212</v>
      </c>
      <c r="D118">
        <v>24</v>
      </c>
      <c r="E118">
        <v>2</v>
      </c>
      <c r="F118" t="s">
        <v>793</v>
      </c>
      <c r="G118" t="s">
        <v>791</v>
      </c>
      <c r="H118" s="1" t="s">
        <v>124</v>
      </c>
      <c r="I118" s="1" t="s">
        <v>124</v>
      </c>
      <c r="J118" s="1" t="s">
        <v>125</v>
      </c>
      <c r="K118" s="1" t="s">
        <v>789</v>
      </c>
      <c r="L118" s="1">
        <v>350</v>
      </c>
      <c r="M118" s="267">
        <v>-42.05</v>
      </c>
      <c r="N118" s="267">
        <v>42.05</v>
      </c>
      <c r="O118" s="86"/>
      <c r="P118" s="86"/>
    </row>
    <row r="119" spans="1:16">
      <c r="A119">
        <v>204</v>
      </c>
      <c r="B119">
        <v>2829</v>
      </c>
      <c r="C119">
        <v>1212</v>
      </c>
      <c r="D119">
        <v>1</v>
      </c>
      <c r="E119">
        <v>2</v>
      </c>
      <c r="F119" t="s">
        <v>794</v>
      </c>
      <c r="G119" t="s">
        <v>199</v>
      </c>
      <c r="H119" s="1" t="s">
        <v>124</v>
      </c>
      <c r="I119" s="1" t="s">
        <v>124</v>
      </c>
      <c r="J119" s="1" t="s">
        <v>125</v>
      </c>
      <c r="K119" s="1" t="s">
        <v>789</v>
      </c>
      <c r="L119" s="1">
        <v>350</v>
      </c>
      <c r="M119" s="267">
        <v>-56.5</v>
      </c>
      <c r="N119" s="267">
        <v>56.5</v>
      </c>
      <c r="O119" s="86"/>
      <c r="P119" s="86"/>
    </row>
    <row r="120" spans="1:16">
      <c r="A120">
        <v>204</v>
      </c>
      <c r="B120">
        <v>2948</v>
      </c>
      <c r="C120">
        <v>1212</v>
      </c>
      <c r="D120">
        <v>2</v>
      </c>
      <c r="E120">
        <v>2</v>
      </c>
      <c r="F120" t="s">
        <v>795</v>
      </c>
      <c r="G120" t="s">
        <v>796</v>
      </c>
      <c r="H120" s="1" t="s">
        <v>737</v>
      </c>
      <c r="I120" s="1" t="s">
        <v>797</v>
      </c>
      <c r="J120" s="1" t="s">
        <v>125</v>
      </c>
      <c r="K120" s="1" t="s">
        <v>798</v>
      </c>
      <c r="L120" s="1">
        <v>4822</v>
      </c>
      <c r="M120" s="267">
        <v>-129697.91</v>
      </c>
      <c r="N120" s="267">
        <v>129697.91</v>
      </c>
      <c r="O120" s="86"/>
      <c r="P120" s="86"/>
    </row>
    <row r="121" spans="1:16">
      <c r="A121">
        <v>204</v>
      </c>
      <c r="B121">
        <v>3138</v>
      </c>
      <c r="C121">
        <v>1212</v>
      </c>
      <c r="D121">
        <v>24</v>
      </c>
      <c r="E121">
        <v>2</v>
      </c>
      <c r="F121" t="s">
        <v>799</v>
      </c>
      <c r="G121" t="s">
        <v>722</v>
      </c>
      <c r="H121" s="1" t="s">
        <v>723</v>
      </c>
      <c r="I121" s="1" t="s">
        <v>724</v>
      </c>
      <c r="J121" s="1">
        <v>33711</v>
      </c>
      <c r="K121" s="1" t="s">
        <v>725</v>
      </c>
      <c r="L121" s="1">
        <v>1539</v>
      </c>
      <c r="M121" s="267">
        <v>-6450</v>
      </c>
      <c r="N121" s="267">
        <v>6450</v>
      </c>
      <c r="O121" s="86"/>
      <c r="P121" s="86"/>
    </row>
    <row r="122" spans="1:16">
      <c r="A122">
        <v>209</v>
      </c>
      <c r="B122">
        <v>2936</v>
      </c>
      <c r="C122">
        <v>1212</v>
      </c>
      <c r="D122">
        <v>1</v>
      </c>
      <c r="E122">
        <v>1</v>
      </c>
      <c r="F122" t="s">
        <v>800</v>
      </c>
      <c r="G122" t="s">
        <v>801</v>
      </c>
      <c r="H122" s="1" t="s">
        <v>802</v>
      </c>
      <c r="I122" s="1" t="s">
        <v>803</v>
      </c>
      <c r="J122" s="1" t="s">
        <v>804</v>
      </c>
      <c r="K122" s="1" t="s">
        <v>805</v>
      </c>
      <c r="L122" s="1" t="s">
        <v>806</v>
      </c>
      <c r="M122" s="267">
        <v>-7825</v>
      </c>
      <c r="N122" s="267">
        <v>7825</v>
      </c>
      <c r="O122" s="86"/>
      <c r="P122" s="86"/>
    </row>
    <row r="123" spans="1:16">
      <c r="A123">
        <v>301</v>
      </c>
      <c r="B123">
        <v>3051</v>
      </c>
      <c r="C123">
        <v>1212</v>
      </c>
      <c r="D123">
        <v>7</v>
      </c>
      <c r="E123">
        <v>1</v>
      </c>
      <c r="F123" t="s">
        <v>807</v>
      </c>
      <c r="G123" t="s">
        <v>170</v>
      </c>
      <c r="H123" s="1" t="s">
        <v>171</v>
      </c>
      <c r="I123" s="1" t="s">
        <v>136</v>
      </c>
      <c r="J123" s="1" t="s">
        <v>107</v>
      </c>
      <c r="K123" s="1" t="s">
        <v>789</v>
      </c>
      <c r="L123" s="1">
        <v>347</v>
      </c>
      <c r="M123" s="267">
        <v>-352.08</v>
      </c>
      <c r="N123" s="267">
        <v>352.08</v>
      </c>
      <c r="O123" s="86"/>
      <c r="P123" s="86"/>
    </row>
    <row r="124" spans="1:16">
      <c r="A124">
        <v>301</v>
      </c>
      <c r="B124">
        <v>3050</v>
      </c>
      <c r="C124">
        <v>1212</v>
      </c>
      <c r="D124">
        <v>7</v>
      </c>
      <c r="E124">
        <v>1</v>
      </c>
      <c r="F124" t="s">
        <v>808</v>
      </c>
      <c r="G124" t="s">
        <v>170</v>
      </c>
      <c r="H124" s="1" t="s">
        <v>171</v>
      </c>
      <c r="I124" s="1" t="s">
        <v>136</v>
      </c>
      <c r="J124" s="1" t="s">
        <v>107</v>
      </c>
      <c r="K124" s="1" t="s">
        <v>789</v>
      </c>
      <c r="L124" s="1">
        <v>347</v>
      </c>
      <c r="M124" s="267">
        <v>-352.08</v>
      </c>
      <c r="N124" s="267">
        <v>352.08</v>
      </c>
      <c r="O124" s="86"/>
      <c r="P124" s="86"/>
    </row>
    <row r="125" spans="1:16">
      <c r="A125">
        <v>301</v>
      </c>
      <c r="B125">
        <v>3922</v>
      </c>
      <c r="C125">
        <v>1212</v>
      </c>
      <c r="D125">
        <v>1</v>
      </c>
      <c r="E125">
        <v>1</v>
      </c>
      <c r="F125" t="s">
        <v>809</v>
      </c>
      <c r="G125" t="s">
        <v>190</v>
      </c>
      <c r="H125" s="1" t="s">
        <v>151</v>
      </c>
      <c r="I125" s="1" t="s">
        <v>810</v>
      </c>
      <c r="J125" s="1" t="s">
        <v>811</v>
      </c>
      <c r="K125" s="1" t="s">
        <v>812</v>
      </c>
      <c r="L125" s="1">
        <v>2291</v>
      </c>
      <c r="M125" s="267">
        <v>-1020.03</v>
      </c>
      <c r="N125" s="267">
        <v>1020.03</v>
      </c>
      <c r="O125" s="86"/>
      <c r="P125" s="86"/>
    </row>
    <row r="126" spans="1:16">
      <c r="A126">
        <v>301</v>
      </c>
      <c r="B126">
        <v>1655</v>
      </c>
      <c r="C126">
        <v>1212</v>
      </c>
      <c r="D126">
        <v>1</v>
      </c>
      <c r="E126">
        <v>1</v>
      </c>
      <c r="F126" t="s">
        <v>813</v>
      </c>
      <c r="G126" t="s">
        <v>814</v>
      </c>
      <c r="H126" s="1" t="s">
        <v>139</v>
      </c>
      <c r="I126" s="1" t="s">
        <v>136</v>
      </c>
      <c r="J126" s="1" t="s">
        <v>815</v>
      </c>
      <c r="K126" s="1" t="s">
        <v>816</v>
      </c>
      <c r="L126" s="1">
        <v>84</v>
      </c>
      <c r="M126" s="267">
        <v>-59.85</v>
      </c>
      <c r="N126" s="267">
        <v>59.85</v>
      </c>
      <c r="O126" s="86"/>
      <c r="P126" s="86"/>
    </row>
    <row r="127" spans="1:16">
      <c r="A127">
        <v>301</v>
      </c>
      <c r="B127">
        <v>1879</v>
      </c>
      <c r="C127">
        <v>1212</v>
      </c>
      <c r="D127">
        <v>7</v>
      </c>
      <c r="E127">
        <v>1</v>
      </c>
      <c r="F127" t="s">
        <v>817</v>
      </c>
      <c r="G127" t="s">
        <v>818</v>
      </c>
      <c r="H127" s="1" t="s">
        <v>819</v>
      </c>
      <c r="I127" s="1" t="s">
        <v>136</v>
      </c>
      <c r="J127" s="1" t="s">
        <v>820</v>
      </c>
      <c r="K127" s="1" t="s">
        <v>364</v>
      </c>
      <c r="L127" s="1">
        <v>94</v>
      </c>
      <c r="M127" s="267">
        <v>-10.8</v>
      </c>
      <c r="N127" s="267">
        <v>10.8</v>
      </c>
      <c r="O127" s="86"/>
      <c r="P127" s="86"/>
    </row>
    <row r="128" spans="1:16">
      <c r="A128">
        <v>301</v>
      </c>
      <c r="B128">
        <v>1882</v>
      </c>
      <c r="C128">
        <v>1212</v>
      </c>
      <c r="D128">
        <v>1</v>
      </c>
      <c r="E128">
        <v>1</v>
      </c>
      <c r="F128" t="s">
        <v>821</v>
      </c>
      <c r="G128" t="s">
        <v>822</v>
      </c>
      <c r="H128" s="1" t="s">
        <v>139</v>
      </c>
      <c r="I128" s="1" t="s">
        <v>136</v>
      </c>
      <c r="J128" s="1" t="s">
        <v>823</v>
      </c>
      <c r="K128" s="1" t="s">
        <v>364</v>
      </c>
      <c r="L128" s="1">
        <v>49920</v>
      </c>
      <c r="M128" s="267">
        <v>-17.989999999999998</v>
      </c>
      <c r="N128" s="267">
        <v>17.989999999999998</v>
      </c>
      <c r="O128" s="86"/>
      <c r="P128" s="86"/>
    </row>
    <row r="129" spans="1:16">
      <c r="A129">
        <v>301</v>
      </c>
      <c r="B129">
        <v>1893</v>
      </c>
      <c r="C129">
        <v>1212</v>
      </c>
      <c r="D129">
        <v>7</v>
      </c>
      <c r="E129">
        <v>1</v>
      </c>
      <c r="F129" t="s">
        <v>824</v>
      </c>
      <c r="G129" t="s">
        <v>825</v>
      </c>
      <c r="H129" s="1" t="s">
        <v>139</v>
      </c>
      <c r="I129" s="1" t="s">
        <v>136</v>
      </c>
      <c r="J129" s="1" t="s">
        <v>826</v>
      </c>
      <c r="K129" s="1" t="s">
        <v>364</v>
      </c>
      <c r="L129" s="1">
        <v>94</v>
      </c>
      <c r="M129" s="267">
        <v>-10.8</v>
      </c>
      <c r="N129" s="267">
        <v>10.8</v>
      </c>
      <c r="O129" s="86"/>
      <c r="P129" s="86"/>
    </row>
    <row r="130" spans="1:16">
      <c r="A130">
        <v>301</v>
      </c>
      <c r="B130">
        <v>1896</v>
      </c>
      <c r="C130">
        <v>1212</v>
      </c>
      <c r="D130">
        <v>7</v>
      </c>
      <c r="E130">
        <v>1</v>
      </c>
      <c r="F130" t="s">
        <v>827</v>
      </c>
      <c r="G130" t="s">
        <v>828</v>
      </c>
      <c r="H130" s="1" t="s">
        <v>139</v>
      </c>
      <c r="I130" s="1" t="s">
        <v>136</v>
      </c>
      <c r="J130" s="1" t="s">
        <v>829</v>
      </c>
      <c r="K130" s="1" t="s">
        <v>830</v>
      </c>
      <c r="L130" s="1">
        <v>94</v>
      </c>
      <c r="M130" s="267">
        <v>-10.8</v>
      </c>
      <c r="N130" s="267">
        <v>10.8</v>
      </c>
      <c r="O130" s="86"/>
      <c r="P130" s="86"/>
    </row>
    <row r="131" spans="1:16">
      <c r="A131">
        <v>301</v>
      </c>
      <c r="B131">
        <v>2429</v>
      </c>
      <c r="C131">
        <v>1212</v>
      </c>
      <c r="D131">
        <v>1</v>
      </c>
      <c r="E131">
        <v>1</v>
      </c>
      <c r="F131" t="s">
        <v>831</v>
      </c>
      <c r="G131" t="s">
        <v>832</v>
      </c>
      <c r="H131" s="1" t="s">
        <v>139</v>
      </c>
      <c r="I131" s="1" t="s">
        <v>136</v>
      </c>
      <c r="J131" s="1" t="s">
        <v>833</v>
      </c>
      <c r="K131" s="1" t="s">
        <v>834</v>
      </c>
      <c r="L131" s="1">
        <v>1911</v>
      </c>
      <c r="M131" s="267">
        <v>-553.39</v>
      </c>
      <c r="N131" s="267">
        <v>553.39</v>
      </c>
      <c r="O131" s="86"/>
      <c r="P131" s="86"/>
    </row>
    <row r="132" spans="1:16">
      <c r="A132">
        <v>301</v>
      </c>
      <c r="B132">
        <v>2431</v>
      </c>
      <c r="C132">
        <v>1212</v>
      </c>
      <c r="D132">
        <v>1</v>
      </c>
      <c r="E132">
        <v>1</v>
      </c>
      <c r="F132" t="s">
        <v>835</v>
      </c>
      <c r="G132" t="s">
        <v>836</v>
      </c>
      <c r="H132" s="1" t="s">
        <v>139</v>
      </c>
      <c r="I132" s="1" t="s">
        <v>136</v>
      </c>
      <c r="J132" s="1" t="s">
        <v>837</v>
      </c>
      <c r="K132" s="1" t="s">
        <v>834</v>
      </c>
      <c r="L132" s="1">
        <v>1910</v>
      </c>
      <c r="M132" s="267">
        <v>-118.08</v>
      </c>
      <c r="N132" s="267">
        <v>118.08</v>
      </c>
      <c r="O132" s="86"/>
      <c r="P132" s="86"/>
    </row>
    <row r="133" spans="1:16">
      <c r="A133">
        <v>301</v>
      </c>
      <c r="B133">
        <v>2435</v>
      </c>
      <c r="C133">
        <v>1212</v>
      </c>
      <c r="D133">
        <v>1</v>
      </c>
      <c r="E133">
        <v>1</v>
      </c>
      <c r="F133" t="s">
        <v>838</v>
      </c>
      <c r="G133" t="s">
        <v>832</v>
      </c>
      <c r="H133" s="1" t="s">
        <v>139</v>
      </c>
      <c r="I133" s="1" t="s">
        <v>136</v>
      </c>
      <c r="J133" s="1" t="s">
        <v>839</v>
      </c>
      <c r="K133" s="1" t="s">
        <v>834</v>
      </c>
      <c r="L133" s="1">
        <v>1911</v>
      </c>
      <c r="M133" s="267">
        <v>-553.39</v>
      </c>
      <c r="N133" s="267">
        <v>553.39</v>
      </c>
      <c r="O133" s="86"/>
      <c r="P133" s="86"/>
    </row>
    <row r="134" spans="1:16">
      <c r="A134">
        <v>301</v>
      </c>
      <c r="B134">
        <v>2441</v>
      </c>
      <c r="C134">
        <v>1212</v>
      </c>
      <c r="D134">
        <v>1</v>
      </c>
      <c r="E134">
        <v>1</v>
      </c>
      <c r="F134" t="s">
        <v>840</v>
      </c>
      <c r="G134" t="s">
        <v>836</v>
      </c>
      <c r="H134" s="1" t="s">
        <v>139</v>
      </c>
      <c r="I134" s="1" t="s">
        <v>136</v>
      </c>
      <c r="J134" s="1" t="s">
        <v>841</v>
      </c>
      <c r="K134" s="1" t="s">
        <v>834</v>
      </c>
      <c r="L134" s="1">
        <v>1911</v>
      </c>
      <c r="M134" s="267">
        <v>-118.08</v>
      </c>
      <c r="N134" s="267">
        <v>118.08</v>
      </c>
      <c r="O134" s="86"/>
      <c r="P134" s="86"/>
    </row>
    <row r="135" spans="1:16">
      <c r="A135">
        <v>301</v>
      </c>
      <c r="B135">
        <v>2479</v>
      </c>
      <c r="C135">
        <v>1212</v>
      </c>
      <c r="D135">
        <v>1</v>
      </c>
      <c r="E135">
        <v>1</v>
      </c>
      <c r="F135" t="s">
        <v>842</v>
      </c>
      <c r="G135" t="s">
        <v>843</v>
      </c>
      <c r="H135" s="1" t="s">
        <v>139</v>
      </c>
      <c r="I135" s="1" t="s">
        <v>136</v>
      </c>
      <c r="J135" s="1" t="s">
        <v>844</v>
      </c>
      <c r="K135" s="1" t="s">
        <v>834</v>
      </c>
      <c r="L135" s="1">
        <v>1909</v>
      </c>
      <c r="M135" s="267">
        <v>-184.8</v>
      </c>
      <c r="N135" s="267">
        <v>184.8</v>
      </c>
      <c r="O135" s="86"/>
      <c r="P135" s="86"/>
    </row>
    <row r="136" spans="1:16">
      <c r="A136">
        <v>301</v>
      </c>
      <c r="B136">
        <v>2743</v>
      </c>
      <c r="C136">
        <v>1212</v>
      </c>
      <c r="D136">
        <v>7</v>
      </c>
      <c r="E136">
        <v>1</v>
      </c>
      <c r="F136" t="s">
        <v>845</v>
      </c>
      <c r="G136" t="s">
        <v>846</v>
      </c>
      <c r="H136" s="1" t="s">
        <v>139</v>
      </c>
      <c r="I136" s="1" t="s">
        <v>136</v>
      </c>
      <c r="J136" s="1" t="s">
        <v>847</v>
      </c>
      <c r="K136" s="1" t="s">
        <v>364</v>
      </c>
      <c r="L136" s="1">
        <v>93</v>
      </c>
      <c r="M136" s="267">
        <v>-4.3899999999999997</v>
      </c>
      <c r="N136" s="267">
        <v>4.3899999999999997</v>
      </c>
      <c r="O136" s="86"/>
      <c r="P136" s="86"/>
    </row>
    <row r="137" spans="1:16">
      <c r="A137">
        <v>301</v>
      </c>
      <c r="B137">
        <v>2805</v>
      </c>
      <c r="C137">
        <v>1212</v>
      </c>
      <c r="D137">
        <v>7</v>
      </c>
      <c r="E137">
        <v>1</v>
      </c>
      <c r="F137" t="s">
        <v>848</v>
      </c>
      <c r="G137" t="s">
        <v>849</v>
      </c>
      <c r="H137" s="1" t="s">
        <v>139</v>
      </c>
      <c r="I137" s="1" t="s">
        <v>136</v>
      </c>
      <c r="J137" s="1" t="s">
        <v>850</v>
      </c>
      <c r="K137" s="1" t="s">
        <v>851</v>
      </c>
      <c r="L137" s="1">
        <v>286</v>
      </c>
      <c r="M137" s="267">
        <v>-136.04</v>
      </c>
      <c r="N137" s="267">
        <v>136.04</v>
      </c>
      <c r="O137" s="86"/>
      <c r="P137" s="86"/>
    </row>
    <row r="138" spans="1:16">
      <c r="A138">
        <v>301</v>
      </c>
      <c r="B138">
        <v>2816</v>
      </c>
      <c r="C138">
        <v>1212</v>
      </c>
      <c r="D138">
        <v>3</v>
      </c>
      <c r="E138">
        <v>1</v>
      </c>
      <c r="F138" t="s">
        <v>852</v>
      </c>
      <c r="G138" t="s">
        <v>853</v>
      </c>
      <c r="H138" s="1" t="s">
        <v>854</v>
      </c>
      <c r="I138" s="1" t="s">
        <v>855</v>
      </c>
      <c r="J138" s="1" t="s">
        <v>856</v>
      </c>
      <c r="K138" s="1" t="s">
        <v>857</v>
      </c>
      <c r="L138" s="1">
        <v>13209</v>
      </c>
      <c r="M138" s="267">
        <v>-1788.5</v>
      </c>
      <c r="N138" s="267">
        <v>1788.5</v>
      </c>
      <c r="O138" s="86"/>
      <c r="P138" s="86"/>
    </row>
    <row r="139" spans="1:16">
      <c r="A139">
        <v>301</v>
      </c>
      <c r="B139">
        <v>3011</v>
      </c>
      <c r="C139">
        <v>1212</v>
      </c>
      <c r="D139">
        <v>1</v>
      </c>
      <c r="E139">
        <v>1</v>
      </c>
      <c r="F139" t="s">
        <v>858</v>
      </c>
      <c r="G139" t="s">
        <v>859</v>
      </c>
      <c r="H139" s="1" t="s">
        <v>139</v>
      </c>
      <c r="I139" s="1" t="s">
        <v>136</v>
      </c>
      <c r="J139" s="1" t="s">
        <v>107</v>
      </c>
      <c r="K139" s="1" t="s">
        <v>789</v>
      </c>
      <c r="L139" s="1">
        <v>347</v>
      </c>
      <c r="M139" s="267">
        <v>-537.88</v>
      </c>
      <c r="N139" s="267">
        <v>537.88</v>
      </c>
      <c r="O139" s="86"/>
      <c r="P139" s="86"/>
    </row>
    <row r="140" spans="1:16">
      <c r="A140">
        <v>301</v>
      </c>
      <c r="B140">
        <v>3013</v>
      </c>
      <c r="C140">
        <v>1212</v>
      </c>
      <c r="D140">
        <v>1</v>
      </c>
      <c r="E140">
        <v>1</v>
      </c>
      <c r="F140" t="s">
        <v>860</v>
      </c>
      <c r="G140" t="s">
        <v>861</v>
      </c>
      <c r="H140" s="1" t="s">
        <v>139</v>
      </c>
      <c r="I140" s="1" t="s">
        <v>136</v>
      </c>
      <c r="J140" s="1" t="s">
        <v>107</v>
      </c>
      <c r="K140" s="1" t="s">
        <v>789</v>
      </c>
      <c r="L140" s="1">
        <v>347</v>
      </c>
      <c r="M140" s="267">
        <v>-870.42</v>
      </c>
      <c r="N140" s="267">
        <v>870.42</v>
      </c>
      <c r="O140" s="86"/>
      <c r="P140" s="86"/>
    </row>
    <row r="141" spans="1:16">
      <c r="A141">
        <v>301</v>
      </c>
      <c r="B141">
        <v>3042</v>
      </c>
      <c r="C141">
        <v>1212</v>
      </c>
      <c r="D141">
        <v>7</v>
      </c>
      <c r="E141">
        <v>1</v>
      </c>
      <c r="F141" t="s">
        <v>862</v>
      </c>
      <c r="G141" t="s">
        <v>170</v>
      </c>
      <c r="H141" s="1" t="s">
        <v>171</v>
      </c>
      <c r="I141" s="1" t="s">
        <v>136</v>
      </c>
      <c r="J141" s="1" t="s">
        <v>107</v>
      </c>
      <c r="K141" s="1" t="s">
        <v>789</v>
      </c>
      <c r="L141" s="1">
        <v>347</v>
      </c>
      <c r="M141" s="267">
        <v>-352.08</v>
      </c>
      <c r="N141" s="267">
        <v>352.08</v>
      </c>
      <c r="O141" s="86"/>
      <c r="P141" s="86"/>
    </row>
    <row r="142" spans="1:16">
      <c r="A142">
        <v>301</v>
      </c>
      <c r="B142">
        <v>3045</v>
      </c>
      <c r="C142">
        <v>1212</v>
      </c>
      <c r="D142">
        <v>7</v>
      </c>
      <c r="E142">
        <v>1</v>
      </c>
      <c r="F142" t="s">
        <v>863</v>
      </c>
      <c r="G142" t="s">
        <v>170</v>
      </c>
      <c r="H142" s="1" t="s">
        <v>171</v>
      </c>
      <c r="I142" s="1" t="s">
        <v>136</v>
      </c>
      <c r="J142" s="1" t="s">
        <v>107</v>
      </c>
      <c r="K142" s="1" t="s">
        <v>789</v>
      </c>
      <c r="L142" s="1">
        <v>347</v>
      </c>
      <c r="M142" s="267">
        <v>-352.08</v>
      </c>
      <c r="N142" s="267">
        <v>352.08</v>
      </c>
      <c r="O142" s="86"/>
      <c r="P142" s="86"/>
    </row>
    <row r="143" spans="1:16">
      <c r="A143">
        <v>301</v>
      </c>
      <c r="B143">
        <v>3046</v>
      </c>
      <c r="C143">
        <v>1212</v>
      </c>
      <c r="D143">
        <v>7</v>
      </c>
      <c r="E143">
        <v>1</v>
      </c>
      <c r="F143" t="s">
        <v>864</v>
      </c>
      <c r="G143" t="s">
        <v>170</v>
      </c>
      <c r="H143" s="1" t="s">
        <v>171</v>
      </c>
      <c r="I143" s="1" t="s">
        <v>136</v>
      </c>
      <c r="J143" s="1" t="s">
        <v>107</v>
      </c>
      <c r="K143" s="1" t="s">
        <v>789</v>
      </c>
      <c r="L143" s="1">
        <v>347</v>
      </c>
      <c r="M143" s="267">
        <v>-352.08</v>
      </c>
      <c r="N143" s="267">
        <v>352.08</v>
      </c>
      <c r="O143" s="86"/>
      <c r="P143" s="86"/>
    </row>
    <row r="144" spans="1:16">
      <c r="A144">
        <v>301</v>
      </c>
      <c r="B144">
        <v>3047</v>
      </c>
      <c r="C144">
        <v>1212</v>
      </c>
      <c r="D144">
        <v>7</v>
      </c>
      <c r="E144">
        <v>1</v>
      </c>
      <c r="F144" t="s">
        <v>865</v>
      </c>
      <c r="G144" t="s">
        <v>170</v>
      </c>
      <c r="H144" s="1" t="s">
        <v>171</v>
      </c>
      <c r="I144" s="1" t="s">
        <v>136</v>
      </c>
      <c r="J144" s="1" t="s">
        <v>107</v>
      </c>
      <c r="K144" s="1" t="s">
        <v>789</v>
      </c>
      <c r="L144" s="1">
        <v>347</v>
      </c>
      <c r="M144" s="267">
        <v>-352.08</v>
      </c>
      <c r="N144" s="267">
        <v>352.08</v>
      </c>
      <c r="O144" s="86"/>
      <c r="P144" s="86"/>
    </row>
    <row r="145" spans="1:16">
      <c r="A145">
        <v>301</v>
      </c>
      <c r="B145">
        <v>3048</v>
      </c>
      <c r="C145">
        <v>1212</v>
      </c>
      <c r="D145">
        <v>7</v>
      </c>
      <c r="E145">
        <v>1</v>
      </c>
      <c r="F145" t="s">
        <v>866</v>
      </c>
      <c r="G145" t="s">
        <v>170</v>
      </c>
      <c r="H145" s="1" t="s">
        <v>171</v>
      </c>
      <c r="I145" s="1" t="s">
        <v>136</v>
      </c>
      <c r="J145" s="1" t="s">
        <v>107</v>
      </c>
      <c r="K145" s="1" t="s">
        <v>789</v>
      </c>
      <c r="L145" s="1">
        <v>347</v>
      </c>
      <c r="M145" s="267">
        <v>-352.08</v>
      </c>
      <c r="N145" s="267">
        <v>352.08</v>
      </c>
      <c r="O145" s="86"/>
      <c r="P145" s="86"/>
    </row>
    <row r="146" spans="1:16">
      <c r="A146">
        <v>301</v>
      </c>
      <c r="B146">
        <v>3049</v>
      </c>
      <c r="C146">
        <v>1212</v>
      </c>
      <c r="D146">
        <v>7</v>
      </c>
      <c r="E146">
        <v>1</v>
      </c>
      <c r="F146" t="s">
        <v>867</v>
      </c>
      <c r="G146" t="s">
        <v>170</v>
      </c>
      <c r="H146" s="1" t="s">
        <v>171</v>
      </c>
      <c r="I146" s="1" t="s">
        <v>136</v>
      </c>
      <c r="J146" s="1" t="s">
        <v>107</v>
      </c>
      <c r="K146" s="1" t="s">
        <v>789</v>
      </c>
      <c r="L146" s="1">
        <v>347</v>
      </c>
      <c r="M146" s="267">
        <v>-352.08</v>
      </c>
      <c r="N146" s="267">
        <v>352.08</v>
      </c>
      <c r="O146" s="86"/>
      <c r="P146" s="86"/>
    </row>
    <row r="147" spans="1:16">
      <c r="A147">
        <v>301</v>
      </c>
      <c r="B147">
        <v>3918</v>
      </c>
      <c r="C147">
        <v>1212</v>
      </c>
      <c r="D147">
        <v>1</v>
      </c>
      <c r="E147">
        <v>1</v>
      </c>
      <c r="F147" t="s">
        <v>868</v>
      </c>
      <c r="G147" t="s">
        <v>190</v>
      </c>
      <c r="H147" s="1" t="s">
        <v>151</v>
      </c>
      <c r="I147" s="1" t="s">
        <v>869</v>
      </c>
      <c r="J147" s="1" t="s">
        <v>870</v>
      </c>
      <c r="K147" s="1" t="s">
        <v>812</v>
      </c>
      <c r="L147" s="1">
        <v>2291</v>
      </c>
      <c r="M147" s="267">
        <v>-1020.03</v>
      </c>
      <c r="N147" s="267">
        <v>1020.03</v>
      </c>
      <c r="O147" s="86"/>
      <c r="P147" s="86"/>
    </row>
    <row r="148" spans="1:16">
      <c r="A148">
        <v>303</v>
      </c>
      <c r="B148">
        <v>6903</v>
      </c>
      <c r="C148">
        <v>1212</v>
      </c>
      <c r="D148">
        <v>1</v>
      </c>
      <c r="E148">
        <v>1</v>
      </c>
      <c r="F148" t="s">
        <v>871</v>
      </c>
      <c r="G148" t="s">
        <v>872</v>
      </c>
      <c r="H148" s="1" t="s">
        <v>124</v>
      </c>
      <c r="I148" s="1" t="s">
        <v>124</v>
      </c>
      <c r="J148" s="1" t="s">
        <v>125</v>
      </c>
      <c r="K148" s="1" t="s">
        <v>789</v>
      </c>
      <c r="L148" s="1">
        <v>366</v>
      </c>
      <c r="M148" s="267">
        <v>-617.04</v>
      </c>
      <c r="N148" s="267">
        <v>617.04</v>
      </c>
      <c r="O148" s="86"/>
      <c r="P148" s="86"/>
    </row>
    <row r="149" spans="1:16">
      <c r="A149">
        <v>303</v>
      </c>
      <c r="B149">
        <v>6911</v>
      </c>
      <c r="C149">
        <v>1212</v>
      </c>
      <c r="D149">
        <v>1</v>
      </c>
      <c r="E149">
        <v>1</v>
      </c>
      <c r="F149" t="s">
        <v>873</v>
      </c>
      <c r="G149" t="s">
        <v>874</v>
      </c>
      <c r="H149" s="1" t="s">
        <v>124</v>
      </c>
      <c r="I149" s="1" t="s">
        <v>124</v>
      </c>
      <c r="J149" s="1" t="s">
        <v>125</v>
      </c>
      <c r="K149" s="1" t="s">
        <v>789</v>
      </c>
      <c r="L149" s="1">
        <v>366</v>
      </c>
      <c r="M149" s="267">
        <v>-211.13</v>
      </c>
      <c r="N149" s="267">
        <v>211.13</v>
      </c>
      <c r="O149" s="86"/>
      <c r="P149" s="86"/>
    </row>
    <row r="150" spans="1:16">
      <c r="A150">
        <v>303</v>
      </c>
      <c r="B150">
        <v>8283</v>
      </c>
      <c r="C150">
        <v>1212</v>
      </c>
      <c r="D150">
        <v>2</v>
      </c>
      <c r="E150">
        <v>1</v>
      </c>
      <c r="F150" t="s">
        <v>875</v>
      </c>
      <c r="G150" t="s">
        <v>876</v>
      </c>
      <c r="H150" s="1" t="s">
        <v>124</v>
      </c>
      <c r="I150" s="1" t="s">
        <v>877</v>
      </c>
      <c r="J150" s="1" t="s">
        <v>125</v>
      </c>
      <c r="K150" s="1" t="s">
        <v>878</v>
      </c>
      <c r="L150" s="1">
        <v>5077</v>
      </c>
      <c r="M150" s="267">
        <v>-420</v>
      </c>
      <c r="N150" s="267">
        <v>420</v>
      </c>
      <c r="O150" s="86"/>
      <c r="P150" s="86"/>
    </row>
    <row r="151" spans="1:16">
      <c r="A151">
        <v>303</v>
      </c>
      <c r="B151">
        <v>8664</v>
      </c>
      <c r="C151">
        <v>1212</v>
      </c>
      <c r="D151">
        <v>1429</v>
      </c>
      <c r="E151">
        <v>1</v>
      </c>
      <c r="F151" t="s">
        <v>879</v>
      </c>
      <c r="G151" t="s">
        <v>880</v>
      </c>
      <c r="H151" s="1" t="s">
        <v>124</v>
      </c>
      <c r="I151" s="1" t="s">
        <v>124</v>
      </c>
      <c r="J151" s="1" t="s">
        <v>125</v>
      </c>
      <c r="K151" s="1" t="s">
        <v>881</v>
      </c>
      <c r="L151" s="1">
        <v>71</v>
      </c>
      <c r="M151" s="267">
        <v>-0.9</v>
      </c>
      <c r="N151" s="267">
        <v>0.9</v>
      </c>
      <c r="O151" s="86"/>
      <c r="P151" s="86"/>
    </row>
    <row r="152" spans="1:16">
      <c r="A152">
        <v>303</v>
      </c>
      <c r="B152">
        <v>8673</v>
      </c>
      <c r="C152">
        <v>1212</v>
      </c>
      <c r="D152">
        <v>1</v>
      </c>
      <c r="E152">
        <v>1</v>
      </c>
      <c r="F152" t="s">
        <v>882</v>
      </c>
      <c r="G152" t="s">
        <v>153</v>
      </c>
      <c r="H152" s="1" t="s">
        <v>533</v>
      </c>
      <c r="I152" s="1" t="s">
        <v>533</v>
      </c>
      <c r="J152" s="1" t="s">
        <v>534</v>
      </c>
      <c r="K152" s="1" t="s">
        <v>883</v>
      </c>
      <c r="L152" s="1">
        <v>1474</v>
      </c>
      <c r="M152" s="267">
        <v>-58.75</v>
      </c>
      <c r="N152" s="267">
        <v>58.75</v>
      </c>
      <c r="O152" s="86"/>
      <c r="P152" s="86"/>
    </row>
    <row r="153" spans="1:16">
      <c r="A153">
        <v>303</v>
      </c>
      <c r="B153">
        <v>8745</v>
      </c>
      <c r="C153">
        <v>1212</v>
      </c>
      <c r="D153">
        <v>6</v>
      </c>
      <c r="E153">
        <v>2</v>
      </c>
      <c r="F153" t="s">
        <v>884</v>
      </c>
      <c r="G153" t="s">
        <v>885</v>
      </c>
      <c r="H153" s="1" t="s">
        <v>124</v>
      </c>
      <c r="I153" s="1" t="s">
        <v>124</v>
      </c>
      <c r="J153" s="1" t="s">
        <v>886</v>
      </c>
      <c r="K153" s="1" t="s">
        <v>887</v>
      </c>
      <c r="L153" s="1">
        <v>46283</v>
      </c>
      <c r="M153" s="267">
        <v>-3304.35</v>
      </c>
      <c r="N153" s="267">
        <v>3304.35</v>
      </c>
      <c r="O153" s="86"/>
      <c r="P153" s="86"/>
    </row>
    <row r="154" spans="1:16">
      <c r="A154">
        <v>303</v>
      </c>
      <c r="B154">
        <v>8802</v>
      </c>
      <c r="C154">
        <v>1212</v>
      </c>
      <c r="D154">
        <v>1</v>
      </c>
      <c r="E154">
        <v>1</v>
      </c>
      <c r="F154" t="s">
        <v>888</v>
      </c>
      <c r="G154" t="s">
        <v>182</v>
      </c>
      <c r="H154" s="1" t="s">
        <v>533</v>
      </c>
      <c r="I154" s="1" t="s">
        <v>889</v>
      </c>
      <c r="J154" s="1" t="s">
        <v>534</v>
      </c>
      <c r="K154" s="1" t="s">
        <v>890</v>
      </c>
      <c r="L154" s="1" t="s">
        <v>891</v>
      </c>
      <c r="M154" s="267">
        <v>-564</v>
      </c>
      <c r="N154" s="267">
        <v>564</v>
      </c>
      <c r="O154" s="86"/>
      <c r="P154" s="86"/>
    </row>
    <row r="155" spans="1:16">
      <c r="A155">
        <v>303</v>
      </c>
      <c r="B155">
        <v>9074</v>
      </c>
      <c r="C155">
        <v>1212</v>
      </c>
      <c r="D155">
        <v>1371</v>
      </c>
      <c r="E155">
        <v>1</v>
      </c>
      <c r="F155" t="s">
        <v>892</v>
      </c>
      <c r="G155" t="s">
        <v>212</v>
      </c>
      <c r="H155" s="1" t="s">
        <v>213</v>
      </c>
      <c r="I155" s="1" t="s">
        <v>893</v>
      </c>
      <c r="J155" s="1" t="s">
        <v>125</v>
      </c>
      <c r="K155" s="1" t="s">
        <v>894</v>
      </c>
      <c r="L155" s="1" t="s">
        <v>895</v>
      </c>
      <c r="M155" s="267">
        <v>-210</v>
      </c>
      <c r="N155" s="267">
        <v>210</v>
      </c>
      <c r="O155" s="86"/>
      <c r="P155" s="86"/>
    </row>
    <row r="156" spans="1:16">
      <c r="A156">
        <v>303</v>
      </c>
      <c r="B156">
        <v>9314</v>
      </c>
      <c r="C156">
        <v>1212</v>
      </c>
      <c r="D156">
        <v>1</v>
      </c>
      <c r="E156">
        <v>2</v>
      </c>
      <c r="F156" t="s">
        <v>896</v>
      </c>
      <c r="G156" t="s">
        <v>897</v>
      </c>
      <c r="H156" s="1" t="s">
        <v>151</v>
      </c>
      <c r="I156" s="1" t="s">
        <v>898</v>
      </c>
      <c r="J156" s="1" t="s">
        <v>899</v>
      </c>
      <c r="K156" s="1" t="s">
        <v>900</v>
      </c>
      <c r="L156" s="1">
        <v>9532</v>
      </c>
      <c r="M156" s="267">
        <v>-2166.66</v>
      </c>
      <c r="N156" s="267">
        <v>2166.66</v>
      </c>
      <c r="O156" s="86"/>
      <c r="P156" s="86"/>
    </row>
    <row r="157" spans="1:16">
      <c r="A157">
        <v>303</v>
      </c>
      <c r="B157">
        <v>9315</v>
      </c>
      <c r="C157">
        <v>1212</v>
      </c>
      <c r="D157">
        <v>1</v>
      </c>
      <c r="E157">
        <v>2</v>
      </c>
      <c r="F157" t="s">
        <v>901</v>
      </c>
      <c r="G157" t="s">
        <v>897</v>
      </c>
      <c r="H157" s="1" t="s">
        <v>151</v>
      </c>
      <c r="I157" s="1" t="s">
        <v>898</v>
      </c>
      <c r="J157" s="1" t="s">
        <v>902</v>
      </c>
      <c r="K157" s="1" t="s">
        <v>900</v>
      </c>
      <c r="L157" s="1">
        <v>9532</v>
      </c>
      <c r="M157" s="267">
        <v>-2166.66</v>
      </c>
      <c r="N157" s="267">
        <v>2166.66</v>
      </c>
      <c r="O157" s="86"/>
      <c r="P157" s="86"/>
    </row>
    <row r="158" spans="1:16">
      <c r="A158">
        <v>303</v>
      </c>
      <c r="B158">
        <v>9316</v>
      </c>
      <c r="C158">
        <v>1212</v>
      </c>
      <c r="D158">
        <v>1</v>
      </c>
      <c r="E158">
        <v>2</v>
      </c>
      <c r="F158" t="s">
        <v>903</v>
      </c>
      <c r="G158" t="s">
        <v>897</v>
      </c>
      <c r="H158" s="1" t="s">
        <v>151</v>
      </c>
      <c r="I158" s="1" t="s">
        <v>898</v>
      </c>
      <c r="J158" s="1" t="s">
        <v>904</v>
      </c>
      <c r="K158" s="1" t="s">
        <v>900</v>
      </c>
      <c r="L158" s="1">
        <v>9532</v>
      </c>
      <c r="M158" s="267">
        <v>-2166.66</v>
      </c>
      <c r="N158" s="267">
        <v>2166.66</v>
      </c>
      <c r="O158" s="86"/>
      <c r="P158" s="86"/>
    </row>
    <row r="159" spans="1:16">
      <c r="A159">
        <v>303</v>
      </c>
      <c r="B159">
        <v>9380</v>
      </c>
      <c r="C159">
        <v>1212</v>
      </c>
      <c r="D159">
        <v>1379</v>
      </c>
      <c r="E159">
        <v>1</v>
      </c>
      <c r="F159" t="s">
        <v>905</v>
      </c>
      <c r="G159" t="s">
        <v>906</v>
      </c>
      <c r="H159" s="1" t="s">
        <v>907</v>
      </c>
      <c r="I159" s="1" t="s">
        <v>908</v>
      </c>
      <c r="J159" s="1">
        <v>1386</v>
      </c>
      <c r="K159" s="1" t="s">
        <v>909</v>
      </c>
      <c r="L159" s="1">
        <v>322</v>
      </c>
      <c r="M159" s="267">
        <v>-3242.86</v>
      </c>
      <c r="N159" s="267">
        <v>2972.62</v>
      </c>
      <c r="O159" s="86"/>
      <c r="P159" s="86"/>
    </row>
    <row r="160" spans="1:16">
      <c r="A160">
        <v>303</v>
      </c>
      <c r="B160">
        <v>9382</v>
      </c>
      <c r="C160">
        <v>1212</v>
      </c>
      <c r="D160">
        <v>1383</v>
      </c>
      <c r="E160">
        <v>1</v>
      </c>
      <c r="F160" t="s">
        <v>910</v>
      </c>
      <c r="G160" t="s">
        <v>906</v>
      </c>
      <c r="H160" s="1" t="s">
        <v>907</v>
      </c>
      <c r="I160" s="1" t="s">
        <v>908</v>
      </c>
      <c r="J160" s="1">
        <v>1387</v>
      </c>
      <c r="K160" s="1" t="s">
        <v>909</v>
      </c>
      <c r="L160" s="1">
        <v>322</v>
      </c>
      <c r="M160" s="267">
        <v>-3242.86</v>
      </c>
      <c r="N160" s="267">
        <v>2972.62</v>
      </c>
      <c r="O160" s="86"/>
      <c r="P160" s="86"/>
    </row>
    <row r="161" spans="1:16">
      <c r="A161">
        <v>303</v>
      </c>
      <c r="B161">
        <v>9383</v>
      </c>
      <c r="C161">
        <v>1212</v>
      </c>
      <c r="D161">
        <v>1420</v>
      </c>
      <c r="E161">
        <v>1</v>
      </c>
      <c r="F161" t="s">
        <v>911</v>
      </c>
      <c r="G161" t="s">
        <v>906</v>
      </c>
      <c r="H161" s="1" t="s">
        <v>907</v>
      </c>
      <c r="I161" s="1" t="s">
        <v>908</v>
      </c>
      <c r="J161" s="1">
        <v>1510</v>
      </c>
      <c r="K161" s="1" t="s">
        <v>909</v>
      </c>
      <c r="L161" s="1">
        <v>322</v>
      </c>
      <c r="M161" s="267">
        <v>-3242.86</v>
      </c>
      <c r="N161" s="267">
        <v>2972.62</v>
      </c>
      <c r="O161" s="86"/>
      <c r="P161" s="86"/>
    </row>
    <row r="162" spans="1:16">
      <c r="A162">
        <v>303</v>
      </c>
      <c r="B162">
        <v>9385</v>
      </c>
      <c r="C162">
        <v>1212</v>
      </c>
      <c r="D162">
        <v>1425</v>
      </c>
      <c r="E162">
        <v>1</v>
      </c>
      <c r="F162" t="s">
        <v>912</v>
      </c>
      <c r="G162" t="s">
        <v>906</v>
      </c>
      <c r="H162" s="1" t="s">
        <v>907</v>
      </c>
      <c r="I162" s="1" t="s">
        <v>908</v>
      </c>
      <c r="J162" s="1">
        <v>1521</v>
      </c>
      <c r="K162" s="1" t="s">
        <v>909</v>
      </c>
      <c r="L162" s="1">
        <v>322</v>
      </c>
      <c r="M162" s="267">
        <v>-3242.86</v>
      </c>
      <c r="N162" s="267">
        <v>2972.62</v>
      </c>
      <c r="O162" s="86"/>
      <c r="P162" s="86"/>
    </row>
    <row r="163" spans="1:16">
      <c r="A163">
        <v>303</v>
      </c>
      <c r="B163">
        <v>9781</v>
      </c>
      <c r="C163">
        <v>1212</v>
      </c>
      <c r="D163">
        <v>22</v>
      </c>
      <c r="E163">
        <v>1</v>
      </c>
      <c r="F163" t="s">
        <v>913</v>
      </c>
      <c r="G163" t="s">
        <v>914</v>
      </c>
      <c r="H163" s="1" t="s">
        <v>214</v>
      </c>
      <c r="I163" s="1" t="s">
        <v>215</v>
      </c>
      <c r="J163" s="1" t="s">
        <v>125</v>
      </c>
      <c r="K163" s="1" t="s">
        <v>915</v>
      </c>
      <c r="L163" s="1">
        <v>42439</v>
      </c>
      <c r="M163" s="267">
        <v>-2899</v>
      </c>
      <c r="N163" s="267">
        <v>2053.46</v>
      </c>
      <c r="O163" s="86"/>
      <c r="P163" s="86"/>
    </row>
    <row r="164" spans="1:16">
      <c r="A164">
        <v>304</v>
      </c>
      <c r="B164">
        <v>14117</v>
      </c>
      <c r="C164">
        <v>1212</v>
      </c>
      <c r="D164">
        <v>21</v>
      </c>
      <c r="E164">
        <v>1</v>
      </c>
      <c r="F164" t="s">
        <v>916</v>
      </c>
      <c r="G164" t="s">
        <v>917</v>
      </c>
      <c r="H164" s="1" t="s">
        <v>210</v>
      </c>
      <c r="I164" s="1" t="s">
        <v>136</v>
      </c>
      <c r="J164" s="1" t="s">
        <v>107</v>
      </c>
      <c r="K164" s="1" t="s">
        <v>918</v>
      </c>
      <c r="L164" s="1">
        <v>1274</v>
      </c>
      <c r="M164" s="267">
        <v>-1740</v>
      </c>
      <c r="N164" s="267">
        <v>1740</v>
      </c>
      <c r="O164" s="86"/>
      <c r="P164" s="86"/>
    </row>
    <row r="165" spans="1:16">
      <c r="A165">
        <v>304</v>
      </c>
      <c r="B165">
        <v>14529</v>
      </c>
      <c r="C165">
        <v>1212</v>
      </c>
      <c r="D165">
        <v>21</v>
      </c>
      <c r="E165">
        <v>1</v>
      </c>
      <c r="F165" t="s">
        <v>919</v>
      </c>
      <c r="G165" t="s">
        <v>920</v>
      </c>
      <c r="H165" s="1" t="s">
        <v>210</v>
      </c>
      <c r="I165" s="1">
        <v>1752</v>
      </c>
      <c r="J165" s="1" t="s">
        <v>107</v>
      </c>
      <c r="K165" s="1" t="s">
        <v>921</v>
      </c>
      <c r="L165" s="1">
        <v>73688</v>
      </c>
      <c r="M165" s="267">
        <v>-1252.8</v>
      </c>
      <c r="N165" s="267">
        <v>1252.8</v>
      </c>
      <c r="O165" s="86"/>
      <c r="P165" s="86"/>
    </row>
    <row r="166" spans="1:16">
      <c r="A166">
        <v>304</v>
      </c>
      <c r="B166">
        <v>14868</v>
      </c>
      <c r="C166">
        <v>1212</v>
      </c>
      <c r="D166">
        <v>21</v>
      </c>
      <c r="E166">
        <v>1</v>
      </c>
      <c r="F166" t="s">
        <v>922</v>
      </c>
      <c r="G166" t="s">
        <v>923</v>
      </c>
      <c r="H166" s="1" t="s">
        <v>210</v>
      </c>
      <c r="I166" s="1" t="s">
        <v>136</v>
      </c>
      <c r="J166" s="1" t="s">
        <v>107</v>
      </c>
      <c r="K166" s="1" t="s">
        <v>540</v>
      </c>
      <c r="L166" s="1">
        <v>14020</v>
      </c>
      <c r="M166" s="267">
        <v>-2250</v>
      </c>
      <c r="N166" s="267">
        <v>1968.75</v>
      </c>
      <c r="O166" s="86"/>
      <c r="P166" s="86"/>
    </row>
    <row r="167" spans="1:16">
      <c r="A167">
        <v>304</v>
      </c>
      <c r="B167">
        <v>16425</v>
      </c>
      <c r="C167">
        <v>1212</v>
      </c>
      <c r="D167">
        <v>21</v>
      </c>
      <c r="E167">
        <v>1</v>
      </c>
      <c r="F167" t="s">
        <v>924</v>
      </c>
      <c r="G167" t="s">
        <v>925</v>
      </c>
      <c r="H167" s="1" t="s">
        <v>926</v>
      </c>
      <c r="I167" s="1" t="s">
        <v>136</v>
      </c>
      <c r="J167" s="1" t="s">
        <v>107</v>
      </c>
      <c r="K167" s="1" t="s">
        <v>927</v>
      </c>
      <c r="L167" s="1">
        <v>6940</v>
      </c>
      <c r="M167" s="267">
        <v>-1185.3399999999999</v>
      </c>
      <c r="N167" s="267">
        <v>701.33</v>
      </c>
      <c r="O167" s="86"/>
      <c r="P167" s="86"/>
    </row>
    <row r="168" spans="1:16">
      <c r="A168">
        <v>304</v>
      </c>
      <c r="B168">
        <v>15563</v>
      </c>
      <c r="C168">
        <v>1212</v>
      </c>
      <c r="D168">
        <v>21</v>
      </c>
      <c r="E168">
        <v>1</v>
      </c>
      <c r="F168" t="s">
        <v>928</v>
      </c>
      <c r="G168" t="s">
        <v>929</v>
      </c>
      <c r="H168" s="1" t="s">
        <v>139</v>
      </c>
      <c r="I168" s="1" t="s">
        <v>136</v>
      </c>
      <c r="J168" s="1" t="s">
        <v>107</v>
      </c>
      <c r="K168" s="1" t="s">
        <v>930</v>
      </c>
      <c r="L168" s="1">
        <v>71</v>
      </c>
      <c r="M168" s="267">
        <v>-4850</v>
      </c>
      <c r="N168" s="267">
        <v>3718.33</v>
      </c>
      <c r="O168" s="86"/>
      <c r="P168" s="86"/>
    </row>
    <row r="169" spans="1:16">
      <c r="A169">
        <v>304</v>
      </c>
      <c r="B169">
        <v>16238</v>
      </c>
      <c r="C169">
        <v>1212</v>
      </c>
      <c r="D169">
        <v>21</v>
      </c>
      <c r="E169">
        <v>1</v>
      </c>
      <c r="F169" t="s">
        <v>931</v>
      </c>
      <c r="G169" t="s">
        <v>932</v>
      </c>
      <c r="H169" s="1" t="s">
        <v>137</v>
      </c>
      <c r="I169" s="1">
        <v>321</v>
      </c>
      <c r="J169" s="1">
        <v>16730343</v>
      </c>
      <c r="K169" s="1" t="s">
        <v>933</v>
      </c>
      <c r="L169" s="1">
        <v>990</v>
      </c>
      <c r="M169" s="267">
        <v>-1800</v>
      </c>
      <c r="N169" s="267">
        <v>1185</v>
      </c>
      <c r="O169" s="86"/>
      <c r="P169" s="86"/>
    </row>
    <row r="170" spans="1:16">
      <c r="A170">
        <v>304</v>
      </c>
      <c r="B170">
        <v>14999</v>
      </c>
      <c r="C170">
        <v>1212</v>
      </c>
      <c r="D170">
        <v>21</v>
      </c>
      <c r="E170">
        <v>1</v>
      </c>
      <c r="F170" t="s">
        <v>934</v>
      </c>
      <c r="G170" t="s">
        <v>935</v>
      </c>
      <c r="H170" s="1" t="s">
        <v>139</v>
      </c>
      <c r="I170" s="1" t="s">
        <v>936</v>
      </c>
      <c r="J170" s="1" t="s">
        <v>107</v>
      </c>
      <c r="K170" s="1" t="s">
        <v>937</v>
      </c>
      <c r="L170" s="1">
        <v>3723</v>
      </c>
      <c r="M170" s="267">
        <v>-1120</v>
      </c>
      <c r="N170" s="267">
        <v>970.67</v>
      </c>
      <c r="O170" s="86"/>
      <c r="P170" s="86"/>
    </row>
    <row r="171" spans="1:16">
      <c r="A171">
        <v>311</v>
      </c>
      <c r="B171">
        <v>442</v>
      </c>
      <c r="C171">
        <v>1212</v>
      </c>
      <c r="D171">
        <v>1</v>
      </c>
      <c r="E171">
        <v>1</v>
      </c>
      <c r="F171" t="s">
        <v>938</v>
      </c>
      <c r="G171" t="s">
        <v>939</v>
      </c>
      <c r="H171" s="1" t="s">
        <v>124</v>
      </c>
      <c r="I171" s="1" t="s">
        <v>136</v>
      </c>
      <c r="J171" s="1" t="s">
        <v>107</v>
      </c>
      <c r="K171" s="1" t="s">
        <v>789</v>
      </c>
      <c r="L171" s="1">
        <v>352</v>
      </c>
      <c r="M171" s="267">
        <v>-106.53</v>
      </c>
      <c r="N171" s="267">
        <v>106.53</v>
      </c>
      <c r="O171" s="86"/>
      <c r="P171" s="86"/>
    </row>
    <row r="172" spans="1:16">
      <c r="A172">
        <v>311</v>
      </c>
      <c r="B172">
        <v>704</v>
      </c>
      <c r="C172">
        <v>1212</v>
      </c>
      <c r="D172">
        <v>1</v>
      </c>
      <c r="E172">
        <v>1</v>
      </c>
      <c r="F172" t="s">
        <v>940</v>
      </c>
      <c r="G172" t="s">
        <v>217</v>
      </c>
      <c r="H172" s="1" t="s">
        <v>124</v>
      </c>
      <c r="I172" s="1" t="s">
        <v>136</v>
      </c>
      <c r="J172" s="1" t="s">
        <v>107</v>
      </c>
      <c r="K172" s="1" t="s">
        <v>789</v>
      </c>
      <c r="L172" s="1">
        <v>352</v>
      </c>
      <c r="M172" s="267">
        <v>-39.14</v>
      </c>
      <c r="N172" s="267">
        <v>39.14</v>
      </c>
      <c r="O172" s="86"/>
      <c r="P172" s="86"/>
    </row>
    <row r="173" spans="1:16">
      <c r="A173">
        <v>311</v>
      </c>
      <c r="B173">
        <v>645</v>
      </c>
      <c r="C173">
        <v>1212</v>
      </c>
      <c r="D173">
        <v>7</v>
      </c>
      <c r="E173">
        <v>1</v>
      </c>
      <c r="F173" t="s">
        <v>941</v>
      </c>
      <c r="G173" t="s">
        <v>149</v>
      </c>
      <c r="H173" s="1" t="s">
        <v>124</v>
      </c>
      <c r="I173" s="1" t="s">
        <v>136</v>
      </c>
      <c r="J173" s="1" t="s">
        <v>107</v>
      </c>
      <c r="K173" s="1" t="s">
        <v>789</v>
      </c>
      <c r="L173" s="1">
        <v>352</v>
      </c>
      <c r="M173" s="267">
        <v>-425.98</v>
      </c>
      <c r="N173" s="267">
        <v>425.98</v>
      </c>
      <c r="O173" s="86"/>
      <c r="P173" s="86"/>
    </row>
    <row r="174" spans="1:16">
      <c r="A174">
        <v>319</v>
      </c>
      <c r="B174">
        <v>359</v>
      </c>
      <c r="C174">
        <v>1212</v>
      </c>
      <c r="D174">
        <v>2</v>
      </c>
      <c r="E174">
        <v>1</v>
      </c>
      <c r="F174" t="s">
        <v>942</v>
      </c>
      <c r="G174" t="s">
        <v>218</v>
      </c>
      <c r="H174" s="1" t="s">
        <v>943</v>
      </c>
      <c r="I174" s="1" t="s">
        <v>944</v>
      </c>
      <c r="J174" s="1" t="s">
        <v>945</v>
      </c>
      <c r="K174" s="1" t="s">
        <v>946</v>
      </c>
      <c r="L174" s="1">
        <v>12935</v>
      </c>
      <c r="M174" s="267">
        <v>-3999</v>
      </c>
      <c r="N174" s="267">
        <v>3999</v>
      </c>
      <c r="O174" s="86"/>
      <c r="P174" s="86"/>
    </row>
    <row r="175" spans="1:16">
      <c r="A175">
        <v>319</v>
      </c>
      <c r="B175">
        <v>200</v>
      </c>
      <c r="C175">
        <v>1212</v>
      </c>
      <c r="D175">
        <v>7</v>
      </c>
      <c r="E175">
        <v>1</v>
      </c>
      <c r="F175" t="s">
        <v>947</v>
      </c>
      <c r="G175" t="s">
        <v>948</v>
      </c>
      <c r="H175" s="1" t="s">
        <v>949</v>
      </c>
      <c r="I175" s="1" t="s">
        <v>136</v>
      </c>
      <c r="J175" s="1" t="s">
        <v>950</v>
      </c>
      <c r="K175" s="1" t="s">
        <v>951</v>
      </c>
      <c r="L175" s="1" t="s">
        <v>952</v>
      </c>
      <c r="M175" s="267">
        <v>-93</v>
      </c>
      <c r="N175" s="267">
        <v>93</v>
      </c>
      <c r="O175" s="86"/>
      <c r="P175" s="86"/>
    </row>
    <row r="176" spans="1:16">
      <c r="A176">
        <v>319</v>
      </c>
      <c r="B176">
        <v>651</v>
      </c>
      <c r="C176">
        <v>1212</v>
      </c>
      <c r="D176">
        <v>1</v>
      </c>
      <c r="E176">
        <v>1</v>
      </c>
      <c r="F176" t="s">
        <v>953</v>
      </c>
      <c r="G176" t="s">
        <v>196</v>
      </c>
      <c r="H176" s="1" t="s">
        <v>954</v>
      </c>
      <c r="I176" s="1" t="s">
        <v>136</v>
      </c>
      <c r="J176" s="1" t="s">
        <v>107</v>
      </c>
      <c r="K176" s="1" t="s">
        <v>789</v>
      </c>
      <c r="L176" s="1">
        <v>336</v>
      </c>
      <c r="M176" s="267">
        <v>-422</v>
      </c>
      <c r="N176" s="267">
        <v>422</v>
      </c>
      <c r="O176" s="86"/>
      <c r="P176" s="86"/>
    </row>
    <row r="177" spans="1:16">
      <c r="A177">
        <v>319</v>
      </c>
      <c r="B177">
        <v>1583</v>
      </c>
      <c r="C177">
        <v>1212</v>
      </c>
      <c r="D177">
        <v>3</v>
      </c>
      <c r="E177">
        <v>1</v>
      </c>
      <c r="F177" t="s">
        <v>955</v>
      </c>
      <c r="G177" t="s">
        <v>956</v>
      </c>
      <c r="H177" s="1" t="s">
        <v>957</v>
      </c>
      <c r="I177" s="1" t="s">
        <v>958</v>
      </c>
      <c r="J177" s="1" t="s">
        <v>107</v>
      </c>
      <c r="K177" s="1" t="s">
        <v>959</v>
      </c>
      <c r="L177" s="1">
        <v>7614</v>
      </c>
      <c r="M177" s="267">
        <v>-4480</v>
      </c>
      <c r="N177" s="267">
        <v>4256</v>
      </c>
      <c r="O177" s="86"/>
      <c r="P177" s="86"/>
    </row>
    <row r="178" spans="1:16">
      <c r="A178">
        <v>319</v>
      </c>
      <c r="B178">
        <v>1584</v>
      </c>
      <c r="C178">
        <v>1212</v>
      </c>
      <c r="D178">
        <v>3</v>
      </c>
      <c r="E178">
        <v>1</v>
      </c>
      <c r="F178" t="s">
        <v>960</v>
      </c>
      <c r="G178" t="s">
        <v>961</v>
      </c>
      <c r="H178" s="1" t="s">
        <v>549</v>
      </c>
      <c r="I178" s="1" t="s">
        <v>962</v>
      </c>
      <c r="J178" s="1" t="s">
        <v>107</v>
      </c>
      <c r="K178" s="1" t="s">
        <v>959</v>
      </c>
      <c r="L178" s="1">
        <v>7614</v>
      </c>
      <c r="M178" s="267">
        <v>-1208</v>
      </c>
      <c r="N178" s="267">
        <v>1148</v>
      </c>
      <c r="O178" s="86"/>
      <c r="P178" s="86"/>
    </row>
    <row r="179" spans="1:16">
      <c r="A179">
        <v>319</v>
      </c>
      <c r="B179">
        <v>1610</v>
      </c>
      <c r="C179">
        <v>1212</v>
      </c>
      <c r="D179">
        <v>1</v>
      </c>
      <c r="E179">
        <v>1</v>
      </c>
      <c r="F179" t="s">
        <v>963</v>
      </c>
      <c r="H179" s="1" t="s">
        <v>964</v>
      </c>
      <c r="I179" s="1" t="s">
        <v>136</v>
      </c>
      <c r="J179" s="1" t="s">
        <v>107</v>
      </c>
      <c r="K179" s="1" t="s">
        <v>965</v>
      </c>
      <c r="L179" s="1" t="s">
        <v>966</v>
      </c>
      <c r="M179" s="267">
        <v>-518</v>
      </c>
      <c r="N179" s="267">
        <v>466</v>
      </c>
      <c r="O179" s="86"/>
      <c r="P179" s="86"/>
    </row>
    <row r="180" spans="1:16">
      <c r="A180">
        <v>319</v>
      </c>
      <c r="B180">
        <v>1613</v>
      </c>
      <c r="C180">
        <v>1212</v>
      </c>
      <c r="D180">
        <v>1</v>
      </c>
      <c r="E180">
        <v>1</v>
      </c>
      <c r="F180" t="s">
        <v>967</v>
      </c>
      <c r="G180" t="s">
        <v>217</v>
      </c>
      <c r="H180" s="1" t="s">
        <v>964</v>
      </c>
      <c r="I180" s="1" t="s">
        <v>136</v>
      </c>
      <c r="J180" s="1" t="s">
        <v>107</v>
      </c>
      <c r="K180" s="1" t="s">
        <v>965</v>
      </c>
      <c r="L180" s="1" t="s">
        <v>966</v>
      </c>
      <c r="M180" s="267">
        <v>-518</v>
      </c>
      <c r="N180" s="267">
        <v>466</v>
      </c>
      <c r="O180" s="86"/>
      <c r="P180" s="86"/>
    </row>
    <row r="181" spans="1:16">
      <c r="A181">
        <v>319</v>
      </c>
      <c r="B181">
        <v>1620</v>
      </c>
      <c r="C181">
        <v>1212</v>
      </c>
      <c r="D181">
        <v>1</v>
      </c>
      <c r="E181">
        <v>1</v>
      </c>
      <c r="F181" t="s">
        <v>968</v>
      </c>
      <c r="G181" t="s">
        <v>217</v>
      </c>
      <c r="H181" s="1" t="s">
        <v>964</v>
      </c>
      <c r="I181" s="1" t="s">
        <v>136</v>
      </c>
      <c r="J181" s="1" t="s">
        <v>107</v>
      </c>
      <c r="K181" s="1" t="s">
        <v>965</v>
      </c>
      <c r="L181" s="1" t="s">
        <v>966</v>
      </c>
      <c r="M181" s="267">
        <v>-518</v>
      </c>
      <c r="N181" s="267">
        <v>466</v>
      </c>
      <c r="O181" s="86"/>
      <c r="P181" s="86"/>
    </row>
    <row r="182" spans="1:16">
      <c r="A182">
        <v>319</v>
      </c>
      <c r="B182">
        <v>1622</v>
      </c>
      <c r="C182">
        <v>1212</v>
      </c>
      <c r="D182">
        <v>1</v>
      </c>
      <c r="E182">
        <v>1</v>
      </c>
      <c r="F182" t="s">
        <v>969</v>
      </c>
      <c r="G182" t="s">
        <v>217</v>
      </c>
      <c r="H182" s="1" t="s">
        <v>964</v>
      </c>
      <c r="I182" s="1" t="s">
        <v>136</v>
      </c>
      <c r="J182" s="1" t="s">
        <v>107</v>
      </c>
      <c r="K182" s="1" t="s">
        <v>965</v>
      </c>
      <c r="L182" s="1" t="s">
        <v>966</v>
      </c>
      <c r="M182" s="267">
        <v>-518</v>
      </c>
      <c r="N182" s="267">
        <v>466</v>
      </c>
      <c r="O182" s="86"/>
      <c r="P182" s="86"/>
    </row>
    <row r="183" spans="1:16">
      <c r="A183">
        <v>319</v>
      </c>
      <c r="B183">
        <v>1625</v>
      </c>
      <c r="C183">
        <v>1212</v>
      </c>
      <c r="D183">
        <v>1</v>
      </c>
      <c r="E183">
        <v>1</v>
      </c>
      <c r="F183" t="s">
        <v>970</v>
      </c>
      <c r="G183" t="s">
        <v>217</v>
      </c>
      <c r="H183" s="1" t="s">
        <v>964</v>
      </c>
      <c r="I183" s="1" t="s">
        <v>136</v>
      </c>
      <c r="J183" s="1" t="s">
        <v>107</v>
      </c>
      <c r="K183" s="1" t="s">
        <v>965</v>
      </c>
      <c r="L183" s="1" t="s">
        <v>966</v>
      </c>
      <c r="M183" s="267">
        <v>-518</v>
      </c>
      <c r="N183" s="267">
        <v>466</v>
      </c>
      <c r="O183" s="86"/>
      <c r="P183" s="86"/>
    </row>
    <row r="184" spans="1:16">
      <c r="A184">
        <v>319</v>
      </c>
      <c r="B184">
        <v>1631</v>
      </c>
      <c r="C184">
        <v>1212</v>
      </c>
      <c r="D184">
        <v>1</v>
      </c>
      <c r="E184">
        <v>1</v>
      </c>
      <c r="F184" t="s">
        <v>971</v>
      </c>
      <c r="G184" t="s">
        <v>217</v>
      </c>
      <c r="H184" s="1" t="s">
        <v>964</v>
      </c>
      <c r="I184" s="1" t="s">
        <v>136</v>
      </c>
      <c r="J184" s="1" t="s">
        <v>107</v>
      </c>
      <c r="K184" s="1" t="s">
        <v>965</v>
      </c>
      <c r="L184" s="1" t="s">
        <v>966</v>
      </c>
      <c r="M184" s="267">
        <v>-518</v>
      </c>
      <c r="N184" s="267">
        <v>466</v>
      </c>
      <c r="O184" s="86"/>
      <c r="P184" s="86"/>
    </row>
    <row r="185" spans="1:16">
      <c r="A185">
        <v>319</v>
      </c>
      <c r="B185">
        <v>1632</v>
      </c>
      <c r="C185">
        <v>1212</v>
      </c>
      <c r="D185">
        <v>1</v>
      </c>
      <c r="E185">
        <v>1</v>
      </c>
      <c r="F185" t="s">
        <v>972</v>
      </c>
      <c r="G185" t="s">
        <v>217</v>
      </c>
      <c r="H185" s="1" t="s">
        <v>964</v>
      </c>
      <c r="I185" s="1" t="s">
        <v>136</v>
      </c>
      <c r="J185" s="1" t="s">
        <v>107</v>
      </c>
      <c r="K185" s="1" t="s">
        <v>965</v>
      </c>
      <c r="L185" s="1" t="s">
        <v>966</v>
      </c>
      <c r="M185" s="267">
        <v>-518</v>
      </c>
      <c r="N185" s="267">
        <v>466</v>
      </c>
      <c r="O185" s="86"/>
      <c r="P185" s="86"/>
    </row>
    <row r="186" spans="1:16">
      <c r="A186">
        <v>319</v>
      </c>
      <c r="B186">
        <v>1685</v>
      </c>
      <c r="C186">
        <v>1212</v>
      </c>
      <c r="D186">
        <v>7</v>
      </c>
      <c r="E186">
        <v>1</v>
      </c>
      <c r="F186" t="s">
        <v>973</v>
      </c>
      <c r="G186" t="s">
        <v>974</v>
      </c>
      <c r="H186" s="1" t="s">
        <v>124</v>
      </c>
      <c r="I186" s="1" t="s">
        <v>136</v>
      </c>
      <c r="J186" s="1" t="s">
        <v>107</v>
      </c>
      <c r="K186" s="1" t="s">
        <v>975</v>
      </c>
      <c r="L186" s="1" t="s">
        <v>976</v>
      </c>
      <c r="M186" s="267">
        <v>-2414</v>
      </c>
      <c r="N186" s="267">
        <v>1830</v>
      </c>
      <c r="O186" s="86"/>
      <c r="P186" s="86"/>
    </row>
    <row r="187" spans="1:16">
      <c r="A187">
        <v>319</v>
      </c>
      <c r="B187">
        <v>9</v>
      </c>
      <c r="C187">
        <v>1212</v>
      </c>
      <c r="D187">
        <v>2</v>
      </c>
      <c r="E187">
        <v>1</v>
      </c>
      <c r="F187" t="s">
        <v>977</v>
      </c>
      <c r="G187" t="s">
        <v>978</v>
      </c>
      <c r="H187" s="1" t="s">
        <v>979</v>
      </c>
      <c r="I187" s="1" t="s">
        <v>980</v>
      </c>
      <c r="J187" s="1">
        <v>621373</v>
      </c>
      <c r="K187" s="1" t="s">
        <v>981</v>
      </c>
      <c r="L187" s="1">
        <v>3033</v>
      </c>
      <c r="M187" s="267">
        <v>-310</v>
      </c>
      <c r="N187" s="267">
        <v>310</v>
      </c>
      <c r="O187" s="86"/>
      <c r="P187" s="86"/>
    </row>
    <row r="188" spans="1:16">
      <c r="A188">
        <v>319</v>
      </c>
      <c r="B188">
        <v>449</v>
      </c>
      <c r="C188">
        <v>1212</v>
      </c>
      <c r="D188">
        <v>1</v>
      </c>
      <c r="E188">
        <v>1</v>
      </c>
      <c r="F188" t="s">
        <v>982</v>
      </c>
      <c r="G188" t="s">
        <v>983</v>
      </c>
      <c r="H188" s="1" t="s">
        <v>984</v>
      </c>
      <c r="I188" s="1" t="s">
        <v>136</v>
      </c>
      <c r="J188" s="1" t="s">
        <v>985</v>
      </c>
      <c r="K188" s="1" t="s">
        <v>789</v>
      </c>
      <c r="L188" s="1">
        <v>336</v>
      </c>
      <c r="M188" s="267">
        <v>-2001</v>
      </c>
      <c r="N188" s="267">
        <v>2001</v>
      </c>
      <c r="O188" s="86"/>
      <c r="P188" s="86"/>
    </row>
    <row r="189" spans="1:16">
      <c r="A189">
        <v>330</v>
      </c>
      <c r="B189">
        <v>14747</v>
      </c>
      <c r="C189">
        <v>1212</v>
      </c>
      <c r="D189">
        <v>2</v>
      </c>
      <c r="E189">
        <v>1</v>
      </c>
      <c r="F189" t="s">
        <v>986</v>
      </c>
      <c r="G189" t="s">
        <v>204</v>
      </c>
      <c r="H189" s="1" t="s">
        <v>987</v>
      </c>
      <c r="I189" s="1" t="s">
        <v>988</v>
      </c>
      <c r="J189" s="1" t="s">
        <v>989</v>
      </c>
      <c r="K189" s="1" t="s">
        <v>990</v>
      </c>
      <c r="L189" s="1">
        <v>67755</v>
      </c>
      <c r="M189" s="267">
        <v>-11459.5</v>
      </c>
      <c r="N189" s="267">
        <v>11459.5</v>
      </c>
      <c r="O189" s="86"/>
      <c r="P189" s="86"/>
    </row>
    <row r="190" spans="1:16">
      <c r="A190">
        <v>330</v>
      </c>
      <c r="B190">
        <v>14745</v>
      </c>
      <c r="C190">
        <v>1212</v>
      </c>
      <c r="D190">
        <v>2</v>
      </c>
      <c r="E190">
        <v>1</v>
      </c>
      <c r="F190" t="s">
        <v>991</v>
      </c>
      <c r="G190" t="s">
        <v>150</v>
      </c>
      <c r="H190" s="1" t="s">
        <v>169</v>
      </c>
      <c r="I190" s="1" t="s">
        <v>992</v>
      </c>
      <c r="J190" s="1" t="s">
        <v>993</v>
      </c>
      <c r="K190" s="1" t="s">
        <v>990</v>
      </c>
      <c r="L190" s="1">
        <v>1495</v>
      </c>
      <c r="M190" s="267">
        <v>-3919.3</v>
      </c>
      <c r="N190" s="267">
        <v>3919.3</v>
      </c>
      <c r="O190" s="86"/>
      <c r="P190" s="86"/>
    </row>
    <row r="191" spans="1:16">
      <c r="A191">
        <v>330</v>
      </c>
      <c r="B191">
        <v>14949</v>
      </c>
      <c r="C191">
        <v>1212</v>
      </c>
      <c r="D191">
        <v>1</v>
      </c>
      <c r="E191">
        <v>1</v>
      </c>
      <c r="F191" t="s">
        <v>994</v>
      </c>
      <c r="G191" t="s">
        <v>689</v>
      </c>
      <c r="H191" s="1" t="s">
        <v>124</v>
      </c>
      <c r="I191" s="1" t="s">
        <v>995</v>
      </c>
      <c r="J191" s="1" t="s">
        <v>107</v>
      </c>
      <c r="K191" s="1" t="s">
        <v>996</v>
      </c>
      <c r="L191" s="1">
        <v>18150</v>
      </c>
      <c r="M191" s="267">
        <v>-1110.45</v>
      </c>
      <c r="N191" s="267">
        <v>1110.45</v>
      </c>
      <c r="O191" s="86"/>
      <c r="P191" s="86"/>
    </row>
    <row r="192" spans="1:16">
      <c r="A192">
        <v>330</v>
      </c>
      <c r="B192">
        <v>15109</v>
      </c>
      <c r="C192">
        <v>1212</v>
      </c>
      <c r="D192">
        <v>20</v>
      </c>
      <c r="E192">
        <v>1</v>
      </c>
      <c r="F192" t="s">
        <v>997</v>
      </c>
      <c r="G192" t="s">
        <v>998</v>
      </c>
      <c r="H192" s="1" t="s">
        <v>162</v>
      </c>
      <c r="I192" s="1" t="s">
        <v>999</v>
      </c>
      <c r="J192" s="1" t="s">
        <v>1000</v>
      </c>
      <c r="K192" s="1" t="s">
        <v>1001</v>
      </c>
      <c r="L192" s="1">
        <v>3461</v>
      </c>
      <c r="M192" s="267">
        <v>-5029.5</v>
      </c>
      <c r="N192" s="267">
        <v>5029.5</v>
      </c>
      <c r="O192" s="86"/>
      <c r="P192" s="86"/>
    </row>
    <row r="193" spans="1:16">
      <c r="A193">
        <v>330</v>
      </c>
      <c r="B193">
        <v>15376</v>
      </c>
      <c r="C193">
        <v>1212</v>
      </c>
      <c r="D193">
        <v>3</v>
      </c>
      <c r="E193">
        <v>1</v>
      </c>
      <c r="F193" t="s">
        <v>1002</v>
      </c>
      <c r="G193" t="s">
        <v>1003</v>
      </c>
      <c r="H193" s="1" t="s">
        <v>124</v>
      </c>
      <c r="I193" s="1" t="s">
        <v>1004</v>
      </c>
      <c r="J193" s="1" t="s">
        <v>107</v>
      </c>
      <c r="K193" s="1" t="s">
        <v>1005</v>
      </c>
      <c r="L193" s="1">
        <v>6003</v>
      </c>
      <c r="M193" s="267">
        <v>-190</v>
      </c>
      <c r="N193" s="267">
        <v>190</v>
      </c>
      <c r="O193" s="86"/>
      <c r="P193" s="86"/>
    </row>
    <row r="194" spans="1:16">
      <c r="A194">
        <v>330</v>
      </c>
      <c r="B194">
        <v>15880</v>
      </c>
      <c r="C194">
        <v>1212</v>
      </c>
      <c r="D194">
        <v>1</v>
      </c>
      <c r="E194">
        <v>1</v>
      </c>
      <c r="F194" t="s">
        <v>1006</v>
      </c>
      <c r="G194" t="s">
        <v>1007</v>
      </c>
      <c r="H194" s="1" t="s">
        <v>124</v>
      </c>
      <c r="I194" s="1" t="s">
        <v>136</v>
      </c>
      <c r="J194" s="1" t="s">
        <v>107</v>
      </c>
      <c r="K194" s="1" t="s">
        <v>1008</v>
      </c>
      <c r="L194" s="1">
        <v>646</v>
      </c>
      <c r="M194" s="267">
        <v>-1700</v>
      </c>
      <c r="N194" s="267">
        <v>1700</v>
      </c>
      <c r="O194" s="86"/>
      <c r="P194" s="86"/>
    </row>
    <row r="195" spans="1:16">
      <c r="A195">
        <v>330</v>
      </c>
      <c r="B195">
        <v>16834</v>
      </c>
      <c r="C195">
        <v>1212</v>
      </c>
      <c r="D195">
        <v>1</v>
      </c>
      <c r="E195">
        <v>1</v>
      </c>
      <c r="F195" t="s">
        <v>1009</v>
      </c>
      <c r="G195" t="s">
        <v>183</v>
      </c>
      <c r="H195" s="1" t="s">
        <v>184</v>
      </c>
      <c r="I195" s="1" t="s">
        <v>1010</v>
      </c>
      <c r="J195" s="1">
        <v>2</v>
      </c>
      <c r="K195" s="1" t="s">
        <v>711</v>
      </c>
      <c r="L195" s="1">
        <v>9060</v>
      </c>
      <c r="M195" s="267">
        <v>-284</v>
      </c>
      <c r="N195" s="267">
        <v>260.33</v>
      </c>
      <c r="O195" s="86"/>
      <c r="P195" s="86"/>
    </row>
    <row r="196" spans="1:16">
      <c r="A196">
        <v>330</v>
      </c>
      <c r="B196">
        <v>16851</v>
      </c>
      <c r="C196">
        <v>1212</v>
      </c>
      <c r="D196">
        <v>1</v>
      </c>
      <c r="E196">
        <v>1</v>
      </c>
      <c r="F196" t="s">
        <v>1011</v>
      </c>
      <c r="G196" t="s">
        <v>183</v>
      </c>
      <c r="H196" s="1" t="s">
        <v>1012</v>
      </c>
      <c r="I196" s="1" t="s">
        <v>1010</v>
      </c>
      <c r="J196" s="1">
        <v>9</v>
      </c>
      <c r="K196" s="1" t="s">
        <v>711</v>
      </c>
      <c r="L196" s="1">
        <v>9064</v>
      </c>
      <c r="M196" s="267">
        <v>-1234</v>
      </c>
      <c r="N196" s="267">
        <v>1131.17</v>
      </c>
      <c r="O196" s="86"/>
      <c r="P196" s="86"/>
    </row>
    <row r="197" spans="1:16">
      <c r="A197">
        <v>330</v>
      </c>
      <c r="B197">
        <v>16430</v>
      </c>
      <c r="C197">
        <v>1212</v>
      </c>
      <c r="D197">
        <v>1</v>
      </c>
      <c r="E197">
        <v>1</v>
      </c>
      <c r="F197" t="s">
        <v>1013</v>
      </c>
      <c r="G197" t="s">
        <v>1014</v>
      </c>
      <c r="H197" s="1" t="s">
        <v>1015</v>
      </c>
      <c r="I197" s="1" t="s">
        <v>1016</v>
      </c>
      <c r="J197" s="1" t="s">
        <v>1017</v>
      </c>
      <c r="K197" s="1" t="s">
        <v>1018</v>
      </c>
      <c r="L197" s="1">
        <v>11825</v>
      </c>
      <c r="M197" s="267">
        <v>-785</v>
      </c>
      <c r="N197" s="267">
        <v>785</v>
      </c>
      <c r="O197" s="86"/>
      <c r="P197" s="86"/>
    </row>
    <row r="198" spans="1:16">
      <c r="A198">
        <v>330</v>
      </c>
      <c r="B198">
        <v>16478</v>
      </c>
      <c r="C198">
        <v>1212</v>
      </c>
      <c r="D198">
        <v>1</v>
      </c>
      <c r="E198">
        <v>1</v>
      </c>
      <c r="F198" t="s">
        <v>1019</v>
      </c>
      <c r="G198" t="s">
        <v>173</v>
      </c>
      <c r="H198" s="1" t="s">
        <v>1020</v>
      </c>
      <c r="I198" s="1" t="s">
        <v>1021</v>
      </c>
      <c r="J198" s="1" t="s">
        <v>1022</v>
      </c>
      <c r="K198" s="1" t="s">
        <v>1023</v>
      </c>
      <c r="L198" s="1">
        <v>8088</v>
      </c>
      <c r="M198" s="267">
        <v>-597</v>
      </c>
      <c r="N198" s="267">
        <v>597</v>
      </c>
      <c r="O198" s="86"/>
      <c r="P198" s="86"/>
    </row>
    <row r="199" spans="1:16">
      <c r="A199">
        <v>330</v>
      </c>
      <c r="B199">
        <v>17085</v>
      </c>
      <c r="C199">
        <v>1212</v>
      </c>
      <c r="D199">
        <v>3</v>
      </c>
      <c r="E199">
        <v>1</v>
      </c>
      <c r="F199" t="s">
        <v>1024</v>
      </c>
      <c r="G199" t="s">
        <v>1025</v>
      </c>
      <c r="H199" s="1" t="s">
        <v>1026</v>
      </c>
      <c r="I199" s="1" t="s">
        <v>1027</v>
      </c>
      <c r="J199" s="1" t="s">
        <v>107</v>
      </c>
      <c r="K199" s="1" t="s">
        <v>1028</v>
      </c>
      <c r="L199" s="1" t="s">
        <v>1029</v>
      </c>
      <c r="M199" s="267">
        <v>-11700</v>
      </c>
      <c r="N199" s="267">
        <v>9555</v>
      </c>
      <c r="O199" s="86"/>
      <c r="P199" s="86"/>
    </row>
    <row r="200" spans="1:16">
      <c r="A200">
        <v>330</v>
      </c>
      <c r="B200">
        <v>17341</v>
      </c>
      <c r="C200">
        <v>1212</v>
      </c>
      <c r="D200">
        <v>2</v>
      </c>
      <c r="E200">
        <v>1</v>
      </c>
      <c r="F200" t="s">
        <v>1030</v>
      </c>
      <c r="G200" t="s">
        <v>1031</v>
      </c>
      <c r="H200" s="1" t="s">
        <v>1032</v>
      </c>
      <c r="I200" s="1" t="s">
        <v>1033</v>
      </c>
      <c r="J200" s="1" t="s">
        <v>1034</v>
      </c>
      <c r="K200" s="1" t="s">
        <v>975</v>
      </c>
      <c r="L200" s="1" t="s">
        <v>1035</v>
      </c>
      <c r="M200" s="267">
        <v>-4000</v>
      </c>
      <c r="N200" s="267">
        <v>3133.33</v>
      </c>
      <c r="O200" s="86"/>
      <c r="P200" s="86"/>
    </row>
    <row r="201" spans="1:16">
      <c r="A201">
        <v>330</v>
      </c>
      <c r="B201">
        <v>17432</v>
      </c>
      <c r="C201">
        <v>1212</v>
      </c>
      <c r="D201">
        <v>21</v>
      </c>
      <c r="E201">
        <v>1</v>
      </c>
      <c r="F201" t="s">
        <v>1036</v>
      </c>
      <c r="G201" t="s">
        <v>1037</v>
      </c>
      <c r="H201" s="1" t="s">
        <v>1038</v>
      </c>
      <c r="I201" s="1" t="s">
        <v>1039</v>
      </c>
      <c r="J201" s="1" t="s">
        <v>1040</v>
      </c>
      <c r="K201" s="1" t="s">
        <v>325</v>
      </c>
      <c r="L201" s="1">
        <v>40003541</v>
      </c>
      <c r="M201" s="267">
        <v>-4996</v>
      </c>
      <c r="N201" s="267">
        <v>3289.03</v>
      </c>
      <c r="O201" s="86"/>
      <c r="P201" s="86"/>
    </row>
    <row r="202" spans="1:16">
      <c r="A202">
        <v>330</v>
      </c>
      <c r="B202">
        <v>17500</v>
      </c>
      <c r="C202">
        <v>1212</v>
      </c>
      <c r="D202">
        <v>2</v>
      </c>
      <c r="E202">
        <v>1</v>
      </c>
      <c r="F202" t="s">
        <v>1041</v>
      </c>
      <c r="G202" t="s">
        <v>179</v>
      </c>
      <c r="H202" s="1" t="s">
        <v>1042</v>
      </c>
      <c r="I202" s="1" t="s">
        <v>1043</v>
      </c>
      <c r="J202" s="1" t="s">
        <v>1044</v>
      </c>
      <c r="K202" s="1" t="s">
        <v>921</v>
      </c>
      <c r="L202" s="1">
        <v>4531</v>
      </c>
      <c r="M202" s="267">
        <v>-2381</v>
      </c>
      <c r="N202" s="267">
        <v>2381</v>
      </c>
      <c r="O202" s="86"/>
      <c r="P202" s="86"/>
    </row>
    <row r="203" spans="1:16">
      <c r="A203">
        <v>330</v>
      </c>
      <c r="B203">
        <v>18006</v>
      </c>
      <c r="C203">
        <v>1212</v>
      </c>
      <c r="D203">
        <v>25</v>
      </c>
      <c r="E203">
        <v>1</v>
      </c>
      <c r="F203" t="s">
        <v>1706</v>
      </c>
      <c r="G203" t="s">
        <v>205</v>
      </c>
      <c r="H203" s="1" t="s">
        <v>124</v>
      </c>
      <c r="I203" s="1" t="s">
        <v>136</v>
      </c>
      <c r="J203" s="1" t="s">
        <v>107</v>
      </c>
      <c r="K203" s="1" t="s">
        <v>1045</v>
      </c>
      <c r="L203" s="1">
        <v>83</v>
      </c>
      <c r="M203" s="267">
        <v>-30.18</v>
      </c>
      <c r="N203" s="267">
        <v>30.18</v>
      </c>
      <c r="O203" s="86"/>
      <c r="P203" s="86"/>
    </row>
    <row r="204" spans="1:16">
      <c r="A204">
        <v>330</v>
      </c>
      <c r="B204">
        <v>18007</v>
      </c>
      <c r="C204">
        <v>1212</v>
      </c>
      <c r="D204">
        <v>20</v>
      </c>
      <c r="E204">
        <v>1</v>
      </c>
      <c r="F204" t="s">
        <v>1046</v>
      </c>
      <c r="G204" t="s">
        <v>1047</v>
      </c>
      <c r="H204" s="1" t="s">
        <v>1048</v>
      </c>
      <c r="I204" s="1" t="s">
        <v>1049</v>
      </c>
      <c r="J204" s="1" t="s">
        <v>1050</v>
      </c>
      <c r="K204" s="1" t="s">
        <v>1051</v>
      </c>
      <c r="L204" s="1">
        <v>971</v>
      </c>
      <c r="M204" s="267">
        <v>-3907</v>
      </c>
      <c r="N204" s="267">
        <v>1790.71</v>
      </c>
      <c r="O204" s="86"/>
      <c r="P204" s="86"/>
    </row>
    <row r="205" spans="1:16">
      <c r="A205">
        <v>330</v>
      </c>
      <c r="B205">
        <v>18010</v>
      </c>
      <c r="C205">
        <v>1212</v>
      </c>
      <c r="D205">
        <v>2</v>
      </c>
      <c r="E205">
        <v>1</v>
      </c>
      <c r="F205" t="s">
        <v>1707</v>
      </c>
      <c r="G205" t="s">
        <v>187</v>
      </c>
      <c r="H205" s="1" t="s">
        <v>188</v>
      </c>
      <c r="I205" s="1" t="s">
        <v>176</v>
      </c>
      <c r="J205" s="1" t="s">
        <v>189</v>
      </c>
      <c r="K205" s="1" t="s">
        <v>1052</v>
      </c>
      <c r="L205" s="1">
        <v>362</v>
      </c>
      <c r="M205" s="267">
        <v>-1</v>
      </c>
      <c r="N205" s="267">
        <v>1</v>
      </c>
      <c r="O205" s="86"/>
      <c r="P205" s="86"/>
    </row>
    <row r="206" spans="1:16">
      <c r="A206">
        <v>330</v>
      </c>
      <c r="B206">
        <v>18011</v>
      </c>
      <c r="C206">
        <v>1212</v>
      </c>
      <c r="D206">
        <v>2</v>
      </c>
      <c r="E206">
        <v>1</v>
      </c>
      <c r="F206" t="s">
        <v>1708</v>
      </c>
      <c r="G206" t="s">
        <v>187</v>
      </c>
      <c r="H206" s="1" t="s">
        <v>188</v>
      </c>
      <c r="I206" s="1" t="s">
        <v>176</v>
      </c>
      <c r="J206" s="1" t="s">
        <v>189</v>
      </c>
      <c r="K206" s="1" t="s">
        <v>1052</v>
      </c>
      <c r="L206" s="1">
        <v>362</v>
      </c>
      <c r="M206" s="267">
        <v>-1</v>
      </c>
      <c r="N206" s="267">
        <v>1</v>
      </c>
      <c r="O206" s="86"/>
      <c r="P206" s="86"/>
    </row>
    <row r="207" spans="1:16">
      <c r="A207">
        <v>330</v>
      </c>
      <c r="B207">
        <v>18012</v>
      </c>
      <c r="C207">
        <v>1212</v>
      </c>
      <c r="D207">
        <v>1</v>
      </c>
      <c r="E207">
        <v>1</v>
      </c>
      <c r="F207" t="s">
        <v>1709</v>
      </c>
      <c r="G207" t="s">
        <v>157</v>
      </c>
      <c r="H207" s="1" t="s">
        <v>178</v>
      </c>
      <c r="I207" s="1" t="s">
        <v>136</v>
      </c>
      <c r="J207" s="1" t="s">
        <v>107</v>
      </c>
      <c r="K207" s="1" t="s">
        <v>990</v>
      </c>
      <c r="L207" s="1">
        <v>647</v>
      </c>
      <c r="M207" s="267">
        <v>-741</v>
      </c>
      <c r="N207" s="267">
        <v>741</v>
      </c>
      <c r="O207" s="86"/>
      <c r="P207" s="86"/>
    </row>
    <row r="208" spans="1:16">
      <c r="A208">
        <v>330</v>
      </c>
      <c r="B208">
        <v>18013</v>
      </c>
      <c r="C208">
        <v>1212</v>
      </c>
      <c r="D208">
        <v>1</v>
      </c>
      <c r="E208">
        <v>1</v>
      </c>
      <c r="F208" t="s">
        <v>1710</v>
      </c>
      <c r="G208" t="s">
        <v>217</v>
      </c>
      <c r="H208" s="1" t="s">
        <v>124</v>
      </c>
      <c r="I208" s="1" t="s">
        <v>136</v>
      </c>
      <c r="J208" s="1" t="s">
        <v>1053</v>
      </c>
      <c r="K208" s="1" t="s">
        <v>1054</v>
      </c>
      <c r="L208" s="1" t="s">
        <v>1055</v>
      </c>
      <c r="M208" s="267">
        <v>-525</v>
      </c>
      <c r="N208" s="267">
        <v>249.38</v>
      </c>
      <c r="O208" s="86"/>
      <c r="P208" s="86"/>
    </row>
    <row r="209" spans="1:16">
      <c r="A209">
        <v>330</v>
      </c>
      <c r="B209">
        <v>272</v>
      </c>
      <c r="C209">
        <v>1212</v>
      </c>
      <c r="D209">
        <v>1</v>
      </c>
      <c r="E209">
        <v>1</v>
      </c>
      <c r="F209" t="s">
        <v>1056</v>
      </c>
      <c r="G209" t="s">
        <v>157</v>
      </c>
      <c r="H209" s="1" t="s">
        <v>1057</v>
      </c>
      <c r="I209" s="1" t="s">
        <v>136</v>
      </c>
      <c r="J209" s="1">
        <v>8511306930501000</v>
      </c>
      <c r="K209" s="1" t="s">
        <v>1058</v>
      </c>
      <c r="L209" s="1">
        <v>4770</v>
      </c>
      <c r="M209" s="267">
        <v>-21.98</v>
      </c>
      <c r="N209" s="267">
        <v>21.98</v>
      </c>
      <c r="O209" s="86"/>
      <c r="P209" s="86"/>
    </row>
    <row r="210" spans="1:16">
      <c r="A210">
        <v>330</v>
      </c>
      <c r="B210">
        <v>520</v>
      </c>
      <c r="C210">
        <v>1212</v>
      </c>
      <c r="D210">
        <v>1</v>
      </c>
      <c r="E210">
        <v>1</v>
      </c>
      <c r="F210" t="s">
        <v>1059</v>
      </c>
      <c r="G210" t="s">
        <v>157</v>
      </c>
      <c r="H210" s="1" t="s">
        <v>1060</v>
      </c>
      <c r="I210" s="1" t="s">
        <v>136</v>
      </c>
      <c r="J210" s="1">
        <v>8504306930501000</v>
      </c>
      <c r="K210" s="1" t="s">
        <v>1058</v>
      </c>
      <c r="L210" s="1">
        <v>18368</v>
      </c>
      <c r="M210" s="267">
        <v>-11.25</v>
      </c>
      <c r="N210" s="267">
        <v>11.25</v>
      </c>
      <c r="O210" s="86"/>
      <c r="P210" s="86"/>
    </row>
    <row r="211" spans="1:16">
      <c r="A211">
        <v>330</v>
      </c>
      <c r="B211">
        <v>765</v>
      </c>
      <c r="C211">
        <v>1212</v>
      </c>
      <c r="D211">
        <v>1</v>
      </c>
      <c r="E211">
        <v>1</v>
      </c>
      <c r="F211" t="s">
        <v>1061</v>
      </c>
      <c r="G211" t="s">
        <v>1062</v>
      </c>
      <c r="H211" s="1" t="s">
        <v>124</v>
      </c>
      <c r="I211" s="1" t="s">
        <v>136</v>
      </c>
      <c r="J211" s="1">
        <v>8504306930501000</v>
      </c>
      <c r="K211" s="1" t="s">
        <v>1058</v>
      </c>
      <c r="L211" s="1">
        <v>4675</v>
      </c>
      <c r="M211" s="267">
        <v>-13.77</v>
      </c>
      <c r="N211" s="267">
        <v>13.77</v>
      </c>
      <c r="O211" s="86"/>
      <c r="P211" s="86"/>
    </row>
    <row r="212" spans="1:16">
      <c r="A212">
        <v>330</v>
      </c>
      <c r="B212">
        <v>806</v>
      </c>
      <c r="C212">
        <v>1212</v>
      </c>
      <c r="D212">
        <v>1</v>
      </c>
      <c r="E212">
        <v>1</v>
      </c>
      <c r="F212" t="s">
        <v>1063</v>
      </c>
      <c r="G212" t="s">
        <v>156</v>
      </c>
      <c r="H212" s="1" t="s">
        <v>124</v>
      </c>
      <c r="I212" s="1" t="s">
        <v>136</v>
      </c>
      <c r="J212" s="1">
        <v>8504306930501100</v>
      </c>
      <c r="K212" s="1" t="s">
        <v>1058</v>
      </c>
      <c r="L212" s="1">
        <v>18366</v>
      </c>
      <c r="M212" s="267">
        <v>-15.46</v>
      </c>
      <c r="N212" s="267">
        <v>15.46</v>
      </c>
      <c r="O212" s="86"/>
      <c r="P212" s="86"/>
    </row>
    <row r="213" spans="1:16">
      <c r="A213">
        <v>330</v>
      </c>
      <c r="B213">
        <v>962</v>
      </c>
      <c r="C213">
        <v>1212</v>
      </c>
      <c r="D213">
        <v>1</v>
      </c>
      <c r="E213">
        <v>1</v>
      </c>
      <c r="F213" t="s">
        <v>1064</v>
      </c>
      <c r="G213" t="s">
        <v>158</v>
      </c>
      <c r="H213" s="1" t="s">
        <v>124</v>
      </c>
      <c r="I213" s="1" t="s">
        <v>136</v>
      </c>
      <c r="J213" s="1">
        <v>8504306930501100</v>
      </c>
      <c r="K213" s="1" t="s">
        <v>1058</v>
      </c>
      <c r="L213" s="1">
        <v>18364</v>
      </c>
      <c r="M213" s="267">
        <v>-27.54</v>
      </c>
      <c r="N213" s="267">
        <v>27.54</v>
      </c>
      <c r="O213" s="86"/>
      <c r="P213" s="86"/>
    </row>
    <row r="214" spans="1:16">
      <c r="A214">
        <v>330</v>
      </c>
      <c r="B214">
        <v>1362</v>
      </c>
      <c r="C214">
        <v>1212</v>
      </c>
      <c r="D214">
        <v>21</v>
      </c>
      <c r="E214">
        <v>1</v>
      </c>
      <c r="F214" t="s">
        <v>1065</v>
      </c>
      <c r="G214" t="s">
        <v>1066</v>
      </c>
      <c r="H214" s="1" t="s">
        <v>124</v>
      </c>
      <c r="I214" s="1" t="s">
        <v>136</v>
      </c>
      <c r="J214" s="1">
        <v>9212170921225000</v>
      </c>
      <c r="K214" s="1" t="s">
        <v>1067</v>
      </c>
      <c r="L214" s="1" t="s">
        <v>1068</v>
      </c>
      <c r="M214" s="267">
        <v>-499.55</v>
      </c>
      <c r="N214" s="267">
        <v>499.55</v>
      </c>
      <c r="O214" s="86"/>
      <c r="P214" s="86"/>
    </row>
    <row r="215" spans="1:16">
      <c r="A215">
        <v>330</v>
      </c>
      <c r="B215">
        <v>1364</v>
      </c>
      <c r="C215">
        <v>1212</v>
      </c>
      <c r="D215">
        <v>21</v>
      </c>
      <c r="E215">
        <v>1</v>
      </c>
      <c r="F215" t="s">
        <v>1069</v>
      </c>
      <c r="G215" t="s">
        <v>1066</v>
      </c>
      <c r="H215" s="1" t="s">
        <v>124</v>
      </c>
      <c r="I215" s="1" t="s">
        <v>136</v>
      </c>
      <c r="J215" s="1">
        <v>9212170921225000</v>
      </c>
      <c r="K215" s="1" t="s">
        <v>1070</v>
      </c>
      <c r="L215" s="1" t="s">
        <v>1068</v>
      </c>
      <c r="M215" s="267">
        <v>-499.55</v>
      </c>
      <c r="N215" s="267">
        <v>499.55</v>
      </c>
      <c r="O215" s="86"/>
      <c r="P215" s="86"/>
    </row>
    <row r="216" spans="1:16">
      <c r="A216">
        <v>330</v>
      </c>
      <c r="B216">
        <v>1672</v>
      </c>
      <c r="C216">
        <v>1212</v>
      </c>
      <c r="D216">
        <v>25</v>
      </c>
      <c r="E216">
        <v>1</v>
      </c>
      <c r="F216" t="s">
        <v>1071</v>
      </c>
      <c r="G216" t="s">
        <v>1072</v>
      </c>
      <c r="H216" s="1" t="s">
        <v>124</v>
      </c>
      <c r="I216" s="1" t="s">
        <v>136</v>
      </c>
      <c r="J216" s="1" t="s">
        <v>1073</v>
      </c>
      <c r="K216" s="1" t="s">
        <v>1074</v>
      </c>
      <c r="L216" s="1" t="s">
        <v>1711</v>
      </c>
      <c r="M216" s="267">
        <v>-12.37</v>
      </c>
      <c r="N216" s="267">
        <v>12.37</v>
      </c>
      <c r="O216" s="86"/>
      <c r="P216" s="86"/>
    </row>
    <row r="217" spans="1:16">
      <c r="A217">
        <v>330</v>
      </c>
      <c r="B217">
        <v>2020</v>
      </c>
      <c r="C217">
        <v>1212</v>
      </c>
      <c r="D217">
        <v>25</v>
      </c>
      <c r="E217">
        <v>1</v>
      </c>
      <c r="F217" t="s">
        <v>1075</v>
      </c>
      <c r="G217" t="s">
        <v>164</v>
      </c>
      <c r="H217" s="1" t="s">
        <v>124</v>
      </c>
      <c r="I217" s="1" t="s">
        <v>136</v>
      </c>
      <c r="J217" s="1" t="s">
        <v>1076</v>
      </c>
      <c r="K217" s="1" t="s">
        <v>1077</v>
      </c>
      <c r="L217" s="1" t="s">
        <v>1711</v>
      </c>
      <c r="M217" s="267">
        <v>-0.38</v>
      </c>
      <c r="N217" s="267">
        <v>0.38</v>
      </c>
      <c r="O217" s="86"/>
      <c r="P217" s="86"/>
    </row>
    <row r="218" spans="1:16">
      <c r="A218">
        <v>330</v>
      </c>
      <c r="B218">
        <v>2210</v>
      </c>
      <c r="C218">
        <v>1212</v>
      </c>
      <c r="D218">
        <v>25</v>
      </c>
      <c r="E218">
        <v>1</v>
      </c>
      <c r="F218" t="s">
        <v>1078</v>
      </c>
      <c r="G218" t="s">
        <v>1079</v>
      </c>
      <c r="H218" s="1" t="s">
        <v>124</v>
      </c>
      <c r="I218" s="1" t="s">
        <v>136</v>
      </c>
      <c r="J218" s="1" t="s">
        <v>1080</v>
      </c>
      <c r="K218" s="1" t="s">
        <v>1081</v>
      </c>
      <c r="L218" s="1" t="s">
        <v>1711</v>
      </c>
      <c r="M218" s="267">
        <v>-464.24</v>
      </c>
      <c r="N218" s="267">
        <v>464.24</v>
      </c>
      <c r="O218" s="86"/>
      <c r="P218" s="86"/>
    </row>
    <row r="219" spans="1:16">
      <c r="A219">
        <v>330</v>
      </c>
      <c r="B219">
        <v>2758</v>
      </c>
      <c r="C219">
        <v>1212</v>
      </c>
      <c r="D219">
        <v>21</v>
      </c>
      <c r="E219">
        <v>1</v>
      </c>
      <c r="F219" t="s">
        <v>1082</v>
      </c>
      <c r="G219" t="s">
        <v>1066</v>
      </c>
      <c r="H219" s="1" t="s">
        <v>154</v>
      </c>
      <c r="I219" s="1" t="s">
        <v>1083</v>
      </c>
      <c r="J219" s="1" t="s">
        <v>107</v>
      </c>
      <c r="K219" s="1" t="s">
        <v>1084</v>
      </c>
      <c r="L219" s="1" t="s">
        <v>1711</v>
      </c>
      <c r="M219" s="267">
        <v>-461.8</v>
      </c>
      <c r="N219" s="267">
        <v>461.8</v>
      </c>
      <c r="O219" s="86"/>
      <c r="P219" s="86"/>
    </row>
    <row r="220" spans="1:16">
      <c r="A220">
        <v>330</v>
      </c>
      <c r="B220">
        <v>2856</v>
      </c>
      <c r="C220">
        <v>1212</v>
      </c>
      <c r="D220">
        <v>1</v>
      </c>
      <c r="E220">
        <v>1</v>
      </c>
      <c r="F220" t="s">
        <v>1085</v>
      </c>
      <c r="G220" t="s">
        <v>1086</v>
      </c>
      <c r="H220" s="1" t="s">
        <v>124</v>
      </c>
      <c r="I220" s="1" t="s">
        <v>136</v>
      </c>
      <c r="J220" s="1" t="s">
        <v>1087</v>
      </c>
      <c r="K220" s="1" t="s">
        <v>592</v>
      </c>
      <c r="L220" s="1" t="s">
        <v>1711</v>
      </c>
      <c r="M220" s="267">
        <v>-44.53</v>
      </c>
      <c r="N220" s="267">
        <v>44.53</v>
      </c>
      <c r="O220" s="86"/>
      <c r="P220" s="86"/>
    </row>
    <row r="221" spans="1:16">
      <c r="A221">
        <v>330</v>
      </c>
      <c r="B221">
        <v>2903</v>
      </c>
      <c r="C221">
        <v>1212</v>
      </c>
      <c r="D221">
        <v>1</v>
      </c>
      <c r="E221">
        <v>1</v>
      </c>
      <c r="F221" t="s">
        <v>1088</v>
      </c>
      <c r="G221" t="s">
        <v>159</v>
      </c>
      <c r="H221" s="1" t="s">
        <v>124</v>
      </c>
      <c r="I221" s="1" t="s">
        <v>136</v>
      </c>
      <c r="J221" s="1" t="s">
        <v>1087</v>
      </c>
      <c r="K221" s="1" t="s">
        <v>609</v>
      </c>
      <c r="L221" s="1" t="s">
        <v>1711</v>
      </c>
      <c r="M221" s="267">
        <v>-1.45</v>
      </c>
      <c r="N221" s="267">
        <v>1.45</v>
      </c>
      <c r="O221" s="86"/>
      <c r="P221" s="86"/>
    </row>
    <row r="222" spans="1:16">
      <c r="A222">
        <v>330</v>
      </c>
      <c r="B222">
        <v>2927</v>
      </c>
      <c r="C222">
        <v>1212</v>
      </c>
      <c r="D222">
        <v>1</v>
      </c>
      <c r="E222">
        <v>1</v>
      </c>
      <c r="F222" t="s">
        <v>1089</v>
      </c>
      <c r="G222" t="s">
        <v>158</v>
      </c>
      <c r="H222" s="1" t="s">
        <v>124</v>
      </c>
      <c r="I222" s="1" t="s">
        <v>136</v>
      </c>
      <c r="J222" s="1" t="s">
        <v>1087</v>
      </c>
      <c r="K222" s="1" t="s">
        <v>592</v>
      </c>
      <c r="L222" s="1" t="s">
        <v>1711</v>
      </c>
      <c r="M222" s="267">
        <v>-74.05</v>
      </c>
      <c r="N222" s="267">
        <v>74.05</v>
      </c>
      <c r="O222" s="86"/>
      <c r="P222" s="86"/>
    </row>
    <row r="223" spans="1:16">
      <c r="A223">
        <v>330</v>
      </c>
      <c r="B223">
        <v>2928</v>
      </c>
      <c r="C223">
        <v>1212</v>
      </c>
      <c r="D223">
        <v>1</v>
      </c>
      <c r="E223">
        <v>1</v>
      </c>
      <c r="F223" t="s">
        <v>1090</v>
      </c>
      <c r="G223" t="s">
        <v>158</v>
      </c>
      <c r="H223" s="1" t="s">
        <v>124</v>
      </c>
      <c r="I223" s="1" t="s">
        <v>136</v>
      </c>
      <c r="J223" s="1" t="s">
        <v>1087</v>
      </c>
      <c r="K223" s="1" t="s">
        <v>592</v>
      </c>
      <c r="L223" s="1" t="s">
        <v>1711</v>
      </c>
      <c r="M223" s="267">
        <v>-74.05</v>
      </c>
      <c r="N223" s="267">
        <v>74.05</v>
      </c>
      <c r="O223" s="86"/>
      <c r="P223" s="86"/>
    </row>
    <row r="224" spans="1:16">
      <c r="A224">
        <v>330</v>
      </c>
      <c r="B224">
        <v>3251</v>
      </c>
      <c r="C224">
        <v>1212</v>
      </c>
      <c r="D224">
        <v>2</v>
      </c>
      <c r="E224">
        <v>1</v>
      </c>
      <c r="F224" t="s">
        <v>1091</v>
      </c>
      <c r="G224" t="s">
        <v>1092</v>
      </c>
      <c r="H224" s="1" t="s">
        <v>1093</v>
      </c>
      <c r="I224" s="1">
        <v>209</v>
      </c>
      <c r="J224" s="1">
        <v>229100069</v>
      </c>
      <c r="K224" s="1" t="s">
        <v>592</v>
      </c>
      <c r="L224" s="1" t="s">
        <v>1711</v>
      </c>
      <c r="M224" s="267">
        <v>-36.04</v>
      </c>
      <c r="N224" s="267">
        <v>36.04</v>
      </c>
      <c r="O224" s="86"/>
      <c r="P224" s="86"/>
    </row>
    <row r="225" spans="1:16">
      <c r="A225">
        <v>330</v>
      </c>
      <c r="B225">
        <v>3646</v>
      </c>
      <c r="C225">
        <v>1212</v>
      </c>
      <c r="D225">
        <v>21</v>
      </c>
      <c r="E225">
        <v>1</v>
      </c>
      <c r="F225" t="s">
        <v>1094</v>
      </c>
      <c r="G225" t="s">
        <v>1095</v>
      </c>
      <c r="H225" s="1" t="s">
        <v>1096</v>
      </c>
      <c r="I225" s="1">
        <v>27</v>
      </c>
      <c r="J225" s="1" t="s">
        <v>1087</v>
      </c>
      <c r="K225" s="1" t="s">
        <v>592</v>
      </c>
      <c r="L225" s="1" t="s">
        <v>1711</v>
      </c>
      <c r="M225" s="267">
        <v>-28.5</v>
      </c>
      <c r="N225" s="267">
        <v>28.5</v>
      </c>
      <c r="O225" s="86"/>
      <c r="P225" s="86"/>
    </row>
    <row r="226" spans="1:16">
      <c r="A226">
        <v>330</v>
      </c>
      <c r="B226">
        <v>3781</v>
      </c>
      <c r="C226">
        <v>1212</v>
      </c>
      <c r="D226">
        <v>22</v>
      </c>
      <c r="E226">
        <v>2</v>
      </c>
      <c r="F226" t="s">
        <v>1097</v>
      </c>
      <c r="G226" t="s">
        <v>163</v>
      </c>
      <c r="H226" s="1" t="s">
        <v>124</v>
      </c>
      <c r="I226" s="1" t="s">
        <v>136</v>
      </c>
      <c r="J226" s="1" t="s">
        <v>1087</v>
      </c>
      <c r="K226" s="1" t="s">
        <v>592</v>
      </c>
      <c r="L226" s="1" t="s">
        <v>1711</v>
      </c>
      <c r="M226" s="267">
        <v>-16.920000000000002</v>
      </c>
      <c r="N226" s="267">
        <v>16.920000000000002</v>
      </c>
      <c r="O226" s="86"/>
      <c r="P226" s="86"/>
    </row>
    <row r="227" spans="1:16">
      <c r="A227">
        <v>330</v>
      </c>
      <c r="B227">
        <v>4302</v>
      </c>
      <c r="C227">
        <v>1212</v>
      </c>
      <c r="D227">
        <v>25</v>
      </c>
      <c r="E227">
        <v>1</v>
      </c>
      <c r="F227" t="s">
        <v>1098</v>
      </c>
      <c r="G227" t="s">
        <v>165</v>
      </c>
      <c r="H227" s="1" t="s">
        <v>124</v>
      </c>
      <c r="I227" s="1" t="s">
        <v>136</v>
      </c>
      <c r="J227" s="1" t="s">
        <v>1087</v>
      </c>
      <c r="K227" s="1" t="s">
        <v>592</v>
      </c>
      <c r="L227" s="1" t="s">
        <v>1711</v>
      </c>
      <c r="M227" s="267">
        <v>-139.28</v>
      </c>
      <c r="N227" s="267">
        <v>139.28</v>
      </c>
      <c r="O227" s="86"/>
      <c r="P227" s="86"/>
    </row>
    <row r="228" spans="1:16">
      <c r="A228">
        <v>330</v>
      </c>
      <c r="B228">
        <v>4314</v>
      </c>
      <c r="C228">
        <v>1212</v>
      </c>
      <c r="D228">
        <v>25</v>
      </c>
      <c r="E228">
        <v>1</v>
      </c>
      <c r="F228" t="s">
        <v>1099</v>
      </c>
      <c r="G228" t="s">
        <v>164</v>
      </c>
      <c r="H228" s="1" t="s">
        <v>124</v>
      </c>
      <c r="I228" s="1" t="s">
        <v>136</v>
      </c>
      <c r="J228" s="1" t="s">
        <v>1087</v>
      </c>
      <c r="K228" s="1" t="s">
        <v>592</v>
      </c>
      <c r="L228" s="1" t="s">
        <v>1711</v>
      </c>
      <c r="M228" s="267">
        <v>-16.239999999999998</v>
      </c>
      <c r="N228" s="267">
        <v>16.239999999999998</v>
      </c>
      <c r="O228" s="86"/>
      <c r="P228" s="86"/>
    </row>
    <row r="229" spans="1:16">
      <c r="A229">
        <v>330</v>
      </c>
      <c r="B229">
        <v>4410</v>
      </c>
      <c r="C229">
        <v>1212</v>
      </c>
      <c r="D229">
        <v>25</v>
      </c>
      <c r="E229">
        <v>1</v>
      </c>
      <c r="F229" t="s">
        <v>1100</v>
      </c>
      <c r="G229" t="s">
        <v>165</v>
      </c>
      <c r="H229" s="1" t="s">
        <v>124</v>
      </c>
      <c r="I229" s="1" t="s">
        <v>136</v>
      </c>
      <c r="J229" s="1" t="s">
        <v>1087</v>
      </c>
      <c r="K229" s="1" t="s">
        <v>592</v>
      </c>
      <c r="L229" s="1" t="s">
        <v>1711</v>
      </c>
      <c r="M229" s="267">
        <v>-139.28</v>
      </c>
      <c r="N229" s="267">
        <v>139.28</v>
      </c>
      <c r="O229" s="86"/>
      <c r="P229" s="86"/>
    </row>
    <row r="230" spans="1:16">
      <c r="A230">
        <v>330</v>
      </c>
      <c r="B230">
        <v>4585</v>
      </c>
      <c r="C230">
        <v>1212</v>
      </c>
      <c r="D230">
        <v>25</v>
      </c>
      <c r="E230">
        <v>1</v>
      </c>
      <c r="F230" t="s">
        <v>1101</v>
      </c>
      <c r="G230" t="s">
        <v>164</v>
      </c>
      <c r="H230" s="1" t="s">
        <v>124</v>
      </c>
      <c r="I230" s="1" t="s">
        <v>136</v>
      </c>
      <c r="J230" s="1" t="s">
        <v>1087</v>
      </c>
      <c r="K230" s="1" t="s">
        <v>592</v>
      </c>
      <c r="L230" s="1" t="s">
        <v>1711</v>
      </c>
      <c r="M230" s="267">
        <v>-16.239999999999998</v>
      </c>
      <c r="N230" s="267">
        <v>16.239999999999998</v>
      </c>
      <c r="O230" s="86"/>
      <c r="P230" s="86"/>
    </row>
    <row r="231" spans="1:16">
      <c r="A231">
        <v>330</v>
      </c>
      <c r="B231">
        <v>4615</v>
      </c>
      <c r="C231">
        <v>1212</v>
      </c>
      <c r="D231">
        <v>2</v>
      </c>
      <c r="E231">
        <v>1</v>
      </c>
      <c r="F231" t="s">
        <v>1102</v>
      </c>
      <c r="G231" t="s">
        <v>166</v>
      </c>
      <c r="H231" s="1" t="s">
        <v>167</v>
      </c>
      <c r="I231" s="1" t="s">
        <v>136</v>
      </c>
      <c r="J231" s="1" t="s">
        <v>107</v>
      </c>
      <c r="K231" s="1" t="s">
        <v>1103</v>
      </c>
      <c r="L231" s="1">
        <v>694</v>
      </c>
      <c r="M231" s="267">
        <v>-223.1</v>
      </c>
      <c r="N231" s="267">
        <v>223.1</v>
      </c>
      <c r="O231" s="86"/>
      <c r="P231" s="86"/>
    </row>
    <row r="232" spans="1:16">
      <c r="A232">
        <v>330</v>
      </c>
      <c r="B232">
        <v>5945</v>
      </c>
      <c r="C232">
        <v>1212</v>
      </c>
      <c r="D232">
        <v>20</v>
      </c>
      <c r="E232">
        <v>1</v>
      </c>
      <c r="F232" t="s">
        <v>1104</v>
      </c>
      <c r="G232" t="s">
        <v>161</v>
      </c>
      <c r="H232" s="1" t="s">
        <v>162</v>
      </c>
      <c r="I232" s="1" t="s">
        <v>1105</v>
      </c>
      <c r="J232" s="1" t="s">
        <v>1106</v>
      </c>
      <c r="K232" s="1" t="s">
        <v>1107</v>
      </c>
      <c r="L232" s="1" t="s">
        <v>1108</v>
      </c>
      <c r="M232" s="267">
        <v>-4123</v>
      </c>
      <c r="N232" s="267">
        <v>4123</v>
      </c>
      <c r="O232" s="86"/>
      <c r="P232" s="86"/>
    </row>
    <row r="233" spans="1:16">
      <c r="A233">
        <v>330</v>
      </c>
      <c r="B233">
        <v>6419</v>
      </c>
      <c r="C233">
        <v>1212</v>
      </c>
      <c r="D233">
        <v>7</v>
      </c>
      <c r="E233">
        <v>1</v>
      </c>
      <c r="F233" t="s">
        <v>1109</v>
      </c>
      <c r="G233" t="s">
        <v>1110</v>
      </c>
      <c r="H233" s="1" t="s">
        <v>171</v>
      </c>
      <c r="I233" s="1" t="s">
        <v>1111</v>
      </c>
      <c r="J233" s="1" t="s">
        <v>107</v>
      </c>
      <c r="K233" s="1" t="s">
        <v>1112</v>
      </c>
      <c r="L233" s="1" t="s">
        <v>1113</v>
      </c>
      <c r="M233" s="267">
        <v>-94.09</v>
      </c>
      <c r="N233" s="267">
        <v>94.09</v>
      </c>
      <c r="O233" s="86"/>
      <c r="P233" s="86"/>
    </row>
    <row r="234" spans="1:16">
      <c r="A234">
        <v>330</v>
      </c>
      <c r="B234">
        <v>6477</v>
      </c>
      <c r="C234">
        <v>1212</v>
      </c>
      <c r="D234">
        <v>7</v>
      </c>
      <c r="E234">
        <v>1</v>
      </c>
      <c r="F234" t="s">
        <v>1114</v>
      </c>
      <c r="G234" t="s">
        <v>1110</v>
      </c>
      <c r="H234" s="1" t="s">
        <v>171</v>
      </c>
      <c r="I234" s="1" t="s">
        <v>1111</v>
      </c>
      <c r="J234" s="1" t="s">
        <v>107</v>
      </c>
      <c r="K234" s="1" t="s">
        <v>1112</v>
      </c>
      <c r="L234" s="1" t="s">
        <v>1113</v>
      </c>
      <c r="M234" s="267">
        <v>-94.09</v>
      </c>
      <c r="N234" s="267">
        <v>94.09</v>
      </c>
      <c r="O234" s="86"/>
      <c r="P234" s="86"/>
    </row>
    <row r="235" spans="1:16">
      <c r="A235">
        <v>330</v>
      </c>
      <c r="B235">
        <v>6974</v>
      </c>
      <c r="C235">
        <v>1212</v>
      </c>
      <c r="D235">
        <v>25</v>
      </c>
      <c r="E235">
        <v>1</v>
      </c>
      <c r="F235" t="s">
        <v>1115</v>
      </c>
      <c r="G235" t="s">
        <v>1116</v>
      </c>
      <c r="H235" s="1" t="s">
        <v>139</v>
      </c>
      <c r="I235" s="1" t="s">
        <v>136</v>
      </c>
      <c r="J235" s="1" t="s">
        <v>1117</v>
      </c>
      <c r="K235" s="1" t="s">
        <v>1118</v>
      </c>
      <c r="L235" s="1">
        <v>109947</v>
      </c>
      <c r="M235" s="267">
        <v>-0.76</v>
      </c>
      <c r="N235" s="267">
        <v>0.76</v>
      </c>
      <c r="O235" s="86"/>
      <c r="P235" s="86"/>
    </row>
    <row r="236" spans="1:16">
      <c r="A236">
        <v>330</v>
      </c>
      <c r="B236">
        <v>3066</v>
      </c>
      <c r="C236">
        <v>1212</v>
      </c>
      <c r="D236">
        <v>1</v>
      </c>
      <c r="E236">
        <v>1</v>
      </c>
      <c r="F236" t="s">
        <v>1119</v>
      </c>
      <c r="G236" t="s">
        <v>157</v>
      </c>
      <c r="H236" s="1" t="s">
        <v>124</v>
      </c>
      <c r="I236" s="1" t="s">
        <v>136</v>
      </c>
      <c r="J236" s="1" t="s">
        <v>1087</v>
      </c>
      <c r="K236" s="1" t="s">
        <v>592</v>
      </c>
      <c r="L236" s="1" t="s">
        <v>1711</v>
      </c>
      <c r="M236" s="267">
        <v>-6.08</v>
      </c>
      <c r="N236" s="267">
        <v>6.08</v>
      </c>
      <c r="O236" s="86"/>
      <c r="P236" s="86"/>
    </row>
    <row r="237" spans="1:16">
      <c r="A237">
        <v>330</v>
      </c>
      <c r="B237">
        <v>3107</v>
      </c>
      <c r="C237">
        <v>1212</v>
      </c>
      <c r="D237">
        <v>1</v>
      </c>
      <c r="E237">
        <v>1</v>
      </c>
      <c r="F237" t="s">
        <v>1120</v>
      </c>
      <c r="G237" t="s">
        <v>157</v>
      </c>
      <c r="H237" s="1" t="s">
        <v>1060</v>
      </c>
      <c r="I237" s="1" t="s">
        <v>136</v>
      </c>
      <c r="J237" s="1" t="s">
        <v>1087</v>
      </c>
      <c r="K237" s="1" t="s">
        <v>1058</v>
      </c>
      <c r="L237" s="1" t="s">
        <v>1711</v>
      </c>
      <c r="M237" s="267">
        <v>-4.63</v>
      </c>
      <c r="N237" s="267">
        <v>4.63</v>
      </c>
      <c r="O237" s="86"/>
      <c r="P237" s="86"/>
    </row>
    <row r="238" spans="1:16">
      <c r="A238">
        <v>330</v>
      </c>
      <c r="B238">
        <v>7037</v>
      </c>
      <c r="C238">
        <v>1212</v>
      </c>
      <c r="D238">
        <v>25</v>
      </c>
      <c r="E238">
        <v>1</v>
      </c>
      <c r="F238" t="s">
        <v>1121</v>
      </c>
      <c r="G238" t="s">
        <v>1122</v>
      </c>
      <c r="H238" s="1" t="s">
        <v>139</v>
      </c>
      <c r="I238" s="1" t="s">
        <v>136</v>
      </c>
      <c r="J238" s="1" t="s">
        <v>107</v>
      </c>
      <c r="K238" s="1" t="s">
        <v>592</v>
      </c>
      <c r="L238" s="1" t="s">
        <v>1711</v>
      </c>
      <c r="M238" s="267">
        <v>-9.15</v>
      </c>
      <c r="N238" s="267">
        <v>9.15</v>
      </c>
      <c r="O238" s="86"/>
      <c r="P238" s="86"/>
    </row>
    <row r="239" spans="1:16">
      <c r="A239">
        <v>330</v>
      </c>
      <c r="B239">
        <v>7136</v>
      </c>
      <c r="C239">
        <v>1212</v>
      </c>
      <c r="D239">
        <v>25</v>
      </c>
      <c r="E239">
        <v>1</v>
      </c>
      <c r="F239" t="s">
        <v>1123</v>
      </c>
      <c r="G239" t="s">
        <v>197</v>
      </c>
      <c r="H239" s="1" t="s">
        <v>139</v>
      </c>
      <c r="I239" s="1" t="s">
        <v>136</v>
      </c>
      <c r="J239" s="1" t="s">
        <v>107</v>
      </c>
      <c r="K239" s="1" t="s">
        <v>1124</v>
      </c>
      <c r="L239" s="1" t="s">
        <v>1711</v>
      </c>
      <c r="M239" s="267">
        <v>-830.84</v>
      </c>
      <c r="N239" s="267">
        <v>830.84</v>
      </c>
      <c r="O239" s="86"/>
      <c r="P239" s="86"/>
    </row>
    <row r="240" spans="1:16">
      <c r="A240">
        <v>330</v>
      </c>
      <c r="B240">
        <v>7245</v>
      </c>
      <c r="C240">
        <v>1212</v>
      </c>
      <c r="D240">
        <v>25</v>
      </c>
      <c r="E240">
        <v>1</v>
      </c>
      <c r="F240" t="s">
        <v>1125</v>
      </c>
      <c r="G240" t="s">
        <v>1126</v>
      </c>
      <c r="H240" s="1" t="s">
        <v>139</v>
      </c>
      <c r="I240" s="1" t="s">
        <v>136</v>
      </c>
      <c r="J240" s="1">
        <v>81089806255</v>
      </c>
      <c r="K240" s="1" t="s">
        <v>1127</v>
      </c>
      <c r="L240" s="1" t="s">
        <v>1711</v>
      </c>
      <c r="M240" s="267">
        <v>-0.1</v>
      </c>
      <c r="N240" s="267">
        <v>0.1</v>
      </c>
      <c r="O240" s="86"/>
      <c r="P240" s="86"/>
    </row>
    <row r="241" spans="1:16">
      <c r="A241">
        <v>330</v>
      </c>
      <c r="B241">
        <v>7427</v>
      </c>
      <c r="C241">
        <v>1212</v>
      </c>
      <c r="D241">
        <v>25</v>
      </c>
      <c r="E241">
        <v>1</v>
      </c>
      <c r="F241" t="s">
        <v>1128</v>
      </c>
      <c r="G241" t="s">
        <v>1122</v>
      </c>
      <c r="H241" s="1" t="s">
        <v>139</v>
      </c>
      <c r="I241" s="1" t="s">
        <v>136</v>
      </c>
      <c r="J241" s="1" t="s">
        <v>107</v>
      </c>
      <c r="K241" s="1" t="s">
        <v>1124</v>
      </c>
      <c r="L241" s="1" t="s">
        <v>1711</v>
      </c>
      <c r="M241" s="267">
        <v>-123</v>
      </c>
      <c r="N241" s="267">
        <v>123</v>
      </c>
      <c r="O241" s="86"/>
      <c r="P241" s="86"/>
    </row>
    <row r="242" spans="1:16">
      <c r="A242">
        <v>330</v>
      </c>
      <c r="B242">
        <v>8282</v>
      </c>
      <c r="C242">
        <v>1212</v>
      </c>
      <c r="D242">
        <v>1</v>
      </c>
      <c r="E242">
        <v>1</v>
      </c>
      <c r="F242" t="s">
        <v>1129</v>
      </c>
      <c r="G242" t="s">
        <v>1130</v>
      </c>
      <c r="H242" s="1" t="s">
        <v>124</v>
      </c>
      <c r="I242" s="1" t="s">
        <v>1131</v>
      </c>
      <c r="J242" s="1" t="s">
        <v>125</v>
      </c>
      <c r="K242" s="1" t="s">
        <v>1132</v>
      </c>
      <c r="L242" s="1" t="s">
        <v>1133</v>
      </c>
      <c r="M242" s="267">
        <v>-2391</v>
      </c>
      <c r="N242" s="267">
        <v>2391</v>
      </c>
      <c r="O242" s="86"/>
      <c r="P242" s="86"/>
    </row>
    <row r="243" spans="1:16">
      <c r="A243">
        <v>330</v>
      </c>
      <c r="B243">
        <v>10347</v>
      </c>
      <c r="C243">
        <v>1212</v>
      </c>
      <c r="D243">
        <v>2</v>
      </c>
      <c r="E243">
        <v>1</v>
      </c>
      <c r="F243" t="s">
        <v>1134</v>
      </c>
      <c r="G243" t="s">
        <v>1135</v>
      </c>
      <c r="H243" s="1" t="s">
        <v>206</v>
      </c>
      <c r="I243" s="1" t="s">
        <v>1136</v>
      </c>
      <c r="J243" s="1" t="s">
        <v>1137</v>
      </c>
      <c r="K243" s="1" t="s">
        <v>1138</v>
      </c>
      <c r="L243" s="1" t="s">
        <v>1711</v>
      </c>
      <c r="M243" s="267">
        <v>-1</v>
      </c>
      <c r="N243" s="267">
        <v>1</v>
      </c>
      <c r="O243" s="86"/>
      <c r="P243" s="86"/>
    </row>
    <row r="244" spans="1:16">
      <c r="A244">
        <v>330</v>
      </c>
      <c r="B244">
        <v>10788</v>
      </c>
      <c r="C244">
        <v>1212</v>
      </c>
      <c r="D244">
        <v>2</v>
      </c>
      <c r="E244">
        <v>1</v>
      </c>
      <c r="F244" t="s">
        <v>1139</v>
      </c>
      <c r="G244" t="s">
        <v>150</v>
      </c>
      <c r="H244" s="1" t="s">
        <v>174</v>
      </c>
      <c r="I244" s="1" t="s">
        <v>779</v>
      </c>
      <c r="J244" s="1">
        <v>782178148</v>
      </c>
      <c r="K244" s="1" t="s">
        <v>1058</v>
      </c>
      <c r="L244" s="1">
        <v>508</v>
      </c>
      <c r="M244" s="267">
        <v>-142</v>
      </c>
      <c r="N244" s="267">
        <v>142</v>
      </c>
      <c r="O244" s="86"/>
      <c r="P244" s="86"/>
    </row>
    <row r="245" spans="1:16">
      <c r="A245">
        <v>330</v>
      </c>
      <c r="B245">
        <v>11207</v>
      </c>
      <c r="C245">
        <v>1212</v>
      </c>
      <c r="D245">
        <v>3</v>
      </c>
      <c r="E245">
        <v>1</v>
      </c>
      <c r="F245" t="s">
        <v>1140</v>
      </c>
      <c r="G245" t="s">
        <v>211</v>
      </c>
      <c r="H245" s="1" t="s">
        <v>124</v>
      </c>
      <c r="I245" s="1" t="s">
        <v>136</v>
      </c>
      <c r="J245" s="1">
        <v>8504061209</v>
      </c>
      <c r="K245" s="1" t="s">
        <v>1058</v>
      </c>
      <c r="L245" s="1">
        <v>13402</v>
      </c>
      <c r="M245" s="267">
        <v>-39.79</v>
      </c>
      <c r="N245" s="267">
        <v>39.79</v>
      </c>
      <c r="O245" s="86"/>
      <c r="P245" s="86"/>
    </row>
    <row r="246" spans="1:16">
      <c r="A246">
        <v>330</v>
      </c>
      <c r="B246">
        <v>12802</v>
      </c>
      <c r="C246">
        <v>1212</v>
      </c>
      <c r="D246">
        <v>1</v>
      </c>
      <c r="E246">
        <v>1</v>
      </c>
      <c r="F246" t="s">
        <v>1141</v>
      </c>
      <c r="G246" t="s">
        <v>1142</v>
      </c>
      <c r="H246" s="1" t="s">
        <v>124</v>
      </c>
      <c r="I246" s="1" t="s">
        <v>136</v>
      </c>
      <c r="J246" s="1">
        <v>92013076</v>
      </c>
      <c r="K246" s="1" t="s">
        <v>702</v>
      </c>
      <c r="L246" s="1">
        <v>50639</v>
      </c>
      <c r="M246" s="267">
        <v>-12.08</v>
      </c>
      <c r="N246" s="267">
        <v>12.08</v>
      </c>
      <c r="O246" s="86"/>
      <c r="P246" s="86"/>
    </row>
    <row r="247" spans="1:16">
      <c r="A247">
        <v>330</v>
      </c>
      <c r="B247">
        <v>14169</v>
      </c>
      <c r="C247">
        <v>1212</v>
      </c>
      <c r="D247">
        <v>2</v>
      </c>
      <c r="E247">
        <v>1</v>
      </c>
      <c r="F247" t="s">
        <v>1143</v>
      </c>
      <c r="G247" t="s">
        <v>1144</v>
      </c>
      <c r="H247" s="1" t="s">
        <v>175</v>
      </c>
      <c r="I247" s="1" t="s">
        <v>176</v>
      </c>
      <c r="J247" s="1" t="s">
        <v>1145</v>
      </c>
      <c r="K247" s="1" t="s">
        <v>1146</v>
      </c>
      <c r="L247" s="1" t="s">
        <v>177</v>
      </c>
      <c r="M247" s="267">
        <v>-2313.98</v>
      </c>
      <c r="N247" s="267">
        <v>2313.98</v>
      </c>
      <c r="O247" s="86"/>
      <c r="P247" s="86"/>
    </row>
    <row r="248" spans="1:16">
      <c r="A248">
        <v>330</v>
      </c>
      <c r="B248">
        <v>14195</v>
      </c>
      <c r="C248">
        <v>1212</v>
      </c>
      <c r="D248">
        <v>2</v>
      </c>
      <c r="E248">
        <v>1</v>
      </c>
      <c r="F248" t="s">
        <v>1147</v>
      </c>
      <c r="G248" t="s">
        <v>1148</v>
      </c>
      <c r="H248" s="1" t="s">
        <v>175</v>
      </c>
      <c r="I248" s="1" t="s">
        <v>176</v>
      </c>
      <c r="J248" s="1">
        <v>960333</v>
      </c>
      <c r="K248" s="1" t="s">
        <v>1146</v>
      </c>
      <c r="L248" s="1" t="s">
        <v>177</v>
      </c>
      <c r="M248" s="267">
        <v>-275.81</v>
      </c>
      <c r="N248" s="267">
        <v>275.81</v>
      </c>
      <c r="O248" s="86"/>
      <c r="P248" s="86"/>
    </row>
    <row r="249" spans="1:16">
      <c r="A249">
        <v>330</v>
      </c>
      <c r="B249">
        <v>14744</v>
      </c>
      <c r="C249">
        <v>1212</v>
      </c>
      <c r="D249">
        <v>2</v>
      </c>
      <c r="E249">
        <v>1</v>
      </c>
      <c r="F249" t="s">
        <v>1149</v>
      </c>
      <c r="G249" t="s">
        <v>150</v>
      </c>
      <c r="H249" s="1" t="s">
        <v>169</v>
      </c>
      <c r="I249" s="1" t="s">
        <v>635</v>
      </c>
      <c r="J249" s="1" t="s">
        <v>1150</v>
      </c>
      <c r="K249" s="1" t="s">
        <v>990</v>
      </c>
      <c r="L249" s="1">
        <v>1495</v>
      </c>
      <c r="M249" s="267">
        <v>-3919.3</v>
      </c>
      <c r="N249" s="267">
        <v>3919.3</v>
      </c>
      <c r="O249" s="86"/>
      <c r="P249" s="86"/>
    </row>
    <row r="250" spans="1:16">
      <c r="A250">
        <v>330</v>
      </c>
      <c r="B250">
        <v>14850</v>
      </c>
      <c r="C250">
        <v>1212</v>
      </c>
      <c r="D250">
        <v>3</v>
      </c>
      <c r="E250">
        <v>1</v>
      </c>
      <c r="F250" t="s">
        <v>1151</v>
      </c>
      <c r="G250" t="s">
        <v>1152</v>
      </c>
      <c r="H250" s="1" t="s">
        <v>1153</v>
      </c>
      <c r="I250" s="1" t="s">
        <v>1154</v>
      </c>
      <c r="J250" s="1" t="s">
        <v>1155</v>
      </c>
      <c r="K250" s="1" t="s">
        <v>1156</v>
      </c>
      <c r="L250" s="1">
        <v>1863</v>
      </c>
      <c r="M250" s="267">
        <v>-2846</v>
      </c>
      <c r="N250" s="267">
        <v>2846</v>
      </c>
      <c r="O250" s="86"/>
      <c r="P250" s="86"/>
    </row>
    <row r="251" spans="1:16">
      <c r="A251">
        <v>332</v>
      </c>
      <c r="B251">
        <v>319</v>
      </c>
      <c r="C251">
        <v>1212</v>
      </c>
      <c r="D251">
        <v>1</v>
      </c>
      <c r="E251">
        <v>1</v>
      </c>
      <c r="F251" t="s">
        <v>1157</v>
      </c>
      <c r="G251" t="s">
        <v>1158</v>
      </c>
      <c r="H251" s="1" t="s">
        <v>124</v>
      </c>
      <c r="I251" s="1" t="s">
        <v>1159</v>
      </c>
      <c r="J251" s="1">
        <v>950304197</v>
      </c>
      <c r="K251" s="1" t="s">
        <v>1160</v>
      </c>
      <c r="L251" s="1">
        <v>56656</v>
      </c>
      <c r="M251" s="267">
        <v>-901.63</v>
      </c>
      <c r="N251" s="267">
        <v>901.63</v>
      </c>
      <c r="O251" s="86"/>
      <c r="P251" s="86"/>
    </row>
    <row r="252" spans="1:16">
      <c r="A252">
        <v>332</v>
      </c>
      <c r="B252">
        <v>388</v>
      </c>
      <c r="C252">
        <v>1212</v>
      </c>
      <c r="D252">
        <v>1</v>
      </c>
      <c r="E252">
        <v>1</v>
      </c>
      <c r="F252" t="s">
        <v>1161</v>
      </c>
      <c r="G252" t="s">
        <v>1162</v>
      </c>
      <c r="H252" s="1" t="s">
        <v>1163</v>
      </c>
      <c r="I252" s="1" t="s">
        <v>136</v>
      </c>
      <c r="J252" s="1">
        <v>980924258</v>
      </c>
      <c r="K252" s="1" t="s">
        <v>1164</v>
      </c>
      <c r="L252" s="1">
        <v>1155</v>
      </c>
      <c r="M252" s="267">
        <v>-850</v>
      </c>
      <c r="N252" s="267">
        <v>850</v>
      </c>
      <c r="O252" s="86"/>
      <c r="P252" s="86"/>
    </row>
    <row r="253" spans="1:16">
      <c r="A253">
        <v>332</v>
      </c>
      <c r="B253">
        <v>338</v>
      </c>
      <c r="C253">
        <v>1212</v>
      </c>
      <c r="D253">
        <v>1</v>
      </c>
      <c r="E253">
        <v>1</v>
      </c>
      <c r="F253" t="s">
        <v>1165</v>
      </c>
      <c r="G253" t="s">
        <v>1166</v>
      </c>
      <c r="H253" s="1" t="s">
        <v>124</v>
      </c>
      <c r="I253" s="1" t="s">
        <v>124</v>
      </c>
      <c r="J253" s="1">
        <v>950304212</v>
      </c>
      <c r="K253" s="1" t="s">
        <v>1167</v>
      </c>
      <c r="L253" s="1">
        <v>1798</v>
      </c>
      <c r="M253" s="267">
        <v>-530</v>
      </c>
      <c r="N253" s="267">
        <v>530</v>
      </c>
      <c r="O253" s="86"/>
      <c r="P253" s="86"/>
    </row>
    <row r="254" spans="1:16">
      <c r="A254">
        <v>402</v>
      </c>
      <c r="B254">
        <v>621</v>
      </c>
      <c r="C254">
        <v>1212</v>
      </c>
      <c r="D254">
        <v>1</v>
      </c>
      <c r="E254">
        <v>2</v>
      </c>
      <c r="F254" t="s">
        <v>1168</v>
      </c>
      <c r="G254" t="s">
        <v>1169</v>
      </c>
      <c r="H254" s="1" t="s">
        <v>124</v>
      </c>
      <c r="I254" s="1" t="s">
        <v>136</v>
      </c>
      <c r="J254" s="1" t="s">
        <v>1170</v>
      </c>
      <c r="K254" s="1" t="s">
        <v>1171</v>
      </c>
      <c r="L254" s="1">
        <v>9314</v>
      </c>
      <c r="M254" s="267">
        <v>-38.799999999999997</v>
      </c>
      <c r="N254" s="267">
        <v>38.799999999999997</v>
      </c>
      <c r="O254" s="86"/>
      <c r="P254" s="86"/>
    </row>
    <row r="255" spans="1:16">
      <c r="A255">
        <v>402</v>
      </c>
      <c r="B255">
        <v>631</v>
      </c>
      <c r="C255">
        <v>1212</v>
      </c>
      <c r="D255">
        <v>1</v>
      </c>
      <c r="E255">
        <v>2</v>
      </c>
      <c r="F255" t="s">
        <v>1172</v>
      </c>
      <c r="G255" t="s">
        <v>1173</v>
      </c>
      <c r="H255" s="1" t="s">
        <v>124</v>
      </c>
      <c r="I255" s="1" t="s">
        <v>136</v>
      </c>
      <c r="J255" s="1" t="s">
        <v>1174</v>
      </c>
      <c r="K255" s="1" t="s">
        <v>1175</v>
      </c>
      <c r="L255" s="1">
        <v>81</v>
      </c>
      <c r="M255" s="267">
        <v>-3.38</v>
      </c>
      <c r="N255" s="267">
        <v>3.38</v>
      </c>
      <c r="O255" s="86"/>
      <c r="P255" s="86"/>
    </row>
    <row r="256" spans="1:16">
      <c r="A256">
        <v>402</v>
      </c>
      <c r="B256">
        <v>1061</v>
      </c>
      <c r="C256">
        <v>1212</v>
      </c>
      <c r="D256">
        <v>1</v>
      </c>
      <c r="E256">
        <v>2</v>
      </c>
      <c r="F256" t="s">
        <v>1176</v>
      </c>
      <c r="G256" t="s">
        <v>202</v>
      </c>
      <c r="H256" s="1" t="s">
        <v>124</v>
      </c>
      <c r="I256" s="1" t="s">
        <v>136</v>
      </c>
      <c r="J256" s="1" t="s">
        <v>1177</v>
      </c>
      <c r="K256" s="1" t="s">
        <v>1178</v>
      </c>
      <c r="L256" s="1">
        <v>83</v>
      </c>
      <c r="M256" s="267">
        <v>-7.15</v>
      </c>
      <c r="N256" s="267">
        <v>7.15</v>
      </c>
      <c r="O256" s="86"/>
      <c r="P256" s="86"/>
    </row>
    <row r="257" spans="1:17">
      <c r="A257">
        <v>402</v>
      </c>
      <c r="B257">
        <v>1231</v>
      </c>
      <c r="C257">
        <v>1212</v>
      </c>
      <c r="D257">
        <v>1</v>
      </c>
      <c r="E257">
        <v>2</v>
      </c>
      <c r="F257" t="s">
        <v>1179</v>
      </c>
      <c r="G257" t="s">
        <v>643</v>
      </c>
      <c r="H257" s="1" t="s">
        <v>124</v>
      </c>
      <c r="I257" s="1" t="s">
        <v>136</v>
      </c>
      <c r="J257" s="1">
        <v>113</v>
      </c>
      <c r="K257" s="1" t="s">
        <v>1180</v>
      </c>
      <c r="L257" s="1">
        <v>2318</v>
      </c>
      <c r="M257" s="267">
        <v>-699.52</v>
      </c>
      <c r="N257" s="267">
        <v>699.52</v>
      </c>
      <c r="O257" s="86"/>
      <c r="P257" s="86"/>
    </row>
    <row r="258" spans="1:17">
      <c r="A258">
        <v>402</v>
      </c>
      <c r="B258">
        <v>1394</v>
      </c>
      <c r="C258">
        <v>1212</v>
      </c>
      <c r="D258">
        <v>2</v>
      </c>
      <c r="E258">
        <v>2</v>
      </c>
      <c r="F258" t="s">
        <v>1181</v>
      </c>
      <c r="G258" t="s">
        <v>204</v>
      </c>
      <c r="H258" s="1" t="s">
        <v>208</v>
      </c>
      <c r="I258" s="1" t="s">
        <v>1182</v>
      </c>
      <c r="J258" s="1" t="s">
        <v>107</v>
      </c>
      <c r="K258" s="1" t="s">
        <v>1183</v>
      </c>
      <c r="L258" s="1">
        <v>66</v>
      </c>
      <c r="M258" s="267">
        <v>-1800</v>
      </c>
      <c r="N258" s="267">
        <v>1800</v>
      </c>
      <c r="O258" s="86"/>
      <c r="P258" s="86"/>
    </row>
    <row r="259" spans="1:17">
      <c r="A259">
        <v>402</v>
      </c>
      <c r="B259">
        <v>1398</v>
      </c>
      <c r="C259">
        <v>1212</v>
      </c>
      <c r="D259">
        <v>1</v>
      </c>
      <c r="E259">
        <v>2</v>
      </c>
      <c r="F259" t="s">
        <v>1184</v>
      </c>
      <c r="G259" t="s">
        <v>204</v>
      </c>
      <c r="H259" s="1" t="s">
        <v>208</v>
      </c>
      <c r="I259" s="1" t="s">
        <v>1182</v>
      </c>
      <c r="J259" s="1" t="s">
        <v>107</v>
      </c>
      <c r="K259" s="1" t="s">
        <v>1183</v>
      </c>
      <c r="L259" s="1">
        <v>66</v>
      </c>
      <c r="M259" s="267">
        <v>-1800</v>
      </c>
      <c r="N259" s="267">
        <v>1800</v>
      </c>
      <c r="O259" s="86"/>
      <c r="P259" s="86"/>
    </row>
    <row r="260" spans="1:17">
      <c r="A260">
        <v>402</v>
      </c>
      <c r="B260">
        <v>2883</v>
      </c>
      <c r="C260">
        <v>1212</v>
      </c>
      <c r="D260">
        <v>1</v>
      </c>
      <c r="E260">
        <v>2</v>
      </c>
      <c r="F260" t="s">
        <v>1185</v>
      </c>
      <c r="G260" t="s">
        <v>1186</v>
      </c>
      <c r="H260" s="1" t="s">
        <v>1187</v>
      </c>
      <c r="I260" s="1" t="s">
        <v>1188</v>
      </c>
      <c r="J260" s="1" t="s">
        <v>1189</v>
      </c>
      <c r="K260" s="1" t="s">
        <v>706</v>
      </c>
      <c r="L260" s="1">
        <v>3298</v>
      </c>
      <c r="M260" s="267">
        <v>-375</v>
      </c>
      <c r="N260" s="267">
        <v>328.13</v>
      </c>
      <c r="O260" s="86"/>
      <c r="P260" s="86"/>
    </row>
    <row r="261" spans="1:17">
      <c r="A261">
        <v>402</v>
      </c>
      <c r="B261">
        <v>2040</v>
      </c>
      <c r="C261">
        <v>1212</v>
      </c>
      <c r="D261">
        <v>1</v>
      </c>
      <c r="E261">
        <v>2</v>
      </c>
      <c r="F261" t="s">
        <v>1190</v>
      </c>
      <c r="G261" t="s">
        <v>1191</v>
      </c>
      <c r="H261" s="1" t="s">
        <v>124</v>
      </c>
      <c r="I261" s="1" t="s">
        <v>124</v>
      </c>
      <c r="J261" s="1" t="s">
        <v>125</v>
      </c>
      <c r="K261" s="1" t="s">
        <v>789</v>
      </c>
      <c r="L261" s="1">
        <v>357</v>
      </c>
      <c r="M261" s="267">
        <v>-103.88</v>
      </c>
      <c r="N261" s="267">
        <v>103.88</v>
      </c>
      <c r="O261" s="86"/>
      <c r="P261" s="86"/>
    </row>
    <row r="262" spans="1:17">
      <c r="A262">
        <v>402</v>
      </c>
      <c r="B262">
        <v>2508</v>
      </c>
      <c r="C262">
        <v>1212</v>
      </c>
      <c r="D262">
        <v>1</v>
      </c>
      <c r="E262">
        <v>2</v>
      </c>
      <c r="F262" t="s">
        <v>1192</v>
      </c>
      <c r="G262" t="s">
        <v>1193</v>
      </c>
      <c r="H262" s="1" t="s">
        <v>124</v>
      </c>
      <c r="I262" s="1" t="s">
        <v>124</v>
      </c>
      <c r="J262" s="1" t="s">
        <v>1194</v>
      </c>
      <c r="K262" s="1" t="s">
        <v>1195</v>
      </c>
      <c r="L262" s="1">
        <v>338</v>
      </c>
      <c r="M262" s="267">
        <v>-615</v>
      </c>
      <c r="N262" s="267">
        <v>615</v>
      </c>
      <c r="O262" s="86"/>
      <c r="P262" s="86"/>
    </row>
    <row r="263" spans="1:17">
      <c r="A263">
        <v>402</v>
      </c>
      <c r="B263">
        <v>2510</v>
      </c>
      <c r="C263">
        <v>1212</v>
      </c>
      <c r="D263">
        <v>1</v>
      </c>
      <c r="E263">
        <v>2</v>
      </c>
      <c r="F263" t="s">
        <v>1196</v>
      </c>
      <c r="G263" t="s">
        <v>1193</v>
      </c>
      <c r="H263" s="1" t="s">
        <v>124</v>
      </c>
      <c r="I263" s="1" t="s">
        <v>124</v>
      </c>
      <c r="J263" s="1" t="s">
        <v>1197</v>
      </c>
      <c r="K263" s="1" t="s">
        <v>1195</v>
      </c>
      <c r="L263" s="1">
        <v>338</v>
      </c>
      <c r="M263" s="267">
        <v>-615</v>
      </c>
      <c r="N263" s="267">
        <v>615</v>
      </c>
      <c r="O263" s="86"/>
      <c r="P263" s="86"/>
    </row>
    <row r="264" spans="1:17">
      <c r="A264">
        <v>402</v>
      </c>
      <c r="B264">
        <v>2655</v>
      </c>
      <c r="C264">
        <v>1212</v>
      </c>
      <c r="D264">
        <v>1</v>
      </c>
      <c r="E264">
        <v>2</v>
      </c>
      <c r="F264" t="s">
        <v>1198</v>
      </c>
      <c r="G264" t="s">
        <v>186</v>
      </c>
      <c r="H264" s="1" t="s">
        <v>124</v>
      </c>
      <c r="I264" s="1" t="s">
        <v>124</v>
      </c>
      <c r="J264" s="1" t="s">
        <v>1199</v>
      </c>
      <c r="K264" s="1" t="s">
        <v>1200</v>
      </c>
      <c r="L264" s="1">
        <v>1240</v>
      </c>
      <c r="M264" s="267">
        <v>-218</v>
      </c>
      <c r="N264" s="267">
        <v>218</v>
      </c>
      <c r="O264" s="86"/>
      <c r="P264" s="86"/>
    </row>
    <row r="265" spans="1:17">
      <c r="A265">
        <v>402</v>
      </c>
      <c r="B265">
        <v>2656</v>
      </c>
      <c r="C265">
        <v>1212</v>
      </c>
      <c r="D265">
        <v>1</v>
      </c>
      <c r="E265">
        <v>2</v>
      </c>
      <c r="F265" t="s">
        <v>1201</v>
      </c>
      <c r="G265" t="s">
        <v>186</v>
      </c>
      <c r="H265" s="1" t="s">
        <v>124</v>
      </c>
      <c r="I265" s="1" t="s">
        <v>124</v>
      </c>
      <c r="J265" s="1" t="s">
        <v>1202</v>
      </c>
      <c r="K265" s="1" t="s">
        <v>1200</v>
      </c>
      <c r="L265" s="1">
        <v>1240</v>
      </c>
      <c r="M265" s="267">
        <v>-218</v>
      </c>
      <c r="N265" s="267">
        <v>218</v>
      </c>
      <c r="O265" s="86"/>
      <c r="P265" s="86"/>
    </row>
    <row r="266" spans="1:17">
      <c r="A266">
        <v>402</v>
      </c>
      <c r="B266">
        <v>1650</v>
      </c>
      <c r="C266">
        <v>1212</v>
      </c>
      <c r="D266">
        <v>1</v>
      </c>
      <c r="E266">
        <v>2</v>
      </c>
      <c r="F266" t="s">
        <v>1203</v>
      </c>
      <c r="G266" t="s">
        <v>1204</v>
      </c>
      <c r="H266" s="1" t="s">
        <v>124</v>
      </c>
      <c r="I266" s="1" t="s">
        <v>124</v>
      </c>
      <c r="J266" s="1" t="s">
        <v>107</v>
      </c>
      <c r="K266" s="1" t="s">
        <v>1205</v>
      </c>
      <c r="L266" s="1">
        <v>1607</v>
      </c>
      <c r="M266" s="267">
        <v>-152.57</v>
      </c>
      <c r="N266" s="267">
        <v>152.57</v>
      </c>
      <c r="O266" s="86"/>
      <c r="P266" s="86"/>
    </row>
    <row r="267" spans="1:17">
      <c r="H267" s="1"/>
      <c r="I267" s="1"/>
      <c r="J267" s="1"/>
      <c r="K267" s="318"/>
      <c r="L267" s="1"/>
      <c r="M267" s="267"/>
      <c r="N267" s="267"/>
      <c r="O267" s="86"/>
      <c r="P267" s="86"/>
    </row>
    <row r="268" spans="1:17" ht="11.25" customHeight="1">
      <c r="A268" s="89"/>
      <c r="B268" s="89"/>
      <c r="C268" s="89"/>
      <c r="D268" s="89"/>
      <c r="E268" s="89"/>
      <c r="F268" s="89"/>
      <c r="G268" s="89"/>
      <c r="H268" s="95"/>
      <c r="I268" s="89"/>
      <c r="J268" s="89"/>
      <c r="K268" s="89"/>
      <c r="L268" s="95"/>
      <c r="M268" s="96"/>
      <c r="N268" s="89"/>
    </row>
    <row r="269" spans="1:17" ht="30" customHeight="1">
      <c r="A269" s="278"/>
      <c r="B269" s="278"/>
      <c r="C269" s="278"/>
      <c r="D269" s="278"/>
      <c r="E269" s="278"/>
      <c r="F269" s="278"/>
      <c r="G269" s="278"/>
      <c r="H269" s="279"/>
      <c r="I269" s="278"/>
      <c r="J269" s="360" t="s">
        <v>46</v>
      </c>
      <c r="K269" s="360"/>
      <c r="L269" s="371"/>
      <c r="M269" s="285">
        <f>SUM(M20:M268)</f>
        <v>-402667.49999999988</v>
      </c>
      <c r="N269" s="285">
        <f>SUM(N20:N268)</f>
        <v>383846.9800000001</v>
      </c>
      <c r="O269" s="280"/>
      <c r="P269" s="280"/>
    </row>
    <row r="270" spans="1:17">
      <c r="H270" s="1"/>
    </row>
    <row r="271" spans="1:17">
      <c r="H271" s="1"/>
    </row>
    <row r="272" spans="1:17" ht="30" customHeight="1">
      <c r="H272" s="1"/>
      <c r="J272" s="362" t="s">
        <v>308</v>
      </c>
      <c r="K272" s="362"/>
      <c r="L272" s="362"/>
      <c r="M272" s="97"/>
      <c r="N272" s="244">
        <f>-5326520-94</f>
        <v>-5326614</v>
      </c>
      <c r="O272" s="244">
        <v>-390016</v>
      </c>
      <c r="P272" s="244">
        <v>341391</v>
      </c>
      <c r="Q272" s="97"/>
    </row>
    <row r="273" spans="1:16">
      <c r="H273" s="1"/>
    </row>
    <row r="274" spans="1:16" ht="10.5" customHeight="1" thickBot="1">
      <c r="H274" s="1"/>
    </row>
    <row r="275" spans="1:16" ht="30" customHeight="1" thickBot="1">
      <c r="A275" s="98"/>
      <c r="B275" s="99"/>
      <c r="C275" s="99"/>
      <c r="D275" s="99"/>
      <c r="E275" s="99"/>
      <c r="F275" s="99"/>
      <c r="G275" s="99"/>
      <c r="H275" s="100"/>
      <c r="I275" s="364" t="s">
        <v>307</v>
      </c>
      <c r="J275" s="364"/>
      <c r="K275" s="364"/>
      <c r="L275" s="372"/>
      <c r="M275" s="107">
        <f>SUM(M12,M17,M269,M272)</f>
        <v>91750956.5</v>
      </c>
      <c r="N275" s="128">
        <f>SUM(N12,N17,N269,N272)</f>
        <v>-75913304.019999996</v>
      </c>
      <c r="O275" s="107">
        <f>SUM(O12,O17,O269,O272)</f>
        <v>62261657</v>
      </c>
      <c r="P275" s="127">
        <f>SUM(P12,P17,P269,P272)</f>
        <v>-60125694</v>
      </c>
    </row>
    <row r="276" spans="1:16">
      <c r="H276" s="1"/>
    </row>
    <row r="277" spans="1:16">
      <c r="H277" s="1"/>
    </row>
    <row r="278" spans="1:16">
      <c r="H278" s="1"/>
    </row>
    <row r="279" spans="1:16">
      <c r="H279" s="1"/>
    </row>
    <row r="280" spans="1:16" ht="30" customHeight="1">
      <c r="H280" s="1"/>
      <c r="N280" s="20"/>
    </row>
    <row r="281" spans="1:16">
      <c r="B281" s="258"/>
      <c r="C281" s="258"/>
      <c r="D281" s="258"/>
      <c r="E281" s="258"/>
      <c r="F281" s="258"/>
      <c r="G281" s="358"/>
      <c r="H281" s="358"/>
      <c r="I281" s="358"/>
      <c r="J281" s="258"/>
      <c r="K281" s="365" t="s">
        <v>296</v>
      </c>
      <c r="L281" s="365"/>
      <c r="M281" s="365"/>
      <c r="O281" s="258"/>
      <c r="P281" s="258"/>
    </row>
    <row r="282" spans="1:16">
      <c r="B282" s="258"/>
      <c r="C282" s="258"/>
      <c r="D282" s="258"/>
      <c r="E282" s="258"/>
      <c r="F282" s="258"/>
      <c r="G282" s="307"/>
      <c r="H282" s="258"/>
      <c r="I282" s="258"/>
      <c r="J282" s="258"/>
      <c r="K282" s="370" t="s">
        <v>304</v>
      </c>
      <c r="L282" s="370"/>
      <c r="M282" s="370"/>
      <c r="O282" s="258"/>
      <c r="P282" s="258"/>
    </row>
    <row r="283" spans="1:16">
      <c r="N283" s="101"/>
    </row>
    <row r="285" spans="1:16">
      <c r="N285" s="101"/>
    </row>
    <row r="286" spans="1:16">
      <c r="N286" s="101"/>
    </row>
    <row r="287" spans="1:16">
      <c r="N287" s="101"/>
    </row>
    <row r="288" spans="1:16">
      <c r="N288" s="101"/>
    </row>
    <row r="289" spans="14:14">
      <c r="N289" s="101"/>
    </row>
    <row r="291" spans="14:14">
      <c r="N291" s="101"/>
    </row>
    <row r="292" spans="14:14">
      <c r="N292" s="20"/>
    </row>
  </sheetData>
  <mergeCells count="16">
    <mergeCell ref="A19:C19"/>
    <mergeCell ref="A14:C14"/>
    <mergeCell ref="K281:M281"/>
    <mergeCell ref="K282:M282"/>
    <mergeCell ref="J269:L269"/>
    <mergeCell ref="J272:L272"/>
    <mergeCell ref="I275:L275"/>
    <mergeCell ref="F19:H19"/>
    <mergeCell ref="G281:I281"/>
    <mergeCell ref="A6:P6"/>
    <mergeCell ref="J12:L12"/>
    <mergeCell ref="J17:L17"/>
    <mergeCell ref="A2:P2"/>
    <mergeCell ref="A3:P3"/>
    <mergeCell ref="A4:P4"/>
    <mergeCell ref="A5:P5"/>
  </mergeCells>
  <phoneticPr fontId="18" type="noConversion"/>
  <printOptions horizontalCentered="1"/>
  <pageMargins left="0" right="0" top="0.59055118110236227" bottom="0.39370078740157483" header="0" footer="0"/>
  <pageSetup scale="4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2:R109"/>
  <sheetViews>
    <sheetView topLeftCell="A58" workbookViewId="0">
      <selection activeCell="I85" sqref="I85"/>
    </sheetView>
  </sheetViews>
  <sheetFormatPr baseColWidth="10" defaultRowHeight="12.75"/>
  <cols>
    <col min="1" max="1" width="5.7109375" customWidth="1"/>
    <col min="2" max="2" width="6.7109375" customWidth="1"/>
    <col min="3" max="5" width="5.7109375" customWidth="1"/>
    <col min="6" max="6" width="13.28515625" customWidth="1"/>
    <col min="7" max="7" width="45.28515625" customWidth="1"/>
    <col min="8" max="8" width="14.85546875" customWidth="1"/>
    <col min="9" max="9" width="11.5703125" customWidth="1"/>
    <col min="10" max="10" width="21.7109375" bestFit="1" customWidth="1"/>
    <col min="11" max="11" width="10.140625" bestFit="1" customWidth="1"/>
    <col min="12" max="12" width="10.42578125" customWidth="1"/>
    <col min="13" max="13" width="15.42578125" bestFit="1" customWidth="1"/>
    <col min="14" max="14" width="18.28515625" customWidth="1"/>
    <col min="15" max="15" width="13" bestFit="1" customWidth="1"/>
    <col min="16" max="16" width="13.85546875" bestFit="1" customWidth="1"/>
  </cols>
  <sheetData>
    <row r="2" spans="1:18" ht="18">
      <c r="A2" s="344" t="s">
        <v>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8" ht="15.7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8" ht="15.75">
      <c r="A4" s="345" t="s">
        <v>86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</row>
    <row r="5" spans="1:18" ht="14.25">
      <c r="A5" s="346" t="s">
        <v>290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</row>
    <row r="6" spans="1:18">
      <c r="A6" s="347" t="s">
        <v>4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</row>
    <row r="7" spans="1:18" ht="15">
      <c r="A7" s="18" t="s">
        <v>11</v>
      </c>
      <c r="B7" s="3"/>
      <c r="C7" s="3"/>
      <c r="D7" s="3"/>
      <c r="E7" s="3"/>
    </row>
    <row r="8" spans="1:18" ht="15">
      <c r="A8" s="18" t="s">
        <v>21</v>
      </c>
      <c r="B8" s="3"/>
      <c r="C8" s="5"/>
      <c r="D8" s="5"/>
      <c r="E8" s="5"/>
      <c r="F8" s="12"/>
    </row>
    <row r="9" spans="1:18">
      <c r="A9" s="18" t="s">
        <v>12</v>
      </c>
    </row>
    <row r="10" spans="1:18" ht="35.1" customHeight="1">
      <c r="A10" s="88" t="s">
        <v>31</v>
      </c>
      <c r="B10" s="88" t="s">
        <v>32</v>
      </c>
      <c r="C10" s="88" t="s">
        <v>10</v>
      </c>
      <c r="D10" s="88" t="s">
        <v>33</v>
      </c>
      <c r="E10" s="88" t="s">
        <v>34</v>
      </c>
      <c r="F10" s="88" t="s">
        <v>35</v>
      </c>
      <c r="G10" s="88" t="s">
        <v>36</v>
      </c>
      <c r="H10" s="88" t="s">
        <v>37</v>
      </c>
      <c r="I10" s="88" t="s">
        <v>38</v>
      </c>
      <c r="J10" s="88" t="s">
        <v>39</v>
      </c>
      <c r="K10" s="88" t="s">
        <v>20</v>
      </c>
      <c r="L10" s="88" t="s">
        <v>40</v>
      </c>
      <c r="M10" s="88" t="s">
        <v>41</v>
      </c>
      <c r="N10" s="88" t="s">
        <v>28</v>
      </c>
      <c r="O10" s="88" t="s">
        <v>18</v>
      </c>
      <c r="P10" s="88" t="s">
        <v>42</v>
      </c>
      <c r="Q10" s="89"/>
      <c r="R10" s="89"/>
    </row>
    <row r="11" spans="1:18" ht="15" customHeight="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1"/>
      <c r="L11" s="91"/>
      <c r="M11" s="91"/>
      <c r="N11" s="91"/>
      <c r="O11" s="91"/>
      <c r="P11" s="91"/>
      <c r="Q11" s="89"/>
      <c r="R11" s="89"/>
    </row>
    <row r="12" spans="1:18" ht="35.1" customHeight="1">
      <c r="A12" s="92"/>
      <c r="B12" s="92"/>
      <c r="C12" s="92"/>
      <c r="D12" s="92"/>
      <c r="E12" s="92"/>
      <c r="F12" s="92"/>
      <c r="G12" s="92"/>
      <c r="H12" s="92"/>
      <c r="I12" s="92"/>
      <c r="J12" s="359" t="s">
        <v>298</v>
      </c>
      <c r="K12" s="359"/>
      <c r="L12" s="359"/>
      <c r="M12" s="251">
        <v>192396587</v>
      </c>
      <c r="N12" s="244">
        <v>-185229896</v>
      </c>
      <c r="O12" s="244">
        <v>11466614</v>
      </c>
      <c r="P12" s="244">
        <v>-11041738</v>
      </c>
      <c r="Q12" s="89"/>
      <c r="R12" s="89"/>
    </row>
    <row r="13" spans="1:18" ht="5.0999999999999996" customHeight="1">
      <c r="A13" s="92"/>
      <c r="B13" s="92"/>
      <c r="C13" s="92"/>
      <c r="D13" s="92"/>
      <c r="E13" s="92"/>
      <c r="F13" s="92"/>
      <c r="G13" s="92"/>
      <c r="H13" s="92"/>
      <c r="I13" s="92"/>
      <c r="J13" s="102"/>
      <c r="K13" s="102"/>
      <c r="L13" s="102"/>
      <c r="M13" s="123"/>
      <c r="N13" s="121"/>
      <c r="O13" s="124"/>
      <c r="P13" s="121"/>
      <c r="Q13" s="89"/>
      <c r="R13" s="89"/>
    </row>
    <row r="14" spans="1:18" ht="35.1" customHeight="1">
      <c r="A14" s="369" t="s">
        <v>44</v>
      </c>
      <c r="B14" s="369"/>
      <c r="C14" s="369"/>
      <c r="D14" s="92"/>
      <c r="E14" s="92"/>
      <c r="F14" s="92"/>
      <c r="G14" s="92"/>
      <c r="H14" s="92"/>
      <c r="I14" s="92"/>
      <c r="J14" s="102"/>
      <c r="K14" s="102"/>
      <c r="L14" s="102"/>
      <c r="M14" s="123"/>
      <c r="N14" s="121"/>
      <c r="O14" s="124"/>
      <c r="P14" s="121"/>
      <c r="Q14" s="89"/>
      <c r="R14" s="89"/>
    </row>
    <row r="15" spans="1:18" ht="5.0999999999999996" customHeight="1"/>
    <row r="16" spans="1:18" ht="13.5">
      <c r="A16" s="86"/>
      <c r="B16" s="86"/>
      <c r="C16" s="86"/>
      <c r="D16" s="86"/>
      <c r="E16" s="86"/>
      <c r="F16" s="86"/>
      <c r="G16" s="86"/>
      <c r="H16" s="86"/>
      <c r="I16" s="140"/>
      <c r="J16" s="86"/>
      <c r="K16" s="139"/>
      <c r="L16" s="87"/>
      <c r="M16" s="137"/>
      <c r="N16" s="138"/>
      <c r="O16" s="89"/>
      <c r="P16" s="89"/>
    </row>
    <row r="17" spans="1:16" ht="13.5">
      <c r="H17" s="1"/>
      <c r="I17" s="1"/>
      <c r="J17" s="1"/>
      <c r="K17" s="1"/>
      <c r="L17" s="1"/>
      <c r="M17" s="267"/>
      <c r="N17" s="138"/>
      <c r="O17" s="89"/>
      <c r="P17" s="89"/>
    </row>
    <row r="18" spans="1:16" ht="13.5">
      <c r="A18">
        <v>304</v>
      </c>
      <c r="B18">
        <v>16814</v>
      </c>
      <c r="C18">
        <v>1216</v>
      </c>
      <c r="D18">
        <v>3</v>
      </c>
      <c r="E18">
        <v>1</v>
      </c>
      <c r="F18" t="s">
        <v>1341</v>
      </c>
      <c r="G18" t="s">
        <v>1342</v>
      </c>
      <c r="H18" s="1" t="s">
        <v>1343</v>
      </c>
      <c r="I18" s="1">
        <v>2019</v>
      </c>
      <c r="J18" s="1" t="s">
        <v>1344</v>
      </c>
      <c r="K18" s="327" t="s">
        <v>1349</v>
      </c>
      <c r="L18" s="1" t="s">
        <v>1345</v>
      </c>
      <c r="M18" s="267">
        <v>727119.04</v>
      </c>
      <c r="N18" s="267">
        <v>0</v>
      </c>
      <c r="O18" s="89"/>
      <c r="P18" s="89"/>
    </row>
    <row r="19" spans="1:16" ht="13.5">
      <c r="A19">
        <v>304</v>
      </c>
      <c r="B19">
        <v>16815</v>
      </c>
      <c r="C19">
        <v>1216</v>
      </c>
      <c r="D19">
        <v>3</v>
      </c>
      <c r="E19">
        <v>1</v>
      </c>
      <c r="F19" t="s">
        <v>1346</v>
      </c>
      <c r="G19" t="s">
        <v>1347</v>
      </c>
      <c r="H19" s="1" t="s">
        <v>1343</v>
      </c>
      <c r="I19" s="1">
        <v>2019</v>
      </c>
      <c r="J19" s="1" t="s">
        <v>1348</v>
      </c>
      <c r="K19" s="1" t="s">
        <v>1349</v>
      </c>
      <c r="L19" s="1" t="s">
        <v>1350</v>
      </c>
      <c r="M19" s="267">
        <v>727119.04</v>
      </c>
      <c r="N19" s="267">
        <v>0</v>
      </c>
      <c r="O19" s="89"/>
      <c r="P19" s="89"/>
    </row>
    <row r="20" spans="1:16" ht="13.5">
      <c r="A20">
        <v>304</v>
      </c>
      <c r="B20" s="164">
        <v>16816</v>
      </c>
      <c r="C20">
        <v>1216</v>
      </c>
      <c r="D20">
        <v>3</v>
      </c>
      <c r="E20">
        <v>1</v>
      </c>
      <c r="F20" s="166" t="s">
        <v>1351</v>
      </c>
      <c r="G20" s="166" t="s">
        <v>1370</v>
      </c>
      <c r="H20" s="1" t="s">
        <v>1343</v>
      </c>
      <c r="I20" s="1">
        <v>2019</v>
      </c>
      <c r="J20" s="323" t="s">
        <v>1372</v>
      </c>
      <c r="K20" s="1" t="s">
        <v>1349</v>
      </c>
      <c r="L20" s="178" t="s">
        <v>1391</v>
      </c>
      <c r="M20" s="267">
        <v>727119.04</v>
      </c>
      <c r="N20" s="267">
        <v>0</v>
      </c>
      <c r="O20" s="89"/>
      <c r="P20" s="89"/>
    </row>
    <row r="21" spans="1:16" ht="13.5">
      <c r="A21">
        <v>304</v>
      </c>
      <c r="B21" s="164">
        <v>16817</v>
      </c>
      <c r="C21">
        <v>1216</v>
      </c>
      <c r="D21">
        <v>3</v>
      </c>
      <c r="E21">
        <v>1</v>
      </c>
      <c r="F21" s="166" t="s">
        <v>1352</v>
      </c>
      <c r="G21" s="166" t="s">
        <v>1371</v>
      </c>
      <c r="H21" s="1" t="s">
        <v>1343</v>
      </c>
      <c r="I21" s="1">
        <v>2019</v>
      </c>
      <c r="J21" s="323" t="s">
        <v>1373</v>
      </c>
      <c r="K21" s="1" t="s">
        <v>1349</v>
      </c>
      <c r="L21" s="178" t="s">
        <v>1392</v>
      </c>
      <c r="M21" s="267">
        <v>727119.04</v>
      </c>
      <c r="N21" s="267">
        <v>0</v>
      </c>
      <c r="O21" s="89"/>
      <c r="P21" s="89"/>
    </row>
    <row r="22" spans="1:16" ht="13.5">
      <c r="A22">
        <v>304</v>
      </c>
      <c r="B22" s="164">
        <v>16818</v>
      </c>
      <c r="C22">
        <v>1216</v>
      </c>
      <c r="D22">
        <v>3</v>
      </c>
      <c r="E22">
        <v>1</v>
      </c>
      <c r="F22" s="166" t="s">
        <v>1353</v>
      </c>
      <c r="G22" s="166" t="s">
        <v>1410</v>
      </c>
      <c r="H22" s="1" t="s">
        <v>1343</v>
      </c>
      <c r="I22" s="1">
        <v>2019</v>
      </c>
      <c r="J22" s="323" t="s">
        <v>1374</v>
      </c>
      <c r="K22" s="1" t="s">
        <v>1349</v>
      </c>
      <c r="L22" s="178" t="s">
        <v>1393</v>
      </c>
      <c r="M22" s="267">
        <v>727119.04</v>
      </c>
      <c r="N22" s="267">
        <v>0</v>
      </c>
      <c r="O22" s="89"/>
      <c r="P22" s="89"/>
    </row>
    <row r="23" spans="1:16" ht="13.5">
      <c r="A23">
        <v>304</v>
      </c>
      <c r="B23" s="164">
        <v>16819</v>
      </c>
      <c r="C23">
        <v>1216</v>
      </c>
      <c r="D23">
        <v>3</v>
      </c>
      <c r="E23">
        <v>1</v>
      </c>
      <c r="F23" s="166" t="s">
        <v>1354</v>
      </c>
      <c r="G23" s="166" t="s">
        <v>1411</v>
      </c>
      <c r="H23" s="1" t="s">
        <v>1343</v>
      </c>
      <c r="I23" s="1">
        <v>2019</v>
      </c>
      <c r="J23" s="323" t="s">
        <v>1375</v>
      </c>
      <c r="K23" s="1" t="s">
        <v>1349</v>
      </c>
      <c r="L23" s="178" t="s">
        <v>1394</v>
      </c>
      <c r="M23" s="267">
        <v>727119.04</v>
      </c>
      <c r="N23" s="267">
        <v>0</v>
      </c>
      <c r="O23" s="89"/>
      <c r="P23" s="89"/>
    </row>
    <row r="24" spans="1:16" ht="13.5">
      <c r="A24">
        <v>304</v>
      </c>
      <c r="B24" s="164">
        <v>16820</v>
      </c>
      <c r="C24">
        <v>1216</v>
      </c>
      <c r="D24">
        <v>3</v>
      </c>
      <c r="E24">
        <v>1</v>
      </c>
      <c r="F24" s="166" t="s">
        <v>1355</v>
      </c>
      <c r="G24" s="166" t="s">
        <v>1412</v>
      </c>
      <c r="H24" s="1" t="s">
        <v>1343</v>
      </c>
      <c r="I24" s="1">
        <v>2019</v>
      </c>
      <c r="J24" s="323" t="s">
        <v>1376</v>
      </c>
      <c r="K24" s="1" t="s">
        <v>1349</v>
      </c>
      <c r="L24" s="178" t="s">
        <v>1395</v>
      </c>
      <c r="M24" s="267">
        <v>727119.04</v>
      </c>
      <c r="N24" s="267">
        <v>0</v>
      </c>
      <c r="O24" s="89"/>
      <c r="P24" s="89"/>
    </row>
    <row r="25" spans="1:16" ht="13.5">
      <c r="A25">
        <v>304</v>
      </c>
      <c r="B25" s="164">
        <v>16821</v>
      </c>
      <c r="C25">
        <v>1216</v>
      </c>
      <c r="D25">
        <v>3</v>
      </c>
      <c r="E25">
        <v>1</v>
      </c>
      <c r="F25" s="166" t="s">
        <v>1356</v>
      </c>
      <c r="G25" s="166" t="s">
        <v>1413</v>
      </c>
      <c r="H25" s="1" t="s">
        <v>1343</v>
      </c>
      <c r="I25" s="1">
        <v>2019</v>
      </c>
      <c r="J25" s="323" t="s">
        <v>1377</v>
      </c>
      <c r="K25" s="1" t="s">
        <v>1349</v>
      </c>
      <c r="L25" s="178" t="s">
        <v>1396</v>
      </c>
      <c r="M25" s="267">
        <v>727119.04</v>
      </c>
      <c r="N25" s="267">
        <v>0</v>
      </c>
      <c r="O25" s="89"/>
      <c r="P25" s="89"/>
    </row>
    <row r="26" spans="1:16" ht="13.5">
      <c r="A26">
        <v>304</v>
      </c>
      <c r="B26" s="164">
        <v>16822</v>
      </c>
      <c r="C26">
        <v>1216</v>
      </c>
      <c r="D26">
        <v>3</v>
      </c>
      <c r="E26">
        <v>1</v>
      </c>
      <c r="F26" s="166" t="s">
        <v>1357</v>
      </c>
      <c r="G26" s="166" t="s">
        <v>1414</v>
      </c>
      <c r="H26" s="1" t="s">
        <v>1343</v>
      </c>
      <c r="I26" s="1">
        <v>2019</v>
      </c>
      <c r="J26" s="323" t="s">
        <v>1378</v>
      </c>
      <c r="K26" s="1" t="s">
        <v>1349</v>
      </c>
      <c r="L26" s="178" t="s">
        <v>1397</v>
      </c>
      <c r="M26" s="267">
        <v>727119.04</v>
      </c>
      <c r="N26" s="267">
        <v>0</v>
      </c>
      <c r="O26" s="89"/>
      <c r="P26" s="89"/>
    </row>
    <row r="27" spans="1:16" ht="13.5">
      <c r="A27">
        <v>304</v>
      </c>
      <c r="B27" s="164">
        <v>16823</v>
      </c>
      <c r="C27">
        <v>1216</v>
      </c>
      <c r="D27">
        <v>3</v>
      </c>
      <c r="E27">
        <v>1</v>
      </c>
      <c r="F27" s="166" t="s">
        <v>1358</v>
      </c>
      <c r="G27" s="166" t="s">
        <v>1415</v>
      </c>
      <c r="H27" s="1" t="s">
        <v>1343</v>
      </c>
      <c r="I27" s="1">
        <v>2019</v>
      </c>
      <c r="J27" s="323" t="s">
        <v>1379</v>
      </c>
      <c r="K27" s="1" t="s">
        <v>1349</v>
      </c>
      <c r="L27" s="178" t="s">
        <v>1398</v>
      </c>
      <c r="M27" s="267">
        <v>727119.04</v>
      </c>
      <c r="N27" s="267">
        <v>0</v>
      </c>
      <c r="O27" s="89"/>
      <c r="P27" s="89"/>
    </row>
    <row r="28" spans="1:16" ht="13.5">
      <c r="A28">
        <v>304</v>
      </c>
      <c r="B28" s="164">
        <v>16824</v>
      </c>
      <c r="C28">
        <v>1216</v>
      </c>
      <c r="D28">
        <v>3</v>
      </c>
      <c r="E28">
        <v>1</v>
      </c>
      <c r="F28" s="166" t="s">
        <v>1359</v>
      </c>
      <c r="G28" s="166" t="s">
        <v>1416</v>
      </c>
      <c r="H28" s="1" t="s">
        <v>1343</v>
      </c>
      <c r="I28" s="1">
        <v>2019</v>
      </c>
      <c r="J28" s="323" t="s">
        <v>1380</v>
      </c>
      <c r="K28" s="1" t="s">
        <v>1349</v>
      </c>
      <c r="L28" s="178" t="s">
        <v>1399</v>
      </c>
      <c r="M28" s="267">
        <v>727119.04</v>
      </c>
      <c r="N28" s="267">
        <v>0</v>
      </c>
      <c r="O28" s="89"/>
      <c r="P28" s="89"/>
    </row>
    <row r="29" spans="1:16" ht="13.5">
      <c r="A29">
        <v>304</v>
      </c>
      <c r="B29" s="164">
        <v>16825</v>
      </c>
      <c r="C29">
        <v>1216</v>
      </c>
      <c r="D29">
        <v>3</v>
      </c>
      <c r="E29">
        <v>1</v>
      </c>
      <c r="F29" s="166" t="s">
        <v>1360</v>
      </c>
      <c r="G29" s="166" t="s">
        <v>1417</v>
      </c>
      <c r="H29" s="1" t="s">
        <v>1343</v>
      </c>
      <c r="I29" s="1">
        <v>2019</v>
      </c>
      <c r="J29" s="323" t="s">
        <v>1381</v>
      </c>
      <c r="K29" s="1" t="s">
        <v>1349</v>
      </c>
      <c r="L29" s="178" t="s">
        <v>1400</v>
      </c>
      <c r="M29" s="267">
        <v>727119.04</v>
      </c>
      <c r="N29" s="267">
        <v>0</v>
      </c>
      <c r="O29" s="89"/>
      <c r="P29" s="89"/>
    </row>
    <row r="30" spans="1:16" ht="13.5">
      <c r="A30">
        <v>304</v>
      </c>
      <c r="B30" s="164">
        <v>16826</v>
      </c>
      <c r="C30">
        <v>1216</v>
      </c>
      <c r="D30">
        <v>3</v>
      </c>
      <c r="E30">
        <v>1</v>
      </c>
      <c r="F30" s="166" t="s">
        <v>1361</v>
      </c>
      <c r="G30" s="166" t="s">
        <v>1418</v>
      </c>
      <c r="H30" s="1" t="s">
        <v>1343</v>
      </c>
      <c r="I30" s="1">
        <v>2019</v>
      </c>
      <c r="J30" s="323" t="s">
        <v>1382</v>
      </c>
      <c r="K30" s="1" t="s">
        <v>1349</v>
      </c>
      <c r="L30" s="178" t="s">
        <v>1401</v>
      </c>
      <c r="M30" s="267">
        <v>727119.04</v>
      </c>
      <c r="N30" s="267">
        <v>0</v>
      </c>
      <c r="O30" s="89"/>
      <c r="P30" s="89"/>
    </row>
    <row r="31" spans="1:16" ht="13.5">
      <c r="A31">
        <v>304</v>
      </c>
      <c r="B31" s="164">
        <v>16827</v>
      </c>
      <c r="C31">
        <v>1216</v>
      </c>
      <c r="D31">
        <v>3</v>
      </c>
      <c r="E31">
        <v>1</v>
      </c>
      <c r="F31" s="166" t="s">
        <v>1362</v>
      </c>
      <c r="G31" s="166" t="s">
        <v>1419</v>
      </c>
      <c r="H31" s="1" t="s">
        <v>1343</v>
      </c>
      <c r="I31" s="1">
        <v>2019</v>
      </c>
      <c r="J31" s="323" t="s">
        <v>1383</v>
      </c>
      <c r="K31" s="1" t="s">
        <v>1349</v>
      </c>
      <c r="L31" s="178" t="s">
        <v>1402</v>
      </c>
      <c r="M31" s="267">
        <v>727119.04</v>
      </c>
      <c r="N31" s="267">
        <v>0</v>
      </c>
      <c r="O31" s="89"/>
      <c r="P31" s="89"/>
    </row>
    <row r="32" spans="1:16" ht="13.5">
      <c r="A32">
        <v>304</v>
      </c>
      <c r="B32" s="164">
        <v>16828</v>
      </c>
      <c r="C32">
        <v>1216</v>
      </c>
      <c r="D32">
        <v>3</v>
      </c>
      <c r="E32">
        <v>1</v>
      </c>
      <c r="F32" s="166" t="s">
        <v>1363</v>
      </c>
      <c r="G32" s="166" t="s">
        <v>1420</v>
      </c>
      <c r="H32" s="1" t="s">
        <v>1343</v>
      </c>
      <c r="I32" s="1">
        <v>2019</v>
      </c>
      <c r="J32" s="323" t="s">
        <v>1384</v>
      </c>
      <c r="K32" s="1" t="s">
        <v>1349</v>
      </c>
      <c r="L32" s="178" t="s">
        <v>1403</v>
      </c>
      <c r="M32" s="267">
        <v>727119.04</v>
      </c>
      <c r="N32" s="267">
        <v>0</v>
      </c>
      <c r="O32" s="89"/>
      <c r="P32" s="89"/>
    </row>
    <row r="33" spans="1:16" ht="13.5">
      <c r="A33">
        <v>304</v>
      </c>
      <c r="B33" s="164">
        <v>16829</v>
      </c>
      <c r="C33">
        <v>1216</v>
      </c>
      <c r="D33">
        <v>3</v>
      </c>
      <c r="E33">
        <v>1</v>
      </c>
      <c r="F33" s="166" t="s">
        <v>1364</v>
      </c>
      <c r="G33" s="166" t="s">
        <v>1421</v>
      </c>
      <c r="H33" s="1" t="s">
        <v>1343</v>
      </c>
      <c r="I33" s="1">
        <v>2019</v>
      </c>
      <c r="J33" s="323" t="s">
        <v>1385</v>
      </c>
      <c r="K33" s="1" t="s">
        <v>1349</v>
      </c>
      <c r="L33" s="178" t="s">
        <v>1404</v>
      </c>
      <c r="M33" s="267">
        <v>727119.04</v>
      </c>
      <c r="N33" s="267">
        <v>0</v>
      </c>
      <c r="O33" s="89"/>
      <c r="P33" s="89"/>
    </row>
    <row r="34" spans="1:16" ht="13.5">
      <c r="A34">
        <v>304</v>
      </c>
      <c r="B34" s="164">
        <v>16830</v>
      </c>
      <c r="C34">
        <v>1216</v>
      </c>
      <c r="D34">
        <v>3</v>
      </c>
      <c r="E34">
        <v>1</v>
      </c>
      <c r="F34" s="166" t="s">
        <v>1365</v>
      </c>
      <c r="G34" s="166" t="s">
        <v>1422</v>
      </c>
      <c r="H34" s="1" t="s">
        <v>1343</v>
      </c>
      <c r="I34" s="1">
        <v>2019</v>
      </c>
      <c r="J34" s="323" t="s">
        <v>1386</v>
      </c>
      <c r="K34" s="1" t="s">
        <v>1349</v>
      </c>
      <c r="L34" s="178" t="s">
        <v>1405</v>
      </c>
      <c r="M34" s="267">
        <v>727119.04</v>
      </c>
      <c r="N34" s="267">
        <v>0</v>
      </c>
      <c r="O34" s="89"/>
      <c r="P34" s="89"/>
    </row>
    <row r="35" spans="1:16" ht="13.5">
      <c r="A35">
        <v>304</v>
      </c>
      <c r="B35" s="164">
        <v>16831</v>
      </c>
      <c r="C35">
        <v>1216</v>
      </c>
      <c r="D35">
        <v>3</v>
      </c>
      <c r="E35">
        <v>1</v>
      </c>
      <c r="F35" s="166" t="s">
        <v>1366</v>
      </c>
      <c r="G35" s="166" t="s">
        <v>1423</v>
      </c>
      <c r="H35" s="1" t="s">
        <v>1343</v>
      </c>
      <c r="I35" s="1">
        <v>2019</v>
      </c>
      <c r="J35" s="323" t="s">
        <v>1387</v>
      </c>
      <c r="K35" s="1" t="s">
        <v>1349</v>
      </c>
      <c r="L35" s="324" t="s">
        <v>1406</v>
      </c>
      <c r="M35" s="267">
        <v>727119.04</v>
      </c>
      <c r="N35" s="267">
        <v>0</v>
      </c>
      <c r="O35" s="89"/>
      <c r="P35" s="89"/>
    </row>
    <row r="36" spans="1:16" ht="13.5">
      <c r="A36">
        <v>304</v>
      </c>
      <c r="B36" s="164">
        <v>16832</v>
      </c>
      <c r="C36">
        <v>1216</v>
      </c>
      <c r="D36">
        <v>3</v>
      </c>
      <c r="E36">
        <v>1</v>
      </c>
      <c r="F36" s="166" t="s">
        <v>1367</v>
      </c>
      <c r="G36" s="166" t="s">
        <v>1424</v>
      </c>
      <c r="H36" s="1" t="s">
        <v>1343</v>
      </c>
      <c r="I36" s="1">
        <v>2019</v>
      </c>
      <c r="J36" s="323" t="s">
        <v>1388</v>
      </c>
      <c r="K36" s="1" t="s">
        <v>1349</v>
      </c>
      <c r="L36" s="324" t="s">
        <v>1407</v>
      </c>
      <c r="M36" s="267">
        <v>727119.04</v>
      </c>
      <c r="N36" s="267">
        <v>0</v>
      </c>
      <c r="O36" s="89"/>
      <c r="P36" s="89"/>
    </row>
    <row r="37" spans="1:16" ht="13.5">
      <c r="A37">
        <v>304</v>
      </c>
      <c r="B37" s="164">
        <v>16833</v>
      </c>
      <c r="C37">
        <v>1216</v>
      </c>
      <c r="D37">
        <v>3</v>
      </c>
      <c r="E37">
        <v>1</v>
      </c>
      <c r="F37" s="166" t="s">
        <v>1368</v>
      </c>
      <c r="G37" s="166" t="s">
        <v>1425</v>
      </c>
      <c r="H37" s="1" t="s">
        <v>1343</v>
      </c>
      <c r="I37" s="1">
        <v>2019</v>
      </c>
      <c r="J37" s="323" t="s">
        <v>1389</v>
      </c>
      <c r="K37" s="1" t="s">
        <v>1349</v>
      </c>
      <c r="L37" s="178" t="s">
        <v>1408</v>
      </c>
      <c r="M37" s="267">
        <v>727119.04</v>
      </c>
      <c r="N37" s="267">
        <v>0</v>
      </c>
      <c r="O37" s="89"/>
      <c r="P37" s="89"/>
    </row>
    <row r="38" spans="1:16" ht="13.5">
      <c r="A38">
        <v>304</v>
      </c>
      <c r="B38" s="164">
        <v>16834</v>
      </c>
      <c r="C38">
        <v>1216</v>
      </c>
      <c r="D38">
        <v>3</v>
      </c>
      <c r="E38">
        <v>1</v>
      </c>
      <c r="F38" s="166" t="s">
        <v>1369</v>
      </c>
      <c r="G38" s="166" t="s">
        <v>1426</v>
      </c>
      <c r="H38" s="1" t="s">
        <v>1343</v>
      </c>
      <c r="I38" s="1">
        <v>2019</v>
      </c>
      <c r="J38" s="323" t="s">
        <v>1390</v>
      </c>
      <c r="K38" s="1" t="s">
        <v>1349</v>
      </c>
      <c r="L38" s="178" t="s">
        <v>1409</v>
      </c>
      <c r="M38" s="267">
        <v>727119.04</v>
      </c>
      <c r="N38" s="267">
        <v>0</v>
      </c>
      <c r="O38" s="89"/>
      <c r="P38" s="89"/>
    </row>
    <row r="39" spans="1:16" ht="13.5">
      <c r="A39">
        <v>325</v>
      </c>
      <c r="B39" s="330">
        <v>5899</v>
      </c>
      <c r="C39">
        <v>1216</v>
      </c>
      <c r="D39">
        <v>4</v>
      </c>
      <c r="E39">
        <v>1</v>
      </c>
      <c r="F39" s="166" t="s">
        <v>1713</v>
      </c>
      <c r="G39" s="166" t="s">
        <v>1714</v>
      </c>
      <c r="H39" s="1" t="s">
        <v>1715</v>
      </c>
      <c r="I39" s="1">
        <v>2016</v>
      </c>
      <c r="J39" s="1" t="s">
        <v>1716</v>
      </c>
      <c r="K39" s="325" t="s">
        <v>1427</v>
      </c>
      <c r="L39" s="1" t="s">
        <v>1717</v>
      </c>
      <c r="M39" s="267">
        <v>553876.80000000005</v>
      </c>
      <c r="N39" s="267">
        <v>-103851.9</v>
      </c>
      <c r="O39" s="89"/>
      <c r="P39" s="89"/>
    </row>
    <row r="40" spans="1:16" ht="13.5">
      <c r="H40" s="1"/>
      <c r="I40" s="1"/>
      <c r="J40" s="1"/>
      <c r="K40" s="1"/>
      <c r="L40" s="1"/>
      <c r="M40" s="267"/>
      <c r="N40" s="138"/>
      <c r="O40" s="89"/>
      <c r="P40" s="89"/>
    </row>
    <row r="41" spans="1:16">
      <c r="H41" s="1"/>
      <c r="I41" s="1"/>
      <c r="J41" s="1"/>
      <c r="L41" s="1"/>
      <c r="M41" s="136"/>
      <c r="N41" s="136"/>
    </row>
    <row r="42" spans="1:16" ht="30" customHeight="1">
      <c r="A42" s="278"/>
      <c r="B42" s="278"/>
      <c r="C42" s="278"/>
      <c r="D42" s="278"/>
      <c r="E42" s="278"/>
      <c r="F42" s="278"/>
      <c r="G42" s="278"/>
      <c r="H42" s="279"/>
      <c r="I42" s="279"/>
      <c r="J42" s="360" t="s">
        <v>43</v>
      </c>
      <c r="K42" s="360"/>
      <c r="L42" s="371"/>
      <c r="M42" s="284">
        <f>SUM(M16:M40)</f>
        <v>15823376.639999993</v>
      </c>
      <c r="N42" s="285">
        <f>SUM(N16:N40)</f>
        <v>-103851.9</v>
      </c>
      <c r="O42" s="283"/>
      <c r="P42" s="283"/>
    </row>
    <row r="43" spans="1:16" ht="5.0999999999999996" customHeight="1">
      <c r="H43" s="1"/>
      <c r="I43" s="1"/>
      <c r="J43" s="103"/>
      <c r="K43" s="103"/>
      <c r="L43" s="103"/>
      <c r="M43" s="121"/>
      <c r="N43" s="121"/>
      <c r="O43" s="4"/>
      <c r="P43" s="4"/>
    </row>
    <row r="44" spans="1:16" ht="30" customHeight="1">
      <c r="A44" s="368" t="s">
        <v>48</v>
      </c>
      <c r="B44" s="368"/>
      <c r="C44" s="368"/>
      <c r="H44" s="1"/>
      <c r="I44" s="1"/>
      <c r="J44" s="103"/>
      <c r="K44" s="103"/>
      <c r="L44" s="103"/>
      <c r="M44" s="121"/>
      <c r="N44" s="121"/>
      <c r="O44" s="4"/>
      <c r="P44" s="4"/>
    </row>
    <row r="45" spans="1:16" ht="15" customHeight="1">
      <c r="K45" s="317"/>
      <c r="M45" s="267"/>
      <c r="N45" s="267"/>
      <c r="O45" s="86"/>
      <c r="P45" s="86"/>
    </row>
    <row r="46" spans="1:16" ht="15" customHeight="1">
      <c r="H46" s="1"/>
      <c r="I46" s="1"/>
      <c r="J46" s="1"/>
      <c r="K46" s="318"/>
      <c r="L46" s="1"/>
      <c r="M46" s="267"/>
      <c r="N46" s="267"/>
      <c r="O46" s="86"/>
      <c r="P46" s="86"/>
    </row>
    <row r="47" spans="1:16" ht="15" customHeight="1">
      <c r="A47">
        <v>101</v>
      </c>
      <c r="B47">
        <v>33023</v>
      </c>
      <c r="C47">
        <v>1216</v>
      </c>
      <c r="D47">
        <v>1</v>
      </c>
      <c r="E47">
        <v>1</v>
      </c>
      <c r="F47" t="s">
        <v>1206</v>
      </c>
      <c r="G47" t="s">
        <v>1207</v>
      </c>
      <c r="H47" s="1" t="s">
        <v>1208</v>
      </c>
      <c r="I47" s="1">
        <v>2007</v>
      </c>
      <c r="J47" s="1" t="s">
        <v>1209</v>
      </c>
      <c r="K47" s="1" t="s">
        <v>1210</v>
      </c>
      <c r="L47" s="1">
        <v>226476</v>
      </c>
      <c r="M47" s="267">
        <v>-204200</v>
      </c>
      <c r="N47" s="267">
        <v>204200</v>
      </c>
      <c r="O47" s="86"/>
      <c r="P47" s="86"/>
    </row>
    <row r="48" spans="1:16" ht="15" customHeight="1">
      <c r="A48">
        <v>101</v>
      </c>
      <c r="B48">
        <v>34547</v>
      </c>
      <c r="C48">
        <v>1216</v>
      </c>
      <c r="D48">
        <v>1</v>
      </c>
      <c r="E48">
        <v>1</v>
      </c>
      <c r="F48" t="s">
        <v>1211</v>
      </c>
      <c r="G48" t="s">
        <v>1212</v>
      </c>
      <c r="H48" s="1" t="s">
        <v>241</v>
      </c>
      <c r="I48" s="1">
        <v>2009</v>
      </c>
      <c r="J48" s="1" t="s">
        <v>1213</v>
      </c>
      <c r="K48" s="1" t="s">
        <v>1214</v>
      </c>
      <c r="L48" s="1">
        <v>25551</v>
      </c>
      <c r="M48" s="267">
        <v>-164669.57</v>
      </c>
      <c r="N48" s="267">
        <v>164669.57</v>
      </c>
      <c r="O48" s="86"/>
      <c r="P48" s="86"/>
    </row>
    <row r="49" spans="1:16" ht="15" customHeight="1">
      <c r="A49">
        <v>204</v>
      </c>
      <c r="B49">
        <v>4016</v>
      </c>
      <c r="C49">
        <v>1216</v>
      </c>
      <c r="D49">
        <v>1</v>
      </c>
      <c r="E49">
        <v>2</v>
      </c>
      <c r="F49" t="s">
        <v>1215</v>
      </c>
      <c r="G49" t="s">
        <v>1216</v>
      </c>
      <c r="H49" s="1" t="s">
        <v>1217</v>
      </c>
      <c r="I49" s="1">
        <v>2010</v>
      </c>
      <c r="J49" s="1" t="s">
        <v>1218</v>
      </c>
      <c r="K49" s="1" t="s">
        <v>711</v>
      </c>
      <c r="L49" s="1" t="s">
        <v>1219</v>
      </c>
      <c r="M49" s="267">
        <v>-130000</v>
      </c>
      <c r="N49" s="267">
        <v>130000</v>
      </c>
      <c r="O49" s="86"/>
      <c r="P49" s="86"/>
    </row>
    <row r="50" spans="1:16" ht="15" customHeight="1">
      <c r="A50">
        <v>209</v>
      </c>
      <c r="B50">
        <v>2963</v>
      </c>
      <c r="C50">
        <v>1216</v>
      </c>
      <c r="D50">
        <v>3</v>
      </c>
      <c r="E50">
        <v>1</v>
      </c>
      <c r="F50" t="s">
        <v>1220</v>
      </c>
      <c r="G50" t="s">
        <v>1221</v>
      </c>
      <c r="H50" s="1" t="s">
        <v>1222</v>
      </c>
      <c r="I50" s="1">
        <v>2000</v>
      </c>
      <c r="J50" s="1" t="s">
        <v>1223</v>
      </c>
      <c r="K50" s="1" t="s">
        <v>1224</v>
      </c>
      <c r="L50" s="1">
        <v>1497</v>
      </c>
      <c r="M50" s="267">
        <v>-614906</v>
      </c>
      <c r="N50" s="267">
        <v>614906</v>
      </c>
      <c r="O50" s="86"/>
      <c r="P50" s="86"/>
    </row>
    <row r="51" spans="1:16" ht="15" customHeight="1">
      <c r="A51">
        <v>209</v>
      </c>
      <c r="B51">
        <v>3457</v>
      </c>
      <c r="C51">
        <v>1216</v>
      </c>
      <c r="D51">
        <v>3</v>
      </c>
      <c r="E51">
        <v>1</v>
      </c>
      <c r="F51" t="s">
        <v>1225</v>
      </c>
      <c r="G51" t="s">
        <v>1226</v>
      </c>
      <c r="H51" s="1" t="s">
        <v>1227</v>
      </c>
      <c r="I51" s="1">
        <v>55117553</v>
      </c>
      <c r="J51" s="1" t="s">
        <v>1228</v>
      </c>
      <c r="K51" s="1" t="s">
        <v>1229</v>
      </c>
      <c r="L51" s="1">
        <v>5256</v>
      </c>
      <c r="M51" s="267">
        <v>-0.01</v>
      </c>
      <c r="N51" s="267">
        <v>0.01</v>
      </c>
      <c r="O51" s="86"/>
      <c r="P51" s="86"/>
    </row>
    <row r="52" spans="1:16" ht="15" customHeight="1">
      <c r="A52">
        <v>209</v>
      </c>
      <c r="B52">
        <v>3456</v>
      </c>
      <c r="C52">
        <v>1216</v>
      </c>
      <c r="D52">
        <v>3</v>
      </c>
      <c r="E52">
        <v>1</v>
      </c>
      <c r="F52" t="s">
        <v>1230</v>
      </c>
      <c r="G52" t="s">
        <v>1231</v>
      </c>
      <c r="H52" s="1" t="s">
        <v>1227</v>
      </c>
      <c r="I52" s="1">
        <v>1998</v>
      </c>
      <c r="J52" s="1" t="s">
        <v>1232</v>
      </c>
      <c r="K52" s="1" t="s">
        <v>1229</v>
      </c>
      <c r="L52" s="1">
        <v>5256</v>
      </c>
      <c r="M52" s="267">
        <v>-372300</v>
      </c>
      <c r="N52" s="267">
        <v>372300</v>
      </c>
      <c r="O52" s="86"/>
      <c r="P52" s="86"/>
    </row>
    <row r="53" spans="1:16" ht="15" customHeight="1">
      <c r="A53">
        <v>209</v>
      </c>
      <c r="B53">
        <v>3263</v>
      </c>
      <c r="C53">
        <v>1216</v>
      </c>
      <c r="D53">
        <v>2</v>
      </c>
      <c r="E53">
        <v>1</v>
      </c>
      <c r="F53" t="s">
        <v>1233</v>
      </c>
      <c r="G53" t="s">
        <v>288</v>
      </c>
      <c r="H53" s="1" t="s">
        <v>1217</v>
      </c>
      <c r="I53" s="1">
        <v>2009</v>
      </c>
      <c r="J53" s="1" t="s">
        <v>1234</v>
      </c>
      <c r="K53" s="1" t="s">
        <v>540</v>
      </c>
      <c r="L53" s="1" t="s">
        <v>1235</v>
      </c>
      <c r="M53" s="267">
        <v>-510000</v>
      </c>
      <c r="N53" s="267">
        <v>510000</v>
      </c>
      <c r="O53" s="86"/>
      <c r="P53" s="86"/>
    </row>
    <row r="54" spans="1:16" ht="15" customHeight="1">
      <c r="A54">
        <v>209</v>
      </c>
      <c r="B54">
        <v>3022</v>
      </c>
      <c r="C54">
        <v>1216</v>
      </c>
      <c r="D54">
        <v>3</v>
      </c>
      <c r="E54">
        <v>1</v>
      </c>
      <c r="F54" t="s">
        <v>1236</v>
      </c>
      <c r="G54" t="s">
        <v>1237</v>
      </c>
      <c r="H54" s="1" t="s">
        <v>243</v>
      </c>
      <c r="I54" s="1">
        <v>2006</v>
      </c>
      <c r="J54" s="1" t="s">
        <v>1238</v>
      </c>
      <c r="K54" s="1" t="s">
        <v>1239</v>
      </c>
      <c r="L54" s="1">
        <v>27447</v>
      </c>
      <c r="M54" s="267">
        <v>-352610</v>
      </c>
      <c r="N54" s="267">
        <v>352610</v>
      </c>
      <c r="O54" s="86"/>
      <c r="P54" s="86"/>
    </row>
    <row r="55" spans="1:16" ht="15" customHeight="1">
      <c r="A55">
        <v>210</v>
      </c>
      <c r="B55">
        <v>3965</v>
      </c>
      <c r="C55">
        <v>1216</v>
      </c>
      <c r="D55">
        <v>1</v>
      </c>
      <c r="E55">
        <v>1</v>
      </c>
      <c r="F55" t="s">
        <v>1240</v>
      </c>
      <c r="G55" t="s">
        <v>1241</v>
      </c>
      <c r="H55" s="1" t="s">
        <v>242</v>
      </c>
      <c r="I55" s="1">
        <v>2012</v>
      </c>
      <c r="J55" s="1" t="s">
        <v>1242</v>
      </c>
      <c r="K55" s="1" t="s">
        <v>325</v>
      </c>
      <c r="L55" s="1" t="s">
        <v>1243</v>
      </c>
      <c r="M55" s="267">
        <v>-122413.79</v>
      </c>
      <c r="N55" s="267">
        <v>122413.79</v>
      </c>
      <c r="O55" s="86"/>
      <c r="P55" s="86"/>
    </row>
    <row r="56" spans="1:16" ht="15" customHeight="1">
      <c r="A56">
        <v>210</v>
      </c>
      <c r="B56">
        <v>4147</v>
      </c>
      <c r="C56">
        <v>1216</v>
      </c>
      <c r="D56">
        <v>3</v>
      </c>
      <c r="E56">
        <v>1</v>
      </c>
      <c r="F56" t="s">
        <v>1244</v>
      </c>
      <c r="G56" t="s">
        <v>1245</v>
      </c>
      <c r="H56" s="1" t="s">
        <v>1246</v>
      </c>
      <c r="I56" s="1">
        <v>2014</v>
      </c>
      <c r="J56" s="1" t="s">
        <v>1247</v>
      </c>
      <c r="K56" s="1" t="s">
        <v>1054</v>
      </c>
      <c r="L56" s="1">
        <v>22000655</v>
      </c>
      <c r="M56" s="267">
        <v>-744050</v>
      </c>
      <c r="N56" s="267">
        <v>744050</v>
      </c>
      <c r="O56" s="86"/>
      <c r="P56" s="86"/>
    </row>
    <row r="57" spans="1:16" ht="15" customHeight="1">
      <c r="A57">
        <v>210</v>
      </c>
      <c r="B57">
        <v>4148</v>
      </c>
      <c r="C57">
        <v>1216</v>
      </c>
      <c r="D57">
        <v>3</v>
      </c>
      <c r="E57">
        <v>1</v>
      </c>
      <c r="F57" t="s">
        <v>1248</v>
      </c>
      <c r="G57" t="s">
        <v>1249</v>
      </c>
      <c r="H57" s="1" t="s">
        <v>1250</v>
      </c>
      <c r="I57" s="1" t="s">
        <v>124</v>
      </c>
      <c r="J57" s="320" t="s">
        <v>1340</v>
      </c>
      <c r="K57" s="1" t="s">
        <v>1054</v>
      </c>
      <c r="L57" s="1">
        <v>119169</v>
      </c>
      <c r="M57" s="267">
        <v>-300449</v>
      </c>
      <c r="N57" s="267">
        <v>300449</v>
      </c>
      <c r="O57" s="86"/>
      <c r="P57" s="86"/>
    </row>
    <row r="58" spans="1:16" ht="15" customHeight="1">
      <c r="A58">
        <v>210</v>
      </c>
      <c r="B58">
        <v>4152</v>
      </c>
      <c r="C58">
        <v>1216</v>
      </c>
      <c r="D58">
        <v>2</v>
      </c>
      <c r="E58">
        <v>1</v>
      </c>
      <c r="F58" t="s">
        <v>1251</v>
      </c>
      <c r="G58" t="s">
        <v>1252</v>
      </c>
      <c r="H58" s="1" t="s">
        <v>241</v>
      </c>
      <c r="I58" s="1">
        <v>2014</v>
      </c>
      <c r="J58" s="1" t="s">
        <v>1253</v>
      </c>
      <c r="K58" s="1" t="s">
        <v>1054</v>
      </c>
      <c r="L58" s="1">
        <v>2792</v>
      </c>
      <c r="M58" s="267">
        <v>-228900</v>
      </c>
      <c r="N58" s="267">
        <v>228900</v>
      </c>
      <c r="O58" s="86"/>
      <c r="P58" s="86"/>
    </row>
    <row r="59" spans="1:16" ht="15" customHeight="1">
      <c r="A59">
        <v>301</v>
      </c>
      <c r="B59">
        <v>2827</v>
      </c>
      <c r="C59">
        <v>1216</v>
      </c>
      <c r="D59">
        <v>1</v>
      </c>
      <c r="E59">
        <v>1</v>
      </c>
      <c r="F59" t="s">
        <v>1254</v>
      </c>
      <c r="G59" t="s">
        <v>1255</v>
      </c>
      <c r="H59" s="1" t="s">
        <v>1256</v>
      </c>
      <c r="I59" s="1">
        <v>1998</v>
      </c>
      <c r="J59" s="1" t="s">
        <v>1257</v>
      </c>
      <c r="K59" s="1" t="s">
        <v>789</v>
      </c>
      <c r="L59" s="1">
        <v>227</v>
      </c>
      <c r="M59" s="267">
        <v>-54130.43</v>
      </c>
      <c r="N59" s="267">
        <v>54130.43</v>
      </c>
      <c r="O59" s="86"/>
      <c r="P59" s="86"/>
    </row>
    <row r="60" spans="1:16" ht="15" customHeight="1">
      <c r="A60">
        <v>303</v>
      </c>
      <c r="B60">
        <v>10069</v>
      </c>
      <c r="C60">
        <v>1216</v>
      </c>
      <c r="D60">
        <v>1371</v>
      </c>
      <c r="E60">
        <v>1</v>
      </c>
      <c r="F60" t="s">
        <v>1258</v>
      </c>
      <c r="G60" t="s">
        <v>246</v>
      </c>
      <c r="H60" s="1" t="s">
        <v>241</v>
      </c>
      <c r="I60" s="1">
        <v>2014</v>
      </c>
      <c r="J60" s="1" t="s">
        <v>1259</v>
      </c>
      <c r="K60" s="1" t="s">
        <v>777</v>
      </c>
      <c r="L60" s="1" t="s">
        <v>1260</v>
      </c>
      <c r="M60" s="267">
        <v>-224924.13</v>
      </c>
      <c r="N60" s="267">
        <v>224924.13</v>
      </c>
      <c r="O60" s="86"/>
      <c r="P60" s="86"/>
    </row>
    <row r="61" spans="1:16" ht="15" customHeight="1">
      <c r="A61">
        <v>304</v>
      </c>
      <c r="B61">
        <v>16442</v>
      </c>
      <c r="C61">
        <v>1216</v>
      </c>
      <c r="D61">
        <v>1</v>
      </c>
      <c r="E61">
        <v>2</v>
      </c>
      <c r="F61" t="s">
        <v>1261</v>
      </c>
      <c r="G61" t="s">
        <v>1262</v>
      </c>
      <c r="H61" s="1" t="s">
        <v>243</v>
      </c>
      <c r="I61" s="1">
        <v>2012</v>
      </c>
      <c r="J61" s="1" t="s">
        <v>1263</v>
      </c>
      <c r="K61" s="1" t="s">
        <v>1264</v>
      </c>
      <c r="L61" s="1" t="s">
        <v>1265</v>
      </c>
      <c r="M61" s="267">
        <v>-137678.45000000001</v>
      </c>
      <c r="N61" s="267">
        <v>137678.45000000001</v>
      </c>
      <c r="O61" s="86"/>
      <c r="P61" s="86"/>
    </row>
    <row r="62" spans="1:16" ht="15" customHeight="1">
      <c r="A62">
        <v>304</v>
      </c>
      <c r="B62">
        <v>16785</v>
      </c>
      <c r="C62">
        <v>1216</v>
      </c>
      <c r="D62">
        <v>2</v>
      </c>
      <c r="E62">
        <v>2</v>
      </c>
      <c r="F62" t="s">
        <v>1266</v>
      </c>
      <c r="G62" t="s">
        <v>1267</v>
      </c>
      <c r="H62" s="1" t="s">
        <v>241</v>
      </c>
      <c r="I62" s="1">
        <v>2014</v>
      </c>
      <c r="J62" s="1" t="s">
        <v>1268</v>
      </c>
      <c r="K62" s="1" t="s">
        <v>777</v>
      </c>
      <c r="L62" s="1" t="s">
        <v>1269</v>
      </c>
      <c r="M62" s="267">
        <v>-224924.13</v>
      </c>
      <c r="N62" s="267">
        <v>224924.13</v>
      </c>
      <c r="O62" s="86"/>
      <c r="P62" s="86"/>
    </row>
    <row r="63" spans="1:16" ht="15" customHeight="1">
      <c r="A63">
        <v>304</v>
      </c>
      <c r="B63">
        <v>16448</v>
      </c>
      <c r="C63">
        <v>1216</v>
      </c>
      <c r="D63">
        <v>2</v>
      </c>
      <c r="E63">
        <v>2</v>
      </c>
      <c r="F63" t="s">
        <v>1270</v>
      </c>
      <c r="G63" t="s">
        <v>1271</v>
      </c>
      <c r="H63" s="1" t="s">
        <v>245</v>
      </c>
      <c r="I63" s="1">
        <v>2012</v>
      </c>
      <c r="J63" s="1" t="s">
        <v>1272</v>
      </c>
      <c r="K63" s="1" t="s">
        <v>1264</v>
      </c>
      <c r="L63" s="1">
        <v>7330</v>
      </c>
      <c r="M63" s="267">
        <v>-239924.14</v>
      </c>
      <c r="N63" s="267">
        <v>239924.14</v>
      </c>
      <c r="O63" s="86"/>
      <c r="P63" s="86"/>
    </row>
    <row r="64" spans="1:16" ht="15" customHeight="1">
      <c r="A64">
        <v>305</v>
      </c>
      <c r="B64">
        <v>2212</v>
      </c>
      <c r="C64">
        <v>1216</v>
      </c>
      <c r="D64">
        <v>2</v>
      </c>
      <c r="E64">
        <v>1</v>
      </c>
      <c r="F64" t="s">
        <v>1273</v>
      </c>
      <c r="G64" t="s">
        <v>1274</v>
      </c>
      <c r="H64" s="1" t="s">
        <v>241</v>
      </c>
      <c r="I64" s="1">
        <v>2009</v>
      </c>
      <c r="J64" s="1" t="s">
        <v>1275</v>
      </c>
      <c r="K64" s="1" t="s">
        <v>1276</v>
      </c>
      <c r="L64" s="1">
        <v>51971</v>
      </c>
      <c r="M64" s="267">
        <v>-152913.04</v>
      </c>
      <c r="N64" s="267">
        <v>152913.04</v>
      </c>
      <c r="O64" s="86"/>
      <c r="P64" s="86"/>
    </row>
    <row r="65" spans="1:16" ht="15" customHeight="1">
      <c r="A65">
        <v>315</v>
      </c>
      <c r="B65">
        <v>2450</v>
      </c>
      <c r="C65">
        <v>1216</v>
      </c>
      <c r="D65">
        <v>1</v>
      </c>
      <c r="E65">
        <v>2</v>
      </c>
      <c r="F65" t="s">
        <v>1277</v>
      </c>
      <c r="G65" t="s">
        <v>1278</v>
      </c>
      <c r="H65" s="1" t="s">
        <v>241</v>
      </c>
      <c r="I65" s="1">
        <v>2011</v>
      </c>
      <c r="J65" s="1" t="s">
        <v>1279</v>
      </c>
      <c r="K65" s="1" t="s">
        <v>1280</v>
      </c>
      <c r="L65" s="1">
        <v>41439</v>
      </c>
      <c r="M65" s="267">
        <v>-107305.17</v>
      </c>
      <c r="N65" s="267">
        <v>107305.17</v>
      </c>
      <c r="O65" s="86"/>
      <c r="P65" s="86"/>
    </row>
    <row r="66" spans="1:16" ht="15" customHeight="1">
      <c r="A66">
        <v>315</v>
      </c>
      <c r="B66">
        <v>2452</v>
      </c>
      <c r="C66">
        <v>1216</v>
      </c>
      <c r="D66">
        <v>1</v>
      </c>
      <c r="E66">
        <v>2</v>
      </c>
      <c r="F66" t="s">
        <v>1281</v>
      </c>
      <c r="G66" t="s">
        <v>1282</v>
      </c>
      <c r="H66" s="1" t="s">
        <v>242</v>
      </c>
      <c r="I66" s="1">
        <v>2012</v>
      </c>
      <c r="J66" s="1" t="s">
        <v>1283</v>
      </c>
      <c r="K66" s="1" t="s">
        <v>1284</v>
      </c>
      <c r="L66" s="1" t="s">
        <v>1285</v>
      </c>
      <c r="M66" s="267">
        <v>-122413.79</v>
      </c>
      <c r="N66" s="267">
        <v>122413.79</v>
      </c>
      <c r="O66" s="86"/>
      <c r="P66" s="86"/>
    </row>
    <row r="67" spans="1:16" ht="15" customHeight="1">
      <c r="A67">
        <v>318</v>
      </c>
      <c r="B67">
        <v>3063</v>
      </c>
      <c r="C67">
        <v>1216</v>
      </c>
      <c r="D67">
        <v>2</v>
      </c>
      <c r="E67">
        <v>1</v>
      </c>
      <c r="F67" t="s">
        <v>1286</v>
      </c>
      <c r="G67" t="s">
        <v>1287</v>
      </c>
      <c r="H67" s="1" t="s">
        <v>241</v>
      </c>
      <c r="I67" s="1">
        <v>2001</v>
      </c>
      <c r="J67" s="320" t="s">
        <v>1704</v>
      </c>
      <c r="K67" s="1" t="s">
        <v>1288</v>
      </c>
      <c r="L67" s="1">
        <v>26206</v>
      </c>
      <c r="M67" s="267">
        <v>-96931.43</v>
      </c>
      <c r="N67" s="267">
        <v>96931.43</v>
      </c>
      <c r="O67" s="86"/>
      <c r="P67" s="86"/>
    </row>
    <row r="68" spans="1:16" ht="15" customHeight="1">
      <c r="A68">
        <v>318</v>
      </c>
      <c r="B68">
        <v>3821</v>
      </c>
      <c r="C68">
        <v>1216</v>
      </c>
      <c r="D68">
        <v>1</v>
      </c>
      <c r="E68">
        <v>1</v>
      </c>
      <c r="F68" t="s">
        <v>1289</v>
      </c>
      <c r="G68" t="s">
        <v>1290</v>
      </c>
      <c r="H68" s="1" t="s">
        <v>241</v>
      </c>
      <c r="I68" s="1">
        <v>2009</v>
      </c>
      <c r="J68" s="1" t="s">
        <v>1291</v>
      </c>
      <c r="K68" s="1" t="s">
        <v>1214</v>
      </c>
      <c r="L68" s="1">
        <v>25478</v>
      </c>
      <c r="M68" s="267">
        <v>-164669.57</v>
      </c>
      <c r="N68" s="267">
        <v>164669.57</v>
      </c>
      <c r="O68" s="86"/>
      <c r="P68" s="86"/>
    </row>
    <row r="69" spans="1:16" ht="15" customHeight="1">
      <c r="A69">
        <v>319</v>
      </c>
      <c r="B69">
        <v>1769</v>
      </c>
      <c r="C69">
        <v>1216</v>
      </c>
      <c r="D69">
        <v>2</v>
      </c>
      <c r="E69">
        <v>1</v>
      </c>
      <c r="F69" t="s">
        <v>1292</v>
      </c>
      <c r="G69" t="s">
        <v>1293</v>
      </c>
      <c r="H69" s="1" t="s">
        <v>241</v>
      </c>
      <c r="I69" s="1">
        <v>2011</v>
      </c>
      <c r="J69" s="1" t="s">
        <v>1294</v>
      </c>
      <c r="K69" s="1" t="s">
        <v>1295</v>
      </c>
      <c r="L69" s="1">
        <v>27370</v>
      </c>
      <c r="M69" s="267">
        <v>-168467</v>
      </c>
      <c r="N69" s="267">
        <v>168467</v>
      </c>
      <c r="O69" s="86"/>
      <c r="P69" s="86"/>
    </row>
    <row r="70" spans="1:16" ht="15" customHeight="1">
      <c r="A70">
        <v>319</v>
      </c>
      <c r="B70">
        <v>1771</v>
      </c>
      <c r="C70">
        <v>1216</v>
      </c>
      <c r="D70">
        <v>3</v>
      </c>
      <c r="E70">
        <v>1</v>
      </c>
      <c r="F70" t="s">
        <v>1296</v>
      </c>
      <c r="G70" t="s">
        <v>1297</v>
      </c>
      <c r="H70" s="320" t="s">
        <v>139</v>
      </c>
      <c r="I70" s="1">
        <v>2011</v>
      </c>
      <c r="J70" s="320" t="s">
        <v>1340</v>
      </c>
      <c r="K70" s="1" t="s">
        <v>1298</v>
      </c>
      <c r="L70" s="1" t="s">
        <v>1299</v>
      </c>
      <c r="M70" s="267">
        <v>-154199</v>
      </c>
      <c r="N70" s="267">
        <v>154199</v>
      </c>
      <c r="O70" s="86"/>
      <c r="P70" s="86"/>
    </row>
    <row r="71" spans="1:16" ht="15" customHeight="1">
      <c r="A71">
        <v>320</v>
      </c>
      <c r="B71">
        <v>1259</v>
      </c>
      <c r="C71">
        <v>1216</v>
      </c>
      <c r="D71">
        <v>2</v>
      </c>
      <c r="E71">
        <v>1</v>
      </c>
      <c r="F71" t="s">
        <v>1300</v>
      </c>
      <c r="G71" t="s">
        <v>244</v>
      </c>
      <c r="H71" s="1" t="s">
        <v>241</v>
      </c>
      <c r="I71" s="1">
        <v>2009</v>
      </c>
      <c r="J71" s="1" t="s">
        <v>1301</v>
      </c>
      <c r="K71" s="1" t="s">
        <v>1302</v>
      </c>
      <c r="L71" s="1">
        <v>25509</v>
      </c>
      <c r="M71" s="267">
        <v>-155052.17000000001</v>
      </c>
      <c r="N71" s="267">
        <v>155052.17000000001</v>
      </c>
      <c r="O71" s="86"/>
      <c r="P71" s="86"/>
    </row>
    <row r="72" spans="1:16" ht="15" customHeight="1">
      <c r="A72">
        <v>320</v>
      </c>
      <c r="B72">
        <v>1298</v>
      </c>
      <c r="C72">
        <v>1216</v>
      </c>
      <c r="D72">
        <v>1</v>
      </c>
      <c r="E72">
        <v>1</v>
      </c>
      <c r="F72" t="s">
        <v>1303</v>
      </c>
      <c r="G72" t="s">
        <v>1304</v>
      </c>
      <c r="H72" s="1" t="s">
        <v>242</v>
      </c>
      <c r="I72" s="1">
        <v>2012</v>
      </c>
      <c r="J72" s="1" t="s">
        <v>1305</v>
      </c>
      <c r="K72" s="1" t="s">
        <v>552</v>
      </c>
      <c r="L72" s="1" t="s">
        <v>1306</v>
      </c>
      <c r="M72" s="267">
        <v>-122413.79</v>
      </c>
      <c r="N72" s="267">
        <v>122413.79</v>
      </c>
      <c r="O72" s="86"/>
      <c r="P72" s="86"/>
    </row>
    <row r="73" spans="1:16" ht="15" customHeight="1">
      <c r="A73">
        <v>322</v>
      </c>
      <c r="B73">
        <v>1593</v>
      </c>
      <c r="C73">
        <v>1216</v>
      </c>
      <c r="D73">
        <v>1</v>
      </c>
      <c r="E73">
        <v>1</v>
      </c>
      <c r="F73" t="s">
        <v>1307</v>
      </c>
      <c r="G73" t="s">
        <v>287</v>
      </c>
      <c r="H73" s="1" t="s">
        <v>241</v>
      </c>
      <c r="I73" s="1">
        <v>2010</v>
      </c>
      <c r="J73" s="320" t="s">
        <v>1428</v>
      </c>
      <c r="K73" s="1" t="s">
        <v>1308</v>
      </c>
      <c r="L73" s="1">
        <v>1027962</v>
      </c>
      <c r="M73" s="267">
        <v>-107305.17</v>
      </c>
      <c r="N73" s="267">
        <v>107305.17</v>
      </c>
      <c r="O73" s="86"/>
      <c r="P73" s="86"/>
    </row>
    <row r="74" spans="1:16" ht="15" customHeight="1">
      <c r="A74">
        <v>324</v>
      </c>
      <c r="B74">
        <v>1286</v>
      </c>
      <c r="C74">
        <v>1216</v>
      </c>
      <c r="D74">
        <v>2</v>
      </c>
      <c r="E74">
        <v>1</v>
      </c>
      <c r="F74" s="166" t="s">
        <v>1429</v>
      </c>
      <c r="G74" t="s">
        <v>289</v>
      </c>
      <c r="H74" s="1" t="s">
        <v>241</v>
      </c>
      <c r="I74" s="1">
        <v>2009</v>
      </c>
      <c r="J74" s="1" t="s">
        <v>1309</v>
      </c>
      <c r="K74" s="1" t="s">
        <v>1302</v>
      </c>
      <c r="L74" s="1">
        <v>25529</v>
      </c>
      <c r="M74" s="267">
        <v>-165000</v>
      </c>
      <c r="N74" s="267">
        <v>165000</v>
      </c>
      <c r="O74" s="86"/>
      <c r="P74" s="86"/>
    </row>
    <row r="75" spans="1:16" ht="15" customHeight="1">
      <c r="A75">
        <v>328</v>
      </c>
      <c r="B75">
        <v>2094</v>
      </c>
      <c r="C75">
        <v>1216</v>
      </c>
      <c r="D75">
        <v>1</v>
      </c>
      <c r="E75">
        <v>1</v>
      </c>
      <c r="F75" t="s">
        <v>1310</v>
      </c>
      <c r="G75" t="s">
        <v>1311</v>
      </c>
      <c r="H75" s="1" t="s">
        <v>241</v>
      </c>
      <c r="I75" s="1">
        <v>2011</v>
      </c>
      <c r="J75" s="1" t="s">
        <v>1312</v>
      </c>
      <c r="K75" s="1" t="s">
        <v>1313</v>
      </c>
      <c r="L75" s="1" t="s">
        <v>1314</v>
      </c>
      <c r="M75" s="267">
        <v>-122762.93</v>
      </c>
      <c r="N75" s="267">
        <v>122762.93</v>
      </c>
      <c r="O75" s="86"/>
      <c r="P75" s="86"/>
    </row>
    <row r="76" spans="1:16" ht="15" customHeight="1">
      <c r="A76">
        <v>330</v>
      </c>
      <c r="B76">
        <v>17683</v>
      </c>
      <c r="C76">
        <v>1216</v>
      </c>
      <c r="D76">
        <v>2</v>
      </c>
      <c r="E76">
        <v>1</v>
      </c>
      <c r="F76" t="s">
        <v>1315</v>
      </c>
      <c r="G76" t="s">
        <v>1316</v>
      </c>
      <c r="H76" s="1" t="s">
        <v>241</v>
      </c>
      <c r="I76" s="1">
        <v>2014</v>
      </c>
      <c r="J76" s="1" t="s">
        <v>1317</v>
      </c>
      <c r="K76" s="1" t="s">
        <v>777</v>
      </c>
      <c r="L76" s="1" t="s">
        <v>1318</v>
      </c>
      <c r="M76" s="267">
        <v>-224924.14</v>
      </c>
      <c r="N76" s="267">
        <v>224924.14</v>
      </c>
      <c r="O76" s="86"/>
      <c r="P76" s="86"/>
    </row>
    <row r="77" spans="1:16" ht="15" customHeight="1">
      <c r="A77">
        <v>330</v>
      </c>
      <c r="B77">
        <v>14895</v>
      </c>
      <c r="C77">
        <v>1216</v>
      </c>
      <c r="D77">
        <v>2</v>
      </c>
      <c r="E77">
        <v>1</v>
      </c>
      <c r="F77" s="166" t="s">
        <v>1705</v>
      </c>
      <c r="G77" t="s">
        <v>1319</v>
      </c>
      <c r="H77" s="1" t="s">
        <v>1217</v>
      </c>
      <c r="I77" s="1">
        <v>2002</v>
      </c>
      <c r="J77" s="1" t="s">
        <v>1320</v>
      </c>
      <c r="K77" s="1" t="s">
        <v>1321</v>
      </c>
      <c r="L77" s="1">
        <v>19032</v>
      </c>
      <c r="M77" s="267">
        <v>-118400</v>
      </c>
      <c r="N77" s="267">
        <v>118400</v>
      </c>
      <c r="O77" s="86"/>
      <c r="P77" s="86"/>
    </row>
    <row r="78" spans="1:16" ht="15" customHeight="1">
      <c r="A78">
        <v>330</v>
      </c>
      <c r="B78">
        <v>7825</v>
      </c>
      <c r="C78">
        <v>1216</v>
      </c>
      <c r="D78">
        <v>2</v>
      </c>
      <c r="E78">
        <v>1</v>
      </c>
      <c r="F78" t="s">
        <v>1322</v>
      </c>
      <c r="G78" t="s">
        <v>1323</v>
      </c>
      <c r="H78" s="1" t="s">
        <v>243</v>
      </c>
      <c r="I78" s="1">
        <v>2000</v>
      </c>
      <c r="J78" s="1" t="s">
        <v>1324</v>
      </c>
      <c r="K78" s="1" t="s">
        <v>990</v>
      </c>
      <c r="L78" s="1" t="s">
        <v>1325</v>
      </c>
      <c r="M78" s="267">
        <v>-70400</v>
      </c>
      <c r="N78" s="267">
        <v>70400</v>
      </c>
      <c r="O78" s="86"/>
      <c r="P78" s="86"/>
    </row>
    <row r="79" spans="1:16" ht="15" customHeight="1">
      <c r="A79">
        <v>330</v>
      </c>
      <c r="B79">
        <v>15172</v>
      </c>
      <c r="C79">
        <v>1216</v>
      </c>
      <c r="D79">
        <v>2</v>
      </c>
      <c r="E79">
        <v>1</v>
      </c>
      <c r="F79" t="s">
        <v>1326</v>
      </c>
      <c r="G79" t="s">
        <v>1327</v>
      </c>
      <c r="H79" s="1" t="s">
        <v>243</v>
      </c>
      <c r="I79" s="1">
        <v>2003</v>
      </c>
      <c r="J79" s="1" t="s">
        <v>1328</v>
      </c>
      <c r="K79" s="1" t="s">
        <v>1329</v>
      </c>
      <c r="L79" s="1">
        <v>587</v>
      </c>
      <c r="M79" s="267">
        <v>-103379</v>
      </c>
      <c r="N79" s="267">
        <v>103379</v>
      </c>
      <c r="O79" s="86"/>
      <c r="P79" s="86"/>
    </row>
    <row r="80" spans="1:16" ht="15" customHeight="1">
      <c r="A80">
        <v>333</v>
      </c>
      <c r="B80">
        <v>1999</v>
      </c>
      <c r="C80">
        <v>1216</v>
      </c>
      <c r="D80">
        <v>2</v>
      </c>
      <c r="E80">
        <v>1</v>
      </c>
      <c r="F80" t="s">
        <v>1330</v>
      </c>
      <c r="G80" t="s">
        <v>1331</v>
      </c>
      <c r="H80" s="1" t="s">
        <v>241</v>
      </c>
      <c r="I80" s="1">
        <v>2011</v>
      </c>
      <c r="J80" s="1" t="s">
        <v>1332</v>
      </c>
      <c r="K80" s="1" t="s">
        <v>1280</v>
      </c>
      <c r="L80" s="1">
        <v>41429</v>
      </c>
      <c r="M80" s="267">
        <v>-159760.34</v>
      </c>
      <c r="N80" s="267">
        <v>159760.34</v>
      </c>
      <c r="O80" s="86"/>
      <c r="P80" s="86"/>
    </row>
    <row r="81" spans="1:16" ht="15" customHeight="1">
      <c r="A81">
        <v>402</v>
      </c>
      <c r="B81">
        <v>3187</v>
      </c>
      <c r="C81">
        <v>1216</v>
      </c>
      <c r="D81">
        <v>2</v>
      </c>
      <c r="E81">
        <v>2</v>
      </c>
      <c r="F81" t="s">
        <v>1333</v>
      </c>
      <c r="G81" t="s">
        <v>1334</v>
      </c>
      <c r="H81" s="1" t="s">
        <v>245</v>
      </c>
      <c r="I81" s="1">
        <v>2012</v>
      </c>
      <c r="J81" s="1" t="s">
        <v>1335</v>
      </c>
      <c r="K81" s="1" t="s">
        <v>1336</v>
      </c>
      <c r="L81" s="1">
        <v>6599</v>
      </c>
      <c r="M81" s="267">
        <v>-323275.86</v>
      </c>
      <c r="N81" s="267">
        <v>323275.86</v>
      </c>
      <c r="O81" s="86"/>
      <c r="P81" s="86"/>
    </row>
    <row r="82" spans="1:16" ht="15" customHeight="1">
      <c r="A82">
        <v>408</v>
      </c>
      <c r="B82">
        <v>1100</v>
      </c>
      <c r="C82">
        <v>1216</v>
      </c>
      <c r="D82">
        <v>2</v>
      </c>
      <c r="E82">
        <v>1</v>
      </c>
      <c r="F82" t="s">
        <v>1337</v>
      </c>
      <c r="G82" t="s">
        <v>1338</v>
      </c>
      <c r="H82" s="1" t="s">
        <v>241</v>
      </c>
      <c r="I82" s="1">
        <v>2009</v>
      </c>
      <c r="J82" s="1" t="s">
        <v>1339</v>
      </c>
      <c r="K82" s="1" t="s">
        <v>1302</v>
      </c>
      <c r="L82" s="1">
        <v>25516</v>
      </c>
      <c r="M82" s="267">
        <v>-155052.17000000001</v>
      </c>
      <c r="N82" s="267">
        <v>155052.17000000001</v>
      </c>
      <c r="O82" s="86"/>
      <c r="P82" s="86"/>
    </row>
    <row r="83" spans="1:16" ht="15" customHeight="1">
      <c r="H83" s="1"/>
      <c r="I83" s="1"/>
      <c r="J83" s="1"/>
      <c r="K83" s="1"/>
      <c r="L83" s="1"/>
      <c r="M83" s="267"/>
      <c r="N83" s="267"/>
      <c r="O83" s="86"/>
      <c r="P83" s="86"/>
    </row>
    <row r="84" spans="1:16" ht="15" customHeight="1">
      <c r="H84" s="1"/>
      <c r="I84" s="1"/>
      <c r="J84" s="1"/>
      <c r="K84" s="1"/>
      <c r="L84" s="1"/>
      <c r="M84" s="267"/>
      <c r="N84" s="267"/>
      <c r="O84" s="86"/>
      <c r="P84" s="86"/>
    </row>
    <row r="85" spans="1:16">
      <c r="A85" s="86"/>
      <c r="B85" s="86"/>
      <c r="C85" s="86"/>
      <c r="D85" s="86"/>
      <c r="E85" s="86"/>
      <c r="F85" s="86"/>
      <c r="G85" s="86"/>
      <c r="H85" s="86"/>
      <c r="I85" s="140"/>
      <c r="J85" s="86"/>
      <c r="K85" s="87"/>
      <c r="L85" s="87"/>
      <c r="M85" s="141"/>
      <c r="N85" s="142"/>
      <c r="O85" s="86"/>
      <c r="P85" s="86"/>
    </row>
    <row r="86" spans="1:16" ht="30" customHeight="1">
      <c r="A86" s="278"/>
      <c r="B86" s="278"/>
      <c r="C86" s="278"/>
      <c r="D86" s="278"/>
      <c r="E86" s="278"/>
      <c r="F86" s="278"/>
      <c r="G86" s="278"/>
      <c r="H86" s="279"/>
      <c r="I86" s="278"/>
      <c r="J86" s="360" t="s">
        <v>49</v>
      </c>
      <c r="K86" s="360"/>
      <c r="L86" s="360"/>
      <c r="M86" s="273">
        <f>SUM(M45:M84)</f>
        <v>-7420704.2199999997</v>
      </c>
      <c r="N86" s="273">
        <f>SUM(N45:N84)</f>
        <v>7420704.2199999997</v>
      </c>
      <c r="O86" s="280"/>
      <c r="P86" s="280"/>
    </row>
    <row r="87" spans="1:16">
      <c r="H87" s="1"/>
    </row>
    <row r="88" spans="1:16" ht="30" customHeight="1">
      <c r="H88" s="1"/>
    </row>
    <row r="89" spans="1:16" ht="30" customHeight="1">
      <c r="H89" s="1"/>
      <c r="J89" s="362" t="s">
        <v>308</v>
      </c>
      <c r="K89" s="362"/>
      <c r="L89" s="362"/>
      <c r="M89" s="97"/>
      <c r="N89" s="245">
        <f>-1921429-318166</f>
        <v>-2239595</v>
      </c>
      <c r="O89" s="244">
        <v>-764830</v>
      </c>
      <c r="P89" s="245">
        <v>738946</v>
      </c>
    </row>
    <row r="90" spans="1:16">
      <c r="H90" s="1"/>
    </row>
    <row r="91" spans="1:16" ht="13.5" thickBot="1">
      <c r="H91" s="1"/>
    </row>
    <row r="92" spans="1:16" ht="30" customHeight="1" thickBot="1">
      <c r="A92" s="98"/>
      <c r="B92" s="99"/>
      <c r="C92" s="99"/>
      <c r="D92" s="99"/>
      <c r="E92" s="99"/>
      <c r="F92" s="99"/>
      <c r="G92" s="99"/>
      <c r="H92" s="100"/>
      <c r="I92" s="364" t="s">
        <v>307</v>
      </c>
      <c r="J92" s="364"/>
      <c r="K92" s="364"/>
      <c r="L92" s="364"/>
      <c r="M92" s="107">
        <f>SUM(M12,M42,M86,M89)</f>
        <v>200799259.41999999</v>
      </c>
      <c r="N92" s="130">
        <f>SUM(N12,N42,N86,N89)</f>
        <v>-180152638.68000001</v>
      </c>
      <c r="O92" s="107">
        <f>SUM(O12,O42,O86,O89)</f>
        <v>10701784</v>
      </c>
      <c r="P92" s="129">
        <f>SUM(P12,P42,P86,P89)</f>
        <v>-10302792</v>
      </c>
    </row>
    <row r="93" spans="1:16">
      <c r="H93" s="1"/>
    </row>
    <row r="94" spans="1:16">
      <c r="H94" s="1"/>
      <c r="N94" s="20"/>
    </row>
    <row r="95" spans="1:16">
      <c r="H95" s="1"/>
    </row>
    <row r="96" spans="1:16" ht="30" customHeight="1"/>
    <row r="97" spans="2:16" ht="15" customHeight="1"/>
    <row r="98" spans="2:16" ht="15" customHeight="1"/>
    <row r="99" spans="2:16">
      <c r="B99" s="258"/>
      <c r="C99" s="258"/>
      <c r="D99" s="258"/>
      <c r="E99" s="258"/>
      <c r="F99" s="258"/>
      <c r="G99" s="358"/>
      <c r="H99" s="358"/>
      <c r="I99" s="358"/>
      <c r="K99" s="258"/>
      <c r="L99" s="365" t="s">
        <v>296</v>
      </c>
      <c r="M99" s="365"/>
      <c r="N99" s="365"/>
      <c r="O99" s="258"/>
      <c r="P99" s="258"/>
    </row>
    <row r="100" spans="2:16">
      <c r="B100" s="258"/>
      <c r="C100" s="258"/>
      <c r="D100" s="258"/>
      <c r="E100" s="258"/>
      <c r="F100" s="258"/>
      <c r="G100" s="307"/>
      <c r="H100" s="258"/>
      <c r="I100" s="258"/>
      <c r="K100" s="258"/>
      <c r="L100" s="370" t="s">
        <v>304</v>
      </c>
      <c r="M100" s="370"/>
      <c r="N100" s="370"/>
      <c r="O100" s="258"/>
      <c r="P100" s="258"/>
    </row>
    <row r="101" spans="2:16">
      <c r="F101" s="331"/>
      <c r="G101" s="332"/>
    </row>
    <row r="103" spans="2:16">
      <c r="N103" s="101"/>
    </row>
    <row r="104" spans="2:16">
      <c r="N104" s="101"/>
    </row>
    <row r="105" spans="2:16">
      <c r="N105" s="101"/>
    </row>
    <row r="106" spans="2:16">
      <c r="N106" s="101"/>
    </row>
    <row r="108" spans="2:16">
      <c r="N108" s="101"/>
    </row>
    <row r="109" spans="2:16">
      <c r="N109" s="20"/>
    </row>
  </sheetData>
  <mergeCells count="16">
    <mergeCell ref="F101:G101"/>
    <mergeCell ref="A14:C14"/>
    <mergeCell ref="J89:L89"/>
    <mergeCell ref="L99:N99"/>
    <mergeCell ref="L100:N100"/>
    <mergeCell ref="J42:L42"/>
    <mergeCell ref="I92:L92"/>
    <mergeCell ref="A44:C44"/>
    <mergeCell ref="J86:L86"/>
    <mergeCell ref="G99:I99"/>
    <mergeCell ref="A6:P6"/>
    <mergeCell ref="J12:L12"/>
    <mergeCell ref="A2:P2"/>
    <mergeCell ref="A3:P3"/>
    <mergeCell ref="A4:P4"/>
    <mergeCell ref="A5:P5"/>
  </mergeCells>
  <phoneticPr fontId="18" type="noConversion"/>
  <printOptions horizontalCentered="1"/>
  <pageMargins left="0" right="0" top="0.59055118110236227" bottom="0.39370078740157483" header="0" footer="0"/>
  <pageSetup scale="5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2:R141"/>
  <sheetViews>
    <sheetView tabSelected="1" topLeftCell="D1" workbookViewId="0">
      <selection activeCell="M126" sqref="M126:N126"/>
    </sheetView>
  </sheetViews>
  <sheetFormatPr baseColWidth="10" defaultRowHeight="12.75"/>
  <cols>
    <col min="1" max="1" width="5.7109375" customWidth="1"/>
    <col min="2" max="2" width="6.7109375" customWidth="1"/>
    <col min="3" max="5" width="5.7109375" customWidth="1"/>
    <col min="6" max="6" width="12.28515625" bestFit="1" customWidth="1"/>
    <col min="7" max="7" width="48.140625" customWidth="1"/>
    <col min="8" max="8" width="13.7109375" customWidth="1"/>
    <col min="9" max="9" width="14.140625" customWidth="1"/>
    <col min="10" max="10" width="15.85546875" customWidth="1"/>
    <col min="11" max="11" width="10" customWidth="1"/>
    <col min="12" max="12" width="11" customWidth="1"/>
    <col min="13" max="13" width="15.42578125" bestFit="1" customWidth="1"/>
    <col min="14" max="14" width="17.85546875" customWidth="1"/>
    <col min="15" max="15" width="13" bestFit="1" customWidth="1"/>
    <col min="16" max="16" width="13.85546875" bestFit="1" customWidth="1"/>
  </cols>
  <sheetData>
    <row r="2" spans="1:18" ht="18">
      <c r="A2" s="344" t="s">
        <v>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8" ht="15.7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8" ht="15.75">
      <c r="A4" s="345" t="s">
        <v>98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</row>
    <row r="5" spans="1:18" ht="14.25">
      <c r="A5" s="346" t="s">
        <v>290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</row>
    <row r="6" spans="1:18">
      <c r="A6" s="347" t="s">
        <v>4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</row>
    <row r="7" spans="1:18" ht="15">
      <c r="A7" s="18" t="s">
        <v>11</v>
      </c>
      <c r="B7" s="3"/>
      <c r="C7" s="3"/>
      <c r="D7" s="3"/>
      <c r="E7" s="3"/>
    </row>
    <row r="8" spans="1:18" ht="15">
      <c r="A8" s="18" t="s">
        <v>21</v>
      </c>
      <c r="B8" s="3"/>
      <c r="C8" s="5"/>
      <c r="D8" s="5"/>
      <c r="E8" s="5"/>
      <c r="F8" s="12"/>
    </row>
    <row r="9" spans="1:18">
      <c r="A9" s="18" t="s">
        <v>12</v>
      </c>
    </row>
    <row r="10" spans="1:18" ht="35.1" customHeight="1">
      <c r="A10" s="88" t="s">
        <v>31</v>
      </c>
      <c r="B10" s="88" t="s">
        <v>32</v>
      </c>
      <c r="C10" s="88" t="s">
        <v>10</v>
      </c>
      <c r="D10" s="88" t="s">
        <v>33</v>
      </c>
      <c r="E10" s="88" t="s">
        <v>34</v>
      </c>
      <c r="F10" s="88" t="s">
        <v>35</v>
      </c>
      <c r="G10" s="88" t="s">
        <v>36</v>
      </c>
      <c r="H10" s="88" t="s">
        <v>37</v>
      </c>
      <c r="I10" s="88" t="s">
        <v>38</v>
      </c>
      <c r="J10" s="88" t="s">
        <v>39</v>
      </c>
      <c r="K10" s="88" t="s">
        <v>20</v>
      </c>
      <c r="L10" s="88" t="s">
        <v>40</v>
      </c>
      <c r="M10" s="88" t="s">
        <v>41</v>
      </c>
      <c r="N10" s="88" t="s">
        <v>28</v>
      </c>
      <c r="O10" s="88" t="s">
        <v>18</v>
      </c>
      <c r="P10" s="88" t="s">
        <v>42</v>
      </c>
      <c r="Q10" s="89"/>
      <c r="R10" s="89"/>
    </row>
    <row r="11" spans="1:18" ht="20.100000000000001" customHeight="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1"/>
      <c r="L11" s="91"/>
      <c r="M11" s="91"/>
      <c r="N11" s="91"/>
      <c r="O11" s="91"/>
      <c r="P11" s="91"/>
      <c r="Q11" s="89"/>
      <c r="R11" s="89"/>
    </row>
    <row r="12" spans="1:18" ht="35.1" customHeight="1">
      <c r="A12" s="92"/>
      <c r="B12" s="92"/>
      <c r="C12" s="92"/>
      <c r="D12" s="92"/>
      <c r="E12" s="92"/>
      <c r="F12" s="92"/>
      <c r="G12" s="92"/>
      <c r="H12" s="92"/>
      <c r="I12" s="92"/>
      <c r="J12" s="359" t="s">
        <v>298</v>
      </c>
      <c r="K12" s="359"/>
      <c r="L12" s="359"/>
      <c r="M12" s="246">
        <v>72603949</v>
      </c>
      <c r="N12" s="245">
        <v>-72602525</v>
      </c>
      <c r="O12" s="244">
        <v>7183766</v>
      </c>
      <c r="P12" s="245">
        <v>-6734636</v>
      </c>
      <c r="Q12" s="89"/>
      <c r="R12" s="89"/>
    </row>
    <row r="13" spans="1:18" ht="5.0999999999999996" customHeight="1">
      <c r="A13" s="92"/>
      <c r="B13" s="92"/>
      <c r="C13" s="92"/>
      <c r="D13" s="92"/>
      <c r="E13" s="92"/>
      <c r="F13" s="92"/>
      <c r="G13" s="92"/>
      <c r="H13" s="92"/>
      <c r="I13" s="92"/>
      <c r="J13" s="102"/>
      <c r="K13" s="102"/>
      <c r="L13" s="102"/>
      <c r="M13" s="123"/>
      <c r="N13" s="121"/>
      <c r="O13" s="124"/>
      <c r="P13" s="121"/>
      <c r="Q13" s="89"/>
      <c r="R13" s="89"/>
    </row>
    <row r="14" spans="1:18" ht="35.1" customHeight="1">
      <c r="A14" s="369" t="s">
        <v>44</v>
      </c>
      <c r="B14" s="369"/>
      <c r="C14" s="369"/>
      <c r="D14" s="92"/>
      <c r="E14" s="92"/>
      <c r="F14" s="92"/>
      <c r="G14" s="92"/>
      <c r="H14" s="92"/>
      <c r="I14" s="92"/>
      <c r="J14" s="102"/>
      <c r="K14" s="102"/>
      <c r="L14" s="102"/>
      <c r="M14" s="123"/>
      <c r="N14" s="121"/>
      <c r="O14" s="124"/>
      <c r="P14" s="121"/>
      <c r="Q14" s="89"/>
      <c r="R14" s="89"/>
    </row>
    <row r="15" spans="1:18" ht="5.0999999999999996" customHeight="1"/>
    <row r="16" spans="1:18" ht="13.5">
      <c r="A16" s="86"/>
      <c r="B16" s="86"/>
      <c r="C16" s="86"/>
      <c r="D16" s="86"/>
      <c r="E16" s="86"/>
      <c r="F16" s="86"/>
      <c r="G16" s="86"/>
      <c r="H16" s="140"/>
      <c r="I16" s="140"/>
      <c r="J16" s="140"/>
      <c r="K16" s="161"/>
      <c r="L16" s="87"/>
      <c r="M16" s="137"/>
      <c r="N16" s="162"/>
      <c r="O16" s="89"/>
      <c r="P16" s="89"/>
    </row>
    <row r="17" spans="1:16">
      <c r="H17" s="1"/>
      <c r="I17" s="1"/>
      <c r="J17" s="1"/>
      <c r="L17" s="1"/>
      <c r="M17" s="21"/>
      <c r="N17" s="21"/>
    </row>
    <row r="18" spans="1:16" ht="30" customHeight="1">
      <c r="A18" s="278"/>
      <c r="B18" s="278"/>
      <c r="C18" s="278"/>
      <c r="D18" s="278"/>
      <c r="E18" s="278"/>
      <c r="F18" s="278"/>
      <c r="G18" s="278"/>
      <c r="H18" s="279"/>
      <c r="I18" s="279"/>
      <c r="J18" s="360" t="s">
        <v>43</v>
      </c>
      <c r="K18" s="361"/>
      <c r="L18" s="361"/>
      <c r="M18" s="284">
        <f>SUM(M16:M16)</f>
        <v>0</v>
      </c>
      <c r="N18" s="273">
        <f>SUM(N16:N16)</f>
        <v>0</v>
      </c>
      <c r="O18" s="283"/>
      <c r="P18" s="283"/>
    </row>
    <row r="19" spans="1:16" ht="5.0999999999999996" customHeight="1">
      <c r="H19" s="1"/>
      <c r="I19" s="1"/>
      <c r="J19" s="103"/>
      <c r="K19" s="103"/>
      <c r="L19" s="103"/>
      <c r="M19" s="121"/>
      <c r="N19" s="121"/>
      <c r="O19" s="4"/>
      <c r="P19" s="4"/>
    </row>
    <row r="20" spans="1:16" ht="30" customHeight="1">
      <c r="A20" s="368" t="s">
        <v>48</v>
      </c>
      <c r="B20" s="368"/>
      <c r="C20" s="368"/>
      <c r="H20" s="1"/>
      <c r="I20" s="1"/>
      <c r="J20" s="103"/>
      <c r="K20" s="103"/>
      <c r="L20" s="103"/>
      <c r="M20" s="162"/>
      <c r="N20" s="121"/>
      <c r="O20" s="4"/>
      <c r="P20" s="4"/>
    </row>
    <row r="21" spans="1:16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7"/>
      <c r="L21" s="87"/>
      <c r="M21" s="162"/>
      <c r="N21" s="142"/>
      <c r="O21" s="86"/>
      <c r="P21" s="86"/>
    </row>
    <row r="22" spans="1:16">
      <c r="H22" s="1"/>
      <c r="I22" s="1"/>
      <c r="J22" s="1"/>
      <c r="K22" s="318"/>
      <c r="L22" s="1"/>
      <c r="M22" s="267"/>
      <c r="N22" s="267"/>
      <c r="O22" s="86"/>
      <c r="P22" s="86"/>
    </row>
    <row r="23" spans="1:16">
      <c r="A23">
        <v>204</v>
      </c>
      <c r="B23">
        <v>3296</v>
      </c>
      <c r="C23">
        <v>1220</v>
      </c>
      <c r="D23">
        <v>1</v>
      </c>
      <c r="E23">
        <v>2</v>
      </c>
      <c r="F23" t="s">
        <v>1430</v>
      </c>
      <c r="G23" s="326" t="s">
        <v>1431</v>
      </c>
      <c r="H23" s="1" t="s">
        <v>256</v>
      </c>
      <c r="I23" s="1" t="s">
        <v>1432</v>
      </c>
      <c r="J23" s="1" t="s">
        <v>1433</v>
      </c>
      <c r="K23" s="1" t="s">
        <v>1434</v>
      </c>
      <c r="L23" s="1">
        <v>1086</v>
      </c>
      <c r="M23" s="267">
        <v>-22900</v>
      </c>
      <c r="N23" s="267">
        <v>22900</v>
      </c>
      <c r="O23" s="86"/>
      <c r="P23" s="86"/>
    </row>
    <row r="24" spans="1:16">
      <c r="A24">
        <v>204</v>
      </c>
      <c r="B24">
        <v>3370</v>
      </c>
      <c r="C24">
        <v>1220</v>
      </c>
      <c r="D24">
        <v>1</v>
      </c>
      <c r="E24">
        <v>2</v>
      </c>
      <c r="F24" t="s">
        <v>1435</v>
      </c>
      <c r="G24" s="326" t="s">
        <v>1436</v>
      </c>
      <c r="H24" s="1" t="s">
        <v>1437</v>
      </c>
      <c r="I24" s="1" t="s">
        <v>284</v>
      </c>
      <c r="J24" s="1" t="s">
        <v>1438</v>
      </c>
      <c r="K24" s="1" t="s">
        <v>1439</v>
      </c>
      <c r="L24" s="1">
        <v>2503</v>
      </c>
      <c r="M24" s="267">
        <v>-16632</v>
      </c>
      <c r="N24" s="267">
        <v>16632</v>
      </c>
      <c r="O24" s="86"/>
      <c r="P24" s="86"/>
    </row>
    <row r="25" spans="1:16">
      <c r="A25">
        <v>204</v>
      </c>
      <c r="B25">
        <v>3516</v>
      </c>
      <c r="C25">
        <v>1220</v>
      </c>
      <c r="D25">
        <v>1</v>
      </c>
      <c r="E25">
        <v>2</v>
      </c>
      <c r="F25" t="s">
        <v>1440</v>
      </c>
      <c r="G25" s="326" t="s">
        <v>1441</v>
      </c>
      <c r="H25" s="1" t="s">
        <v>283</v>
      </c>
      <c r="I25" s="1" t="s">
        <v>1442</v>
      </c>
      <c r="J25" s="1" t="s">
        <v>1443</v>
      </c>
      <c r="K25" s="1" t="s">
        <v>1444</v>
      </c>
      <c r="L25" s="1">
        <v>7227</v>
      </c>
      <c r="M25" s="267">
        <v>-4082</v>
      </c>
      <c r="N25" s="267">
        <v>4082</v>
      </c>
      <c r="O25" s="86"/>
      <c r="P25" s="86"/>
    </row>
    <row r="26" spans="1:16">
      <c r="A26">
        <v>204</v>
      </c>
      <c r="B26">
        <v>3517</v>
      </c>
      <c r="C26">
        <v>1220</v>
      </c>
      <c r="D26">
        <v>1</v>
      </c>
      <c r="E26">
        <v>2</v>
      </c>
      <c r="F26" t="s">
        <v>1445</v>
      </c>
      <c r="G26" s="326" t="s">
        <v>1446</v>
      </c>
      <c r="H26" s="1" t="s">
        <v>263</v>
      </c>
      <c r="I26" s="1" t="s">
        <v>1447</v>
      </c>
      <c r="J26" s="1" t="s">
        <v>1448</v>
      </c>
      <c r="K26" s="1" t="s">
        <v>1449</v>
      </c>
      <c r="L26" s="1">
        <v>280</v>
      </c>
      <c r="M26" s="267">
        <v>-39500</v>
      </c>
      <c r="N26" s="267">
        <v>39500</v>
      </c>
      <c r="O26" s="86"/>
      <c r="P26" s="86"/>
    </row>
    <row r="27" spans="1:16">
      <c r="A27">
        <v>204</v>
      </c>
      <c r="B27">
        <v>3684</v>
      </c>
      <c r="C27">
        <v>1220</v>
      </c>
      <c r="D27">
        <v>1</v>
      </c>
      <c r="E27">
        <v>2</v>
      </c>
      <c r="F27" t="s">
        <v>1450</v>
      </c>
      <c r="G27" s="326" t="s">
        <v>266</v>
      </c>
      <c r="H27" s="1" t="s">
        <v>1451</v>
      </c>
      <c r="I27" s="1" t="s">
        <v>124</v>
      </c>
      <c r="J27" s="1" t="s">
        <v>125</v>
      </c>
      <c r="K27" s="1" t="s">
        <v>1452</v>
      </c>
      <c r="L27" s="1" t="s">
        <v>1453</v>
      </c>
      <c r="M27" s="267">
        <v>-1</v>
      </c>
      <c r="N27" s="267">
        <v>1</v>
      </c>
      <c r="O27" s="86"/>
      <c r="P27" s="86"/>
    </row>
    <row r="28" spans="1:16">
      <c r="A28">
        <v>204</v>
      </c>
      <c r="B28">
        <v>3691</v>
      </c>
      <c r="C28">
        <v>1220</v>
      </c>
      <c r="D28">
        <v>1</v>
      </c>
      <c r="E28">
        <v>2</v>
      </c>
      <c r="F28" t="s">
        <v>1454</v>
      </c>
      <c r="G28" s="326" t="s">
        <v>266</v>
      </c>
      <c r="H28" s="1" t="s">
        <v>1451</v>
      </c>
      <c r="I28" s="1" t="s">
        <v>124</v>
      </c>
      <c r="J28" s="1" t="s">
        <v>125</v>
      </c>
      <c r="K28" s="1" t="s">
        <v>1452</v>
      </c>
      <c r="L28" s="1" t="s">
        <v>1453</v>
      </c>
      <c r="M28" s="267">
        <v>-1</v>
      </c>
      <c r="N28" s="267">
        <v>1</v>
      </c>
      <c r="O28" s="86"/>
      <c r="P28" s="86"/>
    </row>
    <row r="29" spans="1:16">
      <c r="A29">
        <v>204</v>
      </c>
      <c r="B29">
        <v>3692</v>
      </c>
      <c r="C29">
        <v>1220</v>
      </c>
      <c r="D29">
        <v>1</v>
      </c>
      <c r="E29">
        <v>2</v>
      </c>
      <c r="F29" t="s">
        <v>1455</v>
      </c>
      <c r="G29" s="326" t="s">
        <v>266</v>
      </c>
      <c r="H29" s="1" t="s">
        <v>267</v>
      </c>
      <c r="I29" s="1" t="s">
        <v>124</v>
      </c>
      <c r="J29" s="1" t="s">
        <v>125</v>
      </c>
      <c r="K29" s="1" t="s">
        <v>1452</v>
      </c>
      <c r="L29" s="1" t="s">
        <v>1453</v>
      </c>
      <c r="M29" s="267">
        <v>-1</v>
      </c>
      <c r="N29" s="267">
        <v>1</v>
      </c>
      <c r="O29" s="86"/>
      <c r="P29" s="86"/>
    </row>
    <row r="30" spans="1:16">
      <c r="A30">
        <v>204</v>
      </c>
      <c r="B30">
        <v>3717</v>
      </c>
      <c r="C30">
        <v>1220</v>
      </c>
      <c r="D30">
        <v>1</v>
      </c>
      <c r="E30">
        <v>2</v>
      </c>
      <c r="F30" t="s">
        <v>1456</v>
      </c>
      <c r="G30" s="326" t="s">
        <v>1457</v>
      </c>
      <c r="H30" s="1" t="s">
        <v>219</v>
      </c>
      <c r="I30" s="1" t="s">
        <v>1458</v>
      </c>
      <c r="J30" s="1" t="s">
        <v>1459</v>
      </c>
      <c r="K30" s="1" t="s">
        <v>1460</v>
      </c>
      <c r="L30" s="1">
        <v>3764</v>
      </c>
      <c r="M30" s="267">
        <v>-16403</v>
      </c>
      <c r="N30" s="267">
        <v>16403</v>
      </c>
      <c r="O30" s="86"/>
      <c r="P30" s="86"/>
    </row>
    <row r="31" spans="1:16">
      <c r="A31">
        <v>204</v>
      </c>
      <c r="B31">
        <v>3719</v>
      </c>
      <c r="C31">
        <v>1220</v>
      </c>
      <c r="D31">
        <v>1</v>
      </c>
      <c r="E31">
        <v>2</v>
      </c>
      <c r="F31" t="s">
        <v>1461</v>
      </c>
      <c r="G31" s="326" t="s">
        <v>1457</v>
      </c>
      <c r="H31" s="1" t="s">
        <v>219</v>
      </c>
      <c r="I31" s="1" t="s">
        <v>1458</v>
      </c>
      <c r="J31" s="1" t="s">
        <v>1462</v>
      </c>
      <c r="K31" s="1" t="s">
        <v>1460</v>
      </c>
      <c r="L31" s="1">
        <v>3766</v>
      </c>
      <c r="M31" s="267">
        <v>-16403</v>
      </c>
      <c r="N31" s="267">
        <v>16403</v>
      </c>
      <c r="O31" s="86"/>
      <c r="P31" s="86"/>
    </row>
    <row r="32" spans="1:16">
      <c r="A32">
        <v>204</v>
      </c>
      <c r="B32">
        <v>3720</v>
      </c>
      <c r="C32">
        <v>1220</v>
      </c>
      <c r="D32">
        <v>1</v>
      </c>
      <c r="E32">
        <v>2</v>
      </c>
      <c r="F32" t="s">
        <v>1463</v>
      </c>
      <c r="G32" s="326" t="s">
        <v>1457</v>
      </c>
      <c r="H32" s="1" t="s">
        <v>219</v>
      </c>
      <c r="I32" s="1" t="s">
        <v>1458</v>
      </c>
      <c r="J32" s="1" t="s">
        <v>1464</v>
      </c>
      <c r="K32" s="1" t="s">
        <v>1460</v>
      </c>
      <c r="L32" s="1">
        <v>3767</v>
      </c>
      <c r="M32" s="267">
        <v>-16403</v>
      </c>
      <c r="N32" s="267">
        <v>16403</v>
      </c>
      <c r="O32" s="86"/>
      <c r="P32" s="86"/>
    </row>
    <row r="33" spans="1:16">
      <c r="A33">
        <v>204</v>
      </c>
      <c r="B33">
        <v>3722</v>
      </c>
      <c r="C33">
        <v>1220</v>
      </c>
      <c r="D33">
        <v>1</v>
      </c>
      <c r="E33">
        <v>2</v>
      </c>
      <c r="F33" t="s">
        <v>1465</v>
      </c>
      <c r="G33" s="326" t="s">
        <v>1466</v>
      </c>
      <c r="H33" s="1" t="s">
        <v>1467</v>
      </c>
      <c r="I33" s="1" t="s">
        <v>124</v>
      </c>
      <c r="J33" s="1" t="s">
        <v>125</v>
      </c>
      <c r="K33" s="1" t="s">
        <v>1239</v>
      </c>
      <c r="L33" s="1" t="s">
        <v>1453</v>
      </c>
      <c r="M33" s="267">
        <v>-1</v>
      </c>
      <c r="N33" s="267">
        <v>1</v>
      </c>
      <c r="O33" s="86"/>
      <c r="P33" s="86"/>
    </row>
    <row r="34" spans="1:16">
      <c r="A34">
        <v>204</v>
      </c>
      <c r="B34">
        <v>3726</v>
      </c>
      <c r="C34">
        <v>1220</v>
      </c>
      <c r="D34">
        <v>1</v>
      </c>
      <c r="E34">
        <v>2</v>
      </c>
      <c r="F34" t="s">
        <v>1468</v>
      </c>
      <c r="G34" s="326" t="s">
        <v>266</v>
      </c>
      <c r="H34" s="1" t="s">
        <v>1467</v>
      </c>
      <c r="I34" s="1" t="s">
        <v>124</v>
      </c>
      <c r="J34" s="1" t="s">
        <v>125</v>
      </c>
      <c r="K34" s="1" t="s">
        <v>1239</v>
      </c>
      <c r="L34" s="1" t="s">
        <v>1453</v>
      </c>
      <c r="M34" s="267">
        <v>-1</v>
      </c>
      <c r="N34" s="267">
        <v>1</v>
      </c>
      <c r="O34" s="86"/>
      <c r="P34" s="86"/>
    </row>
    <row r="35" spans="1:16">
      <c r="A35">
        <v>204</v>
      </c>
      <c r="B35">
        <v>3729</v>
      </c>
      <c r="C35">
        <v>1220</v>
      </c>
      <c r="D35">
        <v>1</v>
      </c>
      <c r="E35">
        <v>1</v>
      </c>
      <c r="F35" t="s">
        <v>1469</v>
      </c>
      <c r="G35" s="326" t="s">
        <v>266</v>
      </c>
      <c r="H35" s="1" t="s">
        <v>1451</v>
      </c>
      <c r="I35" s="1" t="s">
        <v>124</v>
      </c>
      <c r="J35" s="1" t="s">
        <v>125</v>
      </c>
      <c r="K35" s="1" t="s">
        <v>1239</v>
      </c>
      <c r="L35" s="1" t="s">
        <v>1453</v>
      </c>
      <c r="M35" s="267">
        <v>-1</v>
      </c>
      <c r="N35" s="267">
        <v>1</v>
      </c>
      <c r="O35" s="86"/>
      <c r="P35" s="86"/>
    </row>
    <row r="36" spans="1:16">
      <c r="A36">
        <v>204</v>
      </c>
      <c r="B36">
        <v>3790</v>
      </c>
      <c r="C36">
        <v>1220</v>
      </c>
      <c r="D36">
        <v>1</v>
      </c>
      <c r="E36">
        <v>2</v>
      </c>
      <c r="F36" t="s">
        <v>1470</v>
      </c>
      <c r="G36" s="326" t="s">
        <v>1471</v>
      </c>
      <c r="H36" s="1" t="s">
        <v>251</v>
      </c>
      <c r="I36" s="1" t="s">
        <v>252</v>
      </c>
      <c r="J36" s="1" t="s">
        <v>1472</v>
      </c>
      <c r="K36" s="1" t="s">
        <v>319</v>
      </c>
      <c r="L36" s="1">
        <v>32419</v>
      </c>
      <c r="M36" s="267">
        <v>-6818.18</v>
      </c>
      <c r="N36" s="267">
        <v>6818.18</v>
      </c>
      <c r="O36" s="86"/>
      <c r="P36" s="86"/>
    </row>
    <row r="37" spans="1:16">
      <c r="A37">
        <v>204</v>
      </c>
      <c r="B37">
        <v>3791</v>
      </c>
      <c r="C37">
        <v>1220</v>
      </c>
      <c r="D37">
        <v>1</v>
      </c>
      <c r="E37">
        <v>2</v>
      </c>
      <c r="F37" t="s">
        <v>1473</v>
      </c>
      <c r="G37" s="326" t="s">
        <v>1471</v>
      </c>
      <c r="H37" s="1" t="s">
        <v>251</v>
      </c>
      <c r="I37" s="1" t="s">
        <v>252</v>
      </c>
      <c r="J37" s="1" t="s">
        <v>1474</v>
      </c>
      <c r="K37" s="1" t="s">
        <v>319</v>
      </c>
      <c r="L37" s="1">
        <v>32419</v>
      </c>
      <c r="M37" s="267">
        <v>-6818.18</v>
      </c>
      <c r="N37" s="267">
        <v>6818.18</v>
      </c>
      <c r="O37" s="86"/>
      <c r="P37" s="86"/>
    </row>
    <row r="38" spans="1:16">
      <c r="A38">
        <v>204</v>
      </c>
      <c r="B38">
        <v>3792</v>
      </c>
      <c r="C38">
        <v>1220</v>
      </c>
      <c r="D38">
        <v>1</v>
      </c>
      <c r="E38">
        <v>2</v>
      </c>
      <c r="F38" t="s">
        <v>1475</v>
      </c>
      <c r="G38" s="326" t="s">
        <v>1471</v>
      </c>
      <c r="H38" s="1" t="s">
        <v>251</v>
      </c>
      <c r="I38" s="1" t="s">
        <v>252</v>
      </c>
      <c r="J38" s="1" t="s">
        <v>1476</v>
      </c>
      <c r="K38" s="1" t="s">
        <v>319</v>
      </c>
      <c r="L38" s="1">
        <v>32419</v>
      </c>
      <c r="M38" s="267">
        <v>-6818.18</v>
      </c>
      <c r="N38" s="267">
        <v>6818.18</v>
      </c>
      <c r="O38" s="86"/>
      <c r="P38" s="86"/>
    </row>
    <row r="39" spans="1:16">
      <c r="A39">
        <v>204</v>
      </c>
      <c r="B39">
        <v>3890</v>
      </c>
      <c r="C39">
        <v>1220</v>
      </c>
      <c r="D39">
        <v>1</v>
      </c>
      <c r="E39">
        <v>2</v>
      </c>
      <c r="F39" t="s">
        <v>1477</v>
      </c>
      <c r="G39" s="326" t="s">
        <v>1478</v>
      </c>
      <c r="H39" s="1" t="s">
        <v>1479</v>
      </c>
      <c r="I39" s="1" t="s">
        <v>124</v>
      </c>
      <c r="J39" s="1" t="s">
        <v>125</v>
      </c>
      <c r="K39" s="1" t="s">
        <v>921</v>
      </c>
      <c r="L39" s="1" t="s">
        <v>1453</v>
      </c>
      <c r="M39" s="267">
        <v>-1</v>
      </c>
      <c r="N39" s="267">
        <v>1</v>
      </c>
      <c r="O39" s="86"/>
      <c r="P39" s="86"/>
    </row>
    <row r="40" spans="1:16">
      <c r="A40">
        <v>204</v>
      </c>
      <c r="B40">
        <v>3891</v>
      </c>
      <c r="C40">
        <v>1220</v>
      </c>
      <c r="D40">
        <v>1</v>
      </c>
      <c r="E40">
        <v>2</v>
      </c>
      <c r="F40" t="s">
        <v>1480</v>
      </c>
      <c r="G40" s="326" t="s">
        <v>1478</v>
      </c>
      <c r="H40" s="1" t="s">
        <v>1479</v>
      </c>
      <c r="I40" s="1" t="s">
        <v>124</v>
      </c>
      <c r="J40" s="1" t="s">
        <v>125</v>
      </c>
      <c r="K40" s="1" t="s">
        <v>921</v>
      </c>
      <c r="L40" s="1" t="s">
        <v>1453</v>
      </c>
      <c r="M40" s="267">
        <v>-1</v>
      </c>
      <c r="N40" s="267">
        <v>1</v>
      </c>
      <c r="O40" s="86"/>
      <c r="P40" s="86"/>
    </row>
    <row r="41" spans="1:16">
      <c r="A41">
        <v>204</v>
      </c>
      <c r="B41">
        <v>3897</v>
      </c>
      <c r="C41">
        <v>1220</v>
      </c>
      <c r="D41">
        <v>1</v>
      </c>
      <c r="E41">
        <v>2</v>
      </c>
      <c r="F41" t="s">
        <v>1481</v>
      </c>
      <c r="G41" s="326" t="s">
        <v>1482</v>
      </c>
      <c r="H41" s="1" t="s">
        <v>1451</v>
      </c>
      <c r="I41" s="1" t="s">
        <v>124</v>
      </c>
      <c r="J41" s="1" t="s">
        <v>125</v>
      </c>
      <c r="K41" s="1" t="s">
        <v>1483</v>
      </c>
      <c r="L41" s="1" t="s">
        <v>1484</v>
      </c>
      <c r="M41" s="267">
        <v>-12183</v>
      </c>
      <c r="N41" s="267">
        <v>12183</v>
      </c>
      <c r="O41" s="86"/>
      <c r="P41" s="86"/>
    </row>
    <row r="42" spans="1:16">
      <c r="A42">
        <v>204</v>
      </c>
      <c r="B42">
        <v>3898</v>
      </c>
      <c r="C42">
        <v>1220</v>
      </c>
      <c r="D42">
        <v>1</v>
      </c>
      <c r="E42">
        <v>2</v>
      </c>
      <c r="F42" t="s">
        <v>1485</v>
      </c>
      <c r="G42" s="326" t="s">
        <v>278</v>
      </c>
      <c r="H42" s="1" t="s">
        <v>1486</v>
      </c>
      <c r="I42" s="1" t="s">
        <v>1487</v>
      </c>
      <c r="J42" s="1" t="s">
        <v>1488</v>
      </c>
      <c r="K42" s="1" t="s">
        <v>1483</v>
      </c>
      <c r="L42" s="1" t="s">
        <v>1489</v>
      </c>
      <c r="M42" s="267">
        <v>-175</v>
      </c>
      <c r="N42" s="267">
        <v>175</v>
      </c>
      <c r="O42" s="86"/>
      <c r="P42" s="86"/>
    </row>
    <row r="43" spans="1:16">
      <c r="A43">
        <v>204</v>
      </c>
      <c r="B43">
        <v>3915</v>
      </c>
      <c r="C43">
        <v>1220</v>
      </c>
      <c r="D43">
        <v>1</v>
      </c>
      <c r="E43">
        <v>2</v>
      </c>
      <c r="F43" t="s">
        <v>1490</v>
      </c>
      <c r="G43" s="326" t="s">
        <v>247</v>
      </c>
      <c r="H43" s="1" t="s">
        <v>124</v>
      </c>
      <c r="I43" s="1" t="s">
        <v>124</v>
      </c>
      <c r="J43" s="1">
        <v>38023</v>
      </c>
      <c r="K43" s="1" t="s">
        <v>1483</v>
      </c>
      <c r="L43" s="1" t="s">
        <v>1491</v>
      </c>
      <c r="M43" s="267">
        <v>-1525</v>
      </c>
      <c r="N43" s="267">
        <v>1525</v>
      </c>
      <c r="O43" s="86"/>
      <c r="P43" s="86"/>
    </row>
    <row r="44" spans="1:16">
      <c r="A44">
        <v>204</v>
      </c>
      <c r="B44">
        <v>3916</v>
      </c>
      <c r="C44">
        <v>1220</v>
      </c>
      <c r="D44">
        <v>1</v>
      </c>
      <c r="E44">
        <v>2</v>
      </c>
      <c r="F44" t="s">
        <v>1492</v>
      </c>
      <c r="G44" s="326" t="s">
        <v>278</v>
      </c>
      <c r="H44" s="1" t="s">
        <v>1493</v>
      </c>
      <c r="I44" s="1" t="s">
        <v>1494</v>
      </c>
      <c r="J44" s="1" t="s">
        <v>1495</v>
      </c>
      <c r="K44" s="1" t="s">
        <v>657</v>
      </c>
      <c r="L44" s="1" t="s">
        <v>1496</v>
      </c>
      <c r="M44" s="267">
        <v>-400</v>
      </c>
      <c r="N44" s="267">
        <v>400</v>
      </c>
      <c r="O44" s="86"/>
      <c r="P44" s="86"/>
    </row>
    <row r="45" spans="1:16">
      <c r="A45">
        <v>204</v>
      </c>
      <c r="B45">
        <v>3918</v>
      </c>
      <c r="C45">
        <v>1220</v>
      </c>
      <c r="D45">
        <v>1</v>
      </c>
      <c r="E45">
        <v>2</v>
      </c>
      <c r="F45" t="s">
        <v>1497</v>
      </c>
      <c r="G45" s="326" t="s">
        <v>278</v>
      </c>
      <c r="H45" s="1" t="s">
        <v>124</v>
      </c>
      <c r="I45" s="1" t="s">
        <v>124</v>
      </c>
      <c r="J45" s="1">
        <v>38517</v>
      </c>
      <c r="K45" s="1" t="s">
        <v>1483</v>
      </c>
      <c r="L45" s="1" t="s">
        <v>1498</v>
      </c>
      <c r="M45" s="267">
        <v>-175</v>
      </c>
      <c r="N45" s="267">
        <v>175</v>
      </c>
      <c r="O45" s="86"/>
      <c r="P45" s="86"/>
    </row>
    <row r="46" spans="1:16">
      <c r="A46">
        <v>204</v>
      </c>
      <c r="B46">
        <v>3947</v>
      </c>
      <c r="C46">
        <v>1220</v>
      </c>
      <c r="D46">
        <v>1</v>
      </c>
      <c r="E46">
        <v>2</v>
      </c>
      <c r="F46" t="s">
        <v>1499</v>
      </c>
      <c r="G46" s="326" t="s">
        <v>1500</v>
      </c>
      <c r="H46" s="1" t="s">
        <v>255</v>
      </c>
      <c r="I46" s="1" t="s">
        <v>271</v>
      </c>
      <c r="J46" s="1" t="s">
        <v>1501</v>
      </c>
      <c r="K46" s="1" t="s">
        <v>1502</v>
      </c>
      <c r="L46" s="1">
        <v>10784</v>
      </c>
      <c r="M46" s="267">
        <v>-15501</v>
      </c>
      <c r="N46" s="267">
        <v>15501</v>
      </c>
      <c r="O46" s="86"/>
      <c r="P46" s="86"/>
    </row>
    <row r="47" spans="1:16">
      <c r="A47">
        <v>204</v>
      </c>
      <c r="B47">
        <v>3948</v>
      </c>
      <c r="C47">
        <v>1220</v>
      </c>
      <c r="D47">
        <v>1</v>
      </c>
      <c r="E47">
        <v>2</v>
      </c>
      <c r="F47" t="s">
        <v>1503</v>
      </c>
      <c r="G47" s="326" t="s">
        <v>1500</v>
      </c>
      <c r="H47" s="1" t="s">
        <v>255</v>
      </c>
      <c r="I47" s="1" t="s">
        <v>271</v>
      </c>
      <c r="J47" s="1" t="s">
        <v>1504</v>
      </c>
      <c r="K47" s="1" t="s">
        <v>1502</v>
      </c>
      <c r="L47" s="1">
        <v>10785</v>
      </c>
      <c r="M47" s="267">
        <v>-15501</v>
      </c>
      <c r="N47" s="267">
        <v>15501</v>
      </c>
      <c r="O47" s="86"/>
      <c r="P47" s="86"/>
    </row>
    <row r="48" spans="1:16">
      <c r="A48">
        <v>204</v>
      </c>
      <c r="B48">
        <v>3949</v>
      </c>
      <c r="C48">
        <v>1220</v>
      </c>
      <c r="D48">
        <v>1</v>
      </c>
      <c r="E48">
        <v>2</v>
      </c>
      <c r="F48" t="s">
        <v>1505</v>
      </c>
      <c r="G48" s="326" t="s">
        <v>1500</v>
      </c>
      <c r="H48" s="1" t="s">
        <v>255</v>
      </c>
      <c r="I48" s="1" t="s">
        <v>271</v>
      </c>
      <c r="J48" s="1" t="s">
        <v>1506</v>
      </c>
      <c r="K48" s="1" t="s">
        <v>1502</v>
      </c>
      <c r="L48" s="1">
        <v>10786</v>
      </c>
      <c r="M48" s="267">
        <v>-15501</v>
      </c>
      <c r="N48" s="267">
        <v>15501</v>
      </c>
      <c r="O48" s="86"/>
      <c r="P48" s="86"/>
    </row>
    <row r="49" spans="1:16">
      <c r="A49">
        <v>204</v>
      </c>
      <c r="B49">
        <v>3950</v>
      </c>
      <c r="C49">
        <v>1220</v>
      </c>
      <c r="D49">
        <v>1</v>
      </c>
      <c r="E49">
        <v>2</v>
      </c>
      <c r="F49" t="s">
        <v>1507</v>
      </c>
      <c r="G49" s="326" t="s">
        <v>1500</v>
      </c>
      <c r="H49" s="1" t="s">
        <v>255</v>
      </c>
      <c r="I49" s="1" t="s">
        <v>271</v>
      </c>
      <c r="J49" s="1" t="s">
        <v>1508</v>
      </c>
      <c r="K49" s="1" t="s">
        <v>1502</v>
      </c>
      <c r="L49" s="1">
        <v>10787</v>
      </c>
      <c r="M49" s="267">
        <v>-15501</v>
      </c>
      <c r="N49" s="267">
        <v>15501</v>
      </c>
      <c r="O49" s="86"/>
      <c r="P49" s="86"/>
    </row>
    <row r="50" spans="1:16">
      <c r="A50">
        <v>204</v>
      </c>
      <c r="B50">
        <v>3952</v>
      </c>
      <c r="C50">
        <v>1220</v>
      </c>
      <c r="D50">
        <v>1</v>
      </c>
      <c r="E50">
        <v>2</v>
      </c>
      <c r="F50" t="s">
        <v>1509</v>
      </c>
      <c r="G50" s="326" t="s">
        <v>1500</v>
      </c>
      <c r="H50" s="1" t="s">
        <v>255</v>
      </c>
      <c r="I50" s="1" t="s">
        <v>271</v>
      </c>
      <c r="J50" s="1" t="s">
        <v>1510</v>
      </c>
      <c r="K50" s="1" t="s">
        <v>1502</v>
      </c>
      <c r="L50" s="1">
        <v>10789</v>
      </c>
      <c r="M50" s="267">
        <v>-15501</v>
      </c>
      <c r="N50" s="267">
        <v>15501</v>
      </c>
      <c r="O50" s="86"/>
      <c r="P50" s="86"/>
    </row>
    <row r="51" spans="1:16">
      <c r="A51">
        <v>204</v>
      </c>
      <c r="B51">
        <v>3953</v>
      </c>
      <c r="C51">
        <v>1220</v>
      </c>
      <c r="D51">
        <v>1</v>
      </c>
      <c r="E51">
        <v>2</v>
      </c>
      <c r="F51" t="s">
        <v>1511</v>
      </c>
      <c r="G51" s="326" t="s">
        <v>1500</v>
      </c>
      <c r="H51" s="1" t="s">
        <v>255</v>
      </c>
      <c r="I51" s="1" t="s">
        <v>271</v>
      </c>
      <c r="J51" s="1" t="s">
        <v>1512</v>
      </c>
      <c r="K51" s="1" t="s">
        <v>1502</v>
      </c>
      <c r="L51" s="1">
        <v>10790</v>
      </c>
      <c r="M51" s="267">
        <v>-15501</v>
      </c>
      <c r="N51" s="267">
        <v>15501</v>
      </c>
      <c r="O51" s="86"/>
      <c r="P51" s="86"/>
    </row>
    <row r="52" spans="1:16">
      <c r="A52">
        <v>204</v>
      </c>
      <c r="B52">
        <v>3954</v>
      </c>
      <c r="C52">
        <v>1220</v>
      </c>
      <c r="D52">
        <v>1</v>
      </c>
      <c r="E52">
        <v>2</v>
      </c>
      <c r="F52" t="s">
        <v>1513</v>
      </c>
      <c r="G52" s="326" t="s">
        <v>1500</v>
      </c>
      <c r="H52" s="1" t="s">
        <v>255</v>
      </c>
      <c r="I52" s="1" t="s">
        <v>271</v>
      </c>
      <c r="J52" s="1" t="s">
        <v>1514</v>
      </c>
      <c r="K52" s="1" t="s">
        <v>1502</v>
      </c>
      <c r="L52" s="1">
        <v>10791</v>
      </c>
      <c r="M52" s="267">
        <v>-15501</v>
      </c>
      <c r="N52" s="267">
        <v>15501</v>
      </c>
      <c r="O52" s="86"/>
      <c r="P52" s="86"/>
    </row>
    <row r="53" spans="1:16">
      <c r="A53">
        <v>204</v>
      </c>
      <c r="B53">
        <v>3958</v>
      </c>
      <c r="C53">
        <v>1220</v>
      </c>
      <c r="D53">
        <v>1</v>
      </c>
      <c r="E53">
        <v>2</v>
      </c>
      <c r="F53" t="s">
        <v>1515</v>
      </c>
      <c r="G53" s="326" t="s">
        <v>1500</v>
      </c>
      <c r="H53" s="1" t="s">
        <v>255</v>
      </c>
      <c r="I53" s="1" t="s">
        <v>271</v>
      </c>
      <c r="J53" s="1" t="s">
        <v>1516</v>
      </c>
      <c r="K53" s="1" t="s">
        <v>1502</v>
      </c>
      <c r="L53" s="1">
        <v>10795</v>
      </c>
      <c r="M53" s="267">
        <v>-15501</v>
      </c>
      <c r="N53" s="267">
        <v>15501</v>
      </c>
      <c r="O53" s="86"/>
      <c r="P53" s="86"/>
    </row>
    <row r="54" spans="1:16">
      <c r="A54">
        <v>204</v>
      </c>
      <c r="B54">
        <v>3959</v>
      </c>
      <c r="C54">
        <v>1220</v>
      </c>
      <c r="D54">
        <v>1</v>
      </c>
      <c r="E54">
        <v>2</v>
      </c>
      <c r="F54" t="s">
        <v>1517</v>
      </c>
      <c r="G54" s="326" t="s">
        <v>1500</v>
      </c>
      <c r="H54" s="1" t="s">
        <v>255</v>
      </c>
      <c r="I54" s="1" t="s">
        <v>271</v>
      </c>
      <c r="J54" s="1" t="s">
        <v>1518</v>
      </c>
      <c r="K54" s="1" t="s">
        <v>1502</v>
      </c>
      <c r="L54" s="1">
        <v>10796</v>
      </c>
      <c r="M54" s="267">
        <v>-15501</v>
      </c>
      <c r="N54" s="267">
        <v>15501</v>
      </c>
      <c r="O54" s="86"/>
      <c r="P54" s="86"/>
    </row>
    <row r="55" spans="1:16">
      <c r="A55">
        <v>204</v>
      </c>
      <c r="B55">
        <v>3960</v>
      </c>
      <c r="C55">
        <v>1220</v>
      </c>
      <c r="D55">
        <v>1</v>
      </c>
      <c r="E55">
        <v>2</v>
      </c>
      <c r="F55" t="s">
        <v>1519</v>
      </c>
      <c r="G55" s="326" t="s">
        <v>1500</v>
      </c>
      <c r="H55" s="1" t="s">
        <v>255</v>
      </c>
      <c r="I55" s="1" t="s">
        <v>271</v>
      </c>
      <c r="J55" s="1" t="s">
        <v>1520</v>
      </c>
      <c r="K55" s="1" t="s">
        <v>1502</v>
      </c>
      <c r="L55" s="1">
        <v>10797</v>
      </c>
      <c r="M55" s="267">
        <v>-15501</v>
      </c>
      <c r="N55" s="267">
        <v>15501</v>
      </c>
      <c r="O55" s="86"/>
      <c r="P55" s="86"/>
    </row>
    <row r="56" spans="1:16">
      <c r="A56">
        <v>204</v>
      </c>
      <c r="B56">
        <v>3961</v>
      </c>
      <c r="C56">
        <v>1220</v>
      </c>
      <c r="D56">
        <v>1</v>
      </c>
      <c r="E56">
        <v>2</v>
      </c>
      <c r="F56" t="s">
        <v>1521</v>
      </c>
      <c r="G56" s="326" t="s">
        <v>1500</v>
      </c>
      <c r="H56" s="1" t="s">
        <v>255</v>
      </c>
      <c r="I56" s="1" t="s">
        <v>271</v>
      </c>
      <c r="J56" s="1" t="s">
        <v>1522</v>
      </c>
      <c r="K56" s="1" t="s">
        <v>1502</v>
      </c>
      <c r="L56" s="1">
        <v>10798</v>
      </c>
      <c r="M56" s="267">
        <v>-15501</v>
      </c>
      <c r="N56" s="267">
        <v>15501</v>
      </c>
      <c r="O56" s="86"/>
      <c r="P56" s="86"/>
    </row>
    <row r="57" spans="1:16">
      <c r="A57">
        <v>204</v>
      </c>
      <c r="B57">
        <v>3962</v>
      </c>
      <c r="C57">
        <v>1220</v>
      </c>
      <c r="D57">
        <v>1</v>
      </c>
      <c r="E57">
        <v>2</v>
      </c>
      <c r="F57" t="s">
        <v>1523</v>
      </c>
      <c r="G57" s="326" t="s">
        <v>1500</v>
      </c>
      <c r="H57" s="1" t="s">
        <v>255</v>
      </c>
      <c r="I57" s="1" t="s">
        <v>271</v>
      </c>
      <c r="J57" s="1" t="s">
        <v>1524</v>
      </c>
      <c r="K57" s="1" t="s">
        <v>1502</v>
      </c>
      <c r="L57" s="1">
        <v>10799</v>
      </c>
      <c r="M57" s="267">
        <v>-15501</v>
      </c>
      <c r="N57" s="267">
        <v>15501</v>
      </c>
      <c r="O57" s="86"/>
      <c r="P57" s="86"/>
    </row>
    <row r="58" spans="1:16">
      <c r="A58">
        <v>204</v>
      </c>
      <c r="B58">
        <v>3964</v>
      </c>
      <c r="C58">
        <v>1220</v>
      </c>
      <c r="D58">
        <v>1</v>
      </c>
      <c r="E58">
        <v>2</v>
      </c>
      <c r="F58" t="s">
        <v>1525</v>
      </c>
      <c r="G58" s="326" t="s">
        <v>1500</v>
      </c>
      <c r="H58" s="1" t="s">
        <v>255</v>
      </c>
      <c r="I58" s="1" t="s">
        <v>271</v>
      </c>
      <c r="J58" s="1" t="s">
        <v>1526</v>
      </c>
      <c r="K58" s="1" t="s">
        <v>1502</v>
      </c>
      <c r="L58" s="1">
        <v>10801</v>
      </c>
      <c r="M58" s="267">
        <v>-15501</v>
      </c>
      <c r="N58" s="267">
        <v>15501</v>
      </c>
      <c r="O58" s="86"/>
      <c r="P58" s="86"/>
    </row>
    <row r="59" spans="1:16">
      <c r="A59">
        <v>204</v>
      </c>
      <c r="B59">
        <v>4158</v>
      </c>
      <c r="C59">
        <v>1220</v>
      </c>
      <c r="D59">
        <v>1</v>
      </c>
      <c r="E59">
        <v>2</v>
      </c>
      <c r="F59" t="s">
        <v>1527</v>
      </c>
      <c r="G59" s="326" t="s">
        <v>1528</v>
      </c>
      <c r="H59" s="1" t="s">
        <v>263</v>
      </c>
      <c r="I59" s="1" t="s">
        <v>285</v>
      </c>
      <c r="J59" s="1" t="s">
        <v>1529</v>
      </c>
      <c r="K59" s="1" t="s">
        <v>1530</v>
      </c>
      <c r="L59" s="1" t="s">
        <v>286</v>
      </c>
      <c r="M59" s="267">
        <v>-3606.2</v>
      </c>
      <c r="N59" s="267">
        <v>3606.2</v>
      </c>
      <c r="O59" s="86"/>
      <c r="P59" s="86"/>
    </row>
    <row r="60" spans="1:16">
      <c r="A60">
        <v>204</v>
      </c>
      <c r="B60">
        <v>4160</v>
      </c>
      <c r="C60">
        <v>1220</v>
      </c>
      <c r="D60">
        <v>1</v>
      </c>
      <c r="E60">
        <v>2</v>
      </c>
      <c r="F60" t="s">
        <v>1531</v>
      </c>
      <c r="G60" s="326" t="s">
        <v>1528</v>
      </c>
      <c r="H60" s="1" t="s">
        <v>263</v>
      </c>
      <c r="I60" s="1" t="s">
        <v>285</v>
      </c>
      <c r="J60" s="1" t="s">
        <v>1532</v>
      </c>
      <c r="K60" s="1" t="s">
        <v>1530</v>
      </c>
      <c r="L60" s="1" t="s">
        <v>286</v>
      </c>
      <c r="M60" s="267">
        <v>-3606.2</v>
      </c>
      <c r="N60" s="267">
        <v>3606.2</v>
      </c>
      <c r="O60" s="86"/>
      <c r="P60" s="86"/>
    </row>
    <row r="61" spans="1:16">
      <c r="A61">
        <v>204</v>
      </c>
      <c r="B61">
        <v>4179</v>
      </c>
      <c r="C61">
        <v>1220</v>
      </c>
      <c r="D61">
        <v>1</v>
      </c>
      <c r="E61">
        <v>2</v>
      </c>
      <c r="F61" t="s">
        <v>1533</v>
      </c>
      <c r="G61" s="326" t="s">
        <v>1528</v>
      </c>
      <c r="H61" s="1" t="s">
        <v>263</v>
      </c>
      <c r="I61" s="1" t="s">
        <v>285</v>
      </c>
      <c r="J61" s="1" t="s">
        <v>1534</v>
      </c>
      <c r="K61" s="1" t="s">
        <v>1530</v>
      </c>
      <c r="L61" s="1" t="s">
        <v>286</v>
      </c>
      <c r="M61" s="267">
        <v>-3606.2</v>
      </c>
      <c r="N61" s="267">
        <v>3606.2</v>
      </c>
      <c r="O61" s="86"/>
      <c r="P61" s="86"/>
    </row>
    <row r="62" spans="1:16">
      <c r="A62">
        <v>204</v>
      </c>
      <c r="B62">
        <v>4180</v>
      </c>
      <c r="C62">
        <v>1220</v>
      </c>
      <c r="D62">
        <v>1</v>
      </c>
      <c r="E62">
        <v>2</v>
      </c>
      <c r="F62" t="s">
        <v>1535</v>
      </c>
      <c r="G62" s="326" t="s">
        <v>1528</v>
      </c>
      <c r="H62" s="1" t="s">
        <v>263</v>
      </c>
      <c r="I62" s="1" t="s">
        <v>285</v>
      </c>
      <c r="J62" s="1" t="s">
        <v>1536</v>
      </c>
      <c r="K62" s="1" t="s">
        <v>1530</v>
      </c>
      <c r="L62" s="1" t="s">
        <v>286</v>
      </c>
      <c r="M62" s="267">
        <v>-3606.2</v>
      </c>
      <c r="N62" s="267">
        <v>3606.2</v>
      </c>
      <c r="O62" s="86"/>
      <c r="P62" s="86"/>
    </row>
    <row r="63" spans="1:16">
      <c r="A63">
        <v>204</v>
      </c>
      <c r="B63">
        <v>4191</v>
      </c>
      <c r="C63">
        <v>1220</v>
      </c>
      <c r="D63">
        <v>1</v>
      </c>
      <c r="E63">
        <v>2</v>
      </c>
      <c r="F63" t="s">
        <v>1537</v>
      </c>
      <c r="G63" s="326" t="s">
        <v>1528</v>
      </c>
      <c r="H63" s="1" t="s">
        <v>263</v>
      </c>
      <c r="I63" s="1" t="s">
        <v>285</v>
      </c>
      <c r="J63" s="1" t="s">
        <v>1538</v>
      </c>
      <c r="K63" s="1" t="s">
        <v>1530</v>
      </c>
      <c r="L63" s="1" t="s">
        <v>286</v>
      </c>
      <c r="M63" s="267">
        <v>-3606.2</v>
      </c>
      <c r="N63" s="267">
        <v>3606.2</v>
      </c>
      <c r="O63" s="86"/>
      <c r="P63" s="86"/>
    </row>
    <row r="64" spans="1:16">
      <c r="A64">
        <v>204</v>
      </c>
      <c r="B64">
        <v>4207</v>
      </c>
      <c r="C64">
        <v>1220</v>
      </c>
      <c r="D64">
        <v>1</v>
      </c>
      <c r="E64">
        <v>2</v>
      </c>
      <c r="F64" t="s">
        <v>1539</v>
      </c>
      <c r="G64" s="326" t="s">
        <v>1528</v>
      </c>
      <c r="H64" s="1" t="s">
        <v>263</v>
      </c>
      <c r="I64" s="1" t="s">
        <v>285</v>
      </c>
      <c r="J64" s="1" t="s">
        <v>1540</v>
      </c>
      <c r="K64" s="1" t="s">
        <v>1530</v>
      </c>
      <c r="L64" s="1" t="s">
        <v>286</v>
      </c>
      <c r="M64" s="267">
        <v>-3606.2</v>
      </c>
      <c r="N64" s="267">
        <v>3606.2</v>
      </c>
      <c r="O64" s="86"/>
      <c r="P64" s="86"/>
    </row>
    <row r="65" spans="1:16">
      <c r="A65">
        <v>204</v>
      </c>
      <c r="B65">
        <v>4256</v>
      </c>
      <c r="C65">
        <v>1220</v>
      </c>
      <c r="D65">
        <v>1</v>
      </c>
      <c r="E65">
        <v>2</v>
      </c>
      <c r="F65" t="s">
        <v>1541</v>
      </c>
      <c r="G65" s="326" t="s">
        <v>1542</v>
      </c>
      <c r="H65" s="1" t="s">
        <v>1543</v>
      </c>
      <c r="I65" s="1" t="s">
        <v>124</v>
      </c>
      <c r="J65" s="1" t="s">
        <v>1544</v>
      </c>
      <c r="K65" s="1" t="s">
        <v>1545</v>
      </c>
      <c r="L65" s="1">
        <v>4385</v>
      </c>
      <c r="M65" s="267">
        <v>-16787</v>
      </c>
      <c r="N65" s="267">
        <v>16787</v>
      </c>
      <c r="O65" s="86"/>
      <c r="P65" s="86"/>
    </row>
    <row r="66" spans="1:16">
      <c r="A66">
        <v>204</v>
      </c>
      <c r="B66">
        <v>4450</v>
      </c>
      <c r="C66">
        <v>1220</v>
      </c>
      <c r="D66">
        <v>1</v>
      </c>
      <c r="E66">
        <v>2</v>
      </c>
      <c r="F66" t="s">
        <v>1546</v>
      </c>
      <c r="G66" s="326" t="s">
        <v>1500</v>
      </c>
      <c r="H66" s="1" t="s">
        <v>255</v>
      </c>
      <c r="I66" s="1" t="s">
        <v>1547</v>
      </c>
      <c r="J66" s="1" t="s">
        <v>1548</v>
      </c>
      <c r="K66" s="1" t="s">
        <v>1502</v>
      </c>
      <c r="L66" s="1">
        <v>10926</v>
      </c>
      <c r="M66" s="267">
        <v>-22271</v>
      </c>
      <c r="N66" s="267">
        <v>22271</v>
      </c>
      <c r="O66" s="86"/>
      <c r="P66" s="86"/>
    </row>
    <row r="67" spans="1:16">
      <c r="A67">
        <v>204</v>
      </c>
      <c r="B67">
        <v>4463</v>
      </c>
      <c r="C67">
        <v>1220</v>
      </c>
      <c r="D67">
        <v>1</v>
      </c>
      <c r="E67">
        <v>2</v>
      </c>
      <c r="F67" t="s">
        <v>1549</v>
      </c>
      <c r="G67" s="326" t="s">
        <v>268</v>
      </c>
      <c r="H67" s="1" t="s">
        <v>269</v>
      </c>
      <c r="I67" s="1" t="s">
        <v>270</v>
      </c>
      <c r="J67" s="1" t="s">
        <v>1550</v>
      </c>
      <c r="K67" s="1" t="s">
        <v>1005</v>
      </c>
      <c r="L67" s="1">
        <v>230</v>
      </c>
      <c r="M67" s="267">
        <v>-1395</v>
      </c>
      <c r="N67" s="267">
        <v>1395</v>
      </c>
      <c r="O67" s="86"/>
      <c r="P67" s="86"/>
    </row>
    <row r="68" spans="1:16">
      <c r="A68">
        <v>204</v>
      </c>
      <c r="B68">
        <v>7</v>
      </c>
      <c r="C68">
        <v>1220</v>
      </c>
      <c r="D68">
        <v>1</v>
      </c>
      <c r="E68">
        <v>2</v>
      </c>
      <c r="F68" t="s">
        <v>1551</v>
      </c>
      <c r="G68" s="326" t="s">
        <v>220</v>
      </c>
      <c r="H68" s="1" t="s">
        <v>1552</v>
      </c>
      <c r="I68" s="1" t="s">
        <v>124</v>
      </c>
      <c r="J68" s="1">
        <v>18136</v>
      </c>
      <c r="K68" s="1" t="s">
        <v>1553</v>
      </c>
      <c r="L68" s="1">
        <v>12172</v>
      </c>
      <c r="M68" s="267">
        <v>-1002.44</v>
      </c>
      <c r="N68" s="267">
        <v>1002.44</v>
      </c>
      <c r="O68" s="86"/>
      <c r="P68" s="86"/>
    </row>
    <row r="69" spans="1:16">
      <c r="A69">
        <v>204</v>
      </c>
      <c r="B69">
        <v>2020</v>
      </c>
      <c r="C69">
        <v>1220</v>
      </c>
      <c r="D69">
        <v>1</v>
      </c>
      <c r="E69">
        <v>2</v>
      </c>
      <c r="F69" t="s">
        <v>1554</v>
      </c>
      <c r="G69" s="326" t="s">
        <v>1555</v>
      </c>
      <c r="H69" s="1" t="s">
        <v>174</v>
      </c>
      <c r="I69" s="1" t="s">
        <v>1556</v>
      </c>
      <c r="J69" s="1">
        <v>19366</v>
      </c>
      <c r="K69" s="1" t="s">
        <v>1557</v>
      </c>
      <c r="L69" s="1">
        <v>18019</v>
      </c>
      <c r="M69" s="267">
        <v>-390</v>
      </c>
      <c r="N69" s="267">
        <v>390</v>
      </c>
      <c r="O69" s="86"/>
      <c r="P69" s="86"/>
    </row>
    <row r="70" spans="1:16">
      <c r="A70">
        <v>204</v>
      </c>
      <c r="B70">
        <v>2137</v>
      </c>
      <c r="C70">
        <v>1220</v>
      </c>
      <c r="D70">
        <v>1</v>
      </c>
      <c r="E70">
        <v>2</v>
      </c>
      <c r="F70" t="s">
        <v>1558</v>
      </c>
      <c r="G70" s="326" t="s">
        <v>247</v>
      </c>
      <c r="H70" s="1" t="s">
        <v>248</v>
      </c>
      <c r="I70" s="1" t="s">
        <v>1559</v>
      </c>
      <c r="J70" s="1">
        <v>8276</v>
      </c>
      <c r="K70" s="1" t="s">
        <v>1560</v>
      </c>
      <c r="L70" s="1">
        <v>1720</v>
      </c>
      <c r="M70" s="267">
        <v>-1277.2</v>
      </c>
      <c r="N70" s="267">
        <v>1277.2</v>
      </c>
      <c r="O70" s="86"/>
      <c r="P70" s="86"/>
    </row>
    <row r="71" spans="1:16">
      <c r="A71">
        <v>204</v>
      </c>
      <c r="B71">
        <v>2300</v>
      </c>
      <c r="C71">
        <v>1220</v>
      </c>
      <c r="D71">
        <v>1</v>
      </c>
      <c r="E71">
        <v>2</v>
      </c>
      <c r="F71" t="s">
        <v>1561</v>
      </c>
      <c r="G71" s="326" t="s">
        <v>1562</v>
      </c>
      <c r="H71" s="1" t="s">
        <v>168</v>
      </c>
      <c r="I71" s="1" t="s">
        <v>1563</v>
      </c>
      <c r="J71" s="1">
        <v>74546</v>
      </c>
      <c r="K71" s="1" t="s">
        <v>1564</v>
      </c>
      <c r="L71" s="1" t="s">
        <v>1565</v>
      </c>
      <c r="M71" s="267">
        <v>-11685</v>
      </c>
      <c r="N71" s="267">
        <v>11685</v>
      </c>
      <c r="O71" s="86"/>
      <c r="P71" s="86"/>
    </row>
    <row r="72" spans="1:16">
      <c r="A72">
        <v>204</v>
      </c>
      <c r="B72">
        <v>2301</v>
      </c>
      <c r="C72">
        <v>1220</v>
      </c>
      <c r="D72">
        <v>1</v>
      </c>
      <c r="E72">
        <v>2</v>
      </c>
      <c r="F72" t="s">
        <v>1566</v>
      </c>
      <c r="G72" s="326" t="s">
        <v>1567</v>
      </c>
      <c r="H72" s="1" t="s">
        <v>168</v>
      </c>
      <c r="I72" s="1" t="s">
        <v>1568</v>
      </c>
      <c r="J72" s="1">
        <v>74547</v>
      </c>
      <c r="K72" s="1" t="s">
        <v>1564</v>
      </c>
      <c r="L72" s="1" t="s">
        <v>1569</v>
      </c>
      <c r="M72" s="267">
        <v>-11685</v>
      </c>
      <c r="N72" s="267">
        <v>11685</v>
      </c>
      <c r="O72" s="86"/>
      <c r="P72" s="86"/>
    </row>
    <row r="73" spans="1:16">
      <c r="A73">
        <v>204</v>
      </c>
      <c r="B73">
        <v>2307</v>
      </c>
      <c r="C73">
        <v>1220</v>
      </c>
      <c r="D73">
        <v>1</v>
      </c>
      <c r="E73">
        <v>2</v>
      </c>
      <c r="F73" t="s">
        <v>1570</v>
      </c>
      <c r="G73" s="326" t="s">
        <v>247</v>
      </c>
      <c r="H73" s="1" t="s">
        <v>248</v>
      </c>
      <c r="I73" s="1" t="s">
        <v>1571</v>
      </c>
      <c r="J73" s="1" t="s">
        <v>1572</v>
      </c>
      <c r="K73" s="1" t="s">
        <v>1573</v>
      </c>
      <c r="L73" s="1">
        <v>3096</v>
      </c>
      <c r="M73" s="267">
        <v>-2500</v>
      </c>
      <c r="N73" s="267">
        <v>2500</v>
      </c>
      <c r="O73" s="86"/>
      <c r="P73" s="86"/>
    </row>
    <row r="74" spans="1:16">
      <c r="A74">
        <v>204</v>
      </c>
      <c r="B74">
        <v>2317</v>
      </c>
      <c r="C74">
        <v>1220</v>
      </c>
      <c r="D74">
        <v>1</v>
      </c>
      <c r="E74">
        <v>2</v>
      </c>
      <c r="F74" t="s">
        <v>1574</v>
      </c>
      <c r="G74" s="326" t="s">
        <v>278</v>
      </c>
      <c r="H74" s="1" t="s">
        <v>1486</v>
      </c>
      <c r="I74" s="1" t="s">
        <v>124</v>
      </c>
      <c r="J74" s="1" t="s">
        <v>125</v>
      </c>
      <c r="K74" s="1" t="s">
        <v>1573</v>
      </c>
      <c r="L74" s="1">
        <v>3232</v>
      </c>
      <c r="M74" s="267">
        <v>-250</v>
      </c>
      <c r="N74" s="267">
        <v>250</v>
      </c>
      <c r="O74" s="86"/>
      <c r="P74" s="86"/>
    </row>
    <row r="75" spans="1:16">
      <c r="A75">
        <v>204</v>
      </c>
      <c r="B75">
        <v>2321</v>
      </c>
      <c r="C75">
        <v>1220</v>
      </c>
      <c r="D75">
        <v>1</v>
      </c>
      <c r="E75">
        <v>2</v>
      </c>
      <c r="F75" t="s">
        <v>1575</v>
      </c>
      <c r="G75" s="326" t="s">
        <v>1576</v>
      </c>
      <c r="H75" s="1" t="s">
        <v>1451</v>
      </c>
      <c r="I75" s="1" t="s">
        <v>124</v>
      </c>
      <c r="J75" s="1" t="s">
        <v>125</v>
      </c>
      <c r="K75" s="1" t="s">
        <v>1573</v>
      </c>
      <c r="L75" s="1">
        <v>3234</v>
      </c>
      <c r="M75" s="267">
        <v>-9946</v>
      </c>
      <c r="N75" s="267">
        <v>9946</v>
      </c>
      <c r="O75" s="86"/>
      <c r="P75" s="86"/>
    </row>
    <row r="76" spans="1:16">
      <c r="A76">
        <v>204</v>
      </c>
      <c r="B76">
        <v>2322</v>
      </c>
      <c r="C76">
        <v>1220</v>
      </c>
      <c r="D76">
        <v>1</v>
      </c>
      <c r="E76">
        <v>2</v>
      </c>
      <c r="F76" t="s">
        <v>1577</v>
      </c>
      <c r="G76" s="326" t="s">
        <v>247</v>
      </c>
      <c r="H76" s="1" t="s">
        <v>232</v>
      </c>
      <c r="I76" s="1" t="s">
        <v>1578</v>
      </c>
      <c r="J76" s="1">
        <v>14902201842</v>
      </c>
      <c r="K76" s="1" t="s">
        <v>1573</v>
      </c>
      <c r="L76" s="1">
        <v>3234</v>
      </c>
      <c r="M76" s="267">
        <v>-2500</v>
      </c>
      <c r="N76" s="267">
        <v>2500</v>
      </c>
      <c r="O76" s="86"/>
      <c r="P76" s="86"/>
    </row>
    <row r="77" spans="1:16">
      <c r="A77">
        <v>204</v>
      </c>
      <c r="B77">
        <v>2323</v>
      </c>
      <c r="C77">
        <v>1220</v>
      </c>
      <c r="D77">
        <v>1</v>
      </c>
      <c r="E77">
        <v>2</v>
      </c>
      <c r="F77" t="s">
        <v>1579</v>
      </c>
      <c r="G77" s="326" t="s">
        <v>278</v>
      </c>
      <c r="H77" s="1" t="s">
        <v>1479</v>
      </c>
      <c r="I77" s="1" t="s">
        <v>124</v>
      </c>
      <c r="J77" s="1">
        <v>21388</v>
      </c>
      <c r="K77" s="1" t="s">
        <v>1573</v>
      </c>
      <c r="L77" s="1">
        <v>3234</v>
      </c>
      <c r="M77" s="267">
        <v>-250</v>
      </c>
      <c r="N77" s="267">
        <v>250</v>
      </c>
      <c r="O77" s="86"/>
      <c r="P77" s="86"/>
    </row>
    <row r="78" spans="1:16">
      <c r="A78">
        <v>204</v>
      </c>
      <c r="B78">
        <v>2324</v>
      </c>
      <c r="C78">
        <v>1220</v>
      </c>
      <c r="D78">
        <v>1</v>
      </c>
      <c r="E78">
        <v>2</v>
      </c>
      <c r="F78" t="s">
        <v>1580</v>
      </c>
      <c r="G78" s="326" t="s">
        <v>1581</v>
      </c>
      <c r="H78" s="1" t="s">
        <v>248</v>
      </c>
      <c r="I78" s="1" t="s">
        <v>280</v>
      </c>
      <c r="J78" s="1">
        <v>99110011909</v>
      </c>
      <c r="K78" s="1" t="s">
        <v>1573</v>
      </c>
      <c r="L78" s="1">
        <v>3235</v>
      </c>
      <c r="M78" s="267">
        <v>-9946</v>
      </c>
      <c r="N78" s="267">
        <v>9946</v>
      </c>
      <c r="O78" s="86"/>
      <c r="P78" s="86"/>
    </row>
    <row r="79" spans="1:16">
      <c r="A79">
        <v>204</v>
      </c>
      <c r="B79">
        <v>2326</v>
      </c>
      <c r="C79">
        <v>1220</v>
      </c>
      <c r="D79">
        <v>1</v>
      </c>
      <c r="E79">
        <v>2</v>
      </c>
      <c r="F79" t="s">
        <v>1582</v>
      </c>
      <c r="G79" s="326" t="s">
        <v>278</v>
      </c>
      <c r="H79" s="1" t="s">
        <v>248</v>
      </c>
      <c r="I79" s="1" t="s">
        <v>1583</v>
      </c>
      <c r="J79" s="1" t="s">
        <v>1584</v>
      </c>
      <c r="K79" s="1" t="s">
        <v>1573</v>
      </c>
      <c r="L79" s="1">
        <v>3235</v>
      </c>
      <c r="M79" s="267">
        <v>-250</v>
      </c>
      <c r="N79" s="267">
        <v>250</v>
      </c>
      <c r="O79" s="86"/>
      <c r="P79" s="86"/>
    </row>
    <row r="80" spans="1:16">
      <c r="A80">
        <v>204</v>
      </c>
      <c r="B80">
        <v>2334</v>
      </c>
      <c r="C80">
        <v>1220</v>
      </c>
      <c r="D80">
        <v>1</v>
      </c>
      <c r="E80">
        <v>2</v>
      </c>
      <c r="F80" t="s">
        <v>1585</v>
      </c>
      <c r="G80" s="326" t="s">
        <v>1586</v>
      </c>
      <c r="H80" s="1" t="s">
        <v>219</v>
      </c>
      <c r="I80" s="1" t="s">
        <v>1587</v>
      </c>
      <c r="J80" s="1" t="s">
        <v>1588</v>
      </c>
      <c r="K80" s="1" t="s">
        <v>1589</v>
      </c>
      <c r="L80" s="1">
        <v>555</v>
      </c>
      <c r="M80" s="267">
        <v>-133000</v>
      </c>
      <c r="N80" s="267">
        <v>133000</v>
      </c>
      <c r="O80" s="86"/>
      <c r="P80" s="86"/>
    </row>
    <row r="81" spans="1:16">
      <c r="A81">
        <v>204</v>
      </c>
      <c r="B81">
        <v>2685</v>
      </c>
      <c r="C81">
        <v>1220</v>
      </c>
      <c r="D81">
        <v>1</v>
      </c>
      <c r="E81">
        <v>2</v>
      </c>
      <c r="F81" t="s">
        <v>1590</v>
      </c>
      <c r="G81" s="326" t="s">
        <v>1591</v>
      </c>
      <c r="H81" s="1" t="s">
        <v>1592</v>
      </c>
      <c r="I81" s="1" t="s">
        <v>1593</v>
      </c>
      <c r="J81" s="1" t="s">
        <v>125</v>
      </c>
      <c r="K81" s="1" t="s">
        <v>789</v>
      </c>
      <c r="L81" s="1">
        <v>350</v>
      </c>
      <c r="M81" s="267">
        <v>-1363.36</v>
      </c>
      <c r="N81" s="267">
        <v>1363.36</v>
      </c>
      <c r="O81" s="86"/>
      <c r="P81" s="86"/>
    </row>
    <row r="82" spans="1:16">
      <c r="A82">
        <v>204</v>
      </c>
      <c r="B82">
        <v>2686</v>
      </c>
      <c r="C82">
        <v>1220</v>
      </c>
      <c r="D82">
        <v>1</v>
      </c>
      <c r="E82">
        <v>2</v>
      </c>
      <c r="F82" t="s">
        <v>1594</v>
      </c>
      <c r="G82" s="326" t="s">
        <v>1591</v>
      </c>
      <c r="H82" s="1" t="s">
        <v>1592</v>
      </c>
      <c r="I82" s="1" t="s">
        <v>1595</v>
      </c>
      <c r="J82" s="1" t="s">
        <v>125</v>
      </c>
      <c r="K82" s="1" t="s">
        <v>789</v>
      </c>
      <c r="L82" s="1">
        <v>350</v>
      </c>
      <c r="M82" s="267">
        <v>-1363.36</v>
      </c>
      <c r="N82" s="267">
        <v>1363.36</v>
      </c>
      <c r="O82" s="86"/>
      <c r="P82" s="86"/>
    </row>
    <row r="83" spans="1:16">
      <c r="A83">
        <v>204</v>
      </c>
      <c r="B83">
        <v>2978</v>
      </c>
      <c r="C83">
        <v>1220</v>
      </c>
      <c r="D83">
        <v>1</v>
      </c>
      <c r="E83">
        <v>2</v>
      </c>
      <c r="F83" t="s">
        <v>1596</v>
      </c>
      <c r="G83" s="326" t="s">
        <v>1597</v>
      </c>
      <c r="H83" s="1" t="s">
        <v>1451</v>
      </c>
      <c r="I83" s="1" t="s">
        <v>124</v>
      </c>
      <c r="J83" s="1" t="s">
        <v>125</v>
      </c>
      <c r="K83" s="1" t="s">
        <v>671</v>
      </c>
      <c r="L83" s="1">
        <v>796</v>
      </c>
      <c r="M83" s="267">
        <v>-10401.459999999999</v>
      </c>
      <c r="N83" s="267">
        <v>10401.459999999999</v>
      </c>
      <c r="O83" s="86"/>
      <c r="P83" s="86"/>
    </row>
    <row r="84" spans="1:16">
      <c r="A84">
        <v>301</v>
      </c>
      <c r="B84">
        <v>4145</v>
      </c>
      <c r="C84">
        <v>1220</v>
      </c>
      <c r="D84">
        <v>1</v>
      </c>
      <c r="E84">
        <v>1</v>
      </c>
      <c r="F84" t="s">
        <v>1598</v>
      </c>
      <c r="G84" s="326" t="s">
        <v>1599</v>
      </c>
      <c r="H84" s="1" t="s">
        <v>255</v>
      </c>
      <c r="I84" s="1" t="s">
        <v>1600</v>
      </c>
      <c r="J84" s="1" t="s">
        <v>1601</v>
      </c>
      <c r="K84" s="1" t="s">
        <v>1602</v>
      </c>
      <c r="L84" s="1">
        <v>1318</v>
      </c>
      <c r="M84" s="267">
        <v>-81151.48</v>
      </c>
      <c r="N84" s="267">
        <v>81151.48</v>
      </c>
      <c r="O84" s="86"/>
      <c r="P84" s="86"/>
    </row>
    <row r="85" spans="1:16">
      <c r="A85">
        <v>301</v>
      </c>
      <c r="B85">
        <v>4333</v>
      </c>
      <c r="C85">
        <v>1220</v>
      </c>
      <c r="D85">
        <v>1</v>
      </c>
      <c r="E85">
        <v>1</v>
      </c>
      <c r="F85" t="s">
        <v>1603</v>
      </c>
      <c r="G85" s="326" t="s">
        <v>249</v>
      </c>
      <c r="H85" s="1" t="s">
        <v>250</v>
      </c>
      <c r="I85" s="1" t="s">
        <v>1604</v>
      </c>
      <c r="J85" s="1" t="s">
        <v>1605</v>
      </c>
      <c r="K85" s="1" t="s">
        <v>1606</v>
      </c>
      <c r="L85" s="1" t="s">
        <v>1607</v>
      </c>
      <c r="M85" s="267">
        <v>-11110.5</v>
      </c>
      <c r="N85" s="267">
        <v>11110.5</v>
      </c>
      <c r="O85" s="86"/>
      <c r="P85" s="86"/>
    </row>
    <row r="86" spans="1:16">
      <c r="A86">
        <v>301</v>
      </c>
      <c r="B86">
        <v>34</v>
      </c>
      <c r="C86">
        <v>1220</v>
      </c>
      <c r="D86">
        <v>1</v>
      </c>
      <c r="E86">
        <v>1</v>
      </c>
      <c r="F86" t="s">
        <v>1608</v>
      </c>
      <c r="G86" s="326" t="s">
        <v>1609</v>
      </c>
      <c r="H86" s="1" t="s">
        <v>1610</v>
      </c>
      <c r="I86" s="1" t="s">
        <v>282</v>
      </c>
      <c r="J86" s="1" t="s">
        <v>1611</v>
      </c>
      <c r="K86" s="1" t="s">
        <v>1612</v>
      </c>
      <c r="L86" s="1">
        <v>7226</v>
      </c>
      <c r="M86" s="267">
        <v>-21721.21</v>
      </c>
      <c r="N86" s="267">
        <v>21721.21</v>
      </c>
      <c r="O86" s="86"/>
      <c r="P86" s="86"/>
    </row>
    <row r="87" spans="1:16">
      <c r="A87">
        <v>303</v>
      </c>
      <c r="B87">
        <v>9450</v>
      </c>
      <c r="C87">
        <v>1220</v>
      </c>
      <c r="D87">
        <v>1</v>
      </c>
      <c r="E87">
        <v>1</v>
      </c>
      <c r="F87" t="s">
        <v>1613</v>
      </c>
      <c r="G87" s="326" t="s">
        <v>249</v>
      </c>
      <c r="H87" s="1" t="s">
        <v>257</v>
      </c>
      <c r="I87" s="1" t="s">
        <v>1614</v>
      </c>
      <c r="J87" s="1" t="s">
        <v>1615</v>
      </c>
      <c r="K87" s="1" t="s">
        <v>959</v>
      </c>
      <c r="L87" s="1">
        <v>10987</v>
      </c>
      <c r="M87" s="267">
        <v>-4115</v>
      </c>
      <c r="N87" s="267">
        <v>4115</v>
      </c>
      <c r="O87" s="86"/>
      <c r="P87" s="86"/>
    </row>
    <row r="88" spans="1:16">
      <c r="A88">
        <v>303</v>
      </c>
      <c r="B88">
        <v>9442</v>
      </c>
      <c r="C88">
        <v>1220</v>
      </c>
      <c r="D88">
        <v>1379</v>
      </c>
      <c r="E88">
        <v>1</v>
      </c>
      <c r="F88" t="s">
        <v>1616</v>
      </c>
      <c r="G88" s="326" t="s">
        <v>249</v>
      </c>
      <c r="H88" s="1" t="s">
        <v>257</v>
      </c>
      <c r="I88" s="1" t="s">
        <v>1617</v>
      </c>
      <c r="J88" s="1" t="s">
        <v>1618</v>
      </c>
      <c r="K88" s="1" t="s">
        <v>959</v>
      </c>
      <c r="L88" s="1">
        <v>10979</v>
      </c>
      <c r="M88" s="267">
        <v>-4115</v>
      </c>
      <c r="N88" s="267">
        <v>4115</v>
      </c>
      <c r="O88" s="86"/>
      <c r="P88" s="86"/>
    </row>
    <row r="89" spans="1:16">
      <c r="A89">
        <v>303</v>
      </c>
      <c r="B89">
        <v>6626</v>
      </c>
      <c r="C89">
        <v>1220</v>
      </c>
      <c r="D89">
        <v>1</v>
      </c>
      <c r="E89">
        <v>1</v>
      </c>
      <c r="F89" t="s">
        <v>1619</v>
      </c>
      <c r="G89" s="326" t="s">
        <v>279</v>
      </c>
      <c r="H89" s="1" t="s">
        <v>281</v>
      </c>
      <c r="I89" s="1">
        <v>2125</v>
      </c>
      <c r="J89" s="1" t="s">
        <v>1620</v>
      </c>
      <c r="K89" s="1" t="s">
        <v>1621</v>
      </c>
      <c r="L89" s="1">
        <v>1105</v>
      </c>
      <c r="M89" s="267">
        <v>-9196</v>
      </c>
      <c r="N89" s="267">
        <v>9196</v>
      </c>
      <c r="O89" s="86"/>
      <c r="P89" s="86"/>
    </row>
    <row r="90" spans="1:16">
      <c r="A90">
        <v>303</v>
      </c>
      <c r="B90">
        <v>6623</v>
      </c>
      <c r="C90">
        <v>1220</v>
      </c>
      <c r="D90">
        <v>1</v>
      </c>
      <c r="E90">
        <v>1</v>
      </c>
      <c r="F90" t="s">
        <v>1622</v>
      </c>
      <c r="G90" s="326" t="s">
        <v>1623</v>
      </c>
      <c r="H90" s="1" t="s">
        <v>256</v>
      </c>
      <c r="I90" s="1" t="s">
        <v>258</v>
      </c>
      <c r="J90" s="1" t="s">
        <v>1624</v>
      </c>
      <c r="K90" s="1" t="s">
        <v>1625</v>
      </c>
      <c r="L90" s="1">
        <v>1088</v>
      </c>
      <c r="M90" s="267">
        <v>-13900</v>
      </c>
      <c r="N90" s="267">
        <v>13900</v>
      </c>
      <c r="O90" s="86"/>
      <c r="P90" s="86"/>
    </row>
    <row r="91" spans="1:16">
      <c r="A91">
        <v>303</v>
      </c>
      <c r="B91">
        <v>9445</v>
      </c>
      <c r="C91">
        <v>1220</v>
      </c>
      <c r="D91">
        <v>1425</v>
      </c>
      <c r="E91">
        <v>1</v>
      </c>
      <c r="F91" t="s">
        <v>1626</v>
      </c>
      <c r="G91" s="326" t="s">
        <v>249</v>
      </c>
      <c r="H91" s="1" t="s">
        <v>257</v>
      </c>
      <c r="I91" s="1" t="s">
        <v>1617</v>
      </c>
      <c r="J91" s="1" t="s">
        <v>1627</v>
      </c>
      <c r="K91" s="1" t="s">
        <v>959</v>
      </c>
      <c r="L91" s="1">
        <v>10982</v>
      </c>
      <c r="M91" s="267">
        <v>-4115</v>
      </c>
      <c r="N91" s="267">
        <v>4115</v>
      </c>
      <c r="O91" s="86"/>
      <c r="P91" s="86"/>
    </row>
    <row r="92" spans="1:16">
      <c r="A92">
        <v>303</v>
      </c>
      <c r="B92">
        <v>9672</v>
      </c>
      <c r="C92">
        <v>1220</v>
      </c>
      <c r="D92">
        <v>0</v>
      </c>
      <c r="E92">
        <v>0</v>
      </c>
      <c r="F92" t="s">
        <v>1628</v>
      </c>
      <c r="G92" s="326" t="s">
        <v>1629</v>
      </c>
      <c r="H92" s="1" t="s">
        <v>263</v>
      </c>
      <c r="I92" s="1" t="s">
        <v>285</v>
      </c>
      <c r="J92" s="1" t="s">
        <v>1630</v>
      </c>
      <c r="K92" s="1" t="s">
        <v>1530</v>
      </c>
      <c r="L92" s="1" t="s">
        <v>265</v>
      </c>
      <c r="M92" s="267">
        <v>-3606.2</v>
      </c>
      <c r="N92" s="267">
        <v>3606.2</v>
      </c>
      <c r="O92" s="86"/>
      <c r="P92" s="86"/>
    </row>
    <row r="93" spans="1:16">
      <c r="A93">
        <v>318</v>
      </c>
      <c r="B93">
        <v>3691</v>
      </c>
      <c r="C93">
        <v>1220</v>
      </c>
      <c r="D93">
        <v>0</v>
      </c>
      <c r="E93">
        <v>0</v>
      </c>
      <c r="F93" t="s">
        <v>1631</v>
      </c>
      <c r="G93" s="326" t="s">
        <v>1632</v>
      </c>
      <c r="H93" s="1" t="s">
        <v>1633</v>
      </c>
      <c r="I93" s="1" t="s">
        <v>1634</v>
      </c>
      <c r="J93" s="1" t="s">
        <v>125</v>
      </c>
      <c r="K93" s="1" t="s">
        <v>1635</v>
      </c>
      <c r="L93" s="1">
        <v>1204</v>
      </c>
      <c r="M93" s="267">
        <v>-54700</v>
      </c>
      <c r="N93" s="267">
        <v>54700</v>
      </c>
      <c r="O93" s="86"/>
      <c r="P93" s="86"/>
    </row>
    <row r="94" spans="1:16">
      <c r="A94">
        <v>318</v>
      </c>
      <c r="B94">
        <v>3721</v>
      </c>
      <c r="C94">
        <v>1220</v>
      </c>
      <c r="D94">
        <v>1</v>
      </c>
      <c r="E94">
        <v>1</v>
      </c>
      <c r="F94" t="s">
        <v>1636</v>
      </c>
      <c r="G94" s="326" t="s">
        <v>1637</v>
      </c>
      <c r="H94" s="1" t="s">
        <v>274</v>
      </c>
      <c r="I94" s="1" t="s">
        <v>275</v>
      </c>
      <c r="J94" s="1" t="s">
        <v>1638</v>
      </c>
      <c r="K94" s="1" t="s">
        <v>1639</v>
      </c>
      <c r="L94" s="1">
        <v>1561</v>
      </c>
      <c r="M94" s="267">
        <v>-51000</v>
      </c>
      <c r="N94" s="267">
        <v>51000</v>
      </c>
      <c r="O94" s="86"/>
      <c r="P94" s="86"/>
    </row>
    <row r="95" spans="1:16">
      <c r="A95">
        <v>330</v>
      </c>
      <c r="B95">
        <v>17165</v>
      </c>
      <c r="C95">
        <v>1220</v>
      </c>
      <c r="D95">
        <v>1</v>
      </c>
      <c r="E95">
        <v>1</v>
      </c>
      <c r="F95" t="s">
        <v>1640</v>
      </c>
      <c r="G95" s="326" t="s">
        <v>262</v>
      </c>
      <c r="H95" s="1" t="s">
        <v>263</v>
      </c>
      <c r="I95" s="1" t="s">
        <v>264</v>
      </c>
      <c r="J95" s="1" t="s">
        <v>1641</v>
      </c>
      <c r="K95" s="1" t="s">
        <v>1642</v>
      </c>
      <c r="L95" s="1" t="s">
        <v>265</v>
      </c>
      <c r="M95" s="267">
        <v>-3606.2</v>
      </c>
      <c r="N95" s="267">
        <v>3606.2</v>
      </c>
      <c r="O95" s="86"/>
      <c r="P95" s="86"/>
    </row>
    <row r="96" spans="1:16">
      <c r="A96">
        <v>330</v>
      </c>
      <c r="B96">
        <v>15964</v>
      </c>
      <c r="C96">
        <v>1220</v>
      </c>
      <c r="D96">
        <v>1</v>
      </c>
      <c r="E96">
        <v>1</v>
      </c>
      <c r="F96" t="s">
        <v>1643</v>
      </c>
      <c r="G96" s="326" t="s">
        <v>253</v>
      </c>
      <c r="H96" s="1" t="s">
        <v>261</v>
      </c>
      <c r="I96" s="1" t="s">
        <v>254</v>
      </c>
      <c r="J96" s="1" t="s">
        <v>1644</v>
      </c>
      <c r="K96" s="1" t="s">
        <v>1645</v>
      </c>
      <c r="L96" s="1">
        <v>533</v>
      </c>
      <c r="M96" s="267">
        <v>-4532</v>
      </c>
      <c r="N96" s="267">
        <v>4532</v>
      </c>
      <c r="O96" s="86"/>
      <c r="P96" s="86"/>
    </row>
    <row r="97" spans="1:16">
      <c r="A97">
        <v>330</v>
      </c>
      <c r="B97">
        <v>15082</v>
      </c>
      <c r="C97">
        <v>1220</v>
      </c>
      <c r="D97">
        <v>1</v>
      </c>
      <c r="E97">
        <v>1</v>
      </c>
      <c r="F97" t="s">
        <v>1646</v>
      </c>
      <c r="G97" s="326" t="s">
        <v>1647</v>
      </c>
      <c r="H97" s="1" t="s">
        <v>1648</v>
      </c>
      <c r="I97" s="1" t="s">
        <v>1649</v>
      </c>
      <c r="J97" s="1">
        <v>91010942</v>
      </c>
      <c r="K97" s="1" t="s">
        <v>1650</v>
      </c>
      <c r="L97" s="1">
        <v>2116</v>
      </c>
      <c r="M97" s="267">
        <v>-8945</v>
      </c>
      <c r="N97" s="267">
        <v>8945</v>
      </c>
      <c r="O97" s="86"/>
      <c r="P97" s="86"/>
    </row>
    <row r="98" spans="1:16">
      <c r="A98">
        <v>330</v>
      </c>
      <c r="B98">
        <v>14405</v>
      </c>
      <c r="C98">
        <v>1220</v>
      </c>
      <c r="D98">
        <v>1</v>
      </c>
      <c r="E98">
        <v>1</v>
      </c>
      <c r="F98" t="s">
        <v>1651</v>
      </c>
      <c r="G98" s="326" t="s">
        <v>1718</v>
      </c>
      <c r="H98" s="1" t="s">
        <v>174</v>
      </c>
      <c r="I98" s="1" t="s">
        <v>1652</v>
      </c>
      <c r="J98" s="1" t="s">
        <v>1653</v>
      </c>
      <c r="K98" s="1" t="s">
        <v>1654</v>
      </c>
      <c r="L98" s="1">
        <v>10289</v>
      </c>
      <c r="M98" s="267">
        <v>-74</v>
      </c>
      <c r="N98" s="267">
        <v>74</v>
      </c>
      <c r="O98" s="86"/>
      <c r="P98" s="86"/>
    </row>
    <row r="99" spans="1:16">
      <c r="A99">
        <v>330</v>
      </c>
      <c r="B99">
        <v>6363</v>
      </c>
      <c r="C99">
        <v>1220</v>
      </c>
      <c r="D99">
        <v>1</v>
      </c>
      <c r="E99">
        <v>1</v>
      </c>
      <c r="F99" t="s">
        <v>1655</v>
      </c>
      <c r="G99" s="326" t="s">
        <v>1656</v>
      </c>
      <c r="H99" s="1" t="s">
        <v>259</v>
      </c>
      <c r="I99" s="1" t="s">
        <v>260</v>
      </c>
      <c r="J99" s="1" t="s">
        <v>1657</v>
      </c>
      <c r="K99" s="1" t="s">
        <v>1654</v>
      </c>
      <c r="L99" s="1">
        <v>4985</v>
      </c>
      <c r="M99" s="267">
        <v>-55398.71</v>
      </c>
      <c r="N99" s="267">
        <v>55398.71</v>
      </c>
      <c r="O99" s="86"/>
      <c r="P99" s="86"/>
    </row>
    <row r="100" spans="1:16">
      <c r="A100">
        <v>330</v>
      </c>
      <c r="B100">
        <v>7913</v>
      </c>
      <c r="C100">
        <v>1220</v>
      </c>
      <c r="D100">
        <v>1</v>
      </c>
      <c r="E100">
        <v>1</v>
      </c>
      <c r="F100" t="s">
        <v>1658</v>
      </c>
      <c r="G100" s="326" t="s">
        <v>277</v>
      </c>
      <c r="H100" s="1" t="s">
        <v>248</v>
      </c>
      <c r="I100" s="1" t="s">
        <v>1659</v>
      </c>
      <c r="J100" s="1">
        <v>80013621</v>
      </c>
      <c r="K100" s="1" t="s">
        <v>1573</v>
      </c>
      <c r="L100" s="1">
        <v>3143</v>
      </c>
      <c r="M100" s="267">
        <v>-300</v>
      </c>
      <c r="N100" s="267">
        <v>300</v>
      </c>
      <c r="O100" s="86"/>
      <c r="P100" s="86"/>
    </row>
    <row r="101" spans="1:16">
      <c r="A101">
        <v>332</v>
      </c>
      <c r="B101">
        <v>1084</v>
      </c>
      <c r="C101">
        <v>1220</v>
      </c>
      <c r="D101">
        <v>1</v>
      </c>
      <c r="E101">
        <v>1</v>
      </c>
      <c r="F101" t="s">
        <v>1660</v>
      </c>
      <c r="G101" s="326" t="s">
        <v>272</v>
      </c>
      <c r="H101" s="1" t="s">
        <v>273</v>
      </c>
      <c r="I101" s="1">
        <v>2265</v>
      </c>
      <c r="J101" s="1">
        <v>93022710</v>
      </c>
      <c r="K101" s="1" t="s">
        <v>1635</v>
      </c>
      <c r="L101" s="1">
        <v>3239</v>
      </c>
      <c r="M101" s="267">
        <v>-21640</v>
      </c>
      <c r="N101" s="267">
        <v>21640</v>
      </c>
      <c r="O101" s="86"/>
      <c r="P101" s="86"/>
    </row>
    <row r="102" spans="1:16">
      <c r="A102">
        <v>332</v>
      </c>
      <c r="B102">
        <v>903</v>
      </c>
      <c r="C102">
        <v>1220</v>
      </c>
      <c r="D102">
        <v>1</v>
      </c>
      <c r="E102">
        <v>1</v>
      </c>
      <c r="F102" t="s">
        <v>1661</v>
      </c>
      <c r="G102" s="326" t="s">
        <v>247</v>
      </c>
      <c r="H102" s="1" t="s">
        <v>255</v>
      </c>
      <c r="I102" s="1" t="s">
        <v>1662</v>
      </c>
      <c r="J102" s="1" t="s">
        <v>1663</v>
      </c>
      <c r="K102" s="1" t="s">
        <v>1664</v>
      </c>
      <c r="L102" s="1">
        <v>1319</v>
      </c>
      <c r="M102" s="267">
        <v>-1</v>
      </c>
      <c r="N102" s="267">
        <v>1</v>
      </c>
      <c r="O102" s="86"/>
      <c r="P102" s="86"/>
    </row>
    <row r="103" spans="1:16">
      <c r="A103">
        <v>332</v>
      </c>
      <c r="B103">
        <v>902</v>
      </c>
      <c r="C103">
        <v>1220</v>
      </c>
      <c r="D103">
        <v>1</v>
      </c>
      <c r="E103">
        <v>1</v>
      </c>
      <c r="F103" t="s">
        <v>1665</v>
      </c>
      <c r="G103" s="326" t="s">
        <v>277</v>
      </c>
      <c r="H103" s="1" t="s">
        <v>255</v>
      </c>
      <c r="I103" s="1" t="s">
        <v>1662</v>
      </c>
      <c r="J103" s="1" t="s">
        <v>1666</v>
      </c>
      <c r="K103" s="1" t="s">
        <v>1664</v>
      </c>
      <c r="L103" s="1">
        <v>1319</v>
      </c>
      <c r="M103" s="267">
        <v>-1</v>
      </c>
      <c r="N103" s="267">
        <v>1</v>
      </c>
      <c r="O103" s="86"/>
      <c r="P103" s="86"/>
    </row>
    <row r="104" spans="1:16">
      <c r="A104">
        <v>332</v>
      </c>
      <c r="B104">
        <v>901</v>
      </c>
      <c r="C104">
        <v>1220</v>
      </c>
      <c r="D104">
        <v>1</v>
      </c>
      <c r="E104">
        <v>1</v>
      </c>
      <c r="F104" t="s">
        <v>1667</v>
      </c>
      <c r="G104" s="326" t="s">
        <v>278</v>
      </c>
      <c r="H104" s="1" t="s">
        <v>255</v>
      </c>
      <c r="I104" s="1" t="s">
        <v>1662</v>
      </c>
      <c r="J104" s="1" t="s">
        <v>1668</v>
      </c>
      <c r="K104" s="1" t="s">
        <v>1664</v>
      </c>
      <c r="L104" s="1">
        <v>1319</v>
      </c>
      <c r="M104" s="267">
        <v>-1</v>
      </c>
      <c r="N104" s="267">
        <v>1</v>
      </c>
      <c r="O104" s="86"/>
      <c r="P104" s="86"/>
    </row>
    <row r="105" spans="1:16">
      <c r="A105">
        <v>332</v>
      </c>
      <c r="B105">
        <v>884</v>
      </c>
      <c r="C105">
        <v>1220</v>
      </c>
      <c r="D105">
        <v>1</v>
      </c>
      <c r="E105">
        <v>1</v>
      </c>
      <c r="F105" t="s">
        <v>1669</v>
      </c>
      <c r="G105" s="326" t="s">
        <v>278</v>
      </c>
      <c r="H105" s="1" t="s">
        <v>255</v>
      </c>
      <c r="I105" s="1" t="s">
        <v>1670</v>
      </c>
      <c r="J105" s="1" t="s">
        <v>1671</v>
      </c>
      <c r="K105" s="1" t="s">
        <v>1439</v>
      </c>
      <c r="L105" s="1" t="s">
        <v>1672</v>
      </c>
      <c r="M105" s="267">
        <v>-1</v>
      </c>
      <c r="N105" s="267">
        <v>1</v>
      </c>
      <c r="O105" s="86"/>
      <c r="P105" s="86"/>
    </row>
    <row r="106" spans="1:16">
      <c r="A106">
        <v>332</v>
      </c>
      <c r="B106">
        <v>883</v>
      </c>
      <c r="C106">
        <v>1220</v>
      </c>
      <c r="D106">
        <v>1</v>
      </c>
      <c r="E106">
        <v>1</v>
      </c>
      <c r="F106" t="s">
        <v>1673</v>
      </c>
      <c r="G106" s="326" t="s">
        <v>247</v>
      </c>
      <c r="H106" s="1" t="s">
        <v>255</v>
      </c>
      <c r="I106" s="1" t="s">
        <v>1674</v>
      </c>
      <c r="J106" s="1" t="s">
        <v>1675</v>
      </c>
      <c r="K106" s="1" t="s">
        <v>1439</v>
      </c>
      <c r="L106" s="1" t="s">
        <v>1672</v>
      </c>
      <c r="M106" s="267">
        <v>-1</v>
      </c>
      <c r="N106" s="267">
        <v>1</v>
      </c>
      <c r="O106" s="86"/>
      <c r="P106" s="86"/>
    </row>
    <row r="107" spans="1:16">
      <c r="A107">
        <v>332</v>
      </c>
      <c r="B107">
        <v>915</v>
      </c>
      <c r="C107">
        <v>1220</v>
      </c>
      <c r="D107">
        <v>1</v>
      </c>
      <c r="E107">
        <v>1</v>
      </c>
      <c r="F107" t="s">
        <v>1676</v>
      </c>
      <c r="G107" s="326" t="s">
        <v>1677</v>
      </c>
      <c r="H107" s="1" t="s">
        <v>1678</v>
      </c>
      <c r="I107" s="1" t="s">
        <v>1679</v>
      </c>
      <c r="J107" s="1" t="s">
        <v>1680</v>
      </c>
      <c r="K107" s="1" t="s">
        <v>677</v>
      </c>
      <c r="L107" s="1">
        <v>636</v>
      </c>
      <c r="M107" s="267">
        <v>-7021</v>
      </c>
      <c r="N107" s="267">
        <v>7021</v>
      </c>
      <c r="O107" s="86"/>
      <c r="P107" s="86"/>
    </row>
    <row r="108" spans="1:16">
      <c r="A108">
        <v>332</v>
      </c>
      <c r="B108">
        <v>428</v>
      </c>
      <c r="C108">
        <v>1220</v>
      </c>
      <c r="D108">
        <v>1</v>
      </c>
      <c r="E108">
        <v>1</v>
      </c>
      <c r="F108" t="s">
        <v>1681</v>
      </c>
      <c r="G108" s="326" t="s">
        <v>1682</v>
      </c>
      <c r="H108" s="1" t="s">
        <v>256</v>
      </c>
      <c r="I108" s="1" t="s">
        <v>258</v>
      </c>
      <c r="J108" s="1" t="s">
        <v>1683</v>
      </c>
      <c r="K108" s="1" t="s">
        <v>1684</v>
      </c>
      <c r="L108" s="1">
        <v>1110</v>
      </c>
      <c r="M108" s="267">
        <v>-13900</v>
      </c>
      <c r="N108" s="267">
        <v>13900</v>
      </c>
      <c r="O108" s="86"/>
      <c r="P108" s="86"/>
    </row>
    <row r="109" spans="1:16">
      <c r="A109">
        <v>332</v>
      </c>
      <c r="B109">
        <v>409</v>
      </c>
      <c r="C109">
        <v>1220</v>
      </c>
      <c r="D109">
        <v>1</v>
      </c>
      <c r="E109">
        <v>1</v>
      </c>
      <c r="F109" t="s">
        <v>1685</v>
      </c>
      <c r="G109" s="326" t="s">
        <v>1686</v>
      </c>
      <c r="H109" s="1" t="s">
        <v>1687</v>
      </c>
      <c r="I109" s="1" t="s">
        <v>1688</v>
      </c>
      <c r="J109" s="1" t="s">
        <v>1689</v>
      </c>
      <c r="K109" s="1" t="s">
        <v>1690</v>
      </c>
      <c r="L109" s="1">
        <v>5517</v>
      </c>
      <c r="M109" s="267">
        <v>-1</v>
      </c>
      <c r="N109" s="267">
        <v>1</v>
      </c>
      <c r="O109" s="86"/>
      <c r="P109" s="86"/>
    </row>
    <row r="110" spans="1:16">
      <c r="A110">
        <v>332</v>
      </c>
      <c r="B110">
        <v>408</v>
      </c>
      <c r="C110">
        <v>1220</v>
      </c>
      <c r="D110">
        <v>1</v>
      </c>
      <c r="E110">
        <v>1</v>
      </c>
      <c r="F110" t="s">
        <v>1691</v>
      </c>
      <c r="G110" s="326" t="s">
        <v>1692</v>
      </c>
      <c r="H110" s="1" t="s">
        <v>256</v>
      </c>
      <c r="I110" s="1" t="s">
        <v>1693</v>
      </c>
      <c r="J110" s="1" t="s">
        <v>1694</v>
      </c>
      <c r="K110" s="1" t="s">
        <v>1690</v>
      </c>
      <c r="L110" s="1">
        <v>5517</v>
      </c>
      <c r="M110" s="267">
        <v>-9448</v>
      </c>
      <c r="N110" s="267">
        <v>9448</v>
      </c>
      <c r="O110" s="86"/>
      <c r="P110" s="86"/>
    </row>
    <row r="111" spans="1:16">
      <c r="A111">
        <v>332</v>
      </c>
      <c r="B111">
        <v>407</v>
      </c>
      <c r="C111">
        <v>1220</v>
      </c>
      <c r="D111">
        <v>1</v>
      </c>
      <c r="E111">
        <v>1</v>
      </c>
      <c r="F111" t="s">
        <v>1695</v>
      </c>
      <c r="G111" s="326" t="s">
        <v>1692</v>
      </c>
      <c r="H111" s="1" t="s">
        <v>256</v>
      </c>
      <c r="I111" s="1" t="s">
        <v>1693</v>
      </c>
      <c r="J111" s="1" t="s">
        <v>1696</v>
      </c>
      <c r="K111" s="1" t="s">
        <v>1690</v>
      </c>
      <c r="L111" s="1">
        <v>5517</v>
      </c>
      <c r="M111" s="267">
        <v>-9448</v>
      </c>
      <c r="N111" s="267">
        <v>9448</v>
      </c>
      <c r="O111" s="86"/>
      <c r="P111" s="86"/>
    </row>
    <row r="112" spans="1:16">
      <c r="A112">
        <v>332</v>
      </c>
      <c r="B112">
        <v>140</v>
      </c>
      <c r="C112">
        <v>1220</v>
      </c>
      <c r="D112">
        <v>1</v>
      </c>
      <c r="E112">
        <v>1</v>
      </c>
      <c r="F112" t="s">
        <v>1697</v>
      </c>
      <c r="G112" s="326" t="s">
        <v>1698</v>
      </c>
      <c r="H112" s="1" t="s">
        <v>168</v>
      </c>
      <c r="I112" s="1" t="s">
        <v>276</v>
      </c>
      <c r="J112" s="1">
        <v>37684</v>
      </c>
      <c r="K112" s="1" t="s">
        <v>1699</v>
      </c>
      <c r="L112" s="1" t="s">
        <v>1700</v>
      </c>
      <c r="M112" s="267">
        <v>-12183</v>
      </c>
      <c r="N112" s="267">
        <v>12183</v>
      </c>
      <c r="O112" s="86"/>
      <c r="P112" s="86"/>
    </row>
    <row r="113" spans="1:17">
      <c r="A113">
        <v>332</v>
      </c>
      <c r="B113">
        <v>881</v>
      </c>
      <c r="C113">
        <v>1220</v>
      </c>
      <c r="D113">
        <v>1</v>
      </c>
      <c r="E113">
        <v>1</v>
      </c>
      <c r="F113" t="s">
        <v>1701</v>
      </c>
      <c r="G113" s="326" t="s">
        <v>1702</v>
      </c>
      <c r="H113" s="1" t="s">
        <v>273</v>
      </c>
      <c r="I113" s="1">
        <v>6000</v>
      </c>
      <c r="J113" s="1" t="s">
        <v>1703</v>
      </c>
      <c r="K113" s="1" t="s">
        <v>1439</v>
      </c>
      <c r="L113" s="1">
        <v>2499</v>
      </c>
      <c r="M113" s="267">
        <v>-16632</v>
      </c>
      <c r="N113" s="267">
        <v>16632</v>
      </c>
      <c r="O113" s="86"/>
      <c r="P113" s="86"/>
    </row>
    <row r="114" spans="1:17">
      <c r="H114" s="1"/>
      <c r="I114" s="1"/>
      <c r="J114" s="1"/>
      <c r="K114" s="1"/>
      <c r="L114" s="1"/>
      <c r="M114" s="267"/>
      <c r="N114" s="267"/>
      <c r="O114" s="86"/>
      <c r="P114" s="86"/>
    </row>
    <row r="115" spans="1:17" ht="13.5">
      <c r="B115" s="89"/>
      <c r="C115" s="89"/>
      <c r="D115" s="89"/>
      <c r="E115" s="89"/>
      <c r="F115" s="89"/>
      <c r="G115" s="89"/>
      <c r="H115" s="95"/>
      <c r="I115" s="89"/>
      <c r="J115" s="89"/>
      <c r="K115" s="89"/>
      <c r="L115" s="95"/>
      <c r="M115" s="96"/>
      <c r="N115" s="89"/>
    </row>
    <row r="116" spans="1:17" ht="30" customHeight="1">
      <c r="A116" s="278"/>
      <c r="B116" s="278"/>
      <c r="C116" s="278"/>
      <c r="D116" s="278"/>
      <c r="E116" s="278"/>
      <c r="F116" s="278"/>
      <c r="G116" s="278"/>
      <c r="H116" s="279"/>
      <c r="I116" s="278"/>
      <c r="J116" s="360" t="s">
        <v>49</v>
      </c>
      <c r="K116" s="360"/>
      <c r="L116" s="360"/>
      <c r="M116" s="285">
        <f>SUM(M21:M115)</f>
        <v>-1050520.8599999999</v>
      </c>
      <c r="N116" s="285">
        <f>SUM(N21:N115)</f>
        <v>1050520.8599999999</v>
      </c>
      <c r="O116" s="280"/>
      <c r="P116" s="280"/>
    </row>
    <row r="117" spans="1:17">
      <c r="H117" s="1"/>
    </row>
    <row r="118" spans="1:17">
      <c r="H118" s="1"/>
    </row>
    <row r="119" spans="1:17" ht="30" customHeight="1">
      <c r="H119" s="1"/>
      <c r="J119" s="362" t="s">
        <v>308</v>
      </c>
      <c r="K119" s="362"/>
      <c r="L119" s="362"/>
      <c r="M119" s="97"/>
      <c r="N119" s="245"/>
      <c r="O119" s="244">
        <v>-370577</v>
      </c>
      <c r="P119" s="245">
        <v>365430</v>
      </c>
      <c r="Q119" s="97">
        <v>-791866</v>
      </c>
    </row>
    <row r="120" spans="1:17">
      <c r="H120" s="1"/>
    </row>
    <row r="121" spans="1:17" ht="13.5" thickBot="1">
      <c r="H121" s="1"/>
    </row>
    <row r="122" spans="1:17" ht="30" customHeight="1" thickBot="1">
      <c r="A122" s="98"/>
      <c r="B122" s="99"/>
      <c r="C122" s="99"/>
      <c r="D122" s="99"/>
      <c r="E122" s="99"/>
      <c r="F122" s="99"/>
      <c r="G122" s="99"/>
      <c r="H122" s="100"/>
      <c r="I122" s="364" t="s">
        <v>307</v>
      </c>
      <c r="J122" s="364"/>
      <c r="K122" s="364"/>
      <c r="L122" s="364"/>
      <c r="M122" s="107">
        <f>SUM(M12,M18,M116,M119)</f>
        <v>71553428.140000001</v>
      </c>
      <c r="N122" s="130">
        <f>SUM(N12,N18,N116,N119)</f>
        <v>-71552004.140000001</v>
      </c>
      <c r="O122" s="107">
        <f>SUM(O12,O18,O116,O119)</f>
        <v>6813189</v>
      </c>
      <c r="P122" s="130">
        <f>SUM(P12,P18,P116,P119)</f>
        <v>-6369206</v>
      </c>
    </row>
    <row r="123" spans="1:17">
      <c r="H123" s="1"/>
    </row>
    <row r="124" spans="1:17">
      <c r="H124" s="1"/>
    </row>
    <row r="125" spans="1:17">
      <c r="H125" s="1"/>
      <c r="N125" s="20"/>
    </row>
    <row r="126" spans="1:17">
      <c r="H126" s="1"/>
      <c r="N126" s="20"/>
    </row>
    <row r="127" spans="1:17">
      <c r="H127" s="1"/>
      <c r="N127" s="20"/>
    </row>
    <row r="130" spans="2:16">
      <c r="B130" s="258"/>
      <c r="C130" s="258"/>
      <c r="D130" s="258"/>
      <c r="E130" s="258"/>
      <c r="F130" s="258"/>
      <c r="G130" s="358"/>
      <c r="H130" s="358"/>
      <c r="I130" s="358"/>
      <c r="J130" s="258"/>
      <c r="L130" s="365" t="s">
        <v>296</v>
      </c>
      <c r="M130" s="365"/>
      <c r="N130" s="365"/>
      <c r="O130" s="258"/>
      <c r="P130" s="258"/>
    </row>
    <row r="131" spans="2:16">
      <c r="B131" s="258"/>
      <c r="C131" s="258"/>
      <c r="D131" s="258"/>
      <c r="E131" s="258"/>
      <c r="F131" s="258"/>
      <c r="G131" s="307"/>
      <c r="H131" s="258"/>
      <c r="I131" s="258"/>
      <c r="J131" s="258"/>
      <c r="L131" s="370" t="s">
        <v>304</v>
      </c>
      <c r="M131" s="370"/>
      <c r="N131" s="370"/>
      <c r="O131" s="258"/>
      <c r="P131" s="258"/>
    </row>
    <row r="132" spans="2:16">
      <c r="F132" s="331"/>
      <c r="G132" s="332"/>
    </row>
    <row r="134" spans="2:16">
      <c r="N134" s="101"/>
    </row>
    <row r="135" spans="2:16">
      <c r="M135" s="1"/>
      <c r="N135" s="2"/>
    </row>
    <row r="136" spans="2:16">
      <c r="N136" s="2"/>
    </row>
    <row r="137" spans="2:16">
      <c r="N137" s="2"/>
    </row>
    <row r="138" spans="2:16">
      <c r="N138" s="2"/>
    </row>
    <row r="140" spans="2:16">
      <c r="N140" s="2"/>
    </row>
    <row r="141" spans="2:16">
      <c r="N141" s="20"/>
    </row>
  </sheetData>
  <mergeCells count="16">
    <mergeCell ref="F132:G132"/>
    <mergeCell ref="J18:L18"/>
    <mergeCell ref="J116:L116"/>
    <mergeCell ref="A2:P2"/>
    <mergeCell ref="A3:P3"/>
    <mergeCell ref="A4:P4"/>
    <mergeCell ref="A5:P5"/>
    <mergeCell ref="A6:P6"/>
    <mergeCell ref="J12:L12"/>
    <mergeCell ref="A20:C20"/>
    <mergeCell ref="A14:C14"/>
    <mergeCell ref="L130:N130"/>
    <mergeCell ref="L131:N131"/>
    <mergeCell ref="J119:L119"/>
    <mergeCell ref="I122:L122"/>
    <mergeCell ref="G130:I130"/>
  </mergeCells>
  <phoneticPr fontId="18" type="noConversion"/>
  <printOptions horizontalCentered="1"/>
  <pageMargins left="0" right="0" top="0.59055118110236227" bottom="0.39370078740157483" header="0" footer="0"/>
  <pageSetup scale="5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>
      <selection activeCell="N42" sqref="N42"/>
    </sheetView>
  </sheetViews>
  <sheetFormatPr baseColWidth="10" defaultRowHeight="12.75"/>
  <cols>
    <col min="1" max="5" width="5.7109375" customWidth="1"/>
    <col min="7" max="7" width="41.42578125" customWidth="1"/>
    <col min="8" max="8" width="11.7109375" customWidth="1"/>
    <col min="13" max="13" width="15.42578125" customWidth="1"/>
    <col min="14" max="14" width="16.5703125" customWidth="1"/>
    <col min="15" max="15" width="13" customWidth="1"/>
    <col min="16" max="16" width="13.85546875" customWidth="1"/>
  </cols>
  <sheetData>
    <row r="2" spans="1:16" ht="18">
      <c r="A2" s="344" t="s">
        <v>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6" ht="15.75">
      <c r="A3" s="345" t="s">
        <v>30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</row>
    <row r="4" spans="1:16" ht="15.75">
      <c r="A4" s="345" t="s">
        <v>106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</row>
    <row r="5" spans="1:16" ht="14.25">
      <c r="A5" s="346" t="s">
        <v>290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</row>
    <row r="6" spans="1:16">
      <c r="A6" s="347" t="s">
        <v>4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</row>
    <row r="7" spans="1:16" ht="15">
      <c r="A7" s="18" t="s">
        <v>11</v>
      </c>
      <c r="B7" s="3"/>
      <c r="C7" s="3"/>
      <c r="D7" s="3"/>
      <c r="E7" s="3"/>
    </row>
    <row r="8" spans="1:16" ht="15">
      <c r="A8" s="18" t="s">
        <v>21</v>
      </c>
      <c r="B8" s="3"/>
      <c r="C8" s="5"/>
      <c r="D8" s="5"/>
      <c r="E8" s="5"/>
      <c r="F8" s="12"/>
    </row>
    <row r="9" spans="1:16">
      <c r="A9" s="18" t="s">
        <v>12</v>
      </c>
    </row>
    <row r="10" spans="1:16" ht="35.1" customHeight="1">
      <c r="A10" s="88" t="s">
        <v>31</v>
      </c>
      <c r="B10" s="88" t="s">
        <v>32</v>
      </c>
      <c r="C10" s="88" t="s">
        <v>10</v>
      </c>
      <c r="D10" s="88" t="s">
        <v>33</v>
      </c>
      <c r="E10" s="88" t="s">
        <v>34</v>
      </c>
      <c r="F10" s="88" t="s">
        <v>35</v>
      </c>
      <c r="G10" s="88" t="s">
        <v>36</v>
      </c>
      <c r="H10" s="88" t="s">
        <v>37</v>
      </c>
      <c r="I10" s="88" t="s">
        <v>38</v>
      </c>
      <c r="J10" s="88" t="s">
        <v>39</v>
      </c>
      <c r="K10" s="88" t="s">
        <v>20</v>
      </c>
      <c r="L10" s="88" t="s">
        <v>40</v>
      </c>
      <c r="M10" s="88" t="s">
        <v>41</v>
      </c>
      <c r="N10" s="88" t="s">
        <v>28</v>
      </c>
      <c r="O10" s="88" t="s">
        <v>18</v>
      </c>
      <c r="P10" s="88" t="s">
        <v>42</v>
      </c>
    </row>
    <row r="11" spans="1:16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1"/>
      <c r="L11" s="91"/>
      <c r="M11" s="91"/>
      <c r="N11" s="91"/>
      <c r="O11" s="91"/>
      <c r="P11" s="91"/>
    </row>
    <row r="12" spans="1:16" ht="35.1" customHeight="1">
      <c r="A12" s="92"/>
      <c r="B12" s="92"/>
      <c r="C12" s="92"/>
      <c r="D12" s="92"/>
      <c r="E12" s="92"/>
      <c r="F12" s="92"/>
      <c r="G12" s="92"/>
      <c r="H12" s="92"/>
      <c r="I12" s="92"/>
      <c r="J12" s="359" t="s">
        <v>298</v>
      </c>
      <c r="K12" s="359"/>
      <c r="L12" s="359"/>
      <c r="M12" s="246">
        <v>7561990</v>
      </c>
      <c r="N12" s="316">
        <v>-6805791</v>
      </c>
      <c r="O12" s="316">
        <v>0</v>
      </c>
      <c r="P12" s="316">
        <v>0</v>
      </c>
    </row>
    <row r="13" spans="1:16">
      <c r="A13" s="92"/>
      <c r="B13" s="92"/>
      <c r="C13" s="92"/>
      <c r="D13" s="92"/>
      <c r="E13" s="92"/>
      <c r="F13" s="92"/>
      <c r="G13" s="92"/>
      <c r="H13" s="92"/>
      <c r="I13" s="92"/>
      <c r="J13" s="315"/>
      <c r="K13" s="315"/>
      <c r="L13" s="315"/>
      <c r="M13" s="123"/>
      <c r="N13" s="121"/>
      <c r="O13" s="124"/>
      <c r="P13" s="121"/>
    </row>
    <row r="14" spans="1:16" ht="35.1" customHeight="1">
      <c r="A14" s="369" t="s">
        <v>44</v>
      </c>
      <c r="B14" s="369"/>
      <c r="C14" s="369"/>
      <c r="D14" s="92"/>
      <c r="E14" s="92"/>
      <c r="F14" s="92"/>
      <c r="G14" s="92"/>
      <c r="H14" s="92"/>
      <c r="I14" s="92"/>
      <c r="J14" s="315"/>
      <c r="K14" s="315"/>
      <c r="L14" s="315"/>
      <c r="M14" s="123"/>
      <c r="N14" s="121"/>
      <c r="O14" s="124"/>
      <c r="P14" s="121"/>
    </row>
    <row r="16" spans="1:16" ht="13.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7"/>
      <c r="L16" s="87"/>
      <c r="M16" s="137"/>
      <c r="N16" s="137"/>
      <c r="O16" s="89"/>
      <c r="P16" s="89"/>
    </row>
    <row r="17" spans="1:16" ht="13.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137"/>
      <c r="N17" s="138"/>
      <c r="O17" s="89"/>
      <c r="P17" s="89"/>
    </row>
    <row r="18" spans="1:16" ht="13.5">
      <c r="A18" s="86"/>
      <c r="B18" s="86"/>
      <c r="C18" s="86"/>
      <c r="D18" s="86"/>
      <c r="E18" s="86"/>
      <c r="F18" s="86"/>
      <c r="G18" s="86"/>
      <c r="H18" s="86"/>
      <c r="I18" s="140"/>
      <c r="J18" s="86"/>
      <c r="K18" s="161"/>
      <c r="L18" s="154"/>
      <c r="M18" s="137"/>
      <c r="N18" s="138"/>
      <c r="O18" s="89"/>
      <c r="P18" s="89"/>
    </row>
    <row r="19" spans="1:16" ht="13.5">
      <c r="A19" s="86"/>
      <c r="B19" s="86"/>
      <c r="C19" s="86"/>
      <c r="D19" s="86"/>
      <c r="E19" s="86"/>
      <c r="F19" s="86"/>
      <c r="G19" s="86"/>
      <c r="H19" s="86"/>
      <c r="I19" s="140"/>
      <c r="J19" s="86"/>
      <c r="K19" s="161"/>
      <c r="L19" s="154"/>
      <c r="M19" s="137"/>
      <c r="N19" s="138"/>
      <c r="O19" s="89"/>
      <c r="P19" s="89"/>
    </row>
    <row r="20" spans="1:16" ht="13.5">
      <c r="A20" s="86"/>
      <c r="B20" s="86"/>
      <c r="C20" s="86"/>
      <c r="D20" s="86"/>
      <c r="E20" s="86"/>
      <c r="F20" s="86"/>
      <c r="G20" s="86"/>
      <c r="H20" s="86"/>
      <c r="I20" s="140"/>
      <c r="J20" s="86"/>
      <c r="K20" s="161"/>
      <c r="L20" s="154"/>
      <c r="M20" s="137"/>
      <c r="N20" s="138"/>
      <c r="O20" s="89"/>
      <c r="P20" s="89"/>
    </row>
    <row r="21" spans="1:16" ht="13.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140"/>
      <c r="L21" s="286"/>
      <c r="M21" s="137"/>
      <c r="N21" s="138"/>
      <c r="O21" s="89"/>
      <c r="P21" s="89"/>
    </row>
    <row r="22" spans="1:16" ht="13.5">
      <c r="A22" s="86"/>
      <c r="B22" s="86"/>
      <c r="C22" s="86"/>
      <c r="D22" s="86"/>
      <c r="E22" s="86"/>
      <c r="F22" s="86"/>
      <c r="G22" s="86"/>
      <c r="H22" s="86"/>
      <c r="I22" s="86"/>
      <c r="J22" s="282"/>
      <c r="K22" s="161"/>
      <c r="L22" s="272"/>
      <c r="M22" s="137"/>
      <c r="N22" s="138"/>
      <c r="O22" s="89"/>
      <c r="P22" s="89"/>
    </row>
    <row r="23" spans="1:16" ht="13.5">
      <c r="A23" s="86"/>
      <c r="B23" s="86"/>
      <c r="C23" s="86"/>
      <c r="D23" s="86"/>
      <c r="E23" s="86"/>
      <c r="F23" s="86"/>
      <c r="G23" s="86"/>
      <c r="H23" s="86"/>
      <c r="I23" s="86"/>
      <c r="J23" s="140"/>
      <c r="K23" s="161"/>
      <c r="L23" s="87"/>
      <c r="M23" s="137"/>
      <c r="N23" s="162"/>
      <c r="O23" s="89"/>
      <c r="P23" s="89"/>
    </row>
    <row r="24" spans="1:16" ht="13.5">
      <c r="A24" s="86"/>
      <c r="B24" s="86"/>
      <c r="C24" s="86"/>
      <c r="D24" s="86"/>
      <c r="E24" s="86"/>
      <c r="F24" s="86"/>
      <c r="G24" s="86"/>
      <c r="H24" s="140"/>
      <c r="I24" s="140"/>
      <c r="J24" s="140"/>
      <c r="K24" s="161"/>
      <c r="L24" s="87"/>
      <c r="M24" s="137"/>
      <c r="N24" s="162"/>
      <c r="O24" s="89"/>
      <c r="P24" s="89"/>
    </row>
    <row r="25" spans="1:16">
      <c r="H25" s="1"/>
      <c r="I25" s="1"/>
      <c r="J25" s="1"/>
      <c r="L25" s="1"/>
      <c r="M25" s="21"/>
      <c r="N25" s="21"/>
    </row>
    <row r="26" spans="1:16" ht="30" customHeight="1">
      <c r="A26" s="278"/>
      <c r="B26" s="278"/>
      <c r="C26" s="278"/>
      <c r="D26" s="278"/>
      <c r="E26" s="278"/>
      <c r="F26" s="278"/>
      <c r="G26" s="278"/>
      <c r="H26" s="279"/>
      <c r="I26" s="279"/>
      <c r="J26" s="360" t="s">
        <v>43</v>
      </c>
      <c r="K26" s="361"/>
      <c r="L26" s="361"/>
      <c r="M26" s="284">
        <f>SUM(M16:M24)</f>
        <v>0</v>
      </c>
      <c r="N26" s="284">
        <f>SUM(N16:N24)</f>
        <v>0</v>
      </c>
      <c r="O26" s="284">
        <f>SUM(O16:O24)</f>
        <v>0</v>
      </c>
      <c r="P26" s="284">
        <f>SUM(P16:P24)</f>
        <v>0</v>
      </c>
    </row>
    <row r="28" spans="1:16" ht="35.1" customHeight="1">
      <c r="A28" s="369" t="s">
        <v>48</v>
      </c>
      <c r="B28" s="369"/>
      <c r="C28" s="369"/>
    </row>
    <row r="35" spans="1:16" ht="30" customHeight="1">
      <c r="A35" s="278"/>
      <c r="B35" s="278"/>
      <c r="C35" s="278"/>
      <c r="D35" s="278"/>
      <c r="E35" s="278"/>
      <c r="F35" s="278"/>
      <c r="G35" s="278"/>
      <c r="H35" s="279"/>
      <c r="I35" s="278"/>
      <c r="J35" s="360" t="s">
        <v>49</v>
      </c>
      <c r="K35" s="360"/>
      <c r="L35" s="360"/>
      <c r="M35" s="284">
        <f>SUM(M28:M33)</f>
        <v>0</v>
      </c>
      <c r="N35" s="284">
        <f>SUM(N28:N33)</f>
        <v>0</v>
      </c>
      <c r="O35" s="280"/>
      <c r="P35" s="280"/>
    </row>
    <row r="36" spans="1:16">
      <c r="H36" s="1"/>
    </row>
    <row r="37" spans="1:16" ht="30" customHeight="1">
      <c r="H37" s="1"/>
    </row>
    <row r="38" spans="1:16" ht="30" customHeight="1">
      <c r="H38" s="1"/>
      <c r="J38" s="362" t="s">
        <v>308</v>
      </c>
      <c r="K38" s="362"/>
      <c r="L38" s="362"/>
      <c r="M38" s="97"/>
      <c r="N38" s="316">
        <v>-756199</v>
      </c>
      <c r="O38" s="316">
        <v>0</v>
      </c>
      <c r="P38" s="316">
        <v>0</v>
      </c>
    </row>
    <row r="39" spans="1:16">
      <c r="H39" s="1"/>
    </row>
    <row r="40" spans="1:16" ht="13.5" thickBot="1">
      <c r="H40" s="1"/>
    </row>
    <row r="41" spans="1:16" ht="30" customHeight="1" thickBot="1">
      <c r="A41" s="98"/>
      <c r="B41" s="99"/>
      <c r="C41" s="99"/>
      <c r="D41" s="99"/>
      <c r="E41" s="99"/>
      <c r="F41" s="99"/>
      <c r="G41" s="99"/>
      <c r="H41" s="100"/>
      <c r="I41" s="364" t="s">
        <v>307</v>
      </c>
      <c r="J41" s="364"/>
      <c r="K41" s="364"/>
      <c r="L41" s="364"/>
      <c r="M41" s="107">
        <f>SUM(M12,M26,M35,M38)</f>
        <v>7561990</v>
      </c>
      <c r="N41" s="107">
        <f>SUM(N12,N26,N35,N38)</f>
        <v>-7561990</v>
      </c>
      <c r="O41" s="107">
        <f>SUM(O12,O26,O35,O38)</f>
        <v>0</v>
      </c>
      <c r="P41" s="107">
        <f>SUM(P12,P26,P35,P38)</f>
        <v>0</v>
      </c>
    </row>
    <row r="42" spans="1:16">
      <c r="H42" s="1"/>
    </row>
    <row r="43" spans="1:16">
      <c r="H43" s="1"/>
    </row>
    <row r="44" spans="1:16">
      <c r="H44" s="1"/>
      <c r="N44" s="20"/>
    </row>
    <row r="45" spans="1:16">
      <c r="H45" s="1"/>
      <c r="N45" s="20"/>
    </row>
    <row r="46" spans="1:16">
      <c r="H46" s="1"/>
      <c r="N46" s="20"/>
    </row>
    <row r="47" spans="1:16">
      <c r="H47" s="1"/>
      <c r="N47" s="20"/>
    </row>
    <row r="48" spans="1:16">
      <c r="H48" s="1"/>
      <c r="N48" s="20"/>
    </row>
    <row r="49" spans="2:16">
      <c r="H49" s="1"/>
    </row>
    <row r="52" spans="2:16">
      <c r="B52" s="258"/>
      <c r="C52" s="258"/>
      <c r="D52" s="258"/>
      <c r="E52" s="258"/>
      <c r="F52" s="258"/>
      <c r="G52" s="358"/>
      <c r="H52" s="358"/>
      <c r="I52" s="358"/>
      <c r="J52" s="258"/>
      <c r="L52" s="365" t="s">
        <v>296</v>
      </c>
      <c r="M52" s="365"/>
      <c r="N52" s="365"/>
      <c r="O52" s="258"/>
      <c r="P52" s="258"/>
    </row>
    <row r="53" spans="2:16">
      <c r="B53" s="258"/>
      <c r="C53" s="258"/>
      <c r="D53" s="258"/>
      <c r="E53" s="258"/>
      <c r="F53" s="258"/>
      <c r="G53" s="314"/>
      <c r="H53" s="258"/>
      <c r="I53" s="258"/>
      <c r="J53" s="258"/>
      <c r="L53" s="370" t="s">
        <v>304</v>
      </c>
      <c r="M53" s="370"/>
      <c r="N53" s="370"/>
      <c r="O53" s="258"/>
      <c r="P53" s="258"/>
    </row>
    <row r="54" spans="2:16">
      <c r="F54" s="331"/>
      <c r="G54" s="332"/>
    </row>
    <row r="56" spans="2:16">
      <c r="N56" s="101"/>
    </row>
    <row r="57" spans="2:16">
      <c r="M57" s="1"/>
      <c r="N57" s="2"/>
    </row>
  </sheetData>
  <mergeCells count="16">
    <mergeCell ref="L52:N52"/>
    <mergeCell ref="L53:N53"/>
    <mergeCell ref="F54:G54"/>
    <mergeCell ref="A28:C28"/>
    <mergeCell ref="A14:C14"/>
    <mergeCell ref="J26:L26"/>
    <mergeCell ref="J35:L35"/>
    <mergeCell ref="J38:L38"/>
    <mergeCell ref="I41:L41"/>
    <mergeCell ref="G52:I52"/>
    <mergeCell ref="J12:L12"/>
    <mergeCell ref="A2:P2"/>
    <mergeCell ref="A3:P3"/>
    <mergeCell ref="A4:P4"/>
    <mergeCell ref="A5:P5"/>
    <mergeCell ref="A6:P6"/>
  </mergeCells>
  <printOptions horizontalCentered="1"/>
  <pageMargins left="0" right="0" top="0.59055118110236227" bottom="0.19685039370078741" header="0" footer="0"/>
  <pageSetup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L488"/>
  <sheetViews>
    <sheetView workbookViewId="0">
      <selection activeCell="G76" sqref="G76"/>
    </sheetView>
  </sheetViews>
  <sheetFormatPr baseColWidth="10" defaultRowHeight="39.950000000000003" customHeight="1"/>
  <cols>
    <col min="1" max="1" width="6.28515625" style="23" customWidth="1"/>
    <col min="2" max="2" width="15.140625" style="23" customWidth="1"/>
    <col min="3" max="3" width="11.42578125" style="23"/>
    <col min="4" max="4" width="34" style="23" customWidth="1"/>
    <col min="5" max="5" width="17.5703125" style="23" customWidth="1"/>
    <col min="6" max="6" width="17.42578125" style="23" customWidth="1"/>
    <col min="7" max="7" width="34.140625" style="23" customWidth="1"/>
    <col min="8" max="8" width="30.7109375" style="23" customWidth="1"/>
    <col min="9" max="9" width="13.7109375" style="23" customWidth="1"/>
    <col min="10" max="10" width="13.85546875" style="23" hidden="1" customWidth="1"/>
    <col min="11" max="11" width="17" style="23" hidden="1" customWidth="1"/>
    <col min="12" max="12" width="17.7109375" style="23" hidden="1" customWidth="1"/>
    <col min="13" max="16384" width="11.42578125" style="23"/>
  </cols>
  <sheetData>
    <row r="1" spans="1:12" ht="18" customHeight="1">
      <c r="A1" s="353" t="s">
        <v>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1:12" ht="15" hidden="1" customHeight="1">
      <c r="A2" s="348" t="s">
        <v>22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</row>
    <row r="3" spans="1:12" ht="15" hidden="1" customHeight="1">
      <c r="A3" s="354" t="s">
        <v>9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</row>
    <row r="4" spans="1:12" ht="5.0999999999999996" customHeight="1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</row>
    <row r="5" spans="1:12" ht="15" customHeight="1">
      <c r="A5" s="355" t="s">
        <v>26</v>
      </c>
      <c r="B5" s="355"/>
      <c r="C5" s="355"/>
      <c r="D5" s="355"/>
      <c r="E5" s="355"/>
      <c r="F5" s="355"/>
      <c r="G5" s="355"/>
      <c r="H5" s="355"/>
      <c r="I5" s="355"/>
      <c r="J5" s="355"/>
      <c r="K5" s="355"/>
      <c r="L5" s="355"/>
    </row>
    <row r="6" spans="1:12" ht="15" customHeight="1">
      <c r="A6" s="355" t="s">
        <v>0</v>
      </c>
      <c r="B6" s="355"/>
      <c r="C6" s="355"/>
      <c r="D6" s="355"/>
      <c r="E6" s="355"/>
      <c r="F6" s="355"/>
      <c r="G6" s="355"/>
      <c r="H6" s="355"/>
      <c r="I6" s="355"/>
      <c r="J6" s="355"/>
      <c r="K6" s="355"/>
      <c r="L6" s="355"/>
    </row>
    <row r="7" spans="1:12" ht="15" customHeight="1">
      <c r="A7" s="352" t="s">
        <v>109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</row>
    <row r="8" spans="1:12" ht="15" customHeight="1">
      <c r="A8" s="348" t="s">
        <v>3</v>
      </c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</row>
    <row r="9" spans="1:12" ht="15" customHeight="1">
      <c r="A9" s="24" t="s">
        <v>11</v>
      </c>
      <c r="B9" s="24"/>
      <c r="C9" s="24"/>
      <c r="D9" s="24"/>
      <c r="E9" s="25"/>
      <c r="F9" s="25"/>
      <c r="G9" s="26"/>
      <c r="H9" s="26"/>
      <c r="I9" s="26"/>
      <c r="J9" s="26"/>
      <c r="K9" s="26"/>
      <c r="L9" s="26"/>
    </row>
    <row r="10" spans="1:12" s="27" customFormat="1" ht="15" customHeight="1">
      <c r="A10" s="24" t="s">
        <v>21</v>
      </c>
      <c r="B10" s="24"/>
      <c r="C10" s="24"/>
      <c r="D10" s="24"/>
      <c r="E10" s="25"/>
      <c r="H10" s="28"/>
      <c r="I10" s="28"/>
      <c r="J10" s="28"/>
      <c r="K10" s="28"/>
      <c r="L10" s="28"/>
    </row>
    <row r="11" spans="1:12" ht="15" customHeight="1" thickBot="1">
      <c r="A11" s="24" t="s">
        <v>12</v>
      </c>
      <c r="B11" s="24"/>
      <c r="C11" s="24"/>
      <c r="D11" s="24"/>
      <c r="E11" s="26"/>
      <c r="F11" s="26"/>
      <c r="G11" s="26"/>
      <c r="H11" s="30"/>
      <c r="I11" s="30"/>
      <c r="J11" s="30"/>
      <c r="K11" s="30"/>
      <c r="L11" s="30"/>
    </row>
    <row r="12" spans="1:12" s="8" customFormat="1" ht="60" customHeight="1" thickBot="1">
      <c r="A12" s="253" t="s">
        <v>19</v>
      </c>
      <c r="B12" s="254" t="s">
        <v>20</v>
      </c>
      <c r="C12" s="254" t="s">
        <v>5</v>
      </c>
      <c r="D12" s="254" t="s">
        <v>50</v>
      </c>
      <c r="E12" s="255" t="s">
        <v>13</v>
      </c>
      <c r="F12" s="255" t="s">
        <v>14</v>
      </c>
      <c r="G12" s="255" t="s">
        <v>36</v>
      </c>
      <c r="H12" s="255" t="s">
        <v>16</v>
      </c>
      <c r="I12" s="255" t="s">
        <v>25</v>
      </c>
      <c r="J12" s="6" t="s">
        <v>18</v>
      </c>
      <c r="K12" s="6" t="s">
        <v>28</v>
      </c>
      <c r="L12" s="7" t="s">
        <v>29</v>
      </c>
    </row>
    <row r="13" spans="1:12" ht="9.9499999999999993" customHeight="1">
      <c r="A13" s="71"/>
      <c r="B13" s="72"/>
      <c r="C13" s="71"/>
      <c r="D13" s="71"/>
      <c r="E13" s="71"/>
      <c r="F13" s="71"/>
      <c r="G13" s="71"/>
      <c r="H13" s="71"/>
      <c r="I13" s="71"/>
      <c r="J13" s="71"/>
      <c r="K13" s="71"/>
      <c r="L13" s="71"/>
    </row>
    <row r="14" spans="1:12" ht="39.950000000000003" customHeight="1">
      <c r="A14" s="73"/>
      <c r="B14" s="74"/>
      <c r="C14" s="73"/>
      <c r="D14" s="73"/>
      <c r="E14" s="73"/>
      <c r="F14" s="73"/>
      <c r="G14" s="73"/>
      <c r="H14" s="116" t="s">
        <v>113</v>
      </c>
      <c r="I14" s="247">
        <v>0</v>
      </c>
      <c r="J14" s="79">
        <v>0</v>
      </c>
      <c r="K14" s="125">
        <v>0</v>
      </c>
      <c r="L14" s="126">
        <v>0</v>
      </c>
    </row>
    <row r="15" spans="1:12" ht="30" customHeight="1">
      <c r="A15" s="357" t="s">
        <v>47</v>
      </c>
      <c r="B15" s="357"/>
      <c r="C15" s="73"/>
      <c r="D15" s="73"/>
      <c r="E15" s="73"/>
      <c r="F15" s="73"/>
      <c r="G15" s="73"/>
      <c r="H15" s="68"/>
      <c r="I15" s="68"/>
      <c r="J15" s="68"/>
      <c r="K15" s="68"/>
      <c r="L15" s="68"/>
    </row>
    <row r="16" spans="1:12" ht="9.9499999999999993" customHeight="1">
      <c r="A16" s="73"/>
      <c r="B16" s="74"/>
      <c r="C16" s="73"/>
      <c r="D16" s="73"/>
      <c r="E16" s="73"/>
      <c r="F16" s="73"/>
      <c r="G16" s="73"/>
      <c r="H16" s="73"/>
      <c r="I16" s="73"/>
      <c r="J16" s="73"/>
      <c r="K16" s="73"/>
      <c r="L16" s="73"/>
    </row>
    <row r="17" spans="1:12" ht="35.1" customHeight="1">
      <c r="A17" s="143"/>
      <c r="B17" s="144"/>
      <c r="C17" s="152"/>
      <c r="D17" s="145"/>
      <c r="E17" s="145"/>
      <c r="F17" s="143"/>
      <c r="G17" s="146"/>
      <c r="H17" s="147"/>
      <c r="I17" s="155"/>
      <c r="J17" s="76"/>
      <c r="K17" s="131">
        <v>0</v>
      </c>
      <c r="L17" s="77"/>
    </row>
    <row r="18" spans="1:12" ht="39.950000000000003" hidden="1" customHeight="1">
      <c r="A18" s="148"/>
      <c r="B18" s="149"/>
      <c r="C18" s="148"/>
      <c r="D18" s="148"/>
      <c r="E18" s="148"/>
      <c r="F18" s="148"/>
      <c r="G18" s="150"/>
      <c r="H18" s="151"/>
      <c r="I18" s="151"/>
      <c r="J18" s="54"/>
      <c r="K18" s="54"/>
      <c r="L18" s="54"/>
    </row>
    <row r="19" spans="1:12" s="70" customFormat="1" ht="9.9499999999999993" customHeight="1">
      <c r="A19" s="148"/>
      <c r="B19" s="149"/>
      <c r="C19" s="148"/>
      <c r="D19" s="148"/>
      <c r="E19" s="148"/>
      <c r="F19" s="148"/>
      <c r="G19" s="150"/>
      <c r="H19" s="151"/>
      <c r="I19" s="151"/>
      <c r="J19" s="54"/>
      <c r="K19" s="54"/>
      <c r="L19" s="54"/>
    </row>
    <row r="20" spans="1:12" ht="35.1" customHeight="1">
      <c r="A20" s="143"/>
      <c r="B20" s="144"/>
      <c r="C20" s="152"/>
      <c r="D20" s="145"/>
      <c r="E20" s="145"/>
      <c r="F20" s="143"/>
      <c r="G20" s="146"/>
      <c r="H20" s="147"/>
      <c r="I20" s="155"/>
      <c r="J20" s="76"/>
      <c r="K20" s="38">
        <v>0</v>
      </c>
      <c r="L20" s="77"/>
    </row>
    <row r="21" spans="1:12" s="70" customFormat="1" ht="39.950000000000003" hidden="1" customHeight="1">
      <c r="A21" s="148"/>
      <c r="B21" s="149"/>
      <c r="C21" s="148"/>
      <c r="D21" s="148"/>
      <c r="E21" s="148"/>
      <c r="F21" s="148"/>
      <c r="G21" s="150"/>
      <c r="H21" s="151"/>
      <c r="I21" s="151"/>
      <c r="J21" s="54"/>
      <c r="K21" s="54"/>
      <c r="L21" s="54"/>
    </row>
    <row r="22" spans="1:12" ht="9.9499999999999993" customHeight="1">
      <c r="A22" s="148"/>
      <c r="B22" s="149"/>
      <c r="C22" s="148"/>
      <c r="D22" s="148"/>
      <c r="E22" s="148"/>
      <c r="F22" s="148"/>
      <c r="G22" s="150"/>
      <c r="H22" s="151"/>
      <c r="I22" s="151"/>
      <c r="J22" s="54"/>
      <c r="K22" s="54"/>
      <c r="L22" s="54"/>
    </row>
    <row r="23" spans="1:12" ht="35.1" customHeight="1">
      <c r="A23" s="143"/>
      <c r="B23" s="144"/>
      <c r="C23" s="152"/>
      <c r="D23" s="145"/>
      <c r="E23" s="145"/>
      <c r="F23" s="143"/>
      <c r="G23" s="146"/>
      <c r="H23" s="147"/>
      <c r="I23" s="155"/>
      <c r="J23" s="76"/>
      <c r="K23" s="131">
        <v>0</v>
      </c>
      <c r="L23" s="77"/>
    </row>
    <row r="24" spans="1:12" ht="9.9499999999999993" customHeight="1">
      <c r="A24" s="51"/>
      <c r="B24" s="52"/>
      <c r="C24" s="51"/>
      <c r="D24" s="51"/>
      <c r="E24" s="78"/>
      <c r="F24" s="51"/>
      <c r="G24" s="78"/>
      <c r="H24" s="54"/>
      <c r="I24" s="54"/>
      <c r="J24" s="54"/>
      <c r="K24" s="54"/>
      <c r="L24" s="54"/>
    </row>
    <row r="25" spans="1:12" ht="35.1" customHeight="1">
      <c r="A25" s="143"/>
      <c r="B25" s="144"/>
      <c r="C25" s="152"/>
      <c r="D25" s="145"/>
      <c r="E25" s="145"/>
      <c r="F25" s="143"/>
      <c r="G25" s="146"/>
      <c r="H25" s="147"/>
      <c r="I25" s="155"/>
      <c r="J25" s="54"/>
      <c r="K25" s="54"/>
      <c r="L25" s="54"/>
    </row>
    <row r="26" spans="1:12" ht="9.9499999999999993" customHeight="1">
      <c r="A26" s="51"/>
      <c r="B26" s="52"/>
      <c r="C26" s="51"/>
      <c r="D26" s="51"/>
      <c r="E26" s="78"/>
      <c r="F26" s="51"/>
      <c r="G26" s="78"/>
      <c r="H26" s="54"/>
      <c r="I26" s="54"/>
      <c r="J26" s="54"/>
      <c r="K26" s="54"/>
      <c r="L26" s="54"/>
    </row>
    <row r="27" spans="1:12" ht="35.1" customHeight="1">
      <c r="A27" s="143"/>
      <c r="B27" s="144"/>
      <c r="C27" s="152"/>
      <c r="D27" s="145"/>
      <c r="E27" s="145"/>
      <c r="F27" s="143"/>
      <c r="G27" s="146"/>
      <c r="H27" s="147"/>
      <c r="I27" s="155"/>
      <c r="J27" s="54"/>
      <c r="K27" s="54"/>
      <c r="L27" s="54"/>
    </row>
    <row r="28" spans="1:12" ht="9.9499999999999993" customHeight="1">
      <c r="A28" s="51"/>
      <c r="B28" s="52"/>
      <c r="C28" s="51"/>
      <c r="D28" s="51"/>
      <c r="E28" s="78"/>
      <c r="F28" s="51"/>
      <c r="G28" s="78"/>
      <c r="H28" s="54"/>
      <c r="I28" s="54"/>
      <c r="J28" s="54"/>
      <c r="K28" s="54"/>
      <c r="L28" s="54"/>
    </row>
    <row r="29" spans="1:12" ht="35.1" customHeight="1">
      <c r="A29" s="143"/>
      <c r="B29" s="144"/>
      <c r="C29" s="152"/>
      <c r="D29" s="145"/>
      <c r="E29" s="145"/>
      <c r="F29" s="143"/>
      <c r="G29" s="146"/>
      <c r="H29" s="147"/>
      <c r="I29" s="155"/>
      <c r="J29" s="54"/>
      <c r="K29" s="54"/>
      <c r="L29" s="54"/>
    </row>
    <row r="30" spans="1:12" ht="9.9499999999999993" customHeight="1">
      <c r="A30" s="51"/>
      <c r="B30" s="52"/>
      <c r="C30" s="51"/>
      <c r="D30" s="51"/>
      <c r="E30" s="78"/>
      <c r="F30" s="51"/>
      <c r="G30" s="78"/>
      <c r="H30" s="54"/>
      <c r="I30" s="54"/>
      <c r="J30" s="54"/>
      <c r="K30" s="54"/>
      <c r="L30" s="54"/>
    </row>
    <row r="31" spans="1:12" ht="35.1" customHeight="1">
      <c r="A31" s="143"/>
      <c r="B31" s="144"/>
      <c r="C31" s="152"/>
      <c r="D31" s="145"/>
      <c r="E31" s="145"/>
      <c r="F31" s="143"/>
      <c r="G31" s="146"/>
      <c r="H31" s="147"/>
      <c r="I31" s="155"/>
      <c r="J31" s="54"/>
      <c r="K31" s="54"/>
      <c r="L31" s="54"/>
    </row>
    <row r="32" spans="1:12" ht="9.9499999999999993" customHeight="1">
      <c r="A32" s="51"/>
      <c r="B32" s="52"/>
      <c r="C32" s="51"/>
      <c r="D32" s="51"/>
      <c r="E32" s="78"/>
      <c r="F32" s="51"/>
      <c r="G32" s="78"/>
      <c r="H32" s="54"/>
      <c r="I32" s="54"/>
      <c r="J32" s="54"/>
      <c r="K32" s="54"/>
      <c r="L32" s="54"/>
    </row>
    <row r="33" spans="1:12" ht="35.1" customHeight="1">
      <c r="A33" s="143"/>
      <c r="B33" s="144"/>
      <c r="C33" s="152"/>
      <c r="D33" s="145"/>
      <c r="E33" s="145"/>
      <c r="F33" s="143"/>
      <c r="G33" s="146"/>
      <c r="H33" s="147"/>
      <c r="I33" s="155"/>
      <c r="J33" s="54"/>
      <c r="K33" s="54"/>
      <c r="L33" s="54"/>
    </row>
    <row r="34" spans="1:12" ht="9.9499999999999993" customHeight="1">
      <c r="A34" s="51"/>
      <c r="B34" s="52"/>
      <c r="C34" s="51"/>
      <c r="D34" s="51"/>
      <c r="E34" s="78"/>
      <c r="F34" s="51"/>
      <c r="G34" s="78"/>
      <c r="H34" s="54"/>
      <c r="I34" s="54"/>
      <c r="J34" s="54"/>
      <c r="K34" s="54"/>
      <c r="L34" s="54"/>
    </row>
    <row r="35" spans="1:12" ht="35.1" customHeight="1">
      <c r="A35" s="143"/>
      <c r="B35" s="144"/>
      <c r="C35" s="152"/>
      <c r="D35" s="145"/>
      <c r="E35" s="145"/>
      <c r="F35" s="143"/>
      <c r="G35" s="146"/>
      <c r="H35" s="147"/>
      <c r="I35" s="155"/>
      <c r="J35" s="54"/>
      <c r="K35" s="54"/>
      <c r="L35" s="54"/>
    </row>
    <row r="36" spans="1:12" ht="9.9499999999999993" customHeight="1">
      <c r="A36" s="51"/>
      <c r="B36" s="52"/>
      <c r="C36" s="51"/>
      <c r="D36" s="51"/>
      <c r="E36" s="78"/>
      <c r="F36" s="51"/>
      <c r="G36" s="78"/>
      <c r="H36" s="54"/>
      <c r="I36" s="54"/>
      <c r="J36" s="54"/>
      <c r="K36" s="54"/>
      <c r="L36" s="54"/>
    </row>
    <row r="37" spans="1:12" ht="35.1" customHeight="1">
      <c r="A37" s="143"/>
      <c r="B37" s="144"/>
      <c r="C37" s="152"/>
      <c r="D37" s="145"/>
      <c r="E37" s="145"/>
      <c r="F37" s="143"/>
      <c r="G37" s="146"/>
      <c r="H37" s="147"/>
      <c r="I37" s="155"/>
      <c r="J37" s="54"/>
      <c r="K37" s="54"/>
      <c r="L37" s="54"/>
    </row>
    <row r="38" spans="1:12" ht="9.9499999999999993" customHeight="1">
      <c r="A38" s="51"/>
      <c r="B38" s="52"/>
      <c r="C38" s="51"/>
      <c r="D38" s="51"/>
      <c r="E38" s="78"/>
      <c r="F38" s="51"/>
      <c r="G38" s="78"/>
      <c r="H38" s="54"/>
      <c r="I38" s="54"/>
      <c r="J38" s="54"/>
      <c r="K38" s="54"/>
      <c r="L38" s="54"/>
    </row>
    <row r="39" spans="1:12" ht="35.1" customHeight="1">
      <c r="A39" s="143"/>
      <c r="B39" s="144"/>
      <c r="C39" s="152"/>
      <c r="D39" s="145"/>
      <c r="E39" s="145"/>
      <c r="F39" s="143"/>
      <c r="G39" s="146"/>
      <c r="H39" s="147"/>
      <c r="I39" s="155"/>
      <c r="J39" s="54"/>
      <c r="K39" s="54"/>
      <c r="L39" s="54"/>
    </row>
    <row r="40" spans="1:12" ht="9.9499999999999993" customHeight="1">
      <c r="A40" s="51"/>
      <c r="B40" s="52"/>
      <c r="C40" s="51"/>
      <c r="D40" s="51"/>
      <c r="E40" s="78"/>
      <c r="F40" s="51"/>
      <c r="G40" s="78"/>
      <c r="H40" s="54"/>
      <c r="I40" s="54"/>
      <c r="J40" s="54"/>
      <c r="K40" s="54"/>
      <c r="L40" s="54"/>
    </row>
    <row r="41" spans="1:12" ht="36.950000000000003" customHeight="1">
      <c r="A41" s="143"/>
      <c r="B41" s="144"/>
      <c r="C41" s="152"/>
      <c r="D41" s="145"/>
      <c r="E41" s="145"/>
      <c r="F41" s="143"/>
      <c r="G41" s="146"/>
      <c r="H41" s="147"/>
      <c r="I41" s="155"/>
      <c r="J41" s="54"/>
      <c r="K41" s="54"/>
      <c r="L41" s="54"/>
    </row>
    <row r="42" spans="1:12" ht="9.9499999999999993" customHeight="1">
      <c r="A42" s="51"/>
      <c r="B42" s="52"/>
      <c r="C42" s="51"/>
      <c r="D42" s="51"/>
      <c r="E42" s="78"/>
      <c r="F42" s="51"/>
      <c r="G42" s="78"/>
      <c r="H42" s="54"/>
      <c r="I42" s="54"/>
      <c r="J42" s="54"/>
      <c r="K42" s="54"/>
      <c r="L42" s="54"/>
    </row>
    <row r="43" spans="1:12" ht="36.950000000000003" customHeight="1">
      <c r="A43" s="143"/>
      <c r="B43" s="144"/>
      <c r="C43" s="152"/>
      <c r="D43" s="145"/>
      <c r="E43" s="145"/>
      <c r="F43" s="143"/>
      <c r="G43" s="146"/>
      <c r="H43" s="147"/>
      <c r="I43" s="155"/>
      <c r="J43" s="54"/>
      <c r="K43" s="54"/>
      <c r="L43" s="54"/>
    </row>
    <row r="44" spans="1:12" ht="9.9499999999999993" customHeight="1">
      <c r="A44" s="51"/>
      <c r="B44" s="52"/>
      <c r="C44" s="51"/>
      <c r="D44" s="51"/>
      <c r="E44" s="78"/>
      <c r="F44" s="51"/>
      <c r="G44" s="78"/>
      <c r="H44" s="54"/>
      <c r="I44" s="54"/>
      <c r="J44" s="54"/>
      <c r="K44" s="54"/>
      <c r="L44" s="54"/>
    </row>
    <row r="45" spans="1:12" ht="35.1" customHeight="1">
      <c r="A45" s="143"/>
      <c r="B45" s="144"/>
      <c r="C45" s="152"/>
      <c r="D45" s="145"/>
      <c r="E45" s="145"/>
      <c r="F45" s="143"/>
      <c r="G45" s="146"/>
      <c r="H45" s="147"/>
      <c r="I45" s="155"/>
      <c r="J45" s="54"/>
      <c r="K45" s="54"/>
      <c r="L45" s="54"/>
    </row>
    <row r="46" spans="1:12" ht="9.9499999999999993" customHeight="1">
      <c r="A46" s="51"/>
      <c r="B46" s="52"/>
      <c r="C46" s="51"/>
      <c r="D46" s="51"/>
      <c r="E46" s="78"/>
      <c r="F46" s="51"/>
      <c r="G46" s="78"/>
      <c r="H46" s="54"/>
      <c r="I46" s="54"/>
      <c r="J46" s="54"/>
      <c r="K46" s="54"/>
      <c r="L46" s="54"/>
    </row>
    <row r="47" spans="1:12" ht="35.1" customHeight="1">
      <c r="A47" s="143"/>
      <c r="B47" s="144"/>
      <c r="C47" s="152"/>
      <c r="D47" s="145"/>
      <c r="E47" s="145"/>
      <c r="F47" s="143"/>
      <c r="G47" s="146"/>
      <c r="H47" s="147"/>
      <c r="I47" s="155"/>
      <c r="J47" s="54"/>
      <c r="K47" s="54"/>
      <c r="L47" s="54"/>
    </row>
    <row r="48" spans="1:12" ht="9.9499999999999993" customHeight="1">
      <c r="A48" s="51"/>
      <c r="B48" s="52"/>
      <c r="C48" s="51"/>
      <c r="D48" s="51"/>
      <c r="E48" s="78"/>
      <c r="F48" s="51"/>
      <c r="G48" s="78"/>
      <c r="H48" s="54"/>
      <c r="I48" s="54"/>
      <c r="J48" s="54"/>
      <c r="K48" s="54"/>
      <c r="L48" s="54"/>
    </row>
    <row r="49" spans="1:12" ht="36.950000000000003" customHeight="1">
      <c r="A49" s="143"/>
      <c r="B49" s="144"/>
      <c r="C49" s="152"/>
      <c r="D49" s="145"/>
      <c r="E49" s="145"/>
      <c r="F49" s="143"/>
      <c r="G49" s="146"/>
      <c r="H49" s="147"/>
      <c r="I49" s="155"/>
      <c r="J49" s="54"/>
      <c r="K49" s="54"/>
      <c r="L49" s="54"/>
    </row>
    <row r="50" spans="1:12" ht="9.9499999999999993" customHeight="1">
      <c r="A50" s="51"/>
      <c r="B50" s="52"/>
      <c r="C50" s="51"/>
      <c r="D50" s="51"/>
      <c r="E50" s="78"/>
      <c r="F50" s="51"/>
      <c r="G50" s="78"/>
      <c r="H50" s="54"/>
      <c r="I50" s="54"/>
      <c r="J50" s="54"/>
      <c r="K50" s="54"/>
      <c r="L50" s="54"/>
    </row>
    <row r="51" spans="1:12" ht="35.1" customHeight="1">
      <c r="A51" s="143"/>
      <c r="B51" s="144"/>
      <c r="C51" s="152"/>
      <c r="D51" s="145"/>
      <c r="E51" s="145"/>
      <c r="F51" s="143"/>
      <c r="G51" s="146"/>
      <c r="H51" s="147"/>
      <c r="I51" s="155"/>
      <c r="J51" s="54"/>
      <c r="K51" s="54"/>
      <c r="L51" s="54"/>
    </row>
    <row r="52" spans="1:12" ht="9.9499999999999993" customHeight="1">
      <c r="A52" s="51"/>
      <c r="B52" s="52"/>
      <c r="C52" s="51"/>
      <c r="D52" s="51"/>
      <c r="E52" s="78"/>
      <c r="F52" s="51"/>
      <c r="G52" s="78"/>
      <c r="H52" s="54"/>
      <c r="I52" s="54"/>
      <c r="J52" s="54"/>
      <c r="K52" s="54"/>
      <c r="L52" s="54"/>
    </row>
    <row r="53" spans="1:12" ht="35.1" customHeight="1">
      <c r="A53" s="143"/>
      <c r="B53" s="144"/>
      <c r="C53" s="152"/>
      <c r="D53" s="145"/>
      <c r="E53" s="145"/>
      <c r="F53" s="143"/>
      <c r="G53" s="146"/>
      <c r="H53" s="147"/>
      <c r="I53" s="155"/>
      <c r="J53" s="54"/>
      <c r="K53" s="54"/>
      <c r="L53" s="54"/>
    </row>
    <row r="54" spans="1:12" ht="9.9499999999999993" customHeight="1">
      <c r="A54" s="51"/>
      <c r="B54" s="52"/>
      <c r="C54" s="51"/>
      <c r="D54" s="51"/>
      <c r="E54" s="78"/>
      <c r="F54" s="78"/>
      <c r="G54" s="78"/>
      <c r="H54" s="54"/>
      <c r="I54" s="54"/>
      <c r="J54" s="54"/>
      <c r="K54" s="54"/>
      <c r="L54" s="54"/>
    </row>
    <row r="55" spans="1:12" ht="9.9499999999999993" customHeight="1">
      <c r="A55" s="51"/>
      <c r="B55" s="52"/>
      <c r="C55" s="55"/>
      <c r="D55" s="55"/>
      <c r="E55" s="78"/>
      <c r="F55" s="78"/>
      <c r="G55" s="78"/>
      <c r="H55" s="54"/>
      <c r="I55" s="55"/>
      <c r="J55" s="54"/>
      <c r="K55" s="54"/>
      <c r="L55" s="54"/>
    </row>
    <row r="56" spans="1:12" ht="39.950000000000003" customHeight="1">
      <c r="A56" s="51"/>
      <c r="B56" s="52"/>
      <c r="C56" s="51"/>
      <c r="D56" s="51"/>
      <c r="E56" s="78"/>
      <c r="F56" s="54"/>
      <c r="G56" s="51"/>
      <c r="H56" s="116" t="s">
        <v>49</v>
      </c>
      <c r="I56" s="249">
        <f>SUM(I17:I54)</f>
        <v>0</v>
      </c>
      <c r="J56" s="117"/>
      <c r="K56" s="125" t="e">
        <f>+#REF!+K23+K20+K17</f>
        <v>#REF!</v>
      </c>
      <c r="L56" s="117"/>
    </row>
    <row r="57" spans="1:12" ht="39.950000000000003" hidden="1" customHeight="1">
      <c r="A57" s="51"/>
      <c r="B57" s="52"/>
      <c r="C57" s="51"/>
      <c r="D57" s="51"/>
      <c r="E57" s="78"/>
      <c r="F57" s="54"/>
      <c r="G57" s="51"/>
      <c r="H57" s="116"/>
      <c r="I57" s="132"/>
      <c r="J57" s="117"/>
      <c r="K57" s="133"/>
      <c r="L57" s="117"/>
    </row>
    <row r="58" spans="1:12" ht="30" hidden="1" customHeight="1">
      <c r="A58" s="357" t="s">
        <v>47</v>
      </c>
      <c r="B58" s="357"/>
      <c r="C58" s="51"/>
      <c r="D58" s="51"/>
      <c r="E58" s="78"/>
      <c r="F58" s="54"/>
      <c r="G58" s="51"/>
      <c r="H58" s="116"/>
      <c r="I58" s="132"/>
      <c r="J58" s="117"/>
      <c r="K58" s="133"/>
      <c r="L58" s="117"/>
    </row>
    <row r="59" spans="1:12" ht="9.9499999999999993" hidden="1" customHeight="1">
      <c r="A59" s="51"/>
      <c r="B59" s="52"/>
      <c r="C59" s="51"/>
      <c r="D59" s="51"/>
      <c r="E59" s="78"/>
      <c r="F59" s="54"/>
      <c r="G59" s="51"/>
      <c r="H59" s="116"/>
      <c r="I59" s="132"/>
      <c r="J59" s="117"/>
      <c r="K59" s="133"/>
      <c r="L59" s="117"/>
    </row>
    <row r="60" spans="1:12" ht="39.950000000000003" hidden="1" customHeight="1">
      <c r="A60" s="39"/>
      <c r="B60" s="104"/>
      <c r="C60" s="39"/>
      <c r="D60" s="39"/>
      <c r="E60" s="75"/>
      <c r="F60" s="39"/>
      <c r="G60" s="39"/>
      <c r="H60" s="40"/>
      <c r="I60" s="135"/>
      <c r="J60" s="76"/>
      <c r="K60" s="131"/>
      <c r="L60" s="117"/>
    </row>
    <row r="61" spans="1:12" ht="9.9499999999999993" hidden="1" customHeight="1">
      <c r="A61" s="51"/>
      <c r="B61" s="52"/>
      <c r="C61" s="51"/>
      <c r="D61" s="51"/>
      <c r="E61" s="78"/>
      <c r="F61" s="54"/>
      <c r="G61" s="51"/>
      <c r="H61" s="116"/>
      <c r="I61" s="132"/>
      <c r="J61" s="117"/>
      <c r="K61" s="133"/>
      <c r="L61" s="117"/>
    </row>
    <row r="62" spans="1:12" ht="39.950000000000003" hidden="1" customHeight="1">
      <c r="A62" s="51"/>
      <c r="B62" s="52"/>
      <c r="C62" s="51"/>
      <c r="D62" s="51"/>
      <c r="E62" s="78"/>
      <c r="F62" s="54"/>
      <c r="G62" s="51"/>
      <c r="H62" s="116" t="s">
        <v>49</v>
      </c>
      <c r="I62" s="125">
        <f>+I60</f>
        <v>0</v>
      </c>
      <c r="J62" s="117"/>
      <c r="K62" s="125">
        <f>+K60</f>
        <v>0</v>
      </c>
      <c r="L62" s="117"/>
    </row>
    <row r="63" spans="1:12" ht="39.950000000000003" hidden="1" customHeight="1">
      <c r="A63" s="51"/>
      <c r="B63" s="52"/>
      <c r="C63" s="51"/>
      <c r="D63" s="51"/>
      <c r="E63" s="78"/>
      <c r="F63" s="54"/>
      <c r="G63" s="51"/>
      <c r="H63" s="116"/>
      <c r="I63" s="132"/>
      <c r="J63" s="117"/>
      <c r="K63" s="133"/>
      <c r="L63" s="117"/>
    </row>
    <row r="64" spans="1:12" ht="39.950000000000003" hidden="1" customHeight="1">
      <c r="A64" s="51"/>
      <c r="B64" s="52"/>
      <c r="C64" s="51"/>
      <c r="D64" s="51"/>
      <c r="E64" s="78"/>
      <c r="F64" s="54"/>
      <c r="G64" s="51"/>
      <c r="H64" s="116"/>
      <c r="I64" s="132"/>
      <c r="J64" s="117"/>
      <c r="K64" s="133"/>
      <c r="L64" s="117"/>
    </row>
    <row r="65" spans="1:12" ht="39.950000000000003" hidden="1" customHeight="1">
      <c r="A65" s="51"/>
      <c r="B65" s="52"/>
      <c r="C65" s="51"/>
      <c r="D65" s="51"/>
      <c r="E65" s="78"/>
      <c r="F65" s="54"/>
      <c r="G65" s="51"/>
      <c r="H65" s="116"/>
      <c r="I65" s="132"/>
      <c r="J65" s="117"/>
      <c r="K65" s="133"/>
      <c r="L65" s="117"/>
    </row>
    <row r="66" spans="1:12" ht="9.9499999999999993" hidden="1" customHeight="1">
      <c r="A66" s="51"/>
      <c r="B66" s="52"/>
      <c r="C66" s="51"/>
      <c r="D66" s="51"/>
      <c r="E66" s="54"/>
      <c r="F66" s="54"/>
      <c r="G66" s="51"/>
      <c r="H66" s="118"/>
      <c r="I66" s="118"/>
      <c r="J66" s="118"/>
      <c r="K66" s="118"/>
      <c r="L66" s="118"/>
    </row>
    <row r="67" spans="1:12" ht="39.950000000000003" hidden="1" customHeight="1">
      <c r="A67" s="51"/>
      <c r="B67" s="52"/>
      <c r="C67" s="51"/>
      <c r="D67" s="51"/>
      <c r="E67" s="54"/>
      <c r="F67" s="54"/>
      <c r="G67" s="51"/>
      <c r="H67" s="116" t="s">
        <v>7</v>
      </c>
      <c r="I67" s="118"/>
      <c r="J67" s="125"/>
      <c r="K67" s="126"/>
      <c r="L67" s="126"/>
    </row>
    <row r="68" spans="1:12" ht="9.9499999999999993" customHeight="1" thickBot="1">
      <c r="A68" s="80"/>
      <c r="B68" s="52"/>
      <c r="C68" s="51"/>
      <c r="D68" s="51"/>
      <c r="E68" s="51"/>
      <c r="F68" s="51"/>
      <c r="G68" s="51"/>
      <c r="H68" s="119"/>
      <c r="I68" s="119"/>
      <c r="J68" s="119"/>
      <c r="K68" s="119"/>
      <c r="L68" s="119"/>
    </row>
    <row r="69" spans="1:12" ht="39.950000000000003" customHeight="1" thickBot="1">
      <c r="A69" s="81"/>
      <c r="B69" s="82"/>
      <c r="C69" s="83"/>
      <c r="D69" s="83"/>
      <c r="E69" s="84"/>
      <c r="F69" s="84"/>
      <c r="G69" s="374" t="s">
        <v>110</v>
      </c>
      <c r="H69" s="375"/>
      <c r="I69" s="108">
        <f>+I14+I56+I67+I62</f>
        <v>0</v>
      </c>
      <c r="J69" s="108">
        <f>+J14+J56+J67+J62</f>
        <v>0</v>
      </c>
      <c r="K69" s="134" t="e">
        <f>+K14+K56+K67-K62</f>
        <v>#REF!</v>
      </c>
      <c r="L69" s="134">
        <f>+L14+L56-L67+L62</f>
        <v>0</v>
      </c>
    </row>
    <row r="70" spans="1:12" ht="15" customHeight="1">
      <c r="E70" s="64"/>
      <c r="F70" s="64"/>
      <c r="G70" s="64"/>
      <c r="H70" s="64"/>
      <c r="I70" s="64"/>
      <c r="J70" s="64"/>
      <c r="K70" s="64"/>
      <c r="L70" s="64"/>
    </row>
    <row r="71" spans="1:12" ht="20.100000000000001" customHeight="1">
      <c r="A71" s="51"/>
      <c r="B71" s="52"/>
      <c r="C71" s="51"/>
      <c r="D71" s="51"/>
      <c r="E71" s="54"/>
      <c r="F71" s="54"/>
      <c r="G71" s="51"/>
      <c r="H71" s="68"/>
      <c r="I71" s="68"/>
      <c r="J71" s="68"/>
      <c r="K71" s="68"/>
      <c r="L71" s="68"/>
    </row>
    <row r="72" spans="1:12" ht="20.100000000000001" customHeight="1">
      <c r="A72" s="51"/>
      <c r="B72" s="52"/>
      <c r="C72" s="51"/>
      <c r="D72" s="51"/>
      <c r="E72" s="54"/>
      <c r="F72" s="54"/>
      <c r="G72" s="51"/>
      <c r="H72" s="68"/>
      <c r="I72" s="68"/>
      <c r="J72" s="68"/>
      <c r="K72" s="68"/>
      <c r="L72" s="68"/>
    </row>
    <row r="73" spans="1:12" ht="20.100000000000001" customHeight="1">
      <c r="A73" s="51"/>
      <c r="B73" s="52"/>
      <c r="C73" s="51"/>
      <c r="D73" s="51"/>
      <c r="E73" s="54"/>
      <c r="F73" s="54"/>
      <c r="G73" s="51"/>
      <c r="H73" s="68"/>
      <c r="I73" s="68"/>
      <c r="J73" s="68"/>
      <c r="K73" s="68"/>
      <c r="L73" s="68"/>
    </row>
    <row r="74" spans="1:12" ht="20.100000000000001" customHeight="1">
      <c r="E74" s="64"/>
      <c r="F74" s="64"/>
      <c r="G74" s="64"/>
      <c r="H74" s="64"/>
      <c r="I74" s="64"/>
      <c r="J74" s="64"/>
      <c r="K74" s="64"/>
      <c r="L74" s="64"/>
    </row>
    <row r="75" spans="1:12" ht="20.100000000000001" customHeight="1">
      <c r="E75" s="64"/>
      <c r="F75" s="64"/>
      <c r="G75" s="64"/>
      <c r="H75" s="64"/>
      <c r="I75" s="64"/>
      <c r="J75" s="64"/>
      <c r="K75" s="64"/>
      <c r="L75" s="64"/>
    </row>
    <row r="76" spans="1:12" ht="12" customHeight="1">
      <c r="D76" s="70" t="s">
        <v>112</v>
      </c>
      <c r="G76" s="70" t="s">
        <v>117</v>
      </c>
    </row>
    <row r="77" spans="1:12" ht="12" customHeight="1">
      <c r="D77" s="70" t="s">
        <v>78</v>
      </c>
      <c r="G77" s="70" t="s">
        <v>52</v>
      </c>
    </row>
    <row r="78" spans="1:12" ht="12" customHeight="1">
      <c r="B78" s="349"/>
      <c r="C78" s="349"/>
      <c r="D78" s="349"/>
      <c r="F78" s="64"/>
      <c r="G78" s="64"/>
      <c r="H78" s="64"/>
      <c r="I78" s="64"/>
      <c r="J78" s="64"/>
      <c r="K78" s="64"/>
      <c r="L78" s="64"/>
    </row>
    <row r="79" spans="1:12" ht="39.950000000000003" customHeight="1">
      <c r="E79" s="64"/>
      <c r="F79" s="64"/>
      <c r="G79" s="64"/>
      <c r="H79" s="64"/>
      <c r="I79" s="64"/>
      <c r="J79" s="64"/>
      <c r="K79" s="64"/>
      <c r="L79" s="64"/>
    </row>
    <row r="80" spans="1:12" ht="39.950000000000003" customHeight="1">
      <c r="E80" s="64"/>
      <c r="F80" s="64"/>
      <c r="G80" s="64"/>
      <c r="H80" s="64"/>
      <c r="I80" s="64"/>
      <c r="J80" s="64"/>
      <c r="K80" s="64"/>
      <c r="L80" s="64"/>
    </row>
    <row r="81" spans="5:12" ht="39.950000000000003" customHeight="1">
      <c r="E81" s="64"/>
      <c r="F81" s="64"/>
      <c r="G81" s="64"/>
      <c r="H81" s="64"/>
      <c r="I81" s="64"/>
      <c r="J81" s="64"/>
      <c r="K81" s="64"/>
      <c r="L81" s="64"/>
    </row>
    <row r="82" spans="5:12" ht="39.950000000000003" customHeight="1">
      <c r="E82" s="64"/>
      <c r="F82" s="64"/>
      <c r="G82" s="64"/>
      <c r="H82" s="64"/>
      <c r="I82" s="64"/>
      <c r="J82" s="64"/>
      <c r="K82" s="64"/>
      <c r="L82" s="64"/>
    </row>
    <row r="83" spans="5:12" ht="39.950000000000003" customHeight="1">
      <c r="E83" s="64"/>
      <c r="F83" s="64"/>
      <c r="G83" s="64"/>
      <c r="H83" s="64"/>
      <c r="I83" s="64"/>
      <c r="J83" s="64"/>
      <c r="K83" s="64"/>
      <c r="L83" s="64"/>
    </row>
    <row r="84" spans="5:12" ht="39.950000000000003" customHeight="1">
      <c r="E84" s="64"/>
      <c r="F84" s="64"/>
      <c r="G84" s="64"/>
      <c r="H84" s="64"/>
      <c r="I84" s="64"/>
      <c r="J84" s="64"/>
      <c r="K84" s="64"/>
      <c r="L84" s="64"/>
    </row>
    <row r="85" spans="5:12" ht="39.950000000000003" customHeight="1">
      <c r="E85" s="64"/>
      <c r="F85" s="64"/>
      <c r="G85" s="64"/>
      <c r="H85" s="64"/>
      <c r="I85" s="64"/>
      <c r="J85" s="64"/>
      <c r="K85" s="64"/>
      <c r="L85" s="64"/>
    </row>
    <row r="86" spans="5:12" ht="39.950000000000003" customHeight="1">
      <c r="E86" s="64"/>
      <c r="F86" s="64"/>
      <c r="G86" s="64"/>
      <c r="H86" s="64"/>
      <c r="I86" s="64"/>
      <c r="J86" s="64"/>
      <c r="K86" s="64"/>
      <c r="L86" s="64"/>
    </row>
    <row r="87" spans="5:12" ht="39.950000000000003" customHeight="1">
      <c r="E87" s="64"/>
      <c r="F87" s="64"/>
      <c r="G87" s="64"/>
      <c r="H87" s="64"/>
      <c r="I87" s="64"/>
      <c r="J87" s="64"/>
      <c r="K87" s="64"/>
      <c r="L87" s="64"/>
    </row>
    <row r="88" spans="5:12" ht="39.950000000000003" customHeight="1">
      <c r="E88" s="64"/>
      <c r="F88" s="64"/>
      <c r="G88" s="64"/>
      <c r="H88" s="64"/>
      <c r="I88" s="64"/>
      <c r="J88" s="64"/>
      <c r="K88" s="64"/>
      <c r="L88" s="64"/>
    </row>
    <row r="89" spans="5:12" ht="39.950000000000003" customHeight="1">
      <c r="E89" s="64"/>
      <c r="F89" s="64"/>
      <c r="G89" s="64"/>
      <c r="H89" s="64"/>
      <c r="I89" s="64"/>
      <c r="J89" s="64"/>
      <c r="K89" s="64"/>
      <c r="L89" s="64"/>
    </row>
    <row r="90" spans="5:12" ht="39.950000000000003" customHeight="1">
      <c r="E90" s="64"/>
      <c r="F90" s="64"/>
      <c r="G90" s="64"/>
      <c r="H90" s="64"/>
      <c r="I90" s="64"/>
      <c r="J90" s="64"/>
      <c r="K90" s="64"/>
      <c r="L90" s="64"/>
    </row>
    <row r="91" spans="5:12" ht="39.950000000000003" customHeight="1">
      <c r="E91" s="64"/>
      <c r="F91" s="64"/>
      <c r="G91" s="64"/>
      <c r="H91" s="64"/>
      <c r="I91" s="64"/>
      <c r="J91" s="64"/>
      <c r="K91" s="64"/>
      <c r="L91" s="64"/>
    </row>
    <row r="92" spans="5:12" ht="39.950000000000003" customHeight="1">
      <c r="E92" s="64"/>
      <c r="F92" s="64"/>
      <c r="G92" s="64"/>
      <c r="H92" s="64"/>
      <c r="I92" s="64"/>
      <c r="J92" s="64"/>
      <c r="K92" s="64"/>
      <c r="L92" s="64"/>
    </row>
    <row r="93" spans="5:12" ht="39.950000000000003" customHeight="1">
      <c r="E93" s="64"/>
      <c r="F93" s="64"/>
      <c r="G93" s="64"/>
      <c r="H93" s="64"/>
      <c r="I93" s="64"/>
      <c r="J93" s="64"/>
      <c r="K93" s="64"/>
      <c r="L93" s="64"/>
    </row>
    <row r="94" spans="5:12" ht="39.950000000000003" customHeight="1">
      <c r="E94" s="64"/>
      <c r="F94" s="64"/>
      <c r="G94" s="64"/>
      <c r="H94" s="64"/>
      <c r="I94" s="64"/>
      <c r="J94" s="64"/>
      <c r="K94" s="64"/>
      <c r="L94" s="64"/>
    </row>
    <row r="95" spans="5:12" ht="39.950000000000003" customHeight="1">
      <c r="E95" s="64"/>
      <c r="F95" s="64"/>
      <c r="G95" s="64"/>
      <c r="H95" s="64"/>
      <c r="I95" s="64"/>
      <c r="J95" s="64"/>
      <c r="K95" s="64"/>
      <c r="L95" s="64"/>
    </row>
    <row r="96" spans="5:12" ht="39.950000000000003" customHeight="1">
      <c r="E96" s="64"/>
      <c r="F96" s="64"/>
      <c r="G96" s="64"/>
      <c r="H96" s="64"/>
      <c r="I96" s="64"/>
      <c r="J96" s="64"/>
      <c r="K96" s="64"/>
      <c r="L96" s="64"/>
    </row>
    <row r="97" spans="5:12" ht="39.950000000000003" customHeight="1">
      <c r="E97" s="64"/>
      <c r="F97" s="64"/>
      <c r="G97" s="64"/>
      <c r="H97" s="64"/>
      <c r="I97" s="64"/>
      <c r="J97" s="64"/>
      <c r="K97" s="64"/>
      <c r="L97" s="64"/>
    </row>
    <row r="98" spans="5:12" ht="39.950000000000003" customHeight="1">
      <c r="E98" s="64"/>
      <c r="F98" s="64"/>
      <c r="G98" s="64"/>
      <c r="H98" s="64"/>
      <c r="I98" s="64"/>
      <c r="J98" s="64"/>
      <c r="K98" s="64"/>
      <c r="L98" s="64"/>
    </row>
    <row r="99" spans="5:12" ht="39.950000000000003" customHeight="1">
      <c r="E99" s="64"/>
      <c r="F99" s="64"/>
      <c r="G99" s="64"/>
      <c r="H99" s="64"/>
      <c r="I99" s="64"/>
      <c r="J99" s="64"/>
      <c r="K99" s="64"/>
      <c r="L99" s="64"/>
    </row>
    <row r="100" spans="5:12" ht="39.950000000000003" customHeight="1">
      <c r="E100" s="64"/>
      <c r="F100" s="64"/>
      <c r="G100" s="64"/>
      <c r="H100" s="64"/>
      <c r="I100" s="64"/>
      <c r="J100" s="64"/>
      <c r="K100" s="64"/>
      <c r="L100" s="64"/>
    </row>
    <row r="101" spans="5:12" ht="39.950000000000003" customHeight="1">
      <c r="E101" s="64"/>
      <c r="F101" s="64"/>
      <c r="G101" s="64"/>
      <c r="H101" s="64"/>
      <c r="I101" s="64"/>
      <c r="J101" s="64"/>
      <c r="K101" s="64"/>
      <c r="L101" s="64"/>
    </row>
    <row r="102" spans="5:12" ht="39.950000000000003" customHeight="1">
      <c r="E102" s="64"/>
      <c r="F102" s="64"/>
      <c r="G102" s="64"/>
      <c r="H102" s="64"/>
      <c r="I102" s="64"/>
      <c r="J102" s="64"/>
      <c r="K102" s="64"/>
      <c r="L102" s="64"/>
    </row>
    <row r="103" spans="5:12" ht="39.950000000000003" customHeight="1">
      <c r="E103" s="64"/>
      <c r="F103" s="64"/>
      <c r="G103" s="64"/>
      <c r="H103" s="64"/>
      <c r="I103" s="64"/>
      <c r="J103" s="64"/>
      <c r="K103" s="64"/>
      <c r="L103" s="64"/>
    </row>
    <row r="104" spans="5:12" ht="39.950000000000003" customHeight="1">
      <c r="E104" s="64"/>
      <c r="F104" s="64"/>
      <c r="G104" s="64"/>
      <c r="H104" s="64"/>
      <c r="I104" s="64"/>
      <c r="J104" s="64"/>
      <c r="K104" s="64"/>
      <c r="L104" s="64"/>
    </row>
    <row r="105" spans="5:12" ht="39.950000000000003" customHeight="1">
      <c r="E105" s="64"/>
      <c r="F105" s="64"/>
      <c r="G105" s="64"/>
      <c r="H105" s="64"/>
      <c r="I105" s="64"/>
      <c r="J105" s="64"/>
      <c r="K105" s="64"/>
      <c r="L105" s="64"/>
    </row>
    <row r="106" spans="5:12" ht="39.950000000000003" customHeight="1">
      <c r="E106" s="64"/>
      <c r="F106" s="64"/>
      <c r="G106" s="64"/>
      <c r="H106" s="64"/>
      <c r="I106" s="64"/>
      <c r="J106" s="64"/>
      <c r="K106" s="64"/>
      <c r="L106" s="64"/>
    </row>
    <row r="107" spans="5:12" ht="39.950000000000003" customHeight="1">
      <c r="E107" s="64"/>
      <c r="F107" s="64"/>
      <c r="G107" s="64"/>
      <c r="H107" s="64"/>
      <c r="I107" s="64"/>
      <c r="J107" s="64"/>
      <c r="K107" s="64"/>
      <c r="L107" s="64"/>
    </row>
    <row r="108" spans="5:12" ht="39.950000000000003" customHeight="1">
      <c r="E108" s="64"/>
      <c r="F108" s="64"/>
      <c r="G108" s="64"/>
      <c r="H108" s="64"/>
      <c r="I108" s="64"/>
      <c r="J108" s="64"/>
      <c r="K108" s="64"/>
      <c r="L108" s="64"/>
    </row>
    <row r="109" spans="5:12" ht="39.950000000000003" customHeight="1">
      <c r="E109" s="64"/>
      <c r="F109" s="64"/>
      <c r="G109" s="64"/>
      <c r="H109" s="64"/>
      <c r="I109" s="64"/>
      <c r="J109" s="64"/>
      <c r="K109" s="64"/>
      <c r="L109" s="64"/>
    </row>
    <row r="110" spans="5:12" ht="39.950000000000003" customHeight="1">
      <c r="E110" s="64"/>
      <c r="F110" s="64"/>
      <c r="G110" s="64"/>
      <c r="H110" s="64"/>
      <c r="I110" s="64"/>
      <c r="J110" s="64"/>
      <c r="K110" s="64"/>
      <c r="L110" s="64"/>
    </row>
    <row r="111" spans="5:12" ht="39.950000000000003" customHeight="1">
      <c r="E111" s="64"/>
      <c r="F111" s="64"/>
      <c r="G111" s="64"/>
      <c r="H111" s="64"/>
      <c r="I111" s="64"/>
      <c r="J111" s="64"/>
      <c r="K111" s="64"/>
      <c r="L111" s="64"/>
    </row>
    <row r="112" spans="5:12" ht="39.950000000000003" customHeight="1">
      <c r="E112" s="64"/>
      <c r="F112" s="64"/>
      <c r="G112" s="64"/>
      <c r="H112" s="64"/>
      <c r="I112" s="64"/>
      <c r="J112" s="64"/>
      <c r="K112" s="64"/>
      <c r="L112" s="64"/>
    </row>
    <row r="113" spans="5:12" ht="39.950000000000003" customHeight="1">
      <c r="E113" s="64"/>
      <c r="F113" s="64"/>
      <c r="G113" s="64"/>
      <c r="H113" s="64"/>
      <c r="I113" s="64"/>
      <c r="J113" s="64"/>
      <c r="K113" s="64"/>
      <c r="L113" s="64"/>
    </row>
    <row r="114" spans="5:12" ht="39.950000000000003" customHeight="1">
      <c r="E114" s="64"/>
      <c r="F114" s="64"/>
      <c r="G114" s="64"/>
      <c r="H114" s="64"/>
      <c r="I114" s="64"/>
      <c r="J114" s="64"/>
      <c r="K114" s="64"/>
      <c r="L114" s="64"/>
    </row>
    <row r="115" spans="5:12" ht="39.950000000000003" customHeight="1">
      <c r="E115" s="64"/>
      <c r="F115" s="64"/>
      <c r="G115" s="64"/>
      <c r="H115" s="64"/>
      <c r="I115" s="64"/>
      <c r="J115" s="64"/>
      <c r="K115" s="64"/>
      <c r="L115" s="64"/>
    </row>
    <row r="116" spans="5:12" ht="39.950000000000003" customHeight="1">
      <c r="E116" s="64"/>
      <c r="F116" s="64"/>
      <c r="G116" s="64"/>
      <c r="H116" s="64"/>
      <c r="I116" s="64"/>
      <c r="J116" s="64"/>
      <c r="K116" s="64"/>
      <c r="L116" s="64"/>
    </row>
    <row r="117" spans="5:12" ht="39.950000000000003" customHeight="1">
      <c r="E117" s="64"/>
      <c r="F117" s="64"/>
      <c r="G117" s="64"/>
      <c r="H117" s="64"/>
      <c r="I117" s="64"/>
      <c r="J117" s="64"/>
      <c r="K117" s="64"/>
      <c r="L117" s="64"/>
    </row>
    <row r="118" spans="5:12" ht="39.950000000000003" customHeight="1">
      <c r="E118" s="64"/>
      <c r="F118" s="64"/>
      <c r="G118" s="64"/>
      <c r="H118" s="64"/>
      <c r="I118" s="64"/>
      <c r="J118" s="64"/>
      <c r="K118" s="64"/>
      <c r="L118" s="64"/>
    </row>
    <row r="119" spans="5:12" ht="39.950000000000003" customHeight="1">
      <c r="E119" s="64"/>
      <c r="F119" s="64"/>
      <c r="G119" s="64"/>
      <c r="H119" s="64"/>
      <c r="I119" s="64"/>
      <c r="J119" s="64"/>
      <c r="K119" s="64"/>
      <c r="L119" s="64"/>
    </row>
    <row r="120" spans="5:12" ht="39.950000000000003" customHeight="1">
      <c r="E120" s="64"/>
      <c r="F120" s="64"/>
      <c r="G120" s="64"/>
      <c r="H120" s="64"/>
      <c r="I120" s="64"/>
      <c r="J120" s="64"/>
      <c r="K120" s="64"/>
      <c r="L120" s="64"/>
    </row>
    <row r="121" spans="5:12" ht="39.950000000000003" customHeight="1">
      <c r="E121" s="64"/>
      <c r="F121" s="64"/>
      <c r="G121" s="64"/>
      <c r="H121" s="64"/>
      <c r="I121" s="64"/>
      <c r="J121" s="64"/>
      <c r="K121" s="64"/>
      <c r="L121" s="64"/>
    </row>
    <row r="122" spans="5:12" ht="39.950000000000003" customHeight="1">
      <c r="E122" s="64"/>
      <c r="F122" s="64"/>
      <c r="G122" s="64"/>
      <c r="H122" s="64"/>
      <c r="I122" s="64"/>
      <c r="J122" s="64"/>
      <c r="K122" s="64"/>
      <c r="L122" s="64"/>
    </row>
    <row r="123" spans="5:12" ht="39.950000000000003" customHeight="1">
      <c r="E123" s="64"/>
      <c r="F123" s="64"/>
      <c r="G123" s="64"/>
      <c r="H123" s="64"/>
      <c r="I123" s="64"/>
      <c r="J123" s="64"/>
      <c r="K123" s="64"/>
      <c r="L123" s="64"/>
    </row>
    <row r="124" spans="5:12" ht="39.950000000000003" customHeight="1">
      <c r="E124" s="64"/>
      <c r="F124" s="64"/>
      <c r="G124" s="64"/>
      <c r="H124" s="64"/>
      <c r="I124" s="64"/>
      <c r="J124" s="64"/>
      <c r="K124" s="64"/>
      <c r="L124" s="64"/>
    </row>
    <row r="125" spans="5:12" ht="39.950000000000003" customHeight="1">
      <c r="E125" s="64"/>
      <c r="F125" s="64"/>
      <c r="G125" s="64"/>
      <c r="H125" s="64"/>
      <c r="I125" s="64"/>
      <c r="J125" s="64"/>
      <c r="K125" s="64"/>
      <c r="L125" s="64"/>
    </row>
    <row r="126" spans="5:12" ht="39.950000000000003" customHeight="1">
      <c r="E126" s="64"/>
      <c r="F126" s="64"/>
      <c r="G126" s="64"/>
      <c r="H126" s="64"/>
      <c r="I126" s="64"/>
      <c r="J126" s="64"/>
      <c r="K126" s="64"/>
      <c r="L126" s="64"/>
    </row>
    <row r="127" spans="5:12" ht="39.950000000000003" customHeight="1">
      <c r="E127" s="64"/>
      <c r="F127" s="64"/>
      <c r="G127" s="64"/>
      <c r="H127" s="64"/>
      <c r="I127" s="64"/>
      <c r="J127" s="64"/>
      <c r="K127" s="64"/>
      <c r="L127" s="64"/>
    </row>
    <row r="128" spans="5:12" ht="39.950000000000003" customHeight="1">
      <c r="E128" s="64"/>
      <c r="F128" s="64"/>
      <c r="G128" s="64"/>
      <c r="H128" s="64"/>
      <c r="I128" s="64"/>
      <c r="J128" s="64"/>
      <c r="K128" s="64"/>
      <c r="L128" s="64"/>
    </row>
    <row r="129" spans="5:12" ht="39.950000000000003" customHeight="1">
      <c r="E129" s="64"/>
      <c r="F129" s="64"/>
      <c r="G129" s="64"/>
      <c r="H129" s="64"/>
      <c r="I129" s="64"/>
      <c r="J129" s="64"/>
      <c r="K129" s="64"/>
      <c r="L129" s="64"/>
    </row>
    <row r="130" spans="5:12" ht="39.950000000000003" customHeight="1">
      <c r="E130" s="64"/>
      <c r="F130" s="64"/>
      <c r="G130" s="64"/>
      <c r="H130" s="64"/>
      <c r="I130" s="64"/>
      <c r="J130" s="64"/>
      <c r="K130" s="64"/>
      <c r="L130" s="64"/>
    </row>
    <row r="131" spans="5:12" ht="39.950000000000003" customHeight="1">
      <c r="E131" s="64"/>
      <c r="F131" s="64"/>
      <c r="G131" s="64"/>
      <c r="H131" s="64"/>
      <c r="I131" s="64"/>
      <c r="J131" s="64"/>
      <c r="K131" s="64"/>
      <c r="L131" s="64"/>
    </row>
    <row r="132" spans="5:12" ht="39.950000000000003" customHeight="1">
      <c r="E132" s="64"/>
      <c r="F132" s="64"/>
      <c r="G132" s="64"/>
      <c r="H132" s="64"/>
      <c r="I132" s="64"/>
      <c r="J132" s="64"/>
      <c r="K132" s="64"/>
      <c r="L132" s="64"/>
    </row>
    <row r="133" spans="5:12" ht="39.950000000000003" customHeight="1">
      <c r="E133" s="64"/>
      <c r="F133" s="64"/>
      <c r="G133" s="64"/>
      <c r="H133" s="64"/>
      <c r="I133" s="64"/>
      <c r="J133" s="64"/>
      <c r="K133" s="64"/>
      <c r="L133" s="64"/>
    </row>
    <row r="134" spans="5:12" ht="39.950000000000003" customHeight="1">
      <c r="E134" s="64"/>
      <c r="F134" s="64"/>
      <c r="G134" s="64"/>
      <c r="H134" s="64"/>
      <c r="I134" s="64"/>
      <c r="J134" s="64"/>
      <c r="K134" s="64"/>
      <c r="L134" s="64"/>
    </row>
    <row r="135" spans="5:12" ht="39.950000000000003" customHeight="1">
      <c r="E135" s="64"/>
      <c r="F135" s="64"/>
      <c r="G135" s="64"/>
      <c r="H135" s="64"/>
      <c r="I135" s="64"/>
      <c r="J135" s="64"/>
      <c r="K135" s="64"/>
      <c r="L135" s="64"/>
    </row>
    <row r="136" spans="5:12" ht="39.950000000000003" customHeight="1">
      <c r="E136" s="64"/>
      <c r="F136" s="64"/>
      <c r="G136" s="64"/>
      <c r="H136" s="64"/>
      <c r="I136" s="64"/>
      <c r="J136" s="64"/>
      <c r="K136" s="64"/>
      <c r="L136" s="64"/>
    </row>
    <row r="137" spans="5:12" ht="39.950000000000003" customHeight="1">
      <c r="E137" s="64"/>
      <c r="F137" s="64"/>
      <c r="G137" s="64"/>
      <c r="H137" s="64"/>
      <c r="I137" s="64"/>
      <c r="J137" s="64"/>
      <c r="K137" s="64"/>
      <c r="L137" s="64"/>
    </row>
    <row r="138" spans="5:12" ht="39.950000000000003" customHeight="1">
      <c r="E138" s="64"/>
      <c r="F138" s="64"/>
      <c r="G138" s="64"/>
      <c r="H138" s="64"/>
      <c r="I138" s="64"/>
      <c r="J138" s="64"/>
      <c r="K138" s="64"/>
      <c r="L138" s="64"/>
    </row>
    <row r="139" spans="5:12" ht="39.950000000000003" customHeight="1">
      <c r="E139" s="64"/>
      <c r="F139" s="64"/>
      <c r="G139" s="64"/>
      <c r="H139" s="64"/>
      <c r="I139" s="64"/>
      <c r="J139" s="64"/>
      <c r="K139" s="64"/>
      <c r="L139" s="64"/>
    </row>
    <row r="140" spans="5:12" ht="39.950000000000003" customHeight="1">
      <c r="E140" s="64"/>
      <c r="F140" s="64"/>
      <c r="G140" s="64"/>
      <c r="H140" s="64"/>
      <c r="I140" s="64"/>
      <c r="J140" s="64"/>
      <c r="K140" s="64"/>
      <c r="L140" s="64"/>
    </row>
    <row r="141" spans="5:12" ht="39.950000000000003" customHeight="1">
      <c r="E141" s="64"/>
      <c r="F141" s="64"/>
      <c r="G141" s="64"/>
      <c r="H141" s="64"/>
      <c r="I141" s="64"/>
      <c r="J141" s="64"/>
      <c r="K141" s="64"/>
      <c r="L141" s="64"/>
    </row>
    <row r="142" spans="5:12" ht="39.950000000000003" customHeight="1">
      <c r="E142" s="64"/>
      <c r="F142" s="64"/>
      <c r="G142" s="64"/>
      <c r="H142" s="64"/>
      <c r="I142" s="64"/>
      <c r="J142" s="64"/>
      <c r="K142" s="64"/>
      <c r="L142" s="64"/>
    </row>
    <row r="143" spans="5:12" ht="39.950000000000003" customHeight="1">
      <c r="E143" s="64"/>
      <c r="F143" s="64"/>
      <c r="G143" s="64"/>
      <c r="H143" s="64"/>
      <c r="I143" s="64"/>
      <c r="J143" s="64"/>
      <c r="K143" s="64"/>
      <c r="L143" s="64"/>
    </row>
    <row r="144" spans="5:12" ht="39.950000000000003" customHeight="1">
      <c r="E144" s="64"/>
      <c r="F144" s="64"/>
      <c r="G144" s="64"/>
      <c r="H144" s="64"/>
      <c r="I144" s="64"/>
      <c r="J144" s="64"/>
      <c r="K144" s="64"/>
      <c r="L144" s="64"/>
    </row>
    <row r="145" spans="5:12" ht="39.950000000000003" customHeight="1">
      <c r="E145" s="64"/>
      <c r="F145" s="64"/>
      <c r="G145" s="64"/>
      <c r="H145" s="64"/>
      <c r="I145" s="64"/>
      <c r="J145" s="64"/>
      <c r="K145" s="64"/>
      <c r="L145" s="64"/>
    </row>
    <row r="146" spans="5:12" ht="39.950000000000003" customHeight="1">
      <c r="E146" s="64"/>
      <c r="F146" s="64"/>
      <c r="G146" s="64"/>
      <c r="H146" s="64"/>
      <c r="I146" s="64"/>
      <c r="J146" s="64"/>
      <c r="K146" s="64"/>
      <c r="L146" s="64"/>
    </row>
    <row r="147" spans="5:12" ht="39.950000000000003" customHeight="1">
      <c r="E147" s="64"/>
      <c r="F147" s="64"/>
      <c r="G147" s="64"/>
      <c r="H147" s="64"/>
      <c r="I147" s="64"/>
      <c r="J147" s="64"/>
      <c r="K147" s="64"/>
      <c r="L147" s="64"/>
    </row>
    <row r="148" spans="5:12" ht="39.950000000000003" customHeight="1">
      <c r="E148" s="64"/>
      <c r="F148" s="64"/>
      <c r="G148" s="64"/>
      <c r="H148" s="64"/>
      <c r="I148" s="64"/>
      <c r="J148" s="64"/>
      <c r="K148" s="64"/>
      <c r="L148" s="64"/>
    </row>
    <row r="149" spans="5:12" ht="39.950000000000003" customHeight="1">
      <c r="E149" s="64"/>
      <c r="F149" s="64"/>
      <c r="G149" s="64"/>
      <c r="H149" s="64"/>
      <c r="I149" s="64"/>
      <c r="J149" s="64"/>
      <c r="K149" s="64"/>
      <c r="L149" s="64"/>
    </row>
    <row r="150" spans="5:12" ht="39.950000000000003" customHeight="1">
      <c r="E150" s="64"/>
      <c r="F150" s="64"/>
      <c r="G150" s="64"/>
      <c r="H150" s="64"/>
      <c r="I150" s="64"/>
      <c r="J150" s="64"/>
      <c r="K150" s="64"/>
      <c r="L150" s="64"/>
    </row>
    <row r="151" spans="5:12" ht="39.950000000000003" customHeight="1">
      <c r="E151" s="64"/>
      <c r="F151" s="64"/>
      <c r="G151" s="64"/>
      <c r="H151" s="64"/>
      <c r="I151" s="64"/>
      <c r="J151" s="64"/>
      <c r="K151" s="64"/>
      <c r="L151" s="64"/>
    </row>
    <row r="152" spans="5:12" ht="39.950000000000003" customHeight="1">
      <c r="E152" s="64"/>
      <c r="F152" s="64"/>
      <c r="G152" s="64"/>
      <c r="H152" s="64"/>
      <c r="I152" s="64"/>
      <c r="J152" s="64"/>
      <c r="K152" s="64"/>
      <c r="L152" s="64"/>
    </row>
    <row r="153" spans="5:12" ht="39.950000000000003" customHeight="1">
      <c r="E153" s="64"/>
      <c r="F153" s="64"/>
      <c r="G153" s="64"/>
      <c r="H153" s="64"/>
      <c r="I153" s="64"/>
      <c r="J153" s="64"/>
      <c r="K153" s="64"/>
      <c r="L153" s="64"/>
    </row>
    <row r="154" spans="5:12" ht="39.950000000000003" customHeight="1">
      <c r="E154" s="64"/>
      <c r="F154" s="64"/>
      <c r="G154" s="64"/>
      <c r="H154" s="64"/>
      <c r="I154" s="64"/>
      <c r="J154" s="64"/>
      <c r="K154" s="64"/>
      <c r="L154" s="64"/>
    </row>
    <row r="155" spans="5:12" ht="39.950000000000003" customHeight="1">
      <c r="E155" s="64"/>
      <c r="F155" s="64"/>
      <c r="G155" s="64"/>
      <c r="H155" s="64"/>
      <c r="I155" s="64"/>
      <c r="J155" s="64"/>
      <c r="K155" s="64"/>
      <c r="L155" s="64"/>
    </row>
    <row r="156" spans="5:12" ht="39.950000000000003" customHeight="1">
      <c r="E156" s="64"/>
      <c r="F156" s="64"/>
      <c r="G156" s="64"/>
      <c r="H156" s="64"/>
      <c r="I156" s="64"/>
      <c r="J156" s="64"/>
      <c r="K156" s="64"/>
      <c r="L156" s="64"/>
    </row>
    <row r="157" spans="5:12" ht="39.950000000000003" customHeight="1">
      <c r="E157" s="64"/>
      <c r="F157" s="64"/>
      <c r="G157" s="64"/>
      <c r="H157" s="64"/>
      <c r="I157" s="64"/>
      <c r="J157" s="64"/>
      <c r="K157" s="64"/>
      <c r="L157" s="64"/>
    </row>
    <row r="158" spans="5:12" ht="39.950000000000003" customHeight="1">
      <c r="E158" s="64"/>
      <c r="F158" s="64"/>
      <c r="G158" s="64"/>
      <c r="H158" s="64"/>
      <c r="I158" s="64"/>
      <c r="J158" s="64"/>
      <c r="K158" s="64"/>
      <c r="L158" s="64"/>
    </row>
    <row r="159" spans="5:12" ht="39.950000000000003" customHeight="1">
      <c r="E159" s="64"/>
      <c r="F159" s="64"/>
      <c r="G159" s="64"/>
      <c r="H159" s="64"/>
      <c r="I159" s="64"/>
      <c r="J159" s="64"/>
      <c r="K159" s="64"/>
      <c r="L159" s="64"/>
    </row>
    <row r="160" spans="5:12" ht="39.950000000000003" customHeight="1">
      <c r="E160" s="64"/>
      <c r="F160" s="64"/>
      <c r="G160" s="64"/>
      <c r="H160" s="64"/>
      <c r="I160" s="64"/>
      <c r="J160" s="64"/>
      <c r="K160" s="64"/>
      <c r="L160" s="64"/>
    </row>
    <row r="161" spans="5:12" ht="39.950000000000003" customHeight="1">
      <c r="E161" s="64"/>
      <c r="F161" s="64"/>
      <c r="G161" s="64"/>
      <c r="H161" s="64"/>
      <c r="I161" s="64"/>
      <c r="J161" s="64"/>
      <c r="K161" s="64"/>
      <c r="L161" s="64"/>
    </row>
    <row r="162" spans="5:12" ht="39.950000000000003" customHeight="1">
      <c r="E162" s="64"/>
      <c r="F162" s="64"/>
      <c r="G162" s="64"/>
      <c r="H162" s="64"/>
      <c r="I162" s="64"/>
      <c r="J162" s="64"/>
      <c r="K162" s="64"/>
      <c r="L162" s="64"/>
    </row>
    <row r="163" spans="5:12" ht="39.950000000000003" customHeight="1">
      <c r="E163" s="64"/>
      <c r="F163" s="64"/>
      <c r="G163" s="64"/>
      <c r="H163" s="64"/>
      <c r="I163" s="64"/>
      <c r="J163" s="64"/>
      <c r="K163" s="64"/>
      <c r="L163" s="64"/>
    </row>
    <row r="164" spans="5:12" ht="39.950000000000003" customHeight="1">
      <c r="E164" s="64"/>
      <c r="F164" s="64"/>
      <c r="G164" s="64"/>
      <c r="H164" s="64"/>
      <c r="I164" s="64"/>
      <c r="J164" s="64"/>
      <c r="K164" s="64"/>
      <c r="L164" s="64"/>
    </row>
    <row r="165" spans="5:12" ht="39.950000000000003" customHeight="1">
      <c r="E165" s="64"/>
      <c r="F165" s="64"/>
      <c r="G165" s="64"/>
      <c r="H165" s="64"/>
      <c r="I165" s="64"/>
      <c r="J165" s="64"/>
      <c r="K165" s="64"/>
      <c r="L165" s="64"/>
    </row>
    <row r="166" spans="5:12" ht="39.950000000000003" customHeight="1">
      <c r="E166" s="64"/>
      <c r="F166" s="64"/>
      <c r="G166" s="64"/>
      <c r="H166" s="64"/>
      <c r="I166" s="64"/>
      <c r="J166" s="64"/>
      <c r="K166" s="64"/>
      <c r="L166" s="64"/>
    </row>
    <row r="167" spans="5:12" ht="39.950000000000003" customHeight="1">
      <c r="E167" s="64"/>
      <c r="F167" s="64"/>
      <c r="G167" s="64"/>
      <c r="H167" s="64"/>
      <c r="I167" s="64"/>
      <c r="J167" s="64"/>
      <c r="K167" s="64"/>
      <c r="L167" s="64"/>
    </row>
    <row r="168" spans="5:12" ht="39.950000000000003" customHeight="1">
      <c r="E168" s="64"/>
      <c r="F168" s="64"/>
      <c r="G168" s="64"/>
      <c r="H168" s="64"/>
      <c r="I168" s="64"/>
      <c r="J168" s="64"/>
      <c r="K168" s="64"/>
      <c r="L168" s="64"/>
    </row>
    <row r="169" spans="5:12" ht="39.950000000000003" customHeight="1">
      <c r="E169" s="64"/>
      <c r="F169" s="64"/>
      <c r="G169" s="64"/>
      <c r="H169" s="64"/>
      <c r="I169" s="64"/>
      <c r="J169" s="64"/>
      <c r="K169" s="64"/>
      <c r="L169" s="64"/>
    </row>
    <row r="170" spans="5:12" ht="39.950000000000003" customHeight="1">
      <c r="E170" s="64"/>
      <c r="F170" s="64"/>
      <c r="G170" s="64"/>
      <c r="H170" s="64"/>
      <c r="I170" s="64"/>
      <c r="J170" s="64"/>
      <c r="K170" s="64"/>
      <c r="L170" s="64"/>
    </row>
    <row r="171" spans="5:12" ht="39.950000000000003" customHeight="1">
      <c r="E171" s="64"/>
      <c r="F171" s="64"/>
      <c r="G171" s="64"/>
      <c r="H171" s="64"/>
      <c r="I171" s="64"/>
      <c r="J171" s="64"/>
      <c r="K171" s="64"/>
      <c r="L171" s="64"/>
    </row>
    <row r="172" spans="5:12" ht="39.950000000000003" customHeight="1">
      <c r="E172" s="64"/>
      <c r="F172" s="64"/>
      <c r="G172" s="64"/>
      <c r="H172" s="64"/>
      <c r="I172" s="64"/>
      <c r="J172" s="64"/>
      <c r="K172" s="64"/>
      <c r="L172" s="64"/>
    </row>
    <row r="173" spans="5:12" ht="39.950000000000003" customHeight="1">
      <c r="E173" s="64"/>
      <c r="F173" s="64"/>
      <c r="G173" s="64"/>
      <c r="H173" s="64"/>
      <c r="I173" s="64"/>
      <c r="J173" s="64"/>
      <c r="K173" s="64"/>
      <c r="L173" s="64"/>
    </row>
    <row r="174" spans="5:12" ht="39.950000000000003" customHeight="1">
      <c r="E174" s="64"/>
      <c r="F174" s="64"/>
      <c r="G174" s="64"/>
      <c r="H174" s="64"/>
      <c r="I174" s="64"/>
      <c r="J174" s="64"/>
      <c r="K174" s="64"/>
      <c r="L174" s="64"/>
    </row>
    <row r="175" spans="5:12" ht="39.950000000000003" customHeight="1">
      <c r="E175" s="64"/>
      <c r="F175" s="64"/>
      <c r="G175" s="64"/>
      <c r="H175" s="64"/>
      <c r="I175" s="64"/>
      <c r="J175" s="64"/>
      <c r="K175" s="64"/>
      <c r="L175" s="64"/>
    </row>
    <row r="176" spans="5:12" ht="39.950000000000003" customHeight="1">
      <c r="E176" s="64"/>
      <c r="F176" s="64"/>
      <c r="G176" s="64"/>
      <c r="H176" s="64"/>
      <c r="I176" s="64"/>
      <c r="J176" s="64"/>
      <c r="K176" s="64"/>
      <c r="L176" s="64"/>
    </row>
    <row r="177" spans="5:12" ht="39.950000000000003" customHeight="1">
      <c r="E177" s="64"/>
      <c r="F177" s="64"/>
      <c r="G177" s="64"/>
      <c r="H177" s="64"/>
      <c r="I177" s="64"/>
      <c r="J177" s="64"/>
      <c r="K177" s="64"/>
      <c r="L177" s="64"/>
    </row>
    <row r="178" spans="5:12" ht="39.950000000000003" customHeight="1">
      <c r="E178" s="64"/>
      <c r="F178" s="64"/>
      <c r="G178" s="64"/>
      <c r="H178" s="64"/>
      <c r="I178" s="64"/>
      <c r="J178" s="64"/>
      <c r="K178" s="64"/>
      <c r="L178" s="64"/>
    </row>
    <row r="179" spans="5:12" ht="39.950000000000003" customHeight="1">
      <c r="E179" s="64"/>
      <c r="F179" s="64"/>
      <c r="G179" s="64"/>
      <c r="H179" s="64"/>
      <c r="I179" s="64"/>
      <c r="J179" s="64"/>
      <c r="K179" s="64"/>
      <c r="L179" s="64"/>
    </row>
    <row r="180" spans="5:12" ht="39.950000000000003" customHeight="1">
      <c r="E180" s="64"/>
      <c r="F180" s="64"/>
      <c r="G180" s="64"/>
      <c r="H180" s="64"/>
      <c r="I180" s="64"/>
      <c r="J180" s="64"/>
      <c r="K180" s="64"/>
      <c r="L180" s="64"/>
    </row>
    <row r="181" spans="5:12" ht="39.950000000000003" customHeight="1">
      <c r="E181" s="64"/>
      <c r="F181" s="64"/>
      <c r="G181" s="64"/>
      <c r="H181" s="64"/>
      <c r="I181" s="64"/>
      <c r="J181" s="64"/>
      <c r="K181" s="64"/>
      <c r="L181" s="64"/>
    </row>
    <row r="182" spans="5:12" ht="39.950000000000003" customHeight="1">
      <c r="E182" s="64"/>
      <c r="F182" s="64"/>
      <c r="G182" s="64"/>
      <c r="H182" s="64"/>
      <c r="I182" s="64"/>
      <c r="J182" s="64"/>
      <c r="K182" s="64"/>
      <c r="L182" s="64"/>
    </row>
    <row r="183" spans="5:12" ht="39.950000000000003" customHeight="1">
      <c r="E183" s="64"/>
      <c r="F183" s="64"/>
      <c r="G183" s="64"/>
      <c r="H183" s="64"/>
      <c r="I183" s="64"/>
      <c r="J183" s="64"/>
      <c r="K183" s="64"/>
      <c r="L183" s="64"/>
    </row>
    <row r="184" spans="5:12" ht="39.950000000000003" customHeight="1">
      <c r="E184" s="64"/>
      <c r="F184" s="64"/>
      <c r="G184" s="64"/>
      <c r="H184" s="64"/>
      <c r="I184" s="64"/>
      <c r="J184" s="64"/>
      <c r="K184" s="64"/>
      <c r="L184" s="64"/>
    </row>
    <row r="185" spans="5:12" ht="39.950000000000003" customHeight="1">
      <c r="E185" s="64"/>
      <c r="F185" s="64"/>
      <c r="G185" s="64"/>
      <c r="H185" s="64"/>
      <c r="I185" s="64"/>
      <c r="J185" s="64"/>
      <c r="K185" s="64"/>
      <c r="L185" s="64"/>
    </row>
    <row r="186" spans="5:12" ht="39.950000000000003" customHeight="1">
      <c r="E186" s="64"/>
      <c r="F186" s="64"/>
      <c r="G186" s="64"/>
      <c r="H186" s="64"/>
      <c r="I186" s="64"/>
      <c r="J186" s="64"/>
      <c r="K186" s="64"/>
      <c r="L186" s="64"/>
    </row>
    <row r="187" spans="5:12" ht="39.950000000000003" customHeight="1">
      <c r="E187" s="64"/>
      <c r="F187" s="64"/>
      <c r="G187" s="64"/>
      <c r="H187" s="64"/>
      <c r="I187" s="64"/>
      <c r="J187" s="64"/>
      <c r="K187" s="64"/>
      <c r="L187" s="64"/>
    </row>
    <row r="188" spans="5:12" ht="39.950000000000003" customHeight="1">
      <c r="E188" s="64"/>
      <c r="F188" s="64"/>
      <c r="G188" s="64"/>
      <c r="H188" s="64"/>
      <c r="I188" s="64"/>
      <c r="J188" s="64"/>
      <c r="K188" s="64"/>
      <c r="L188" s="64"/>
    </row>
    <row r="189" spans="5:12" ht="39.950000000000003" customHeight="1">
      <c r="E189" s="64"/>
      <c r="F189" s="64"/>
      <c r="G189" s="64"/>
      <c r="H189" s="64"/>
      <c r="I189" s="64"/>
      <c r="J189" s="64"/>
      <c r="K189" s="64"/>
      <c r="L189" s="64"/>
    </row>
    <row r="190" spans="5:12" ht="39.950000000000003" customHeight="1">
      <c r="E190" s="64"/>
      <c r="F190" s="64"/>
      <c r="G190" s="64"/>
      <c r="H190" s="64"/>
      <c r="I190" s="64"/>
      <c r="J190" s="64"/>
      <c r="K190" s="64"/>
      <c r="L190" s="64"/>
    </row>
    <row r="191" spans="5:12" ht="39.950000000000003" customHeight="1">
      <c r="E191" s="64"/>
      <c r="F191" s="64"/>
      <c r="G191" s="64"/>
      <c r="H191" s="64"/>
      <c r="I191" s="64"/>
      <c r="J191" s="64"/>
      <c r="K191" s="64"/>
      <c r="L191" s="64"/>
    </row>
    <row r="192" spans="5:12" ht="39.950000000000003" customHeight="1">
      <c r="E192" s="64"/>
      <c r="F192" s="64"/>
      <c r="G192" s="64"/>
      <c r="H192" s="64"/>
      <c r="I192" s="64"/>
      <c r="J192" s="64"/>
      <c r="K192" s="64"/>
      <c r="L192" s="64"/>
    </row>
    <row r="193" spans="5:12" ht="39.950000000000003" customHeight="1">
      <c r="E193" s="64"/>
      <c r="F193" s="64"/>
      <c r="G193" s="64"/>
      <c r="H193" s="64"/>
      <c r="I193" s="64"/>
      <c r="J193" s="64"/>
      <c r="K193" s="64"/>
      <c r="L193" s="64"/>
    </row>
    <row r="194" spans="5:12" ht="39.950000000000003" customHeight="1">
      <c r="E194" s="64"/>
      <c r="F194" s="64"/>
      <c r="G194" s="64"/>
      <c r="H194" s="64"/>
      <c r="I194" s="64"/>
      <c r="J194" s="64"/>
      <c r="K194" s="64"/>
      <c r="L194" s="64"/>
    </row>
    <row r="195" spans="5:12" ht="39.950000000000003" customHeight="1">
      <c r="E195" s="64"/>
      <c r="F195" s="64"/>
      <c r="G195" s="64"/>
      <c r="H195" s="64"/>
      <c r="I195" s="64"/>
      <c r="J195" s="64"/>
      <c r="K195" s="64"/>
      <c r="L195" s="64"/>
    </row>
    <row r="196" spans="5:12" ht="39.950000000000003" customHeight="1">
      <c r="E196" s="64"/>
      <c r="F196" s="64"/>
      <c r="G196" s="64"/>
      <c r="H196" s="64"/>
      <c r="I196" s="64"/>
      <c r="J196" s="64"/>
      <c r="K196" s="64"/>
      <c r="L196" s="64"/>
    </row>
    <row r="197" spans="5:12" ht="39.950000000000003" customHeight="1">
      <c r="E197" s="64"/>
      <c r="F197" s="64"/>
      <c r="G197" s="64"/>
      <c r="H197" s="64"/>
      <c r="I197" s="64"/>
      <c r="J197" s="64"/>
      <c r="K197" s="64"/>
      <c r="L197" s="64"/>
    </row>
    <row r="198" spans="5:12" ht="39.950000000000003" customHeight="1">
      <c r="E198" s="64"/>
      <c r="F198" s="64"/>
      <c r="G198" s="64"/>
      <c r="H198" s="64"/>
      <c r="I198" s="64"/>
      <c r="J198" s="64"/>
      <c r="K198" s="64"/>
      <c r="L198" s="64"/>
    </row>
    <row r="199" spans="5:12" ht="39.950000000000003" customHeight="1">
      <c r="E199" s="64"/>
      <c r="F199" s="64"/>
      <c r="G199" s="64"/>
      <c r="H199" s="64"/>
      <c r="I199" s="64"/>
      <c r="J199" s="64"/>
      <c r="K199" s="64"/>
      <c r="L199" s="64"/>
    </row>
    <row r="200" spans="5:12" ht="39.950000000000003" customHeight="1">
      <c r="E200" s="64"/>
      <c r="F200" s="64"/>
      <c r="G200" s="64"/>
      <c r="H200" s="64"/>
      <c r="I200" s="64"/>
      <c r="J200" s="64"/>
      <c r="K200" s="64"/>
      <c r="L200" s="64"/>
    </row>
    <row r="201" spans="5:12" ht="39.950000000000003" customHeight="1">
      <c r="E201" s="64"/>
      <c r="F201" s="64"/>
      <c r="G201" s="64"/>
      <c r="H201" s="64"/>
      <c r="I201" s="64"/>
      <c r="J201" s="64"/>
      <c r="K201" s="64"/>
      <c r="L201" s="64"/>
    </row>
    <row r="202" spans="5:12" ht="39.950000000000003" customHeight="1">
      <c r="E202" s="64"/>
      <c r="F202" s="64"/>
      <c r="G202" s="64"/>
      <c r="H202" s="64"/>
      <c r="I202" s="64"/>
      <c r="J202" s="64"/>
      <c r="K202" s="64"/>
      <c r="L202" s="64"/>
    </row>
    <row r="203" spans="5:12" ht="39.950000000000003" customHeight="1">
      <c r="E203" s="64"/>
      <c r="F203" s="64"/>
      <c r="G203" s="64"/>
      <c r="H203" s="64"/>
      <c r="I203" s="64"/>
      <c r="J203" s="64"/>
      <c r="K203" s="64"/>
      <c r="L203" s="64"/>
    </row>
    <row r="204" spans="5:12" ht="39.950000000000003" customHeight="1">
      <c r="E204" s="64"/>
      <c r="F204" s="64"/>
      <c r="G204" s="64"/>
      <c r="H204" s="64"/>
      <c r="I204" s="64"/>
      <c r="J204" s="64"/>
      <c r="K204" s="64"/>
      <c r="L204" s="64"/>
    </row>
    <row r="205" spans="5:12" ht="39.950000000000003" customHeight="1">
      <c r="E205" s="64"/>
      <c r="F205" s="64"/>
      <c r="G205" s="64"/>
      <c r="H205" s="64"/>
      <c r="I205" s="64"/>
      <c r="J205" s="64"/>
      <c r="K205" s="64"/>
      <c r="L205" s="64"/>
    </row>
    <row r="206" spans="5:12" ht="39.950000000000003" customHeight="1">
      <c r="E206" s="64"/>
      <c r="F206" s="64"/>
      <c r="G206" s="64"/>
      <c r="H206" s="64"/>
      <c r="I206" s="64"/>
      <c r="J206" s="64"/>
      <c r="K206" s="64"/>
      <c r="L206" s="64"/>
    </row>
    <row r="207" spans="5:12" ht="39.950000000000003" customHeight="1">
      <c r="E207" s="64"/>
      <c r="F207" s="64"/>
      <c r="G207" s="64"/>
      <c r="H207" s="64"/>
      <c r="I207" s="64"/>
      <c r="J207" s="64"/>
      <c r="K207" s="64"/>
      <c r="L207" s="64"/>
    </row>
    <row r="208" spans="5:12" ht="39.950000000000003" customHeight="1">
      <c r="E208" s="64"/>
      <c r="F208" s="64"/>
      <c r="G208" s="64"/>
      <c r="H208" s="64"/>
      <c r="I208" s="64"/>
      <c r="J208" s="64"/>
      <c r="K208" s="64"/>
      <c r="L208" s="64"/>
    </row>
    <row r="209" spans="5:12" ht="39.950000000000003" customHeight="1">
      <c r="E209" s="64"/>
      <c r="F209" s="64"/>
      <c r="G209" s="64"/>
      <c r="H209" s="64"/>
      <c r="I209" s="64"/>
      <c r="J209" s="64"/>
      <c r="K209" s="64"/>
      <c r="L209" s="64"/>
    </row>
    <row r="210" spans="5:12" ht="39.950000000000003" customHeight="1">
      <c r="E210" s="64"/>
      <c r="F210" s="64"/>
      <c r="G210" s="64"/>
      <c r="H210" s="64"/>
      <c r="I210" s="64"/>
      <c r="J210" s="64"/>
      <c r="K210" s="64"/>
      <c r="L210" s="64"/>
    </row>
    <row r="211" spans="5:12" ht="39.950000000000003" customHeight="1">
      <c r="E211" s="64"/>
      <c r="F211" s="64"/>
      <c r="G211" s="64"/>
      <c r="H211" s="64"/>
      <c r="I211" s="64"/>
      <c r="J211" s="64"/>
      <c r="K211" s="64"/>
      <c r="L211" s="64"/>
    </row>
    <row r="212" spans="5:12" ht="39.950000000000003" customHeight="1">
      <c r="E212" s="64"/>
      <c r="F212" s="64"/>
      <c r="G212" s="64"/>
      <c r="H212" s="64"/>
      <c r="I212" s="64"/>
      <c r="J212" s="64"/>
      <c r="K212" s="64"/>
      <c r="L212" s="64"/>
    </row>
    <row r="213" spans="5:12" ht="39.950000000000003" customHeight="1">
      <c r="E213" s="64"/>
      <c r="F213" s="64"/>
      <c r="G213" s="64"/>
      <c r="H213" s="64"/>
      <c r="I213" s="64"/>
      <c r="J213" s="64"/>
      <c r="K213" s="64"/>
      <c r="L213" s="64"/>
    </row>
    <row r="214" spans="5:12" ht="39.950000000000003" customHeight="1">
      <c r="E214" s="64"/>
      <c r="F214" s="64"/>
      <c r="G214" s="64"/>
      <c r="H214" s="64"/>
      <c r="I214" s="64"/>
      <c r="J214" s="64"/>
      <c r="K214" s="64"/>
      <c r="L214" s="64"/>
    </row>
    <row r="215" spans="5:12" ht="39.950000000000003" customHeight="1">
      <c r="E215" s="64"/>
      <c r="F215" s="64"/>
      <c r="G215" s="64"/>
      <c r="H215" s="64"/>
      <c r="I215" s="64"/>
      <c r="J215" s="64"/>
      <c r="K215" s="64"/>
      <c r="L215" s="64"/>
    </row>
    <row r="216" spans="5:12" ht="39.950000000000003" customHeight="1">
      <c r="E216" s="64"/>
      <c r="F216" s="64"/>
      <c r="G216" s="64"/>
      <c r="H216" s="64"/>
      <c r="I216" s="64"/>
      <c r="J216" s="64"/>
      <c r="K216" s="64"/>
      <c r="L216" s="64"/>
    </row>
    <row r="217" spans="5:12" ht="39.950000000000003" customHeight="1">
      <c r="E217" s="64"/>
      <c r="F217" s="64"/>
      <c r="G217" s="64"/>
      <c r="H217" s="64"/>
      <c r="I217" s="64"/>
      <c r="J217" s="64"/>
      <c r="K217" s="64"/>
      <c r="L217" s="64"/>
    </row>
    <row r="218" spans="5:12" ht="39.950000000000003" customHeight="1">
      <c r="E218" s="64"/>
      <c r="F218" s="64"/>
      <c r="G218" s="64"/>
      <c r="H218" s="64"/>
      <c r="I218" s="64"/>
      <c r="J218" s="64"/>
      <c r="K218" s="64"/>
      <c r="L218" s="64"/>
    </row>
    <row r="219" spans="5:12" ht="39.950000000000003" customHeight="1">
      <c r="E219" s="64"/>
      <c r="F219" s="64"/>
      <c r="G219" s="64"/>
      <c r="H219" s="64"/>
      <c r="I219" s="64"/>
      <c r="J219" s="64"/>
      <c r="K219" s="64"/>
      <c r="L219" s="64"/>
    </row>
    <row r="220" spans="5:12" ht="39.950000000000003" customHeight="1">
      <c r="E220" s="64"/>
      <c r="F220" s="64"/>
      <c r="G220" s="64"/>
      <c r="H220" s="64"/>
      <c r="I220" s="64"/>
      <c r="J220" s="64"/>
      <c r="K220" s="64"/>
      <c r="L220" s="64"/>
    </row>
    <row r="221" spans="5:12" ht="39.950000000000003" customHeight="1">
      <c r="E221" s="64"/>
      <c r="F221" s="64"/>
      <c r="G221" s="64"/>
      <c r="H221" s="64"/>
      <c r="I221" s="64"/>
      <c r="J221" s="64"/>
      <c r="K221" s="64"/>
      <c r="L221" s="64"/>
    </row>
    <row r="222" spans="5:12" ht="39.950000000000003" customHeight="1">
      <c r="E222" s="64"/>
      <c r="F222" s="64"/>
      <c r="G222" s="64"/>
      <c r="H222" s="64"/>
      <c r="I222" s="64"/>
      <c r="J222" s="64"/>
      <c r="K222" s="64"/>
      <c r="L222" s="64"/>
    </row>
    <row r="223" spans="5:12" ht="39.950000000000003" customHeight="1">
      <c r="E223" s="64"/>
      <c r="F223" s="64"/>
      <c r="G223" s="64"/>
      <c r="H223" s="64"/>
      <c r="I223" s="64"/>
      <c r="J223" s="64"/>
      <c r="K223" s="64"/>
      <c r="L223" s="64"/>
    </row>
    <row r="224" spans="5:12" ht="39.950000000000003" customHeight="1">
      <c r="E224" s="64"/>
      <c r="F224" s="64"/>
      <c r="G224" s="64"/>
      <c r="H224" s="64"/>
      <c r="I224" s="64"/>
      <c r="J224" s="64"/>
      <c r="K224" s="64"/>
      <c r="L224" s="64"/>
    </row>
    <row r="225" spans="5:12" ht="39.950000000000003" customHeight="1">
      <c r="E225" s="64"/>
      <c r="F225" s="64"/>
      <c r="G225" s="64"/>
      <c r="H225" s="64"/>
      <c r="I225" s="64"/>
      <c r="J225" s="64"/>
      <c r="K225" s="64"/>
      <c r="L225" s="64"/>
    </row>
    <row r="226" spans="5:12" ht="39.950000000000003" customHeight="1">
      <c r="E226" s="64"/>
      <c r="F226" s="64"/>
      <c r="G226" s="64"/>
      <c r="H226" s="64"/>
      <c r="I226" s="64"/>
      <c r="J226" s="64"/>
      <c r="K226" s="64"/>
      <c r="L226" s="64"/>
    </row>
    <row r="227" spans="5:12" ht="39.950000000000003" customHeight="1">
      <c r="E227" s="64"/>
      <c r="F227" s="64"/>
      <c r="G227" s="64"/>
      <c r="H227" s="64"/>
      <c r="I227" s="64"/>
      <c r="J227" s="64"/>
      <c r="K227" s="64"/>
      <c r="L227" s="64"/>
    </row>
    <row r="228" spans="5:12" ht="39.950000000000003" customHeight="1">
      <c r="E228" s="64"/>
      <c r="F228" s="64"/>
      <c r="G228" s="64"/>
      <c r="H228" s="64"/>
      <c r="I228" s="64"/>
      <c r="J228" s="64"/>
      <c r="K228" s="64"/>
      <c r="L228" s="64"/>
    </row>
    <row r="229" spans="5:12" ht="39.950000000000003" customHeight="1">
      <c r="E229" s="64"/>
      <c r="F229" s="64"/>
      <c r="G229" s="64"/>
      <c r="H229" s="64"/>
      <c r="I229" s="64"/>
      <c r="J229" s="64"/>
      <c r="K229" s="64"/>
      <c r="L229" s="64"/>
    </row>
    <row r="230" spans="5:12" ht="39.950000000000003" customHeight="1">
      <c r="E230" s="64"/>
      <c r="F230" s="64"/>
      <c r="G230" s="64"/>
      <c r="H230" s="64"/>
      <c r="I230" s="64"/>
      <c r="J230" s="64"/>
      <c r="K230" s="64"/>
      <c r="L230" s="64"/>
    </row>
    <row r="231" spans="5:12" ht="39.950000000000003" customHeight="1">
      <c r="E231" s="64"/>
      <c r="F231" s="64"/>
      <c r="G231" s="64"/>
      <c r="H231" s="64"/>
      <c r="I231" s="64"/>
      <c r="J231" s="64"/>
      <c r="K231" s="64"/>
      <c r="L231" s="64"/>
    </row>
    <row r="232" spans="5:12" ht="39.950000000000003" customHeight="1">
      <c r="E232" s="64"/>
      <c r="F232" s="64"/>
      <c r="G232" s="64"/>
      <c r="H232" s="64"/>
      <c r="I232" s="64"/>
      <c r="J232" s="64"/>
      <c r="K232" s="64"/>
      <c r="L232" s="64"/>
    </row>
    <row r="233" spans="5:12" ht="39.950000000000003" customHeight="1">
      <c r="E233" s="64"/>
      <c r="F233" s="64"/>
      <c r="G233" s="64"/>
      <c r="H233" s="64"/>
      <c r="I233" s="64"/>
      <c r="J233" s="64"/>
      <c r="K233" s="64"/>
      <c r="L233" s="64"/>
    </row>
    <row r="234" spans="5:12" ht="39.950000000000003" customHeight="1">
      <c r="E234" s="64"/>
      <c r="F234" s="64"/>
      <c r="G234" s="64"/>
      <c r="H234" s="64"/>
      <c r="I234" s="64"/>
      <c r="J234" s="64"/>
      <c r="K234" s="64"/>
      <c r="L234" s="64"/>
    </row>
    <row r="235" spans="5:12" ht="39.950000000000003" customHeight="1">
      <c r="E235" s="64"/>
      <c r="F235" s="64"/>
      <c r="G235" s="64"/>
      <c r="H235" s="64"/>
      <c r="I235" s="64"/>
      <c r="J235" s="64"/>
      <c r="K235" s="64"/>
      <c r="L235" s="64"/>
    </row>
    <row r="236" spans="5:12" ht="39.950000000000003" customHeight="1">
      <c r="E236" s="64"/>
      <c r="F236" s="64"/>
      <c r="G236" s="64"/>
      <c r="H236" s="64"/>
      <c r="I236" s="64"/>
      <c r="J236" s="64"/>
      <c r="K236" s="64"/>
      <c r="L236" s="64"/>
    </row>
    <row r="237" spans="5:12" ht="39.950000000000003" customHeight="1">
      <c r="E237" s="64"/>
      <c r="F237" s="64"/>
      <c r="G237" s="64"/>
      <c r="H237" s="64"/>
      <c r="I237" s="64"/>
      <c r="J237" s="64"/>
      <c r="K237" s="64"/>
      <c r="L237" s="64"/>
    </row>
    <row r="238" spans="5:12" ht="39.950000000000003" customHeight="1">
      <c r="E238" s="64"/>
      <c r="F238" s="64"/>
      <c r="G238" s="64"/>
      <c r="H238" s="64"/>
      <c r="I238" s="64"/>
      <c r="J238" s="64"/>
      <c r="K238" s="64"/>
      <c r="L238" s="64"/>
    </row>
    <row r="239" spans="5:12" ht="39.950000000000003" customHeight="1">
      <c r="E239" s="64"/>
      <c r="F239" s="64"/>
      <c r="G239" s="64"/>
      <c r="H239" s="64"/>
      <c r="I239" s="64"/>
      <c r="J239" s="64"/>
      <c r="K239" s="64"/>
      <c r="L239" s="64"/>
    </row>
    <row r="240" spans="5:12" ht="39.950000000000003" customHeight="1">
      <c r="E240" s="64"/>
      <c r="F240" s="64"/>
      <c r="G240" s="64"/>
      <c r="H240" s="64"/>
      <c r="I240" s="64"/>
      <c r="J240" s="64"/>
      <c r="K240" s="64"/>
      <c r="L240" s="64"/>
    </row>
    <row r="241" spans="5:12" ht="39.950000000000003" customHeight="1">
      <c r="E241" s="64"/>
      <c r="F241" s="64"/>
      <c r="G241" s="64"/>
      <c r="H241" s="64"/>
      <c r="I241" s="64"/>
      <c r="J241" s="64"/>
      <c r="K241" s="64"/>
      <c r="L241" s="64"/>
    </row>
    <row r="242" spans="5:12" ht="39.950000000000003" customHeight="1">
      <c r="E242" s="64"/>
      <c r="F242" s="64"/>
      <c r="G242" s="64"/>
      <c r="H242" s="64"/>
      <c r="I242" s="64"/>
      <c r="J242" s="64"/>
      <c r="K242" s="64"/>
      <c r="L242" s="64"/>
    </row>
    <row r="243" spans="5:12" ht="39.950000000000003" customHeight="1">
      <c r="E243" s="64"/>
      <c r="F243" s="64"/>
      <c r="G243" s="64"/>
      <c r="H243" s="64"/>
      <c r="I243" s="64"/>
      <c r="J243" s="64"/>
      <c r="K243" s="64"/>
      <c r="L243" s="64"/>
    </row>
    <row r="244" spans="5:12" ht="39.950000000000003" customHeight="1">
      <c r="E244" s="64"/>
      <c r="F244" s="64"/>
      <c r="G244" s="64"/>
      <c r="H244" s="64"/>
      <c r="I244" s="64"/>
      <c r="J244" s="64"/>
      <c r="K244" s="64"/>
      <c r="L244" s="64"/>
    </row>
    <row r="245" spans="5:12" ht="39.950000000000003" customHeight="1">
      <c r="E245" s="64"/>
      <c r="F245" s="64"/>
      <c r="G245" s="64"/>
      <c r="H245" s="64"/>
      <c r="I245" s="64"/>
      <c r="J245" s="64"/>
      <c r="K245" s="64"/>
      <c r="L245" s="64"/>
    </row>
    <row r="246" spans="5:12" ht="39.950000000000003" customHeight="1">
      <c r="E246" s="64"/>
      <c r="F246" s="64"/>
      <c r="G246" s="64"/>
      <c r="H246" s="64"/>
      <c r="I246" s="64"/>
      <c r="J246" s="64"/>
      <c r="K246" s="64"/>
      <c r="L246" s="64"/>
    </row>
    <row r="247" spans="5:12" ht="39.950000000000003" customHeight="1">
      <c r="E247" s="64"/>
      <c r="F247" s="64"/>
      <c r="G247" s="64"/>
      <c r="H247" s="64"/>
      <c r="I247" s="64"/>
      <c r="J247" s="64"/>
      <c r="K247" s="64"/>
      <c r="L247" s="64"/>
    </row>
    <row r="248" spans="5:12" ht="39.950000000000003" customHeight="1">
      <c r="E248" s="64"/>
      <c r="F248" s="64"/>
      <c r="G248" s="64"/>
      <c r="H248" s="64"/>
      <c r="I248" s="64"/>
      <c r="J248" s="64"/>
      <c r="K248" s="64"/>
      <c r="L248" s="64"/>
    </row>
    <row r="249" spans="5:12" ht="39.950000000000003" customHeight="1">
      <c r="E249" s="64"/>
      <c r="F249" s="64"/>
      <c r="G249" s="64"/>
      <c r="H249" s="64"/>
      <c r="I249" s="64"/>
      <c r="J249" s="64"/>
      <c r="K249" s="64"/>
      <c r="L249" s="64"/>
    </row>
    <row r="250" spans="5:12" ht="39.950000000000003" customHeight="1">
      <c r="E250" s="64"/>
      <c r="F250" s="64"/>
      <c r="G250" s="64"/>
      <c r="H250" s="64"/>
      <c r="I250" s="64"/>
      <c r="J250" s="64"/>
      <c r="K250" s="64"/>
      <c r="L250" s="64"/>
    </row>
    <row r="251" spans="5:12" ht="39.950000000000003" customHeight="1">
      <c r="E251" s="64"/>
      <c r="F251" s="64"/>
      <c r="G251" s="64"/>
      <c r="H251" s="64"/>
      <c r="I251" s="64"/>
      <c r="J251" s="64"/>
      <c r="K251" s="64"/>
      <c r="L251" s="64"/>
    </row>
    <row r="252" spans="5:12" ht="39.950000000000003" customHeight="1">
      <c r="E252" s="64"/>
      <c r="F252" s="64"/>
      <c r="G252" s="64"/>
      <c r="H252" s="64"/>
      <c r="I252" s="64"/>
      <c r="J252" s="64"/>
      <c r="K252" s="64"/>
      <c r="L252" s="64"/>
    </row>
    <row r="253" spans="5:12" ht="39.950000000000003" customHeight="1">
      <c r="E253" s="64"/>
      <c r="F253" s="64"/>
      <c r="G253" s="64"/>
      <c r="H253" s="64"/>
      <c r="I253" s="64"/>
      <c r="J253" s="64"/>
      <c r="K253" s="64"/>
      <c r="L253" s="64"/>
    </row>
    <row r="254" spans="5:12" ht="39.950000000000003" customHeight="1">
      <c r="E254" s="64"/>
      <c r="F254" s="64"/>
      <c r="G254" s="64"/>
      <c r="H254" s="64"/>
      <c r="I254" s="64"/>
      <c r="J254" s="64"/>
      <c r="K254" s="64"/>
      <c r="L254" s="64"/>
    </row>
    <row r="255" spans="5:12" ht="39.950000000000003" customHeight="1">
      <c r="E255" s="64"/>
      <c r="F255" s="64"/>
      <c r="G255" s="64"/>
      <c r="H255" s="64"/>
      <c r="I255" s="64"/>
      <c r="J255" s="64"/>
      <c r="K255" s="64"/>
      <c r="L255" s="64"/>
    </row>
    <row r="256" spans="5:12" ht="39.950000000000003" customHeight="1">
      <c r="E256" s="64"/>
      <c r="F256" s="64"/>
      <c r="G256" s="64"/>
      <c r="H256" s="64"/>
      <c r="I256" s="64"/>
      <c r="J256" s="64"/>
      <c r="K256" s="64"/>
      <c r="L256" s="64"/>
    </row>
    <row r="257" spans="5:12" ht="39.950000000000003" customHeight="1">
      <c r="E257" s="64"/>
      <c r="F257" s="64"/>
      <c r="G257" s="64"/>
      <c r="H257" s="64"/>
      <c r="I257" s="64"/>
      <c r="J257" s="64"/>
      <c r="K257" s="64"/>
      <c r="L257" s="64"/>
    </row>
    <row r="258" spans="5:12" ht="39.950000000000003" customHeight="1">
      <c r="E258" s="64"/>
      <c r="F258" s="64"/>
      <c r="G258" s="64"/>
      <c r="H258" s="64"/>
      <c r="I258" s="64"/>
      <c r="J258" s="64"/>
      <c r="K258" s="64"/>
      <c r="L258" s="64"/>
    </row>
    <row r="259" spans="5:12" ht="39.950000000000003" customHeight="1">
      <c r="E259" s="64"/>
      <c r="F259" s="64"/>
      <c r="G259" s="64"/>
      <c r="H259" s="64"/>
      <c r="I259" s="64"/>
      <c r="J259" s="64"/>
      <c r="K259" s="64"/>
      <c r="L259" s="64"/>
    </row>
    <row r="260" spans="5:12" ht="39.950000000000003" customHeight="1">
      <c r="E260" s="64"/>
      <c r="F260" s="64"/>
      <c r="G260" s="64"/>
      <c r="H260" s="64"/>
      <c r="I260" s="64"/>
      <c r="J260" s="64"/>
      <c r="K260" s="64"/>
      <c r="L260" s="64"/>
    </row>
    <row r="261" spans="5:12" ht="39.950000000000003" customHeight="1">
      <c r="E261" s="64"/>
      <c r="F261" s="64"/>
      <c r="G261" s="64"/>
      <c r="H261" s="64"/>
      <c r="I261" s="64"/>
      <c r="J261" s="64"/>
      <c r="K261" s="64"/>
      <c r="L261" s="64"/>
    </row>
    <row r="262" spans="5:12" ht="39.950000000000003" customHeight="1">
      <c r="E262" s="64"/>
      <c r="F262" s="64"/>
      <c r="G262" s="64"/>
      <c r="H262" s="64"/>
      <c r="I262" s="64"/>
      <c r="J262" s="64"/>
      <c r="K262" s="64"/>
      <c r="L262" s="64"/>
    </row>
    <row r="263" spans="5:12" ht="39.950000000000003" customHeight="1">
      <c r="E263" s="64"/>
      <c r="F263" s="64"/>
      <c r="G263" s="64"/>
      <c r="H263" s="64"/>
      <c r="I263" s="64"/>
      <c r="J263" s="64"/>
      <c r="K263" s="64"/>
      <c r="L263" s="64"/>
    </row>
    <row r="264" spans="5:12" ht="39.950000000000003" customHeight="1">
      <c r="E264" s="64"/>
      <c r="F264" s="64"/>
      <c r="G264" s="64"/>
      <c r="H264" s="64"/>
      <c r="I264" s="64"/>
      <c r="J264" s="64"/>
      <c r="K264" s="64"/>
      <c r="L264" s="64"/>
    </row>
    <row r="265" spans="5:12" ht="39.950000000000003" customHeight="1">
      <c r="E265" s="64"/>
      <c r="F265" s="64"/>
      <c r="G265" s="64"/>
      <c r="H265" s="64"/>
      <c r="I265" s="64"/>
      <c r="J265" s="64"/>
      <c r="K265" s="64"/>
      <c r="L265" s="64"/>
    </row>
    <row r="266" spans="5:12" ht="39.950000000000003" customHeight="1">
      <c r="E266" s="64"/>
      <c r="F266" s="64"/>
      <c r="G266" s="64"/>
      <c r="H266" s="64"/>
      <c r="I266" s="64"/>
      <c r="J266" s="64"/>
      <c r="K266" s="64"/>
      <c r="L266" s="64"/>
    </row>
    <row r="267" spans="5:12" ht="39.950000000000003" customHeight="1">
      <c r="E267" s="64"/>
      <c r="F267" s="64"/>
      <c r="G267" s="64"/>
      <c r="H267" s="64"/>
      <c r="I267" s="64"/>
      <c r="J267" s="64"/>
      <c r="K267" s="64"/>
      <c r="L267" s="64"/>
    </row>
    <row r="268" spans="5:12" ht="39.950000000000003" customHeight="1">
      <c r="E268" s="64"/>
      <c r="F268" s="64"/>
      <c r="G268" s="64"/>
      <c r="H268" s="64"/>
      <c r="I268" s="64"/>
      <c r="J268" s="64"/>
      <c r="K268" s="64"/>
      <c r="L268" s="64"/>
    </row>
    <row r="269" spans="5:12" ht="39.950000000000003" customHeight="1">
      <c r="E269" s="64"/>
      <c r="F269" s="64"/>
      <c r="G269" s="64"/>
      <c r="H269" s="64"/>
      <c r="I269" s="64"/>
      <c r="J269" s="64"/>
      <c r="K269" s="64"/>
      <c r="L269" s="64"/>
    </row>
    <row r="270" spans="5:12" ht="39.950000000000003" customHeight="1">
      <c r="E270" s="64"/>
      <c r="F270" s="64"/>
      <c r="G270" s="64"/>
      <c r="H270" s="64"/>
      <c r="I270" s="64"/>
      <c r="J270" s="64"/>
      <c r="K270" s="64"/>
      <c r="L270" s="64"/>
    </row>
    <row r="271" spans="5:12" ht="39.950000000000003" customHeight="1">
      <c r="E271" s="64"/>
      <c r="F271" s="64"/>
      <c r="G271" s="64"/>
      <c r="H271" s="64"/>
      <c r="I271" s="64"/>
      <c r="J271" s="64"/>
      <c r="K271" s="64"/>
      <c r="L271" s="64"/>
    </row>
    <row r="272" spans="5:12" ht="39.950000000000003" customHeight="1">
      <c r="E272" s="64"/>
      <c r="F272" s="64"/>
      <c r="G272" s="64"/>
      <c r="H272" s="64"/>
      <c r="I272" s="64"/>
      <c r="J272" s="64"/>
      <c r="K272" s="64"/>
      <c r="L272" s="64"/>
    </row>
    <row r="273" spans="5:12" ht="39.950000000000003" customHeight="1">
      <c r="E273" s="64"/>
      <c r="F273" s="64"/>
      <c r="G273" s="64"/>
      <c r="H273" s="64"/>
      <c r="I273" s="64"/>
      <c r="J273" s="64"/>
      <c r="K273" s="64"/>
      <c r="L273" s="64"/>
    </row>
    <row r="274" spans="5:12" ht="39.950000000000003" customHeight="1">
      <c r="E274" s="64"/>
      <c r="F274" s="64"/>
      <c r="G274" s="64"/>
      <c r="H274" s="64"/>
      <c r="I274" s="64"/>
      <c r="J274" s="64"/>
      <c r="K274" s="64"/>
      <c r="L274" s="64"/>
    </row>
    <row r="275" spans="5:12" ht="39.950000000000003" customHeight="1">
      <c r="E275" s="64"/>
      <c r="F275" s="64"/>
      <c r="G275" s="64"/>
      <c r="H275" s="64"/>
      <c r="I275" s="64"/>
      <c r="J275" s="64"/>
      <c r="K275" s="64"/>
      <c r="L275" s="64"/>
    </row>
    <row r="276" spans="5:12" ht="39.950000000000003" customHeight="1">
      <c r="E276" s="64"/>
      <c r="F276" s="64"/>
      <c r="G276" s="64"/>
      <c r="H276" s="64"/>
      <c r="I276" s="64"/>
      <c r="J276" s="64"/>
      <c r="K276" s="64"/>
      <c r="L276" s="64"/>
    </row>
    <row r="277" spans="5:12" ht="39.950000000000003" customHeight="1">
      <c r="E277" s="64"/>
      <c r="F277" s="64"/>
      <c r="G277" s="64"/>
      <c r="H277" s="64"/>
      <c r="I277" s="64"/>
      <c r="J277" s="64"/>
      <c r="K277" s="64"/>
      <c r="L277" s="64"/>
    </row>
    <row r="278" spans="5:12" ht="39.950000000000003" customHeight="1">
      <c r="E278" s="64"/>
      <c r="F278" s="64"/>
      <c r="G278" s="64"/>
      <c r="H278" s="64"/>
      <c r="I278" s="64"/>
      <c r="J278" s="64"/>
      <c r="K278" s="64"/>
      <c r="L278" s="64"/>
    </row>
    <row r="279" spans="5:12" ht="39.950000000000003" customHeight="1">
      <c r="E279" s="64"/>
      <c r="F279" s="64"/>
      <c r="G279" s="64"/>
      <c r="H279" s="64"/>
      <c r="I279" s="64"/>
      <c r="J279" s="64"/>
      <c r="K279" s="64"/>
      <c r="L279" s="64"/>
    </row>
    <row r="280" spans="5:12" ht="39.950000000000003" customHeight="1">
      <c r="E280" s="64"/>
      <c r="F280" s="64"/>
      <c r="G280" s="64"/>
      <c r="H280" s="64"/>
      <c r="I280" s="64"/>
      <c r="J280" s="64"/>
      <c r="K280" s="64"/>
      <c r="L280" s="64"/>
    </row>
    <row r="281" spans="5:12" ht="39.950000000000003" customHeight="1">
      <c r="E281" s="64"/>
      <c r="F281" s="64"/>
      <c r="G281" s="64"/>
      <c r="H281" s="64"/>
      <c r="I281" s="64"/>
      <c r="J281" s="64"/>
      <c r="K281" s="64"/>
      <c r="L281" s="64"/>
    </row>
    <row r="282" spans="5:12" ht="39.950000000000003" customHeight="1">
      <c r="E282" s="64"/>
      <c r="F282" s="64"/>
      <c r="G282" s="64"/>
      <c r="H282" s="64"/>
      <c r="I282" s="64"/>
      <c r="J282" s="64"/>
      <c r="K282" s="64"/>
      <c r="L282" s="64"/>
    </row>
    <row r="283" spans="5:12" ht="39.950000000000003" customHeight="1">
      <c r="E283" s="64"/>
      <c r="F283" s="64"/>
      <c r="G283" s="64"/>
      <c r="H283" s="64"/>
      <c r="I283" s="64"/>
      <c r="J283" s="64"/>
      <c r="K283" s="64"/>
      <c r="L283" s="64"/>
    </row>
    <row r="284" spans="5:12" ht="39.950000000000003" customHeight="1">
      <c r="E284" s="64"/>
      <c r="F284" s="64"/>
      <c r="G284" s="64"/>
      <c r="H284" s="64"/>
      <c r="I284" s="64"/>
      <c r="J284" s="64"/>
      <c r="K284" s="64"/>
      <c r="L284" s="64"/>
    </row>
    <row r="285" spans="5:12" ht="39.950000000000003" customHeight="1">
      <c r="E285" s="64"/>
      <c r="F285" s="64"/>
      <c r="G285" s="64"/>
      <c r="H285" s="64"/>
      <c r="I285" s="64"/>
      <c r="J285" s="64"/>
      <c r="K285" s="64"/>
      <c r="L285" s="64"/>
    </row>
    <row r="286" spans="5:12" ht="39.950000000000003" customHeight="1">
      <c r="E286" s="64"/>
      <c r="F286" s="64"/>
      <c r="G286" s="64"/>
      <c r="H286" s="64"/>
      <c r="I286" s="64"/>
      <c r="J286" s="64"/>
      <c r="K286" s="64"/>
      <c r="L286" s="64"/>
    </row>
    <row r="287" spans="5:12" ht="39.950000000000003" customHeight="1">
      <c r="E287" s="64"/>
      <c r="F287" s="64"/>
      <c r="G287" s="64"/>
      <c r="H287" s="64"/>
      <c r="I287" s="64"/>
      <c r="J287" s="64"/>
      <c r="K287" s="64"/>
      <c r="L287" s="64"/>
    </row>
    <row r="288" spans="5:12" ht="39.950000000000003" customHeight="1">
      <c r="E288" s="64"/>
      <c r="F288" s="64"/>
      <c r="G288" s="64"/>
      <c r="H288" s="64"/>
      <c r="I288" s="64"/>
      <c r="J288" s="64"/>
      <c r="K288" s="64"/>
      <c r="L288" s="64"/>
    </row>
    <row r="289" spans="5:12" ht="39.950000000000003" customHeight="1">
      <c r="E289" s="64"/>
      <c r="F289" s="64"/>
      <c r="G289" s="64"/>
      <c r="H289" s="64"/>
      <c r="I289" s="64"/>
      <c r="J289" s="64"/>
      <c r="K289" s="64"/>
      <c r="L289" s="64"/>
    </row>
    <row r="290" spans="5:12" ht="39.950000000000003" customHeight="1">
      <c r="E290" s="64"/>
      <c r="F290" s="64"/>
      <c r="G290" s="64"/>
      <c r="H290" s="64"/>
      <c r="I290" s="64"/>
      <c r="J290" s="64"/>
      <c r="K290" s="64"/>
      <c r="L290" s="64"/>
    </row>
    <row r="291" spans="5:12" ht="39.950000000000003" customHeight="1">
      <c r="E291" s="64"/>
      <c r="F291" s="64"/>
      <c r="G291" s="64"/>
      <c r="H291" s="64"/>
      <c r="I291" s="64"/>
      <c r="J291" s="64"/>
      <c r="K291" s="64"/>
      <c r="L291" s="64"/>
    </row>
    <row r="292" spans="5:12" ht="39.950000000000003" customHeight="1">
      <c r="E292" s="64"/>
      <c r="F292" s="64"/>
      <c r="G292" s="64"/>
      <c r="H292" s="64"/>
      <c r="I292" s="64"/>
      <c r="J292" s="64"/>
      <c r="K292" s="64"/>
      <c r="L292" s="64"/>
    </row>
    <row r="293" spans="5:12" ht="39.950000000000003" customHeight="1">
      <c r="E293" s="64"/>
      <c r="F293" s="64"/>
      <c r="G293" s="64"/>
      <c r="H293" s="64"/>
      <c r="I293" s="64"/>
      <c r="J293" s="64"/>
      <c r="K293" s="64"/>
      <c r="L293" s="64"/>
    </row>
    <row r="294" spans="5:12" ht="39.950000000000003" customHeight="1">
      <c r="E294" s="64"/>
      <c r="F294" s="64"/>
      <c r="G294" s="64"/>
      <c r="H294" s="64"/>
      <c r="I294" s="64"/>
      <c r="J294" s="64"/>
      <c r="K294" s="64"/>
      <c r="L294" s="64"/>
    </row>
    <row r="295" spans="5:12" ht="39.950000000000003" customHeight="1">
      <c r="E295" s="64"/>
      <c r="F295" s="64"/>
      <c r="G295" s="64"/>
      <c r="H295" s="64"/>
      <c r="I295" s="64"/>
      <c r="J295" s="64"/>
      <c r="K295" s="64"/>
      <c r="L295" s="64"/>
    </row>
    <row r="296" spans="5:12" ht="39.950000000000003" customHeight="1">
      <c r="E296" s="64"/>
      <c r="F296" s="64"/>
      <c r="G296" s="64"/>
      <c r="H296" s="64"/>
      <c r="I296" s="64"/>
      <c r="J296" s="64"/>
      <c r="K296" s="64"/>
      <c r="L296" s="64"/>
    </row>
    <row r="297" spans="5:12" ht="39.950000000000003" customHeight="1">
      <c r="E297" s="64"/>
      <c r="F297" s="64"/>
      <c r="G297" s="64"/>
      <c r="H297" s="64"/>
      <c r="I297" s="64"/>
      <c r="J297" s="64"/>
      <c r="K297" s="64"/>
      <c r="L297" s="64"/>
    </row>
    <row r="298" spans="5:12" ht="39.950000000000003" customHeight="1">
      <c r="E298" s="64"/>
      <c r="F298" s="64"/>
      <c r="G298" s="64"/>
      <c r="H298" s="64"/>
      <c r="I298" s="64"/>
      <c r="J298" s="64"/>
      <c r="K298" s="64"/>
      <c r="L298" s="64"/>
    </row>
    <row r="299" spans="5:12" ht="39.950000000000003" customHeight="1">
      <c r="E299" s="64"/>
      <c r="F299" s="64"/>
      <c r="G299" s="64"/>
      <c r="H299" s="64"/>
      <c r="I299" s="64"/>
      <c r="J299" s="64"/>
      <c r="K299" s="64"/>
      <c r="L299" s="64"/>
    </row>
    <row r="300" spans="5:12" ht="39.950000000000003" customHeight="1">
      <c r="E300" s="64"/>
      <c r="F300" s="64"/>
      <c r="G300" s="64"/>
      <c r="H300" s="64"/>
      <c r="I300" s="64"/>
      <c r="J300" s="64"/>
      <c r="K300" s="64"/>
      <c r="L300" s="64"/>
    </row>
    <row r="301" spans="5:12" ht="39.950000000000003" customHeight="1">
      <c r="E301" s="64"/>
      <c r="F301" s="64"/>
      <c r="G301" s="64"/>
      <c r="H301" s="64"/>
      <c r="I301" s="64"/>
      <c r="J301" s="64"/>
      <c r="K301" s="64"/>
      <c r="L301" s="64"/>
    </row>
    <row r="302" spans="5:12" ht="39.950000000000003" customHeight="1">
      <c r="E302" s="64"/>
      <c r="F302" s="64"/>
      <c r="G302" s="64"/>
      <c r="H302" s="64"/>
      <c r="I302" s="64"/>
      <c r="J302" s="64"/>
      <c r="K302" s="64"/>
      <c r="L302" s="64"/>
    </row>
    <row r="303" spans="5:12" ht="39.950000000000003" customHeight="1">
      <c r="E303" s="64"/>
      <c r="F303" s="64"/>
      <c r="G303" s="64"/>
      <c r="H303" s="64"/>
      <c r="I303" s="64"/>
      <c r="J303" s="64"/>
      <c r="K303" s="64"/>
      <c r="L303" s="64"/>
    </row>
    <row r="304" spans="5:12" ht="39.950000000000003" customHeight="1">
      <c r="E304" s="64"/>
      <c r="F304" s="64"/>
      <c r="G304" s="64"/>
      <c r="H304" s="64"/>
      <c r="I304" s="64"/>
      <c r="J304" s="64"/>
      <c r="K304" s="64"/>
      <c r="L304" s="64"/>
    </row>
    <row r="305" spans="5:12" ht="39.950000000000003" customHeight="1">
      <c r="E305" s="64"/>
      <c r="F305" s="64"/>
      <c r="G305" s="64"/>
      <c r="H305" s="64"/>
      <c r="I305" s="64"/>
      <c r="J305" s="64"/>
      <c r="K305" s="64"/>
      <c r="L305" s="64"/>
    </row>
    <row r="306" spans="5:12" ht="39.950000000000003" customHeight="1">
      <c r="E306" s="64"/>
      <c r="F306" s="64"/>
      <c r="G306" s="64"/>
      <c r="H306" s="64"/>
      <c r="I306" s="64"/>
      <c r="J306" s="64"/>
      <c r="K306" s="64"/>
      <c r="L306" s="64"/>
    </row>
    <row r="307" spans="5:12" ht="39.950000000000003" customHeight="1">
      <c r="E307" s="64"/>
      <c r="F307" s="64"/>
      <c r="G307" s="64"/>
      <c r="H307" s="64"/>
      <c r="I307" s="64"/>
      <c r="J307" s="64"/>
      <c r="K307" s="64"/>
      <c r="L307" s="64"/>
    </row>
    <row r="308" spans="5:12" ht="39.950000000000003" customHeight="1">
      <c r="E308" s="64"/>
      <c r="F308" s="64"/>
      <c r="G308" s="64"/>
      <c r="H308" s="64"/>
      <c r="I308" s="64"/>
      <c r="J308" s="64"/>
      <c r="K308" s="64"/>
      <c r="L308" s="64"/>
    </row>
    <row r="309" spans="5:12" ht="39.950000000000003" customHeight="1">
      <c r="E309" s="64"/>
      <c r="F309" s="64"/>
      <c r="G309" s="64"/>
      <c r="H309" s="64"/>
      <c r="I309" s="64"/>
      <c r="J309" s="64"/>
      <c r="K309" s="64"/>
      <c r="L309" s="64"/>
    </row>
    <row r="310" spans="5:12" ht="39.950000000000003" customHeight="1">
      <c r="E310" s="64"/>
      <c r="F310" s="64"/>
      <c r="G310" s="64"/>
      <c r="H310" s="64"/>
      <c r="I310" s="64"/>
      <c r="J310" s="64"/>
      <c r="K310" s="64"/>
      <c r="L310" s="64"/>
    </row>
    <row r="311" spans="5:12" ht="39.950000000000003" customHeight="1">
      <c r="E311" s="64"/>
      <c r="F311" s="64"/>
      <c r="G311" s="64"/>
      <c r="H311" s="64"/>
      <c r="I311" s="64"/>
      <c r="J311" s="64"/>
      <c r="K311" s="64"/>
      <c r="L311" s="64"/>
    </row>
    <row r="312" spans="5:12" ht="39.950000000000003" customHeight="1">
      <c r="E312" s="64"/>
      <c r="F312" s="64"/>
      <c r="G312" s="64"/>
      <c r="H312" s="64"/>
      <c r="I312" s="64"/>
      <c r="J312" s="64"/>
      <c r="K312" s="64"/>
      <c r="L312" s="64"/>
    </row>
    <row r="313" spans="5:12" ht="39.950000000000003" customHeight="1">
      <c r="E313" s="64"/>
      <c r="F313" s="64"/>
      <c r="G313" s="64"/>
      <c r="H313" s="64"/>
      <c r="I313" s="64"/>
      <c r="J313" s="64"/>
      <c r="K313" s="64"/>
      <c r="L313" s="64"/>
    </row>
    <row r="314" spans="5:12" ht="39.950000000000003" customHeight="1">
      <c r="E314" s="64"/>
      <c r="F314" s="64"/>
      <c r="G314" s="64"/>
      <c r="H314" s="64"/>
      <c r="I314" s="64"/>
      <c r="J314" s="64"/>
      <c r="K314" s="64"/>
      <c r="L314" s="64"/>
    </row>
    <row r="315" spans="5:12" ht="39.950000000000003" customHeight="1">
      <c r="E315" s="64"/>
      <c r="F315" s="64"/>
      <c r="G315" s="64"/>
      <c r="H315" s="64"/>
      <c r="I315" s="64"/>
      <c r="J315" s="64"/>
      <c r="K315" s="64"/>
      <c r="L315" s="64"/>
    </row>
    <row r="316" spans="5:12" ht="39.950000000000003" customHeight="1">
      <c r="E316" s="64"/>
      <c r="F316" s="64"/>
      <c r="G316" s="64"/>
      <c r="H316" s="64"/>
      <c r="I316" s="64"/>
      <c r="J316" s="64"/>
      <c r="K316" s="64"/>
      <c r="L316" s="64"/>
    </row>
    <row r="317" spans="5:12" ht="39.950000000000003" customHeight="1">
      <c r="E317" s="64"/>
      <c r="F317" s="64"/>
      <c r="G317" s="64"/>
      <c r="H317" s="64"/>
      <c r="I317" s="64"/>
      <c r="J317" s="64"/>
      <c r="K317" s="64"/>
      <c r="L317" s="64"/>
    </row>
    <row r="318" spans="5:12" ht="39.950000000000003" customHeight="1">
      <c r="E318" s="64"/>
      <c r="F318" s="64"/>
      <c r="G318" s="64"/>
      <c r="H318" s="64"/>
      <c r="I318" s="64"/>
      <c r="J318" s="64"/>
      <c r="K318" s="64"/>
      <c r="L318" s="64"/>
    </row>
    <row r="319" spans="5:12" ht="39.950000000000003" customHeight="1">
      <c r="E319" s="64"/>
      <c r="F319" s="64"/>
      <c r="G319" s="64"/>
      <c r="H319" s="64"/>
      <c r="I319" s="64"/>
      <c r="J319" s="64"/>
      <c r="K319" s="64"/>
      <c r="L319" s="64"/>
    </row>
    <row r="320" spans="5:12" ht="39.950000000000003" customHeight="1">
      <c r="E320" s="64"/>
      <c r="F320" s="64"/>
      <c r="G320" s="64"/>
      <c r="H320" s="64"/>
      <c r="I320" s="64"/>
      <c r="J320" s="64"/>
      <c r="K320" s="64"/>
      <c r="L320" s="64"/>
    </row>
    <row r="321" spans="5:12" ht="39.950000000000003" customHeight="1">
      <c r="E321" s="64"/>
      <c r="F321" s="64"/>
      <c r="G321" s="64"/>
      <c r="H321" s="64"/>
      <c r="I321" s="64"/>
      <c r="J321" s="64"/>
      <c r="K321" s="64"/>
      <c r="L321" s="64"/>
    </row>
    <row r="322" spans="5:12" ht="39.950000000000003" customHeight="1">
      <c r="E322" s="64"/>
      <c r="F322" s="64"/>
      <c r="G322" s="64"/>
      <c r="H322" s="64"/>
      <c r="I322" s="64"/>
      <c r="J322" s="64"/>
      <c r="K322" s="64"/>
      <c r="L322" s="64"/>
    </row>
    <row r="323" spans="5:12" ht="39.950000000000003" customHeight="1">
      <c r="E323" s="64"/>
      <c r="F323" s="64"/>
      <c r="G323" s="64"/>
      <c r="H323" s="64"/>
      <c r="I323" s="64"/>
      <c r="J323" s="64"/>
      <c r="K323" s="64"/>
      <c r="L323" s="64"/>
    </row>
    <row r="324" spans="5:12" ht="39.950000000000003" customHeight="1">
      <c r="E324" s="64"/>
      <c r="F324" s="64"/>
      <c r="G324" s="64"/>
      <c r="H324" s="64"/>
      <c r="I324" s="64"/>
      <c r="J324" s="64"/>
      <c r="K324" s="64"/>
      <c r="L324" s="64"/>
    </row>
    <row r="325" spans="5:12" ht="39.950000000000003" customHeight="1">
      <c r="E325" s="64"/>
      <c r="F325" s="64"/>
      <c r="G325" s="64"/>
      <c r="H325" s="64"/>
      <c r="I325" s="64"/>
      <c r="J325" s="64"/>
      <c r="K325" s="64"/>
      <c r="L325" s="64"/>
    </row>
    <row r="326" spans="5:12" ht="39.950000000000003" customHeight="1">
      <c r="E326" s="64"/>
      <c r="F326" s="64"/>
      <c r="G326" s="64"/>
      <c r="H326" s="64"/>
      <c r="I326" s="64"/>
      <c r="J326" s="64"/>
      <c r="K326" s="64"/>
      <c r="L326" s="64"/>
    </row>
    <row r="327" spans="5:12" ht="39.950000000000003" customHeight="1">
      <c r="E327" s="64"/>
      <c r="F327" s="64"/>
      <c r="G327" s="64"/>
      <c r="H327" s="64"/>
      <c r="I327" s="64"/>
      <c r="J327" s="64"/>
      <c r="K327" s="64"/>
      <c r="L327" s="64"/>
    </row>
    <row r="328" spans="5:12" ht="39.950000000000003" customHeight="1">
      <c r="E328" s="64"/>
      <c r="F328" s="64"/>
      <c r="G328" s="64"/>
      <c r="H328" s="64"/>
      <c r="I328" s="64"/>
      <c r="J328" s="64"/>
      <c r="K328" s="64"/>
      <c r="L328" s="64"/>
    </row>
    <row r="329" spans="5:12" ht="39.950000000000003" customHeight="1">
      <c r="E329" s="64"/>
      <c r="F329" s="64"/>
      <c r="G329" s="64"/>
      <c r="H329" s="64"/>
      <c r="I329" s="64"/>
      <c r="J329" s="64"/>
      <c r="K329" s="64"/>
      <c r="L329" s="64"/>
    </row>
    <row r="330" spans="5:12" ht="39.950000000000003" customHeight="1">
      <c r="E330" s="64"/>
      <c r="F330" s="64"/>
      <c r="G330" s="64"/>
      <c r="H330" s="64"/>
      <c r="I330" s="64"/>
      <c r="J330" s="64"/>
      <c r="K330" s="64"/>
      <c r="L330" s="64"/>
    </row>
    <row r="331" spans="5:12" ht="39.950000000000003" customHeight="1">
      <c r="E331" s="64"/>
      <c r="F331" s="64"/>
      <c r="G331" s="64"/>
      <c r="H331" s="64"/>
      <c r="I331" s="64"/>
      <c r="J331" s="64"/>
      <c r="K331" s="64"/>
      <c r="L331" s="64"/>
    </row>
    <row r="332" spans="5:12" ht="39.950000000000003" customHeight="1">
      <c r="E332" s="64"/>
      <c r="F332" s="64"/>
      <c r="G332" s="64"/>
      <c r="H332" s="64"/>
      <c r="I332" s="64"/>
      <c r="J332" s="64"/>
      <c r="K332" s="64"/>
      <c r="L332" s="64"/>
    </row>
    <row r="333" spans="5:12" ht="39.950000000000003" customHeight="1">
      <c r="E333" s="64"/>
      <c r="F333" s="64"/>
      <c r="G333" s="64"/>
      <c r="H333" s="64"/>
      <c r="I333" s="64"/>
      <c r="J333" s="64"/>
      <c r="K333" s="64"/>
      <c r="L333" s="64"/>
    </row>
    <row r="334" spans="5:12" ht="39.950000000000003" customHeight="1">
      <c r="E334" s="64"/>
      <c r="F334" s="64"/>
      <c r="G334" s="64"/>
      <c r="H334" s="64"/>
      <c r="I334" s="64"/>
      <c r="J334" s="64"/>
      <c r="K334" s="64"/>
      <c r="L334" s="64"/>
    </row>
    <row r="335" spans="5:12" ht="39.950000000000003" customHeight="1">
      <c r="E335" s="64"/>
      <c r="F335" s="64"/>
      <c r="G335" s="64"/>
      <c r="H335" s="64"/>
      <c r="I335" s="64"/>
      <c r="J335" s="64"/>
      <c r="K335" s="64"/>
      <c r="L335" s="64"/>
    </row>
    <row r="336" spans="5:12" ht="39.950000000000003" customHeight="1">
      <c r="E336" s="64"/>
      <c r="F336" s="64"/>
      <c r="G336" s="64"/>
      <c r="H336" s="64"/>
      <c r="I336" s="64"/>
      <c r="J336" s="64"/>
      <c r="K336" s="64"/>
      <c r="L336" s="64"/>
    </row>
    <row r="337" spans="5:12" ht="39.950000000000003" customHeight="1">
      <c r="E337" s="64"/>
      <c r="F337" s="64"/>
      <c r="G337" s="64"/>
      <c r="H337" s="64"/>
      <c r="I337" s="64"/>
      <c r="J337" s="64"/>
      <c r="K337" s="64"/>
      <c r="L337" s="64"/>
    </row>
    <row r="338" spans="5:12" ht="39.950000000000003" customHeight="1">
      <c r="E338" s="64"/>
      <c r="F338" s="64"/>
      <c r="G338" s="64"/>
      <c r="H338" s="64"/>
      <c r="I338" s="64"/>
      <c r="J338" s="64"/>
      <c r="K338" s="64"/>
      <c r="L338" s="64"/>
    </row>
    <row r="339" spans="5:12" ht="39.950000000000003" customHeight="1">
      <c r="E339" s="64"/>
      <c r="F339" s="64"/>
      <c r="G339" s="64"/>
      <c r="H339" s="64"/>
      <c r="I339" s="64"/>
      <c r="J339" s="64"/>
      <c r="K339" s="64"/>
      <c r="L339" s="64"/>
    </row>
    <row r="340" spans="5:12" ht="39.950000000000003" customHeight="1">
      <c r="E340" s="64"/>
      <c r="F340" s="64"/>
      <c r="G340" s="64"/>
      <c r="H340" s="64"/>
      <c r="I340" s="64"/>
      <c r="J340" s="64"/>
      <c r="K340" s="64"/>
      <c r="L340" s="64"/>
    </row>
    <row r="341" spans="5:12" ht="39.950000000000003" customHeight="1">
      <c r="E341" s="64"/>
      <c r="F341" s="64"/>
      <c r="G341" s="64"/>
      <c r="H341" s="64"/>
      <c r="I341" s="64"/>
      <c r="J341" s="64"/>
      <c r="K341" s="64"/>
      <c r="L341" s="64"/>
    </row>
    <row r="342" spans="5:12" ht="39.950000000000003" customHeight="1">
      <c r="E342" s="64"/>
      <c r="F342" s="64"/>
      <c r="G342" s="64"/>
      <c r="H342" s="64"/>
      <c r="I342" s="64"/>
      <c r="J342" s="64"/>
      <c r="K342" s="64"/>
      <c r="L342" s="64"/>
    </row>
    <row r="343" spans="5:12" ht="39.950000000000003" customHeight="1">
      <c r="E343" s="64"/>
      <c r="F343" s="64"/>
      <c r="G343" s="64"/>
      <c r="H343" s="64"/>
      <c r="I343" s="64"/>
      <c r="J343" s="64"/>
      <c r="K343" s="64"/>
      <c r="L343" s="64"/>
    </row>
    <row r="344" spans="5:12" ht="39.950000000000003" customHeight="1">
      <c r="E344" s="64"/>
      <c r="F344" s="64"/>
      <c r="G344" s="64"/>
      <c r="H344" s="64"/>
      <c r="I344" s="64"/>
      <c r="J344" s="64"/>
      <c r="K344" s="64"/>
      <c r="L344" s="64"/>
    </row>
    <row r="345" spans="5:12" ht="39.950000000000003" customHeight="1">
      <c r="E345" s="64"/>
      <c r="F345" s="64"/>
      <c r="G345" s="64"/>
      <c r="H345" s="64"/>
      <c r="I345" s="64"/>
      <c r="J345" s="64"/>
      <c r="K345" s="64"/>
      <c r="L345" s="64"/>
    </row>
    <row r="346" spans="5:12" ht="39.950000000000003" customHeight="1">
      <c r="E346" s="64"/>
      <c r="F346" s="64"/>
      <c r="G346" s="64"/>
      <c r="H346" s="64"/>
      <c r="I346" s="64"/>
      <c r="J346" s="64"/>
      <c r="K346" s="64"/>
      <c r="L346" s="64"/>
    </row>
    <row r="347" spans="5:12" ht="39.950000000000003" customHeight="1">
      <c r="E347" s="64"/>
      <c r="F347" s="64"/>
      <c r="G347" s="64"/>
      <c r="H347" s="64"/>
      <c r="I347" s="64"/>
      <c r="J347" s="64"/>
      <c r="K347" s="64"/>
      <c r="L347" s="64"/>
    </row>
    <row r="348" spans="5:12" ht="39.950000000000003" customHeight="1">
      <c r="E348" s="64"/>
      <c r="F348" s="64"/>
      <c r="G348" s="64"/>
      <c r="H348" s="64"/>
      <c r="I348" s="64"/>
      <c r="J348" s="64"/>
      <c r="K348" s="64"/>
      <c r="L348" s="64"/>
    </row>
    <row r="349" spans="5:12" ht="39.950000000000003" customHeight="1">
      <c r="E349" s="64"/>
      <c r="F349" s="64"/>
      <c r="G349" s="64"/>
      <c r="H349" s="64"/>
      <c r="I349" s="64"/>
      <c r="J349" s="64"/>
      <c r="K349" s="64"/>
      <c r="L349" s="64"/>
    </row>
    <row r="350" spans="5:12" ht="39.950000000000003" customHeight="1">
      <c r="E350" s="64"/>
      <c r="F350" s="64"/>
      <c r="G350" s="64"/>
      <c r="H350" s="64"/>
      <c r="I350" s="64"/>
      <c r="J350" s="64"/>
      <c r="K350" s="64"/>
      <c r="L350" s="64"/>
    </row>
    <row r="351" spans="5:12" ht="39.950000000000003" customHeight="1">
      <c r="E351" s="64"/>
      <c r="F351" s="64"/>
      <c r="G351" s="64"/>
      <c r="H351" s="64"/>
      <c r="I351" s="64"/>
      <c r="J351" s="64"/>
      <c r="K351" s="64"/>
      <c r="L351" s="64"/>
    </row>
    <row r="352" spans="5:12" ht="39.950000000000003" customHeight="1">
      <c r="E352" s="64"/>
      <c r="F352" s="64"/>
      <c r="G352" s="64"/>
      <c r="H352" s="64"/>
      <c r="I352" s="64"/>
      <c r="J352" s="64"/>
      <c r="K352" s="64"/>
      <c r="L352" s="64"/>
    </row>
    <row r="353" spans="5:12" ht="39.950000000000003" customHeight="1">
      <c r="E353" s="64"/>
      <c r="F353" s="64"/>
      <c r="G353" s="64"/>
      <c r="H353" s="64"/>
      <c r="I353" s="64"/>
      <c r="J353" s="64"/>
      <c r="K353" s="64"/>
      <c r="L353" s="64"/>
    </row>
    <row r="354" spans="5:12" ht="39.950000000000003" customHeight="1">
      <c r="E354" s="64"/>
      <c r="F354" s="64"/>
      <c r="G354" s="64"/>
      <c r="H354" s="64"/>
      <c r="I354" s="64"/>
      <c r="J354" s="64"/>
      <c r="K354" s="64"/>
      <c r="L354" s="64"/>
    </row>
    <row r="355" spans="5:12" ht="39.950000000000003" customHeight="1">
      <c r="E355" s="64"/>
      <c r="F355" s="64"/>
      <c r="G355" s="64"/>
      <c r="H355" s="64"/>
      <c r="I355" s="64"/>
      <c r="J355" s="64"/>
      <c r="K355" s="64"/>
      <c r="L355" s="64"/>
    </row>
    <row r="356" spans="5:12" ht="39.950000000000003" customHeight="1">
      <c r="E356" s="64"/>
      <c r="F356" s="64"/>
      <c r="G356" s="64"/>
      <c r="H356" s="64"/>
      <c r="I356" s="64"/>
      <c r="J356" s="64"/>
      <c r="K356" s="64"/>
      <c r="L356" s="64"/>
    </row>
    <row r="357" spans="5:12" ht="39.950000000000003" customHeight="1">
      <c r="E357" s="64"/>
      <c r="F357" s="64"/>
      <c r="G357" s="64"/>
      <c r="H357" s="64"/>
      <c r="I357" s="64"/>
      <c r="J357" s="64"/>
      <c r="K357" s="64"/>
      <c r="L357" s="64"/>
    </row>
    <row r="358" spans="5:12" ht="39.950000000000003" customHeight="1">
      <c r="E358" s="64"/>
      <c r="F358" s="64"/>
      <c r="G358" s="64"/>
      <c r="H358" s="64"/>
      <c r="I358" s="64"/>
      <c r="J358" s="64"/>
      <c r="K358" s="64"/>
      <c r="L358" s="64"/>
    </row>
    <row r="359" spans="5:12" ht="39.950000000000003" customHeight="1">
      <c r="E359" s="64"/>
      <c r="F359" s="64"/>
      <c r="G359" s="64"/>
      <c r="H359" s="64"/>
      <c r="I359" s="64"/>
      <c r="J359" s="64"/>
      <c r="K359" s="64"/>
      <c r="L359" s="64"/>
    </row>
    <row r="360" spans="5:12" ht="39.950000000000003" customHeight="1">
      <c r="E360" s="64"/>
      <c r="F360" s="64"/>
      <c r="G360" s="64"/>
      <c r="H360" s="64"/>
      <c r="I360" s="64"/>
      <c r="J360" s="64"/>
      <c r="K360" s="64"/>
      <c r="L360" s="64"/>
    </row>
    <row r="361" spans="5:12" ht="39.950000000000003" customHeight="1">
      <c r="E361" s="64"/>
      <c r="F361" s="64"/>
      <c r="G361" s="64"/>
      <c r="H361" s="64"/>
      <c r="I361" s="64"/>
      <c r="J361" s="64"/>
      <c r="K361" s="64"/>
      <c r="L361" s="64"/>
    </row>
    <row r="362" spans="5:12" ht="39.950000000000003" customHeight="1">
      <c r="E362" s="64"/>
      <c r="F362" s="64"/>
      <c r="G362" s="64"/>
      <c r="H362" s="64"/>
      <c r="I362" s="64"/>
      <c r="J362" s="64"/>
      <c r="K362" s="64"/>
      <c r="L362" s="64"/>
    </row>
    <row r="363" spans="5:12" ht="39.950000000000003" customHeight="1">
      <c r="E363" s="64"/>
      <c r="F363" s="64"/>
      <c r="G363" s="64"/>
      <c r="H363" s="64"/>
      <c r="I363" s="64"/>
      <c r="J363" s="64"/>
      <c r="K363" s="64"/>
      <c r="L363" s="64"/>
    </row>
    <row r="364" spans="5:12" ht="39.950000000000003" customHeight="1">
      <c r="E364" s="64"/>
      <c r="F364" s="64"/>
      <c r="G364" s="64"/>
      <c r="H364" s="64"/>
      <c r="I364" s="64"/>
      <c r="J364" s="64"/>
      <c r="K364" s="64"/>
      <c r="L364" s="64"/>
    </row>
    <row r="365" spans="5:12" ht="39.950000000000003" customHeight="1">
      <c r="E365" s="64"/>
      <c r="F365" s="64"/>
      <c r="G365" s="64"/>
      <c r="H365" s="64"/>
      <c r="I365" s="64"/>
      <c r="J365" s="64"/>
      <c r="K365" s="64"/>
      <c r="L365" s="64"/>
    </row>
    <row r="366" spans="5:12" ht="39.950000000000003" customHeight="1">
      <c r="E366" s="64"/>
      <c r="F366" s="64"/>
      <c r="G366" s="64"/>
      <c r="H366" s="64"/>
      <c r="I366" s="64"/>
      <c r="J366" s="64"/>
      <c r="K366" s="64"/>
      <c r="L366" s="64"/>
    </row>
    <row r="367" spans="5:12" ht="39.950000000000003" customHeight="1">
      <c r="E367" s="64"/>
      <c r="F367" s="64"/>
      <c r="G367" s="64"/>
      <c r="H367" s="64"/>
      <c r="I367" s="64"/>
      <c r="J367" s="64"/>
      <c r="K367" s="64"/>
      <c r="L367" s="64"/>
    </row>
    <row r="368" spans="5:12" ht="39.950000000000003" customHeight="1">
      <c r="E368" s="64"/>
      <c r="F368" s="64"/>
      <c r="G368" s="64"/>
      <c r="H368" s="64"/>
      <c r="I368" s="64"/>
      <c r="J368" s="64"/>
      <c r="K368" s="64"/>
      <c r="L368" s="64"/>
    </row>
    <row r="369" spans="5:12" ht="39.950000000000003" customHeight="1">
      <c r="E369" s="64"/>
      <c r="F369" s="64"/>
      <c r="G369" s="64"/>
      <c r="H369" s="64"/>
      <c r="I369" s="64"/>
      <c r="J369" s="64"/>
      <c r="K369" s="64"/>
      <c r="L369" s="64"/>
    </row>
    <row r="370" spans="5:12" ht="39.950000000000003" customHeight="1">
      <c r="E370" s="64"/>
      <c r="F370" s="64"/>
      <c r="G370" s="64"/>
      <c r="H370" s="64"/>
      <c r="I370" s="64"/>
      <c r="J370" s="64"/>
      <c r="K370" s="64"/>
      <c r="L370" s="64"/>
    </row>
    <row r="371" spans="5:12" ht="39.950000000000003" customHeight="1">
      <c r="E371" s="64"/>
      <c r="F371" s="64"/>
      <c r="G371" s="64"/>
      <c r="H371" s="64"/>
      <c r="I371" s="64"/>
      <c r="J371" s="64"/>
      <c r="K371" s="64"/>
      <c r="L371" s="64"/>
    </row>
    <row r="372" spans="5:12" ht="39.950000000000003" customHeight="1">
      <c r="E372" s="64"/>
      <c r="F372" s="64"/>
      <c r="G372" s="64"/>
      <c r="H372" s="64"/>
      <c r="I372" s="64"/>
      <c r="J372" s="64"/>
      <c r="K372" s="64"/>
      <c r="L372" s="64"/>
    </row>
    <row r="373" spans="5:12" ht="39.950000000000003" customHeight="1">
      <c r="E373" s="64"/>
      <c r="F373" s="64"/>
      <c r="G373" s="64"/>
      <c r="H373" s="64"/>
      <c r="I373" s="64"/>
      <c r="J373" s="64"/>
      <c r="K373" s="64"/>
      <c r="L373" s="64"/>
    </row>
    <row r="374" spans="5:12" ht="39.950000000000003" customHeight="1">
      <c r="E374" s="64"/>
      <c r="F374" s="64"/>
      <c r="G374" s="64"/>
      <c r="H374" s="64"/>
      <c r="I374" s="64"/>
      <c r="J374" s="64"/>
      <c r="K374" s="64"/>
      <c r="L374" s="64"/>
    </row>
    <row r="375" spans="5:12" ht="39.950000000000003" customHeight="1">
      <c r="E375" s="64"/>
      <c r="F375" s="64"/>
      <c r="G375" s="64"/>
      <c r="H375" s="64"/>
      <c r="I375" s="64"/>
      <c r="J375" s="64"/>
      <c r="K375" s="64"/>
      <c r="L375" s="64"/>
    </row>
    <row r="376" spans="5:12" ht="39.950000000000003" customHeight="1">
      <c r="E376" s="64"/>
      <c r="F376" s="64"/>
      <c r="G376" s="64"/>
      <c r="H376" s="64"/>
      <c r="I376" s="64"/>
      <c r="J376" s="64"/>
      <c r="K376" s="64"/>
      <c r="L376" s="64"/>
    </row>
    <row r="377" spans="5:12" ht="39.950000000000003" customHeight="1">
      <c r="E377" s="64"/>
      <c r="F377" s="64"/>
      <c r="G377" s="64"/>
      <c r="H377" s="64"/>
      <c r="I377" s="64"/>
      <c r="J377" s="64"/>
      <c r="K377" s="64"/>
      <c r="L377" s="64"/>
    </row>
    <row r="378" spans="5:12" ht="39.950000000000003" customHeight="1">
      <c r="E378" s="64"/>
      <c r="F378" s="64"/>
      <c r="G378" s="64"/>
      <c r="H378" s="64"/>
      <c r="I378" s="64"/>
      <c r="J378" s="64"/>
      <c r="K378" s="64"/>
      <c r="L378" s="64"/>
    </row>
    <row r="379" spans="5:12" ht="39.950000000000003" customHeight="1">
      <c r="E379" s="64"/>
      <c r="F379" s="64"/>
      <c r="G379" s="64"/>
      <c r="H379" s="64"/>
      <c r="I379" s="64"/>
      <c r="J379" s="64"/>
      <c r="K379" s="64"/>
      <c r="L379" s="64"/>
    </row>
    <row r="380" spans="5:12" ht="39.950000000000003" customHeight="1">
      <c r="E380" s="64"/>
      <c r="F380" s="64"/>
      <c r="G380" s="64"/>
      <c r="H380" s="64"/>
      <c r="I380" s="64"/>
      <c r="J380" s="64"/>
      <c r="K380" s="64"/>
      <c r="L380" s="64"/>
    </row>
    <row r="381" spans="5:12" ht="39.950000000000003" customHeight="1">
      <c r="E381" s="64"/>
      <c r="F381" s="64"/>
      <c r="G381" s="64"/>
      <c r="H381" s="64"/>
      <c r="I381" s="64"/>
      <c r="J381" s="64"/>
      <c r="K381" s="64"/>
      <c r="L381" s="64"/>
    </row>
    <row r="382" spans="5:12" ht="39.950000000000003" customHeight="1">
      <c r="E382" s="64"/>
      <c r="F382" s="64"/>
      <c r="G382" s="64"/>
      <c r="H382" s="64"/>
      <c r="I382" s="64"/>
      <c r="J382" s="64"/>
      <c r="K382" s="64"/>
      <c r="L382" s="64"/>
    </row>
    <row r="383" spans="5:12" ht="39.950000000000003" customHeight="1">
      <c r="E383" s="64"/>
      <c r="F383" s="64"/>
      <c r="G383" s="64"/>
      <c r="H383" s="64"/>
      <c r="I383" s="64"/>
      <c r="J383" s="64"/>
      <c r="K383" s="64"/>
      <c r="L383" s="64"/>
    </row>
    <row r="384" spans="5:12" ht="39.950000000000003" customHeight="1">
      <c r="E384" s="64"/>
      <c r="F384" s="64"/>
      <c r="G384" s="64"/>
      <c r="H384" s="64"/>
      <c r="I384" s="64"/>
      <c r="J384" s="64"/>
      <c r="K384" s="64"/>
      <c r="L384" s="64"/>
    </row>
    <row r="385" spans="5:12" ht="39.950000000000003" customHeight="1">
      <c r="E385" s="64"/>
      <c r="F385" s="64"/>
      <c r="G385" s="64"/>
      <c r="H385" s="64"/>
      <c r="I385" s="64"/>
      <c r="J385" s="64"/>
      <c r="K385" s="64"/>
      <c r="L385" s="64"/>
    </row>
    <row r="386" spans="5:12" ht="39.950000000000003" customHeight="1">
      <c r="E386" s="64"/>
      <c r="F386" s="64"/>
      <c r="G386" s="64"/>
      <c r="H386" s="64"/>
      <c r="I386" s="64"/>
      <c r="J386" s="64"/>
      <c r="K386" s="64"/>
      <c r="L386" s="64"/>
    </row>
    <row r="387" spans="5:12" ht="39.950000000000003" customHeight="1">
      <c r="E387" s="64"/>
      <c r="F387" s="64"/>
      <c r="G387" s="64"/>
      <c r="H387" s="64"/>
      <c r="I387" s="64"/>
      <c r="J387" s="64"/>
      <c r="K387" s="64"/>
      <c r="L387" s="64"/>
    </row>
    <row r="388" spans="5:12" ht="39.950000000000003" customHeight="1">
      <c r="E388" s="64"/>
      <c r="F388" s="64"/>
      <c r="G388" s="64"/>
      <c r="H388" s="64"/>
      <c r="I388" s="64"/>
      <c r="J388" s="64"/>
      <c r="K388" s="64"/>
      <c r="L388" s="64"/>
    </row>
    <row r="389" spans="5:12" ht="39.950000000000003" customHeight="1">
      <c r="E389" s="64"/>
      <c r="F389" s="64"/>
      <c r="G389" s="64"/>
      <c r="H389" s="64"/>
      <c r="I389" s="64"/>
      <c r="J389" s="64"/>
      <c r="K389" s="64"/>
      <c r="L389" s="64"/>
    </row>
    <row r="390" spans="5:12" ht="39.950000000000003" customHeight="1">
      <c r="E390" s="64"/>
      <c r="F390" s="64"/>
      <c r="G390" s="64"/>
      <c r="H390" s="64"/>
      <c r="I390" s="64"/>
      <c r="J390" s="64"/>
      <c r="K390" s="64"/>
      <c r="L390" s="64"/>
    </row>
    <row r="391" spans="5:12" ht="39.950000000000003" customHeight="1">
      <c r="E391" s="64"/>
      <c r="F391" s="64"/>
      <c r="G391" s="64"/>
      <c r="H391" s="64"/>
      <c r="I391" s="64"/>
      <c r="J391" s="64"/>
      <c r="K391" s="64"/>
      <c r="L391" s="64"/>
    </row>
    <row r="392" spans="5:12" ht="39.950000000000003" customHeight="1">
      <c r="E392" s="64"/>
      <c r="F392" s="64"/>
      <c r="G392" s="64"/>
      <c r="H392" s="64"/>
      <c r="I392" s="64"/>
      <c r="J392" s="64"/>
      <c r="K392" s="64"/>
      <c r="L392" s="64"/>
    </row>
    <row r="393" spans="5:12" ht="39.950000000000003" customHeight="1">
      <c r="E393" s="64"/>
      <c r="F393" s="64"/>
      <c r="G393" s="64"/>
      <c r="H393" s="64"/>
      <c r="I393" s="64"/>
      <c r="J393" s="64"/>
      <c r="K393" s="64"/>
      <c r="L393" s="64"/>
    </row>
    <row r="394" spans="5:12" ht="39.950000000000003" customHeight="1">
      <c r="E394" s="64"/>
      <c r="F394" s="64"/>
      <c r="G394" s="64"/>
      <c r="H394" s="64"/>
      <c r="I394" s="64"/>
      <c r="J394" s="64"/>
      <c r="K394" s="64"/>
      <c r="L394" s="64"/>
    </row>
    <row r="395" spans="5:12" ht="39.950000000000003" customHeight="1">
      <c r="E395" s="64"/>
      <c r="F395" s="64"/>
      <c r="G395" s="64"/>
      <c r="H395" s="64"/>
      <c r="I395" s="64"/>
      <c r="J395" s="64"/>
      <c r="K395" s="64"/>
      <c r="L395" s="64"/>
    </row>
    <row r="396" spans="5:12" ht="39.950000000000003" customHeight="1">
      <c r="E396" s="64"/>
      <c r="F396" s="64"/>
      <c r="G396" s="64"/>
      <c r="H396" s="64"/>
      <c r="I396" s="64"/>
      <c r="J396" s="64"/>
      <c r="K396" s="64"/>
      <c r="L396" s="64"/>
    </row>
    <row r="397" spans="5:12" ht="39.950000000000003" customHeight="1">
      <c r="E397" s="64"/>
      <c r="F397" s="64"/>
      <c r="G397" s="64"/>
      <c r="H397" s="64"/>
      <c r="I397" s="64"/>
      <c r="J397" s="64"/>
      <c r="K397" s="64"/>
      <c r="L397" s="64"/>
    </row>
    <row r="398" spans="5:12" ht="39.950000000000003" customHeight="1">
      <c r="E398" s="64"/>
      <c r="F398" s="64"/>
      <c r="G398" s="64"/>
      <c r="H398" s="64"/>
      <c r="I398" s="64"/>
      <c r="J398" s="64"/>
      <c r="K398" s="64"/>
      <c r="L398" s="64"/>
    </row>
    <row r="399" spans="5:12" ht="39.950000000000003" customHeight="1">
      <c r="E399" s="64"/>
      <c r="F399" s="64"/>
      <c r="G399" s="64"/>
      <c r="H399" s="64"/>
      <c r="I399" s="64"/>
      <c r="J399" s="64"/>
      <c r="K399" s="64"/>
      <c r="L399" s="64"/>
    </row>
    <row r="400" spans="5:12" ht="39.950000000000003" customHeight="1">
      <c r="E400" s="64"/>
      <c r="F400" s="64"/>
      <c r="G400" s="64"/>
      <c r="H400" s="64"/>
      <c r="I400" s="64"/>
      <c r="J400" s="64"/>
      <c r="K400" s="64"/>
      <c r="L400" s="64"/>
    </row>
    <row r="401" spans="5:12" ht="39.950000000000003" customHeight="1">
      <c r="E401" s="64"/>
      <c r="F401" s="64"/>
      <c r="G401" s="64"/>
      <c r="H401" s="64"/>
      <c r="I401" s="64"/>
      <c r="J401" s="64"/>
      <c r="K401" s="64"/>
      <c r="L401" s="64"/>
    </row>
    <row r="402" spans="5:12" ht="39.950000000000003" customHeight="1">
      <c r="E402" s="64"/>
      <c r="F402" s="64"/>
      <c r="G402" s="64"/>
      <c r="H402" s="64"/>
      <c r="I402" s="64"/>
      <c r="J402" s="64"/>
      <c r="K402" s="64"/>
      <c r="L402" s="64"/>
    </row>
    <row r="403" spans="5:12" ht="39.950000000000003" customHeight="1">
      <c r="E403" s="64"/>
      <c r="F403" s="64"/>
      <c r="G403" s="64"/>
      <c r="H403" s="64"/>
      <c r="I403" s="64"/>
      <c r="J403" s="64"/>
      <c r="K403" s="64"/>
      <c r="L403" s="64"/>
    </row>
    <row r="404" spans="5:12" ht="39.950000000000003" customHeight="1">
      <c r="E404" s="64"/>
      <c r="F404" s="64"/>
      <c r="G404" s="64"/>
      <c r="H404" s="64"/>
      <c r="I404" s="64"/>
      <c r="J404" s="64"/>
      <c r="K404" s="64"/>
      <c r="L404" s="64"/>
    </row>
    <row r="405" spans="5:12" ht="39.950000000000003" customHeight="1">
      <c r="E405" s="64"/>
      <c r="F405" s="64"/>
      <c r="G405" s="64"/>
      <c r="H405" s="64"/>
      <c r="I405" s="64"/>
      <c r="J405" s="64"/>
      <c r="K405" s="64"/>
      <c r="L405" s="64"/>
    </row>
    <row r="406" spans="5:12" ht="39.950000000000003" customHeight="1">
      <c r="E406" s="64"/>
      <c r="F406" s="64"/>
      <c r="G406" s="64"/>
      <c r="H406" s="64"/>
      <c r="I406" s="64"/>
      <c r="J406" s="64"/>
      <c r="K406" s="64"/>
      <c r="L406" s="64"/>
    </row>
    <row r="407" spans="5:12" ht="39.950000000000003" customHeight="1">
      <c r="E407" s="64"/>
      <c r="F407" s="64"/>
      <c r="G407" s="64"/>
      <c r="H407" s="64"/>
      <c r="I407" s="64"/>
      <c r="J407" s="64"/>
      <c r="K407" s="64"/>
      <c r="L407" s="64"/>
    </row>
    <row r="408" spans="5:12" ht="39.950000000000003" customHeight="1">
      <c r="E408" s="64"/>
      <c r="F408" s="64"/>
      <c r="G408" s="64"/>
      <c r="H408" s="64"/>
      <c r="I408" s="64"/>
      <c r="J408" s="64"/>
      <c r="K408" s="64"/>
      <c r="L408" s="64"/>
    </row>
    <row r="409" spans="5:12" ht="39.950000000000003" customHeight="1">
      <c r="E409" s="64"/>
      <c r="F409" s="64"/>
      <c r="G409" s="64"/>
      <c r="H409" s="64"/>
      <c r="I409" s="64"/>
      <c r="J409" s="64"/>
      <c r="K409" s="64"/>
      <c r="L409" s="64"/>
    </row>
    <row r="410" spans="5:12" ht="39.950000000000003" customHeight="1">
      <c r="E410" s="64"/>
      <c r="F410" s="64"/>
      <c r="G410" s="64"/>
      <c r="H410" s="64"/>
      <c r="I410" s="64"/>
      <c r="J410" s="64"/>
      <c r="K410" s="64"/>
      <c r="L410" s="64"/>
    </row>
    <row r="411" spans="5:12" ht="39.950000000000003" customHeight="1">
      <c r="E411" s="64"/>
      <c r="F411" s="64"/>
      <c r="G411" s="64"/>
      <c r="H411" s="64"/>
      <c r="I411" s="64"/>
      <c r="J411" s="64"/>
      <c r="K411" s="64"/>
      <c r="L411" s="64"/>
    </row>
    <row r="412" spans="5:12" ht="39.950000000000003" customHeight="1">
      <c r="E412" s="64"/>
      <c r="F412" s="64"/>
      <c r="G412" s="64"/>
      <c r="H412" s="64"/>
      <c r="I412" s="64"/>
      <c r="J412" s="64"/>
      <c r="K412" s="64"/>
      <c r="L412" s="64"/>
    </row>
    <row r="413" spans="5:12" ht="39.950000000000003" customHeight="1">
      <c r="E413" s="64"/>
      <c r="F413" s="64"/>
      <c r="G413" s="64"/>
      <c r="H413" s="64"/>
      <c r="I413" s="64"/>
      <c r="J413" s="64"/>
      <c r="K413" s="64"/>
      <c r="L413" s="64"/>
    </row>
    <row r="414" spans="5:12" ht="39.950000000000003" customHeight="1">
      <c r="E414" s="64"/>
      <c r="F414" s="64"/>
      <c r="G414" s="64"/>
      <c r="H414" s="64"/>
      <c r="I414" s="64"/>
      <c r="J414" s="64"/>
      <c r="K414" s="64"/>
      <c r="L414" s="64"/>
    </row>
    <row r="415" spans="5:12" ht="39.950000000000003" customHeight="1">
      <c r="E415" s="64"/>
      <c r="F415" s="64"/>
      <c r="G415" s="64"/>
      <c r="H415" s="64"/>
      <c r="I415" s="64"/>
      <c r="J415" s="64"/>
      <c r="K415" s="64"/>
      <c r="L415" s="64"/>
    </row>
    <row r="416" spans="5:12" ht="39.950000000000003" customHeight="1">
      <c r="E416" s="64"/>
      <c r="F416" s="64"/>
      <c r="G416" s="64"/>
      <c r="H416" s="64"/>
      <c r="I416" s="64"/>
      <c r="J416" s="64"/>
      <c r="K416" s="64"/>
      <c r="L416" s="64"/>
    </row>
    <row r="417" spans="5:12" ht="39.950000000000003" customHeight="1">
      <c r="E417" s="64"/>
      <c r="F417" s="64"/>
      <c r="G417" s="64"/>
      <c r="H417" s="64"/>
      <c r="I417" s="64"/>
      <c r="J417" s="64"/>
      <c r="K417" s="64"/>
      <c r="L417" s="64"/>
    </row>
    <row r="418" spans="5:12" ht="39.950000000000003" customHeight="1">
      <c r="E418" s="64"/>
      <c r="F418" s="64"/>
      <c r="G418" s="64"/>
      <c r="H418" s="64"/>
      <c r="I418" s="64"/>
      <c r="J418" s="64"/>
      <c r="K418" s="64"/>
      <c r="L418" s="64"/>
    </row>
    <row r="419" spans="5:12" ht="39.950000000000003" customHeight="1">
      <c r="E419" s="64"/>
      <c r="F419" s="64"/>
      <c r="G419" s="64"/>
      <c r="H419" s="64"/>
      <c r="I419" s="64"/>
      <c r="J419" s="64"/>
      <c r="K419" s="64"/>
      <c r="L419" s="64"/>
    </row>
    <row r="420" spans="5:12" ht="39.950000000000003" customHeight="1">
      <c r="E420" s="64"/>
      <c r="F420" s="64"/>
      <c r="G420" s="64"/>
      <c r="H420" s="64"/>
      <c r="I420" s="64"/>
      <c r="J420" s="64"/>
      <c r="K420" s="64"/>
      <c r="L420" s="64"/>
    </row>
    <row r="421" spans="5:12" ht="39.950000000000003" customHeight="1">
      <c r="E421" s="64"/>
      <c r="F421" s="64"/>
      <c r="G421" s="64"/>
      <c r="H421" s="64"/>
      <c r="I421" s="64"/>
      <c r="J421" s="64"/>
      <c r="K421" s="64"/>
      <c r="L421" s="64"/>
    </row>
    <row r="422" spans="5:12" ht="39.950000000000003" customHeight="1">
      <c r="E422" s="64"/>
      <c r="F422" s="64"/>
      <c r="G422" s="64"/>
      <c r="H422" s="64"/>
      <c r="I422" s="64"/>
      <c r="J422" s="64"/>
      <c r="K422" s="64"/>
      <c r="L422" s="64"/>
    </row>
    <row r="423" spans="5:12" ht="39.950000000000003" customHeight="1">
      <c r="E423" s="64"/>
      <c r="F423" s="64"/>
      <c r="G423" s="64"/>
      <c r="H423" s="64"/>
      <c r="I423" s="64"/>
      <c r="J423" s="64"/>
      <c r="K423" s="64"/>
      <c r="L423" s="64"/>
    </row>
    <row r="424" spans="5:12" ht="39.950000000000003" customHeight="1">
      <c r="E424" s="64"/>
      <c r="F424" s="64"/>
      <c r="G424" s="64"/>
      <c r="H424" s="64"/>
      <c r="I424" s="64"/>
      <c r="J424" s="64"/>
      <c r="K424" s="64"/>
      <c r="L424" s="64"/>
    </row>
    <row r="425" spans="5:12" ht="39.950000000000003" customHeight="1">
      <c r="E425" s="64"/>
      <c r="F425" s="64"/>
      <c r="G425" s="64"/>
      <c r="H425" s="64"/>
      <c r="I425" s="64"/>
      <c r="J425" s="64"/>
      <c r="K425" s="64"/>
      <c r="L425" s="64"/>
    </row>
    <row r="426" spans="5:12" ht="39.950000000000003" customHeight="1">
      <c r="E426" s="64"/>
      <c r="F426" s="64"/>
      <c r="G426" s="64"/>
      <c r="H426" s="64"/>
      <c r="I426" s="64"/>
      <c r="J426" s="64"/>
      <c r="K426" s="64"/>
      <c r="L426" s="64"/>
    </row>
    <row r="427" spans="5:12" ht="39.950000000000003" customHeight="1">
      <c r="E427" s="64"/>
      <c r="F427" s="64"/>
      <c r="G427" s="64"/>
      <c r="H427" s="64"/>
      <c r="I427" s="64"/>
      <c r="J427" s="64"/>
      <c r="K427" s="64"/>
      <c r="L427" s="64"/>
    </row>
    <row r="428" spans="5:12" ht="39.950000000000003" customHeight="1">
      <c r="E428" s="64"/>
      <c r="F428" s="64"/>
      <c r="G428" s="64"/>
      <c r="H428" s="64"/>
      <c r="I428" s="64"/>
      <c r="J428" s="64"/>
      <c r="K428" s="64"/>
      <c r="L428" s="64"/>
    </row>
    <row r="429" spans="5:12" ht="39.950000000000003" customHeight="1">
      <c r="E429" s="64"/>
      <c r="F429" s="64"/>
      <c r="G429" s="64"/>
      <c r="H429" s="64"/>
      <c r="I429" s="64"/>
      <c r="J429" s="64"/>
      <c r="K429" s="64"/>
      <c r="L429" s="64"/>
    </row>
    <row r="430" spans="5:12" ht="39.950000000000003" customHeight="1">
      <c r="E430" s="64"/>
      <c r="F430" s="64"/>
      <c r="G430" s="64"/>
      <c r="H430" s="64"/>
      <c r="I430" s="64"/>
      <c r="J430" s="64"/>
      <c r="K430" s="64"/>
      <c r="L430" s="64"/>
    </row>
    <row r="431" spans="5:12" ht="39.950000000000003" customHeight="1">
      <c r="E431" s="64"/>
      <c r="F431" s="64"/>
      <c r="G431" s="64"/>
      <c r="H431" s="64"/>
      <c r="I431" s="64"/>
      <c r="J431" s="64"/>
      <c r="K431" s="64"/>
      <c r="L431" s="64"/>
    </row>
    <row r="432" spans="5:12" ht="39.950000000000003" customHeight="1">
      <c r="E432" s="64"/>
      <c r="F432" s="64"/>
      <c r="G432" s="64"/>
      <c r="H432" s="64"/>
      <c r="I432" s="64"/>
      <c r="J432" s="64"/>
      <c r="K432" s="64"/>
      <c r="L432" s="64"/>
    </row>
    <row r="433" spans="5:12" ht="39.950000000000003" customHeight="1">
      <c r="E433" s="64"/>
      <c r="F433" s="64"/>
      <c r="G433" s="64"/>
      <c r="H433" s="64"/>
      <c r="I433" s="64"/>
      <c r="J433" s="64"/>
      <c r="K433" s="64"/>
      <c r="L433" s="64"/>
    </row>
    <row r="434" spans="5:12" ht="39.950000000000003" customHeight="1">
      <c r="E434" s="64"/>
      <c r="F434" s="64"/>
      <c r="G434" s="64"/>
      <c r="H434" s="64"/>
      <c r="I434" s="64"/>
      <c r="J434" s="64"/>
      <c r="K434" s="64"/>
      <c r="L434" s="64"/>
    </row>
    <row r="435" spans="5:12" ht="39.950000000000003" customHeight="1">
      <c r="E435" s="64"/>
      <c r="F435" s="64"/>
      <c r="G435" s="64"/>
      <c r="H435" s="64"/>
      <c r="I435" s="64"/>
      <c r="J435" s="64"/>
      <c r="K435" s="64"/>
      <c r="L435" s="64"/>
    </row>
    <row r="436" spans="5:12" ht="39.950000000000003" customHeight="1">
      <c r="E436" s="64"/>
      <c r="F436" s="64"/>
      <c r="G436" s="64"/>
      <c r="H436" s="64"/>
      <c r="I436" s="64"/>
      <c r="J436" s="64"/>
      <c r="K436" s="64"/>
      <c r="L436" s="64"/>
    </row>
    <row r="437" spans="5:12" ht="39.950000000000003" customHeight="1">
      <c r="E437" s="64"/>
      <c r="F437" s="64"/>
      <c r="G437" s="64"/>
      <c r="H437" s="64"/>
      <c r="I437" s="64"/>
      <c r="J437" s="64"/>
      <c r="K437" s="64"/>
      <c r="L437" s="64"/>
    </row>
    <row r="438" spans="5:12" ht="39.950000000000003" customHeight="1">
      <c r="E438" s="64"/>
      <c r="F438" s="64"/>
      <c r="G438" s="64"/>
      <c r="H438" s="64"/>
      <c r="I438" s="64"/>
      <c r="J438" s="64"/>
      <c r="K438" s="64"/>
      <c r="L438" s="64"/>
    </row>
    <row r="439" spans="5:12" ht="39.950000000000003" customHeight="1">
      <c r="E439" s="64"/>
      <c r="F439" s="64"/>
      <c r="G439" s="64"/>
      <c r="H439" s="64"/>
      <c r="I439" s="64"/>
      <c r="J439" s="64"/>
      <c r="K439" s="64"/>
      <c r="L439" s="64"/>
    </row>
    <row r="440" spans="5:12" ht="39.950000000000003" customHeight="1">
      <c r="E440" s="64"/>
      <c r="F440" s="64"/>
      <c r="G440" s="64"/>
      <c r="H440" s="64"/>
      <c r="I440" s="64"/>
      <c r="J440" s="64"/>
      <c r="K440" s="64"/>
      <c r="L440" s="64"/>
    </row>
    <row r="441" spans="5:12" ht="39.950000000000003" customHeight="1">
      <c r="E441" s="64"/>
      <c r="F441" s="64"/>
      <c r="G441" s="64"/>
      <c r="H441" s="64"/>
      <c r="I441" s="64"/>
      <c r="J441" s="64"/>
      <c r="K441" s="64"/>
      <c r="L441" s="64"/>
    </row>
    <row r="442" spans="5:12" ht="39.950000000000003" customHeight="1">
      <c r="E442" s="64"/>
      <c r="F442" s="64"/>
      <c r="G442" s="64"/>
      <c r="H442" s="64"/>
      <c r="I442" s="64"/>
      <c r="J442" s="64"/>
      <c r="K442" s="64"/>
      <c r="L442" s="64"/>
    </row>
    <row r="443" spans="5:12" ht="39.950000000000003" customHeight="1">
      <c r="E443" s="64"/>
      <c r="F443" s="64"/>
      <c r="G443" s="64"/>
      <c r="H443" s="64"/>
      <c r="I443" s="64"/>
      <c r="J443" s="64"/>
      <c r="K443" s="64"/>
      <c r="L443" s="64"/>
    </row>
    <row r="444" spans="5:12" ht="39.950000000000003" customHeight="1">
      <c r="E444" s="64"/>
      <c r="F444" s="64"/>
      <c r="G444" s="64"/>
      <c r="H444" s="64"/>
      <c r="I444" s="64"/>
      <c r="J444" s="64"/>
      <c r="K444" s="64"/>
      <c r="L444" s="64"/>
    </row>
    <row r="445" spans="5:12" ht="39.950000000000003" customHeight="1">
      <c r="E445" s="64"/>
      <c r="F445" s="64"/>
      <c r="G445" s="64"/>
      <c r="H445" s="64"/>
      <c r="I445" s="64"/>
      <c r="J445" s="64"/>
      <c r="K445" s="64"/>
      <c r="L445" s="64"/>
    </row>
    <row r="446" spans="5:12" ht="39.950000000000003" customHeight="1">
      <c r="E446" s="64"/>
      <c r="F446" s="64"/>
      <c r="G446" s="64"/>
      <c r="H446" s="64"/>
      <c r="I446" s="64"/>
      <c r="J446" s="64"/>
      <c r="K446" s="64"/>
      <c r="L446" s="64"/>
    </row>
    <row r="447" spans="5:12" ht="39.950000000000003" customHeight="1">
      <c r="E447" s="64"/>
      <c r="F447" s="64"/>
      <c r="G447" s="64"/>
      <c r="H447" s="64"/>
      <c r="I447" s="64"/>
      <c r="J447" s="64"/>
      <c r="K447" s="64"/>
      <c r="L447" s="64"/>
    </row>
    <row r="448" spans="5:12" ht="39.950000000000003" customHeight="1">
      <c r="E448" s="64"/>
      <c r="F448" s="64"/>
      <c r="G448" s="64"/>
      <c r="H448" s="64"/>
      <c r="I448" s="64"/>
      <c r="J448" s="64"/>
      <c r="K448" s="64"/>
      <c r="L448" s="64"/>
    </row>
    <row r="449" spans="5:12" ht="39.950000000000003" customHeight="1">
      <c r="E449" s="64"/>
      <c r="F449" s="64"/>
      <c r="G449" s="64"/>
      <c r="H449" s="64"/>
      <c r="I449" s="64"/>
      <c r="J449" s="64"/>
      <c r="K449" s="64"/>
      <c r="L449" s="64"/>
    </row>
    <row r="450" spans="5:12" ht="39.950000000000003" customHeight="1">
      <c r="E450" s="64"/>
      <c r="F450" s="64"/>
      <c r="G450" s="64"/>
      <c r="H450" s="64"/>
      <c r="I450" s="64"/>
      <c r="J450" s="64"/>
      <c r="K450" s="64"/>
      <c r="L450" s="64"/>
    </row>
    <row r="451" spans="5:12" ht="39.950000000000003" customHeight="1">
      <c r="E451" s="64"/>
      <c r="F451" s="64"/>
      <c r="G451" s="64"/>
      <c r="H451" s="64"/>
      <c r="I451" s="64"/>
      <c r="J451" s="64"/>
      <c r="K451" s="64"/>
      <c r="L451" s="64"/>
    </row>
    <row r="452" spans="5:12" ht="39.950000000000003" customHeight="1">
      <c r="E452" s="64"/>
      <c r="F452" s="64"/>
      <c r="G452" s="64"/>
      <c r="H452" s="64"/>
      <c r="I452" s="64"/>
      <c r="J452" s="64"/>
      <c r="K452" s="64"/>
      <c r="L452" s="64"/>
    </row>
    <row r="453" spans="5:12" ht="39.950000000000003" customHeight="1">
      <c r="E453" s="64"/>
      <c r="F453" s="64"/>
      <c r="G453" s="64"/>
      <c r="H453" s="64"/>
      <c r="I453" s="64"/>
      <c r="J453" s="64"/>
      <c r="K453" s="64"/>
      <c r="L453" s="64"/>
    </row>
    <row r="454" spans="5:12" ht="39.950000000000003" customHeight="1">
      <c r="E454" s="64"/>
      <c r="F454" s="64"/>
      <c r="G454" s="64"/>
      <c r="H454" s="64"/>
      <c r="I454" s="64"/>
      <c r="J454" s="64"/>
      <c r="K454" s="64"/>
      <c r="L454" s="64"/>
    </row>
    <row r="455" spans="5:12" ht="39.950000000000003" customHeight="1">
      <c r="E455" s="64"/>
      <c r="F455" s="64"/>
      <c r="G455" s="64"/>
      <c r="H455" s="64"/>
      <c r="I455" s="64"/>
      <c r="J455" s="64"/>
      <c r="K455" s="64"/>
      <c r="L455" s="64"/>
    </row>
    <row r="456" spans="5:12" ht="39.950000000000003" customHeight="1">
      <c r="E456" s="64"/>
      <c r="F456" s="64"/>
      <c r="G456" s="64"/>
      <c r="H456" s="64"/>
      <c r="I456" s="64"/>
      <c r="J456" s="64"/>
      <c r="K456" s="64"/>
      <c r="L456" s="64"/>
    </row>
    <row r="457" spans="5:12" ht="39.950000000000003" customHeight="1">
      <c r="E457" s="64"/>
      <c r="F457" s="64"/>
      <c r="G457" s="64"/>
      <c r="H457" s="64"/>
      <c r="I457" s="64"/>
      <c r="J457" s="64"/>
      <c r="K457" s="64"/>
      <c r="L457" s="64"/>
    </row>
    <row r="458" spans="5:12" ht="39.950000000000003" customHeight="1">
      <c r="E458" s="64"/>
      <c r="F458" s="64"/>
      <c r="G458" s="64"/>
      <c r="H458" s="64"/>
      <c r="I458" s="64"/>
      <c r="J458" s="64"/>
      <c r="K458" s="64"/>
      <c r="L458" s="64"/>
    </row>
    <row r="459" spans="5:12" ht="39.950000000000003" customHeight="1">
      <c r="E459" s="64"/>
      <c r="F459" s="64"/>
      <c r="G459" s="64"/>
      <c r="H459" s="64"/>
      <c r="I459" s="64"/>
      <c r="J459" s="64"/>
      <c r="K459" s="64"/>
      <c r="L459" s="64"/>
    </row>
    <row r="460" spans="5:12" ht="39.950000000000003" customHeight="1">
      <c r="E460" s="64"/>
      <c r="F460" s="64"/>
      <c r="G460" s="64"/>
      <c r="H460" s="64"/>
      <c r="I460" s="64"/>
      <c r="J460" s="64"/>
      <c r="K460" s="64"/>
      <c r="L460" s="64"/>
    </row>
    <row r="461" spans="5:12" ht="39.950000000000003" customHeight="1">
      <c r="E461" s="64"/>
      <c r="F461" s="64"/>
      <c r="G461" s="64"/>
      <c r="H461" s="64"/>
      <c r="I461" s="64"/>
      <c r="J461" s="64"/>
      <c r="K461" s="64"/>
      <c r="L461" s="64"/>
    </row>
    <row r="462" spans="5:12" ht="39.950000000000003" customHeight="1">
      <c r="E462" s="64"/>
      <c r="F462" s="64"/>
      <c r="G462" s="64"/>
      <c r="H462" s="64"/>
      <c r="I462" s="64"/>
      <c r="J462" s="64"/>
      <c r="K462" s="64"/>
      <c r="L462" s="64"/>
    </row>
    <row r="463" spans="5:12" ht="39.950000000000003" customHeight="1">
      <c r="E463" s="64"/>
      <c r="F463" s="64"/>
      <c r="G463" s="64"/>
      <c r="H463" s="64"/>
      <c r="I463" s="64"/>
      <c r="J463" s="64"/>
      <c r="K463" s="64"/>
      <c r="L463" s="64"/>
    </row>
    <row r="464" spans="5:12" ht="39.950000000000003" customHeight="1">
      <c r="E464" s="64"/>
      <c r="F464" s="64"/>
      <c r="G464" s="64"/>
      <c r="H464" s="64"/>
      <c r="I464" s="64"/>
      <c r="J464" s="64"/>
      <c r="K464" s="64"/>
      <c r="L464" s="64"/>
    </row>
    <row r="465" spans="5:12" ht="39.950000000000003" customHeight="1">
      <c r="E465" s="64"/>
      <c r="F465" s="64"/>
      <c r="G465" s="64"/>
      <c r="H465" s="64"/>
      <c r="I465" s="64"/>
      <c r="J465" s="64"/>
      <c r="K465" s="64"/>
      <c r="L465" s="64"/>
    </row>
    <row r="466" spans="5:12" ht="39.950000000000003" customHeight="1">
      <c r="E466" s="64"/>
      <c r="F466" s="64"/>
      <c r="G466" s="64"/>
      <c r="H466" s="64"/>
      <c r="I466" s="64"/>
      <c r="J466" s="64"/>
      <c r="K466" s="64"/>
      <c r="L466" s="64"/>
    </row>
    <row r="467" spans="5:12" ht="39.950000000000003" customHeight="1">
      <c r="E467" s="64"/>
      <c r="F467" s="64"/>
      <c r="G467" s="64"/>
      <c r="H467" s="64"/>
      <c r="I467" s="64"/>
      <c r="J467" s="64"/>
      <c r="K467" s="64"/>
      <c r="L467" s="64"/>
    </row>
    <row r="468" spans="5:12" ht="39.950000000000003" customHeight="1">
      <c r="E468" s="64"/>
      <c r="F468" s="64"/>
      <c r="G468" s="64"/>
      <c r="H468" s="64"/>
      <c r="I468" s="64"/>
      <c r="J468" s="64"/>
      <c r="K468" s="64"/>
      <c r="L468" s="64"/>
    </row>
    <row r="469" spans="5:12" ht="39.950000000000003" customHeight="1">
      <c r="E469" s="64"/>
      <c r="F469" s="64"/>
      <c r="G469" s="64"/>
      <c r="H469" s="64"/>
      <c r="I469" s="64"/>
      <c r="J469" s="64"/>
      <c r="K469" s="64"/>
      <c r="L469" s="64"/>
    </row>
    <row r="470" spans="5:12" ht="39.950000000000003" customHeight="1">
      <c r="E470" s="64"/>
      <c r="F470" s="64"/>
      <c r="G470" s="64"/>
      <c r="H470" s="64"/>
      <c r="I470" s="64"/>
      <c r="J470" s="64"/>
      <c r="K470" s="64"/>
      <c r="L470" s="64"/>
    </row>
    <row r="471" spans="5:12" ht="39.950000000000003" customHeight="1">
      <c r="E471" s="64"/>
      <c r="F471" s="64"/>
      <c r="G471" s="64"/>
      <c r="H471" s="64"/>
      <c r="I471" s="64"/>
      <c r="J471" s="64"/>
      <c r="K471" s="64"/>
      <c r="L471" s="64"/>
    </row>
    <row r="472" spans="5:12" ht="39.950000000000003" customHeight="1">
      <c r="E472" s="64"/>
      <c r="F472" s="64"/>
      <c r="G472" s="64"/>
      <c r="H472" s="64"/>
      <c r="I472" s="64"/>
      <c r="J472" s="64"/>
      <c r="K472" s="64"/>
      <c r="L472" s="64"/>
    </row>
    <row r="473" spans="5:12" ht="39.950000000000003" customHeight="1">
      <c r="E473" s="64"/>
      <c r="F473" s="64"/>
      <c r="G473" s="64"/>
      <c r="H473" s="64"/>
      <c r="I473" s="64"/>
      <c r="J473" s="64"/>
      <c r="K473" s="64"/>
      <c r="L473" s="64"/>
    </row>
    <row r="474" spans="5:12" ht="39.950000000000003" customHeight="1">
      <c r="E474" s="64"/>
      <c r="F474" s="64"/>
      <c r="G474" s="64"/>
      <c r="H474" s="64"/>
      <c r="I474" s="64"/>
      <c r="J474" s="64"/>
      <c r="K474" s="64"/>
      <c r="L474" s="64"/>
    </row>
    <row r="475" spans="5:12" ht="39.950000000000003" customHeight="1">
      <c r="E475" s="64"/>
      <c r="F475" s="64"/>
      <c r="G475" s="64"/>
      <c r="H475" s="64"/>
      <c r="I475" s="64"/>
      <c r="J475" s="64"/>
      <c r="K475" s="64"/>
      <c r="L475" s="64"/>
    </row>
    <row r="476" spans="5:12" ht="39.950000000000003" customHeight="1">
      <c r="E476" s="64"/>
      <c r="F476" s="64"/>
      <c r="G476" s="64"/>
      <c r="H476" s="64"/>
      <c r="I476" s="64"/>
      <c r="J476" s="64"/>
      <c r="K476" s="64"/>
      <c r="L476" s="64"/>
    </row>
    <row r="477" spans="5:12" ht="39.950000000000003" customHeight="1">
      <c r="E477" s="64"/>
      <c r="F477" s="64"/>
      <c r="G477" s="64"/>
      <c r="H477" s="64"/>
      <c r="I477" s="64"/>
      <c r="J477" s="64"/>
      <c r="K477" s="64"/>
      <c r="L477" s="64"/>
    </row>
    <row r="478" spans="5:12" ht="39.950000000000003" customHeight="1">
      <c r="E478" s="64"/>
      <c r="F478" s="64"/>
      <c r="G478" s="64"/>
      <c r="H478" s="64"/>
      <c r="I478" s="64"/>
      <c r="J478" s="64"/>
      <c r="K478" s="64"/>
      <c r="L478" s="64"/>
    </row>
    <row r="479" spans="5:12" ht="39.950000000000003" customHeight="1">
      <c r="E479" s="64"/>
      <c r="F479" s="64"/>
      <c r="G479" s="64"/>
      <c r="H479" s="64"/>
      <c r="I479" s="64"/>
      <c r="J479" s="64"/>
      <c r="K479" s="64"/>
      <c r="L479" s="64"/>
    </row>
    <row r="480" spans="5:12" ht="39.950000000000003" customHeight="1">
      <c r="E480" s="64"/>
      <c r="F480" s="64"/>
      <c r="G480" s="64"/>
      <c r="H480" s="64"/>
      <c r="I480" s="64"/>
      <c r="J480" s="64"/>
      <c r="K480" s="64"/>
      <c r="L480" s="64"/>
    </row>
    <row r="481" spans="5:12" ht="39.950000000000003" customHeight="1">
      <c r="E481" s="64"/>
      <c r="F481" s="64"/>
      <c r="G481" s="64"/>
      <c r="H481" s="64"/>
      <c r="I481" s="64"/>
      <c r="J481" s="64"/>
      <c r="K481" s="64"/>
      <c r="L481" s="64"/>
    </row>
    <row r="482" spans="5:12" ht="39.950000000000003" customHeight="1">
      <c r="E482" s="64"/>
      <c r="F482" s="64"/>
      <c r="G482" s="64"/>
      <c r="H482" s="64"/>
      <c r="I482" s="64"/>
      <c r="J482" s="64"/>
      <c r="K482" s="64"/>
      <c r="L482" s="64"/>
    </row>
    <row r="483" spans="5:12" ht="39.950000000000003" customHeight="1">
      <c r="E483" s="64"/>
      <c r="F483" s="64"/>
      <c r="G483" s="64"/>
      <c r="H483" s="64"/>
      <c r="I483" s="64"/>
      <c r="J483" s="64"/>
      <c r="K483" s="64"/>
      <c r="L483" s="64"/>
    </row>
    <row r="484" spans="5:12" ht="39.950000000000003" customHeight="1">
      <c r="E484" s="64"/>
      <c r="F484" s="64"/>
      <c r="G484" s="64"/>
      <c r="H484" s="64"/>
      <c r="I484" s="64"/>
      <c r="J484" s="64"/>
      <c r="K484" s="64"/>
      <c r="L484" s="64"/>
    </row>
    <row r="485" spans="5:12" ht="39.950000000000003" customHeight="1">
      <c r="E485" s="64"/>
      <c r="F485" s="64"/>
      <c r="G485" s="64"/>
      <c r="H485" s="64"/>
      <c r="I485" s="64"/>
      <c r="J485" s="64"/>
      <c r="K485" s="64"/>
      <c r="L485" s="64"/>
    </row>
    <row r="486" spans="5:12" ht="39.950000000000003" customHeight="1">
      <c r="E486" s="64"/>
      <c r="F486" s="64"/>
      <c r="G486" s="64"/>
      <c r="H486" s="64"/>
      <c r="I486" s="64"/>
      <c r="J486" s="64"/>
      <c r="K486" s="64"/>
      <c r="L486" s="64"/>
    </row>
    <row r="487" spans="5:12" ht="39.950000000000003" customHeight="1">
      <c r="E487" s="64"/>
      <c r="F487" s="64"/>
      <c r="G487" s="64"/>
      <c r="H487" s="64"/>
      <c r="I487" s="64"/>
      <c r="J487" s="64"/>
      <c r="K487" s="64"/>
      <c r="L487" s="64"/>
    </row>
    <row r="488" spans="5:12" ht="39.950000000000003" customHeight="1">
      <c r="E488" s="64"/>
      <c r="F488" s="64"/>
    </row>
  </sheetData>
  <mergeCells count="12">
    <mergeCell ref="A7:L7"/>
    <mergeCell ref="A8:L8"/>
    <mergeCell ref="B78:D78"/>
    <mergeCell ref="G69:H69"/>
    <mergeCell ref="A15:B15"/>
    <mergeCell ref="A58:B58"/>
    <mergeCell ref="A5:L5"/>
    <mergeCell ref="A6:L6"/>
    <mergeCell ref="A1:L1"/>
    <mergeCell ref="A2:L2"/>
    <mergeCell ref="A3:L3"/>
    <mergeCell ref="A4:L4"/>
  </mergeCells>
  <phoneticPr fontId="18" type="noConversion"/>
  <printOptions horizontalCentered="1"/>
  <pageMargins left="0" right="0" top="0.59055118110236227" bottom="0.39370078740157483" header="0" footer="0"/>
  <pageSetup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21</vt:i4>
      </vt:variant>
    </vt:vector>
  </HeadingPairs>
  <TitlesOfParts>
    <vt:vector size="35" baseType="lpstr">
      <vt:lpstr>ACTIVO FIJO</vt:lpstr>
      <vt:lpstr>TERRENOS</vt:lpstr>
      <vt:lpstr>EDIFICIOS NO HAB.</vt:lpstr>
      <vt:lpstr>MAQ. OTROS EQPOS.</vt:lpstr>
      <vt:lpstr>MOB. Y EQPO DE ADMÓN.</vt:lpstr>
      <vt:lpstr>EQPO. TRANSPORTE</vt:lpstr>
      <vt:lpstr>EQPO COMPUTO</vt:lpstr>
      <vt:lpstr>SOFTWARE</vt:lpstr>
      <vt:lpstr>INV. EN FASE PROY. O CONSTRUCC.</vt:lpstr>
      <vt:lpstr>ANTICIPOS A CONTRATISTAS</vt:lpstr>
      <vt:lpstr>REVALUACIÓN</vt:lpstr>
      <vt:lpstr>DEP. ACUM</vt:lpstr>
      <vt:lpstr>REV. DE LA DEP.</vt:lpstr>
      <vt:lpstr>DEP.ACUM. CONAC</vt:lpstr>
      <vt:lpstr>'ACTIVO FIJO'!Área_de_impresión</vt:lpstr>
      <vt:lpstr>'ANTICIPOS A CONTRATISTAS'!Área_de_impresión</vt:lpstr>
      <vt:lpstr>'DEP. ACUM'!Área_de_impresión</vt:lpstr>
      <vt:lpstr>'DEP.ACUM. CONAC'!Área_de_impresión</vt:lpstr>
      <vt:lpstr>'EDIFICIOS NO HAB.'!Área_de_impresión</vt:lpstr>
      <vt:lpstr>'EQPO COMPUTO'!Área_de_impresión</vt:lpstr>
      <vt:lpstr>'EQPO. TRANSPORTE'!Área_de_impresión</vt:lpstr>
      <vt:lpstr>'INV. EN FASE PROY. O CONSTRUCC.'!Área_de_impresión</vt:lpstr>
      <vt:lpstr>'MAQ. OTROS EQPOS.'!Área_de_impresión</vt:lpstr>
      <vt:lpstr>'MOB. Y EQPO DE ADMÓN.'!Área_de_impresión</vt:lpstr>
      <vt:lpstr>'REV. DE LA DEP.'!Área_de_impresión</vt:lpstr>
      <vt:lpstr>REVALUACIÓN!Área_de_impresión</vt:lpstr>
      <vt:lpstr>TERRENOS!Área_de_impresión</vt:lpstr>
      <vt:lpstr>'ACTIVO FIJO'!Títulos_a_imprimir</vt:lpstr>
      <vt:lpstr>'ANTICIPOS A CONTRATISTAS'!Títulos_a_imprimir</vt:lpstr>
      <vt:lpstr>'EDIFICIOS NO HAB.'!Títulos_a_imprimir</vt:lpstr>
      <vt:lpstr>'EQPO COMPUTO'!Títulos_a_imprimir</vt:lpstr>
      <vt:lpstr>'EQPO. TRANSPORTE'!Títulos_a_imprimir</vt:lpstr>
      <vt:lpstr>'INV. EN FASE PROY. O CONSTRUCC.'!Títulos_a_imprimir</vt:lpstr>
      <vt:lpstr>'MAQ. OTROS EQPOS.'!Títulos_a_imprimir</vt:lpstr>
      <vt:lpstr>'MOB. Y EQPO DE ADMÓN.'!Títulos_a_imprimir</vt:lpstr>
    </vt:vector>
  </TitlesOfParts>
  <Company>LICONSA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liconsa</dc:creator>
  <cp:lastModifiedBy>Jose Carlos Lopez Lopez</cp:lastModifiedBy>
  <cp:lastPrinted>2019-11-12T16:14:40Z</cp:lastPrinted>
  <dcterms:created xsi:type="dcterms:W3CDTF">2006-08-09T15:44:11Z</dcterms:created>
  <dcterms:modified xsi:type="dcterms:W3CDTF">2019-11-12T16:18:13Z</dcterms:modified>
</cp:coreProperties>
</file>