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<sst xmlns="http://schemas.openxmlformats.org/spreadsheetml/2006/main" count="5" uniqueCount="5">
  <si>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Time, t (seconds)</t>
  </si>
  <si>
    <t>Angle Rad</t>
  </si>
  <si>
    <t>Uncertainty Time</t>
  </si>
  <si>
    <t>Uncertaitny Angle</t>
  </si>
  <si>
    <t>Angle (Degrees)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</si>
</sst>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2" fontId="1" numFmtId="164" xfId="0" applyAlignment="1" applyFill="1" applyFont="1" applyNumberFormat="1">
      <alignment readingOrder="0"/>
    </xf>
    <xf borderId="0" fillId="2" fontId="1" numFmtId="164" xfId="0" applyFont="1" applyNumberFormat="1"/>
    <xf borderId="0" fillId="3" fontId="1" numFmtId="164" xfId="0" applyFill="1" applyFont="1" applyNumberFormat="1"/>
    <xf borderId="0" fillId="3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Angle Rad vs. Time, t (seconds)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Sheet1!$A$2:$A$1000</c:f>
            </c:strRef>
          </c:cat>
          <c:val>
            <c:numRef>
              <c:f>Sheet1!$B$2:$B$1000</c:f>
              <c:numCache/>
            </c:numRef>
          </c:val>
          <c:smooth val="1"/>
        </c:ser>
        <c:axId val="1555587837"/>
        <c:axId val="395355724"/>
      </c:lineChart>
      <c:catAx>
        <c:axId val="1555587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355724"/>
      </c:catAx>
      <c:valAx>
        <c:axId val="395355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Rad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5878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</xdr:row>
      <xdr:rowOff>171450</xdr:rowOff>
    </xdr:from>
    <xdr:ext cx="8477250" cy="5238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3" max="3" width="13.88"/>
    <col customWidth="1" min="4" max="4" width="16.0"/>
    <col customWidth="1" min="6" max="6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</row>
    <row r="2">
      <c r="A2" s="1">
        <v>0.0</v>
      </c>
      <c r="B2" s="1">
        <f t="shared" ref="B2:B212" si="1">F2*3.141592654/180</f>
        <v>1.221730477</v>
      </c>
      <c r="C2" s="1">
        <v>0.033</v>
      </c>
      <c r="D2" s="1">
        <v>0.0174533</v>
      </c>
      <c r="E2" s="2"/>
      <c r="F2" s="1">
        <v>70.0</v>
      </c>
    </row>
    <row r="3">
      <c r="A3" s="2">
        <f>23/30</f>
        <v>0.7666666667</v>
      </c>
      <c r="B3" s="1">
        <f t="shared" si="1"/>
        <v>-1.082104136</v>
      </c>
      <c r="C3" s="1">
        <v>0.033</v>
      </c>
      <c r="D3" s="1">
        <v>0.0174533</v>
      </c>
      <c r="E3" s="2"/>
      <c r="F3" s="1">
        <v>-62.0</v>
      </c>
    </row>
    <row r="4">
      <c r="A4" s="1">
        <v>1.0</v>
      </c>
      <c r="B4" s="1">
        <f t="shared" si="1"/>
        <v>-0.4363323131</v>
      </c>
      <c r="C4" s="1">
        <v>0.033</v>
      </c>
      <c r="D4" s="1">
        <v>0.0174533</v>
      </c>
      <c r="E4" s="2"/>
      <c r="F4" s="1">
        <v>-25.0</v>
      </c>
    </row>
    <row r="5">
      <c r="A5" s="3">
        <f>41/30</f>
        <v>1.366666667</v>
      </c>
      <c r="B5" s="3">
        <f t="shared" si="1"/>
        <v>1.134464014</v>
      </c>
      <c r="C5" s="3">
        <v>0.033</v>
      </c>
      <c r="D5" s="3">
        <v>0.0174533</v>
      </c>
      <c r="E5" s="4"/>
      <c r="F5" s="3">
        <v>65.0</v>
      </c>
    </row>
    <row r="6">
      <c r="A6" s="1">
        <f>59/30</f>
        <v>1.966666667</v>
      </c>
      <c r="B6" s="1">
        <f t="shared" si="1"/>
        <v>-1.047197551</v>
      </c>
      <c r="C6" s="1">
        <v>0.033</v>
      </c>
      <c r="D6" s="1">
        <v>0.0174533</v>
      </c>
      <c r="E6" s="2"/>
      <c r="F6" s="1">
        <v>-60.0</v>
      </c>
    </row>
    <row r="7">
      <c r="A7" s="1">
        <v>2.0</v>
      </c>
      <c r="B7" s="1">
        <f t="shared" si="1"/>
        <v>-1.029744259</v>
      </c>
      <c r="C7" s="1">
        <v>0.033</v>
      </c>
      <c r="D7" s="1">
        <v>0.0174533</v>
      </c>
      <c r="E7" s="2"/>
      <c r="F7" s="1">
        <v>-59.0</v>
      </c>
    </row>
    <row r="8">
      <c r="A8" s="2">
        <f>77/30</f>
        <v>2.566666667</v>
      </c>
      <c r="B8" s="1">
        <f t="shared" si="1"/>
        <v>1.082104136</v>
      </c>
      <c r="C8" s="1">
        <v>0.033</v>
      </c>
      <c r="D8" s="1">
        <v>0.0174533</v>
      </c>
      <c r="E8" s="2"/>
      <c r="F8" s="1">
        <v>62.0</v>
      </c>
    </row>
    <row r="9">
      <c r="A9" s="1">
        <v>3.0</v>
      </c>
      <c r="B9" s="1">
        <f t="shared" si="1"/>
        <v>-0.6283185308</v>
      </c>
      <c r="C9" s="1">
        <v>0.033</v>
      </c>
      <c r="D9" s="1">
        <v>0.0174533</v>
      </c>
      <c r="E9" s="2"/>
      <c r="F9" s="1">
        <v>-36.0</v>
      </c>
    </row>
    <row r="10">
      <c r="A10" s="2">
        <f>95/30</f>
        <v>3.166666667</v>
      </c>
      <c r="B10" s="1">
        <f t="shared" si="1"/>
        <v>-0.5934119458</v>
      </c>
      <c r="C10" s="1">
        <v>0.033</v>
      </c>
      <c r="D10" s="1">
        <v>0.0174533</v>
      </c>
      <c r="E10" s="2"/>
      <c r="F10" s="1">
        <v>-34.0</v>
      </c>
    </row>
    <row r="11">
      <c r="A11" s="2">
        <f>113/30</f>
        <v>3.766666667</v>
      </c>
      <c r="B11" s="1">
        <f t="shared" si="1"/>
        <v>1.012290966</v>
      </c>
      <c r="C11" s="1">
        <v>0.033</v>
      </c>
      <c r="D11" s="1">
        <v>0.0174533</v>
      </c>
      <c r="E11" s="2"/>
      <c r="F11" s="1">
        <v>58.0</v>
      </c>
    </row>
    <row r="12">
      <c r="A12" s="1">
        <v>4.0</v>
      </c>
      <c r="B12" s="1">
        <f t="shared" si="1"/>
        <v>0.401425728</v>
      </c>
      <c r="C12" s="1">
        <v>0.033</v>
      </c>
      <c r="D12" s="1">
        <v>0.0174533</v>
      </c>
      <c r="E12" s="2"/>
      <c r="F12" s="1">
        <v>23.0</v>
      </c>
    </row>
    <row r="13">
      <c r="A13" s="2">
        <f>131/30</f>
        <v>4.366666667</v>
      </c>
      <c r="B13" s="1">
        <f t="shared" si="1"/>
        <v>-0.9424777962</v>
      </c>
      <c r="C13" s="1">
        <v>0.033</v>
      </c>
      <c r="D13" s="1">
        <v>0.0174533</v>
      </c>
      <c r="E13" s="2"/>
      <c r="F13" s="1">
        <v>-54.0</v>
      </c>
    </row>
    <row r="14">
      <c r="A14" s="2">
        <f>149/30</f>
        <v>4.966666667</v>
      </c>
      <c r="B14" s="1">
        <f t="shared" si="1"/>
        <v>0.9773843812</v>
      </c>
      <c r="C14" s="1">
        <v>0.033</v>
      </c>
      <c r="D14" s="1">
        <v>0.0174533</v>
      </c>
      <c r="E14" s="2"/>
      <c r="F14" s="1">
        <v>56.0</v>
      </c>
    </row>
    <row r="15">
      <c r="A15" s="1">
        <v>5.0</v>
      </c>
      <c r="B15" s="1">
        <f t="shared" si="1"/>
        <v>1.029744259</v>
      </c>
      <c r="C15" s="1">
        <v>0.033</v>
      </c>
      <c r="D15" s="1">
        <v>0.0174533</v>
      </c>
      <c r="E15" s="2"/>
      <c r="F15" s="1">
        <v>59.0</v>
      </c>
    </row>
    <row r="16">
      <c r="A16" s="2">
        <f>166/30</f>
        <v>5.533333333</v>
      </c>
      <c r="B16" s="1">
        <f t="shared" si="1"/>
        <v>-0.9075712112</v>
      </c>
      <c r="C16" s="1">
        <v>0.033</v>
      </c>
      <c r="D16" s="1">
        <v>0.0174533</v>
      </c>
      <c r="E16" s="2"/>
      <c r="F16" s="1">
        <v>-52.0</v>
      </c>
    </row>
    <row r="17">
      <c r="A17" s="1">
        <v>6.0</v>
      </c>
      <c r="B17" s="1">
        <f t="shared" si="1"/>
        <v>0.7155849934</v>
      </c>
      <c r="C17" s="1">
        <v>0.033</v>
      </c>
      <c r="D17" s="1">
        <v>0.0174533</v>
      </c>
      <c r="E17" s="2"/>
      <c r="F17" s="1">
        <v>41.0</v>
      </c>
    </row>
    <row r="18">
      <c r="A18" s="2">
        <f>184/30</f>
        <v>6.133333333</v>
      </c>
      <c r="B18" s="1">
        <f t="shared" si="1"/>
        <v>0.9250245037</v>
      </c>
      <c r="C18" s="1">
        <v>0.033</v>
      </c>
      <c r="D18" s="1">
        <v>0.0174533</v>
      </c>
      <c r="E18" s="2"/>
      <c r="F18" s="1">
        <v>53.0</v>
      </c>
    </row>
    <row r="19">
      <c r="A19" s="2">
        <f>202/30</f>
        <v>6.733333333</v>
      </c>
      <c r="B19" s="1">
        <f t="shared" si="1"/>
        <v>-0.8726646261</v>
      </c>
      <c r="C19" s="1">
        <v>0.033</v>
      </c>
      <c r="D19" s="1">
        <v>0.0174533</v>
      </c>
      <c r="E19" s="2"/>
      <c r="F19" s="1">
        <v>-50.0</v>
      </c>
    </row>
    <row r="20">
      <c r="A20" s="1">
        <v>7.0</v>
      </c>
      <c r="B20" s="1">
        <f t="shared" si="1"/>
        <v>-0.05235987757</v>
      </c>
      <c r="C20" s="1">
        <v>0.033</v>
      </c>
      <c r="D20" s="1">
        <v>0.0174533</v>
      </c>
      <c r="E20" s="2"/>
      <c r="F20" s="1">
        <v>-3.0</v>
      </c>
    </row>
    <row r="21">
      <c r="A21" s="2">
        <f>219/30</f>
        <v>7.3</v>
      </c>
      <c r="B21" s="1">
        <f t="shared" si="1"/>
        <v>0.8901179186</v>
      </c>
      <c r="C21" s="1">
        <v>0.033</v>
      </c>
      <c r="D21" s="1">
        <v>0.0174533</v>
      </c>
      <c r="E21" s="2"/>
      <c r="F21" s="1">
        <v>51.0</v>
      </c>
    </row>
    <row r="22">
      <c r="A22" s="2">
        <f>237/30</f>
        <v>7.9</v>
      </c>
      <c r="B22" s="1">
        <f t="shared" si="1"/>
        <v>-0.8377580411</v>
      </c>
      <c r="C22" s="1">
        <v>0.033</v>
      </c>
      <c r="D22" s="1">
        <v>0.0174533</v>
      </c>
      <c r="E22" s="2"/>
      <c r="F22" s="1">
        <v>-48.0</v>
      </c>
    </row>
    <row r="23">
      <c r="A23" s="1">
        <v>8.0</v>
      </c>
      <c r="B23" s="1">
        <f t="shared" si="1"/>
        <v>-0.6981317009</v>
      </c>
      <c r="C23" s="1">
        <v>0.033</v>
      </c>
      <c r="D23" s="1">
        <v>0.0174533</v>
      </c>
      <c r="E23" s="2"/>
      <c r="F23" s="1">
        <v>-40.0</v>
      </c>
    </row>
    <row r="24">
      <c r="A24" s="2">
        <f>254/30</f>
        <v>8.466666667</v>
      </c>
      <c r="B24" s="1">
        <f t="shared" si="1"/>
        <v>0.8552113336</v>
      </c>
      <c r="C24" s="1">
        <v>0.033</v>
      </c>
      <c r="D24" s="1">
        <v>0.0174533</v>
      </c>
      <c r="E24" s="2"/>
      <c r="F24" s="1">
        <v>49.0</v>
      </c>
    </row>
    <row r="25">
      <c r="A25" s="1">
        <v>9.0</v>
      </c>
      <c r="B25" s="1">
        <f t="shared" si="1"/>
        <v>-0.767944871</v>
      </c>
      <c r="C25" s="1">
        <v>0.033</v>
      </c>
      <c r="D25" s="1">
        <v>0.0174533</v>
      </c>
      <c r="E25" s="2"/>
      <c r="F25" s="1">
        <v>-44.0</v>
      </c>
    </row>
    <row r="26">
      <c r="A26" s="1">
        <f>271/30</f>
        <v>9.033333333</v>
      </c>
      <c r="B26" s="1">
        <f t="shared" si="1"/>
        <v>-0.7853981635</v>
      </c>
      <c r="C26" s="1">
        <v>0.033</v>
      </c>
      <c r="D26" s="1">
        <v>0.0174533</v>
      </c>
      <c r="E26" s="2"/>
      <c r="F26" s="1">
        <v>-45.0</v>
      </c>
    </row>
    <row r="27">
      <c r="A27" s="2">
        <f>289/30</f>
        <v>9.633333333</v>
      </c>
      <c r="B27" s="1">
        <f t="shared" si="1"/>
        <v>0.802851456</v>
      </c>
      <c r="C27" s="1">
        <v>0.033</v>
      </c>
      <c r="D27" s="1">
        <v>0.0174533</v>
      </c>
      <c r="E27" s="2"/>
      <c r="F27" s="1">
        <v>46.0</v>
      </c>
    </row>
    <row r="28">
      <c r="A28" s="1">
        <v>10.0</v>
      </c>
      <c r="B28" s="1">
        <f t="shared" si="1"/>
        <v>-0.2967059729</v>
      </c>
      <c r="C28" s="1">
        <v>0.033</v>
      </c>
      <c r="D28" s="1">
        <v>0.0174533</v>
      </c>
      <c r="E28" s="2"/>
      <c r="F28" s="1">
        <v>-17.0</v>
      </c>
    </row>
    <row r="29">
      <c r="A29" s="1">
        <f>306/30</f>
        <v>10.2</v>
      </c>
      <c r="B29" s="1">
        <f t="shared" si="1"/>
        <v>-0.767944871</v>
      </c>
      <c r="C29" s="1">
        <v>0.033</v>
      </c>
      <c r="D29" s="1">
        <v>0.0174533</v>
      </c>
      <c r="E29" s="2"/>
      <c r="F29" s="1">
        <v>-44.0</v>
      </c>
    </row>
    <row r="30">
      <c r="A30" s="2">
        <f>324/30</f>
        <v>10.8</v>
      </c>
      <c r="B30" s="1">
        <f t="shared" si="1"/>
        <v>0.7853981635</v>
      </c>
      <c r="C30" s="1">
        <v>0.033</v>
      </c>
      <c r="D30" s="1">
        <v>0.0174533</v>
      </c>
      <c r="E30" s="2"/>
      <c r="F30" s="1">
        <v>45.0</v>
      </c>
    </row>
    <row r="31">
      <c r="A31" s="1">
        <v>11.0</v>
      </c>
      <c r="B31" s="1">
        <f t="shared" si="1"/>
        <v>0.3316125579</v>
      </c>
      <c r="C31" s="1">
        <v>0.033</v>
      </c>
      <c r="D31" s="1">
        <v>0.0174533</v>
      </c>
      <c r="E31" s="2"/>
      <c r="F31" s="1">
        <v>19.0</v>
      </c>
    </row>
    <row r="32">
      <c r="A32" s="2">
        <f>341/30</f>
        <v>11.36666667</v>
      </c>
      <c r="B32" s="1">
        <f t="shared" si="1"/>
        <v>-0.7330382859</v>
      </c>
      <c r="C32" s="1">
        <v>0.033</v>
      </c>
      <c r="D32" s="1">
        <v>0.0174533</v>
      </c>
      <c r="E32" s="2"/>
      <c r="F32" s="1">
        <v>-42.0</v>
      </c>
    </row>
    <row r="33">
      <c r="A33" s="2">
        <f>358/30</f>
        <v>11.93333333</v>
      </c>
      <c r="B33" s="1">
        <f t="shared" si="1"/>
        <v>0.7504915785</v>
      </c>
      <c r="C33" s="1">
        <v>0.033</v>
      </c>
      <c r="D33" s="1">
        <v>0.0174533</v>
      </c>
      <c r="E33" s="2"/>
      <c r="F33" s="1">
        <v>43.0</v>
      </c>
    </row>
    <row r="34">
      <c r="A34" s="1">
        <v>12.0</v>
      </c>
      <c r="B34" s="1">
        <f t="shared" si="1"/>
        <v>0.6981317009</v>
      </c>
      <c r="C34" s="1">
        <v>0.033</v>
      </c>
      <c r="D34" s="1">
        <v>0.0174533</v>
      </c>
      <c r="E34" s="2"/>
      <c r="F34" s="1">
        <v>40.0</v>
      </c>
    </row>
    <row r="35">
      <c r="A35" s="1">
        <f>375/30</f>
        <v>12.5</v>
      </c>
      <c r="B35" s="1">
        <f t="shared" si="1"/>
        <v>-0.6981317009</v>
      </c>
      <c r="C35" s="1">
        <v>0.033</v>
      </c>
      <c r="D35" s="1">
        <v>0.0174533</v>
      </c>
      <c r="E35" s="2"/>
      <c r="F35" s="1">
        <v>-40.0</v>
      </c>
    </row>
    <row r="36">
      <c r="A36" s="1">
        <v>13.0</v>
      </c>
      <c r="B36" s="1">
        <f t="shared" si="1"/>
        <v>0.6457718233</v>
      </c>
      <c r="C36" s="1">
        <v>0.033</v>
      </c>
      <c r="D36" s="1">
        <v>0.0174533</v>
      </c>
      <c r="E36" s="2"/>
      <c r="F36" s="1">
        <v>37.0</v>
      </c>
    </row>
    <row r="37">
      <c r="A37" s="2">
        <f>410/30</f>
        <v>13.66666667</v>
      </c>
      <c r="B37" s="1">
        <f t="shared" si="1"/>
        <v>-0.8552113336</v>
      </c>
      <c r="C37" s="1">
        <v>0.033</v>
      </c>
      <c r="D37" s="1">
        <v>0.0174533</v>
      </c>
      <c r="E37" s="2"/>
      <c r="F37" s="1">
        <v>-49.0</v>
      </c>
    </row>
    <row r="38">
      <c r="A38" s="1">
        <v>14.0</v>
      </c>
      <c r="B38" s="1">
        <f t="shared" si="1"/>
        <v>0.2094395103</v>
      </c>
      <c r="C38" s="1">
        <v>0.033</v>
      </c>
      <c r="D38" s="1">
        <v>0.0174533</v>
      </c>
      <c r="E38" s="2"/>
      <c r="F38" s="1">
        <v>12.0</v>
      </c>
    </row>
    <row r="39">
      <c r="A39" s="2">
        <f>427/30</f>
        <v>14.23333333</v>
      </c>
      <c r="B39" s="1">
        <f t="shared" si="1"/>
        <v>0.6806784084</v>
      </c>
      <c r="C39" s="1">
        <v>0.033</v>
      </c>
      <c r="D39" s="1">
        <v>0.0174533</v>
      </c>
      <c r="E39" s="2"/>
      <c r="F39" s="1">
        <v>39.0</v>
      </c>
    </row>
    <row r="40">
      <c r="A40" s="1">
        <f>444/30</f>
        <v>14.8</v>
      </c>
      <c r="B40" s="1">
        <f t="shared" si="1"/>
        <v>-0.6457718233</v>
      </c>
      <c r="C40" s="1">
        <v>0.033</v>
      </c>
      <c r="D40" s="1">
        <v>0.0174533</v>
      </c>
      <c r="E40" s="2"/>
      <c r="F40" s="1">
        <v>-37.0</v>
      </c>
    </row>
    <row r="41">
      <c r="A41" s="1">
        <v>15.0</v>
      </c>
      <c r="B41" s="1">
        <f t="shared" si="1"/>
        <v>-0.2967059729</v>
      </c>
      <c r="C41" s="1">
        <v>0.033</v>
      </c>
      <c r="D41" s="1">
        <v>0.0174533</v>
      </c>
      <c r="E41" s="2"/>
      <c r="F41" s="1">
        <v>-17.0</v>
      </c>
    </row>
    <row r="42">
      <c r="A42" s="2">
        <f>461/30</f>
        <v>15.36666667</v>
      </c>
      <c r="B42" s="1">
        <f t="shared" si="1"/>
        <v>0.6632251158</v>
      </c>
      <c r="C42" s="1">
        <v>0.033</v>
      </c>
      <c r="D42" s="1">
        <v>0.0174533</v>
      </c>
      <c r="E42" s="2"/>
      <c r="F42" s="1">
        <v>38.0</v>
      </c>
    </row>
    <row r="43">
      <c r="A43" s="2">
        <f>478/30</f>
        <v>15.93333333</v>
      </c>
      <c r="B43" s="1">
        <f t="shared" si="1"/>
        <v>-0.6108652383</v>
      </c>
      <c r="C43" s="1">
        <v>0.033</v>
      </c>
      <c r="D43" s="1">
        <v>0.0174533</v>
      </c>
      <c r="E43" s="2"/>
      <c r="F43" s="1">
        <v>-35.0</v>
      </c>
    </row>
    <row r="44">
      <c r="A44" s="1">
        <v>16.0</v>
      </c>
      <c r="B44" s="1">
        <f t="shared" si="1"/>
        <v>-0.5934119458</v>
      </c>
      <c r="C44" s="1">
        <v>0.033</v>
      </c>
      <c r="D44" s="1">
        <v>0.0174533</v>
      </c>
      <c r="E44" s="2"/>
      <c r="F44" s="1">
        <v>-34.0</v>
      </c>
    </row>
    <row r="45">
      <c r="A45" s="2">
        <f>495/30</f>
        <v>16.5</v>
      </c>
      <c r="B45" s="1">
        <f t="shared" si="1"/>
        <v>0.6283185308</v>
      </c>
      <c r="C45" s="1">
        <v>0.033</v>
      </c>
      <c r="D45" s="1">
        <v>0.0174533</v>
      </c>
      <c r="E45" s="2"/>
      <c r="F45" s="1">
        <v>36.0</v>
      </c>
    </row>
    <row r="46">
      <c r="A46" s="1">
        <v>17.0</v>
      </c>
      <c r="B46" s="1">
        <f t="shared" si="1"/>
        <v>-0.5235987757</v>
      </c>
      <c r="C46" s="1">
        <v>0.033</v>
      </c>
      <c r="D46" s="1">
        <v>0.0174533</v>
      </c>
      <c r="E46" s="2"/>
      <c r="F46" s="1">
        <v>-30.0</v>
      </c>
    </row>
    <row r="47">
      <c r="A47" s="2">
        <f>512/30</f>
        <v>17.06666667</v>
      </c>
      <c r="B47" s="1">
        <f t="shared" si="1"/>
        <v>-0.5934119458</v>
      </c>
      <c r="C47" s="1">
        <v>0.033</v>
      </c>
      <c r="D47" s="1">
        <v>0.0174533</v>
      </c>
      <c r="E47" s="2"/>
      <c r="F47" s="1">
        <v>-34.0</v>
      </c>
    </row>
    <row r="48">
      <c r="A48" s="2">
        <f>529/30</f>
        <v>17.63333333</v>
      </c>
      <c r="B48" s="1">
        <f t="shared" si="1"/>
        <v>0.5934119458</v>
      </c>
      <c r="C48" s="1">
        <v>0.033</v>
      </c>
      <c r="D48" s="1">
        <v>0.0174533</v>
      </c>
      <c r="E48" s="2"/>
      <c r="F48" s="1">
        <v>34.0</v>
      </c>
    </row>
    <row r="49">
      <c r="A49" s="1">
        <v>18.0</v>
      </c>
      <c r="B49" s="1">
        <f t="shared" si="1"/>
        <v>-0.1919862177</v>
      </c>
      <c r="C49" s="1">
        <v>0.033</v>
      </c>
      <c r="D49" s="1">
        <v>0.0174533</v>
      </c>
      <c r="E49" s="2"/>
      <c r="F49" s="1">
        <v>-11.0</v>
      </c>
    </row>
    <row r="50">
      <c r="A50" s="2">
        <f>547/30</f>
        <v>18.23333333</v>
      </c>
      <c r="B50" s="1">
        <f t="shared" si="1"/>
        <v>-0.5585053607</v>
      </c>
      <c r="C50" s="1">
        <v>0.033</v>
      </c>
      <c r="D50" s="1">
        <v>0.0174533</v>
      </c>
      <c r="E50" s="2"/>
      <c r="F50" s="1">
        <v>-32.0</v>
      </c>
    </row>
    <row r="51">
      <c r="A51" s="2">
        <f>563/30</f>
        <v>18.76666667</v>
      </c>
      <c r="B51" s="1">
        <f t="shared" si="1"/>
        <v>0.5759586532</v>
      </c>
      <c r="C51" s="1">
        <v>0.033</v>
      </c>
      <c r="D51" s="1">
        <v>0.0174533</v>
      </c>
      <c r="E51" s="2"/>
      <c r="F51" s="1">
        <v>33.0</v>
      </c>
    </row>
    <row r="52">
      <c r="A52" s="1">
        <v>19.0</v>
      </c>
      <c r="B52" s="1">
        <f t="shared" si="1"/>
        <v>0.2268928028</v>
      </c>
      <c r="C52" s="1">
        <v>0.033</v>
      </c>
      <c r="D52" s="1">
        <v>0.0174533</v>
      </c>
      <c r="E52" s="2"/>
      <c r="F52" s="1">
        <v>13.0</v>
      </c>
    </row>
    <row r="53">
      <c r="A53" s="2">
        <f>580/30</f>
        <v>19.33333333</v>
      </c>
      <c r="B53" s="1">
        <f t="shared" si="1"/>
        <v>-0.5410520682</v>
      </c>
      <c r="C53" s="1">
        <v>0.033</v>
      </c>
      <c r="D53" s="1">
        <v>0.0174533</v>
      </c>
      <c r="E53" s="2"/>
      <c r="F53" s="1">
        <v>-31.0</v>
      </c>
    </row>
    <row r="54">
      <c r="A54" s="2">
        <f>597/30</f>
        <v>19.9</v>
      </c>
      <c r="B54" s="1">
        <f t="shared" si="1"/>
        <v>0.5410520682</v>
      </c>
      <c r="C54" s="1">
        <v>0.033</v>
      </c>
      <c r="D54" s="1">
        <v>0.0174533</v>
      </c>
      <c r="E54" s="2"/>
      <c r="F54" s="1">
        <v>31.0</v>
      </c>
    </row>
    <row r="55">
      <c r="A55" s="1">
        <v>20.0</v>
      </c>
      <c r="B55" s="1">
        <f t="shared" si="1"/>
        <v>0.4886921906</v>
      </c>
      <c r="C55" s="1">
        <v>0.033</v>
      </c>
      <c r="D55" s="1">
        <v>0.0174533</v>
      </c>
      <c r="E55" s="2"/>
      <c r="F55" s="1">
        <v>28.0</v>
      </c>
    </row>
    <row r="56">
      <c r="A56" s="2">
        <f>614/30</f>
        <v>20.46666667</v>
      </c>
      <c r="B56" s="1">
        <f t="shared" si="1"/>
        <v>-0.5061454831</v>
      </c>
      <c r="C56" s="1">
        <v>0.033</v>
      </c>
      <c r="D56" s="1">
        <v>0.0174533</v>
      </c>
      <c r="E56" s="2"/>
      <c r="F56" s="1">
        <v>-29.0</v>
      </c>
    </row>
    <row r="57">
      <c r="A57" s="1">
        <v>21.0</v>
      </c>
      <c r="B57" s="1">
        <f t="shared" si="1"/>
        <v>0.5061454831</v>
      </c>
      <c r="C57" s="1">
        <v>0.033</v>
      </c>
      <c r="D57" s="1">
        <v>0.0174533</v>
      </c>
      <c r="E57" s="2"/>
      <c r="F57" s="1">
        <v>29.0</v>
      </c>
    </row>
    <row r="58">
      <c r="A58" s="2">
        <f>631/30</f>
        <v>21.03333333</v>
      </c>
      <c r="B58" s="1">
        <f t="shared" si="1"/>
        <v>0.5235987757</v>
      </c>
      <c r="C58" s="1">
        <v>0.033</v>
      </c>
      <c r="D58" s="1">
        <v>0.0174533</v>
      </c>
      <c r="E58" s="2"/>
      <c r="F58" s="1">
        <v>30.0</v>
      </c>
    </row>
    <row r="59">
      <c r="A59" s="2">
        <f>648/30</f>
        <v>21.6</v>
      </c>
      <c r="B59" s="1">
        <f t="shared" si="1"/>
        <v>-0.4886921906</v>
      </c>
      <c r="C59" s="1">
        <v>0.033</v>
      </c>
      <c r="D59" s="1">
        <v>0.0174533</v>
      </c>
      <c r="E59" s="2"/>
      <c r="F59" s="1">
        <v>-28.0</v>
      </c>
    </row>
    <row r="60">
      <c r="A60" s="1">
        <v>22.0</v>
      </c>
      <c r="B60" s="1">
        <f t="shared" si="1"/>
        <v>0.3141592654</v>
      </c>
      <c r="C60" s="1">
        <v>0.033</v>
      </c>
      <c r="D60" s="1">
        <v>0.0174533</v>
      </c>
      <c r="E60" s="2"/>
      <c r="F60" s="1">
        <v>18.0</v>
      </c>
    </row>
    <row r="61">
      <c r="A61" s="2">
        <f>665/30</f>
        <v>22.16666667</v>
      </c>
      <c r="B61" s="1">
        <f t="shared" si="1"/>
        <v>0.5061454831</v>
      </c>
      <c r="C61" s="1">
        <v>0.033</v>
      </c>
      <c r="D61" s="1">
        <v>0.0174533</v>
      </c>
      <c r="E61" s="2"/>
      <c r="F61" s="1">
        <v>29.0</v>
      </c>
    </row>
    <row r="62">
      <c r="A62" s="2">
        <f>682/30</f>
        <v>22.73333333</v>
      </c>
      <c r="B62" s="1">
        <f t="shared" si="1"/>
        <v>-0.4712388981</v>
      </c>
      <c r="C62" s="1">
        <v>0.033</v>
      </c>
      <c r="D62" s="1">
        <v>0.0174533</v>
      </c>
      <c r="E62" s="2"/>
      <c r="F62" s="1">
        <v>-27.0</v>
      </c>
    </row>
    <row r="63">
      <c r="A63" s="1">
        <v>23.0</v>
      </c>
      <c r="B63" s="1">
        <f t="shared" si="1"/>
        <v>-0.01745329252</v>
      </c>
      <c r="C63" s="1">
        <v>0.033</v>
      </c>
      <c r="D63" s="1">
        <v>0.0174533</v>
      </c>
      <c r="E63" s="2"/>
      <c r="F63" s="1">
        <v>-1.0</v>
      </c>
    </row>
    <row r="64">
      <c r="A64" s="2">
        <f>699/30</f>
        <v>23.3</v>
      </c>
      <c r="B64" s="1">
        <f t="shared" si="1"/>
        <v>0.4886921906</v>
      </c>
      <c r="C64" s="1">
        <v>0.033</v>
      </c>
      <c r="D64" s="1">
        <v>0.0174533</v>
      </c>
      <c r="E64" s="2"/>
      <c r="F64" s="1">
        <v>28.0</v>
      </c>
    </row>
    <row r="65">
      <c r="A65" s="2">
        <f>716/30</f>
        <v>23.86666667</v>
      </c>
      <c r="B65" s="1">
        <f t="shared" si="1"/>
        <v>-0.4537856056</v>
      </c>
      <c r="C65" s="1">
        <v>0.033</v>
      </c>
      <c r="D65" s="1">
        <v>0.0174533</v>
      </c>
      <c r="E65" s="2"/>
      <c r="F65" s="1">
        <v>-26.0</v>
      </c>
    </row>
    <row r="66">
      <c r="A66" s="1">
        <v>24.0</v>
      </c>
      <c r="B66" s="1">
        <f t="shared" si="1"/>
        <v>-0.2967059729</v>
      </c>
      <c r="C66" s="1">
        <v>0.033</v>
      </c>
      <c r="D66" s="1">
        <v>0.0174533</v>
      </c>
      <c r="E66" s="2"/>
      <c r="F66" s="1">
        <v>-17.0</v>
      </c>
    </row>
    <row r="67">
      <c r="A67" s="2">
        <f>733/30</f>
        <v>24.43333333</v>
      </c>
      <c r="B67" s="1">
        <f t="shared" si="1"/>
        <v>0.4712388981</v>
      </c>
      <c r="C67" s="1">
        <v>0.033</v>
      </c>
      <c r="D67" s="1">
        <v>0.0174533</v>
      </c>
      <c r="E67" s="2"/>
      <c r="F67" s="1">
        <v>27.0</v>
      </c>
    </row>
    <row r="68">
      <c r="A68" s="2">
        <f>749/30</f>
        <v>24.96666667</v>
      </c>
      <c r="B68" s="1">
        <f t="shared" si="1"/>
        <v>-0.4363323131</v>
      </c>
      <c r="C68" s="1">
        <v>0.033</v>
      </c>
      <c r="D68" s="1">
        <v>0.0174533</v>
      </c>
      <c r="E68" s="2"/>
      <c r="F68" s="1">
        <v>-25.0</v>
      </c>
    </row>
    <row r="69">
      <c r="A69" s="1">
        <v>25.0</v>
      </c>
      <c r="B69" s="1">
        <f t="shared" si="1"/>
        <v>-0.4188790205</v>
      </c>
      <c r="C69" s="1">
        <v>0.033</v>
      </c>
      <c r="D69" s="1">
        <v>0.0174533</v>
      </c>
      <c r="E69" s="2"/>
      <c r="F69" s="1">
        <v>-24.0</v>
      </c>
    </row>
    <row r="70">
      <c r="A70" s="5">
        <f>766/30</f>
        <v>25.53333333</v>
      </c>
      <c r="B70" s="6">
        <f t="shared" si="1"/>
        <v>0.4537856056</v>
      </c>
      <c r="C70" s="6">
        <v>0.033</v>
      </c>
      <c r="D70" s="6">
        <v>0.0174533</v>
      </c>
      <c r="E70" s="5"/>
      <c r="F70" s="6">
        <v>26.0</v>
      </c>
    </row>
    <row r="71">
      <c r="A71" s="1">
        <v>26.0</v>
      </c>
      <c r="B71" s="1">
        <f t="shared" si="1"/>
        <v>-0.3490658504</v>
      </c>
      <c r="C71" s="1">
        <v>0.033</v>
      </c>
      <c r="D71" s="1">
        <v>0.0174533</v>
      </c>
      <c r="E71" s="2"/>
      <c r="F71" s="1">
        <v>-20.0</v>
      </c>
    </row>
    <row r="72">
      <c r="A72" s="2">
        <f>783/30</f>
        <v>26.1</v>
      </c>
      <c r="B72" s="1">
        <f t="shared" si="1"/>
        <v>-0.4188790205</v>
      </c>
      <c r="C72" s="1">
        <v>0.033</v>
      </c>
      <c r="D72" s="1">
        <v>0.0174533</v>
      </c>
      <c r="E72" s="2"/>
      <c r="F72" s="1">
        <v>-24.0</v>
      </c>
    </row>
    <row r="73">
      <c r="A73" s="2">
        <f>800/30</f>
        <v>26.66666667</v>
      </c>
      <c r="B73" s="1">
        <f t="shared" si="1"/>
        <v>0.4363323131</v>
      </c>
      <c r="C73" s="1">
        <v>0.033</v>
      </c>
      <c r="D73" s="1">
        <v>0.0174533</v>
      </c>
      <c r="E73" s="2"/>
      <c r="F73" s="1">
        <v>25.0</v>
      </c>
    </row>
    <row r="74">
      <c r="A74" s="1">
        <v>27.0</v>
      </c>
      <c r="B74" s="1">
        <f t="shared" si="1"/>
        <v>-0.1221730477</v>
      </c>
      <c r="C74" s="1">
        <v>0.033</v>
      </c>
      <c r="D74" s="1">
        <v>0.0174533</v>
      </c>
      <c r="E74" s="2"/>
      <c r="F74" s="1">
        <v>-7.0</v>
      </c>
    </row>
    <row r="75">
      <c r="A75" s="2">
        <f>817/30</f>
        <v>27.23333333</v>
      </c>
      <c r="B75" s="1">
        <f t="shared" si="1"/>
        <v>-0.401425728</v>
      </c>
      <c r="C75" s="1">
        <v>0.033</v>
      </c>
      <c r="D75" s="1">
        <v>0.0174533</v>
      </c>
      <c r="E75" s="2"/>
      <c r="F75" s="1">
        <v>-23.0</v>
      </c>
    </row>
    <row r="76">
      <c r="A76" s="2">
        <f>834/30</f>
        <v>27.8</v>
      </c>
      <c r="B76" s="1">
        <f t="shared" si="1"/>
        <v>0.4188790205</v>
      </c>
      <c r="C76" s="1">
        <v>0.033</v>
      </c>
      <c r="D76" s="1">
        <v>0.0174533</v>
      </c>
      <c r="E76" s="2"/>
      <c r="F76" s="1">
        <v>24.0</v>
      </c>
    </row>
    <row r="77">
      <c r="A77" s="1">
        <v>28.0</v>
      </c>
      <c r="B77" s="1">
        <f t="shared" si="1"/>
        <v>0.1570796327</v>
      </c>
      <c r="C77" s="1">
        <v>0.033</v>
      </c>
      <c r="D77" s="1">
        <v>0.0174533</v>
      </c>
      <c r="E77" s="2"/>
      <c r="F77" s="1">
        <v>9.0</v>
      </c>
    </row>
    <row r="78">
      <c r="A78" s="2">
        <f>850/30</f>
        <v>28.33333333</v>
      </c>
      <c r="B78" s="1">
        <f t="shared" si="1"/>
        <v>-0.3839724355</v>
      </c>
      <c r="C78" s="1">
        <v>0.033</v>
      </c>
      <c r="D78" s="1">
        <v>0.0174533</v>
      </c>
      <c r="E78" s="2"/>
      <c r="F78" s="1">
        <v>-22.0</v>
      </c>
    </row>
    <row r="79">
      <c r="A79" s="2">
        <f>867/30</f>
        <v>28.9</v>
      </c>
      <c r="B79" s="1">
        <f t="shared" si="1"/>
        <v>0.4188790205</v>
      </c>
      <c r="C79" s="1">
        <v>0.033</v>
      </c>
      <c r="D79" s="1">
        <v>0.0174533</v>
      </c>
      <c r="E79" s="2"/>
      <c r="F79" s="1">
        <v>24.0</v>
      </c>
    </row>
    <row r="80">
      <c r="A80" s="1">
        <v>29.0</v>
      </c>
      <c r="B80" s="1">
        <f t="shared" si="1"/>
        <v>0.3490658504</v>
      </c>
      <c r="C80" s="1">
        <v>0.033</v>
      </c>
      <c r="D80" s="1">
        <v>0.0174533</v>
      </c>
      <c r="E80" s="2"/>
      <c r="F80" s="1">
        <v>20.0</v>
      </c>
    </row>
    <row r="81">
      <c r="A81" s="2">
        <f>884/30</f>
        <v>29.46666667</v>
      </c>
      <c r="B81" s="1">
        <f t="shared" si="1"/>
        <v>-0.366519143</v>
      </c>
      <c r="C81" s="1">
        <v>0.033</v>
      </c>
      <c r="D81" s="1">
        <v>0.0174533</v>
      </c>
      <c r="E81" s="2"/>
      <c r="F81" s="1">
        <v>-21.0</v>
      </c>
    </row>
    <row r="82">
      <c r="A82" s="1">
        <v>30.0</v>
      </c>
      <c r="B82" s="1">
        <f t="shared" si="1"/>
        <v>0.401425728</v>
      </c>
      <c r="C82" s="1">
        <v>0.033</v>
      </c>
      <c r="D82" s="1">
        <v>0.0174533</v>
      </c>
      <c r="E82" s="2"/>
      <c r="F82" s="1">
        <v>23.0</v>
      </c>
    </row>
    <row r="83">
      <c r="A83" s="2">
        <f>918/30</f>
        <v>30.6</v>
      </c>
      <c r="B83" s="1">
        <f t="shared" si="1"/>
        <v>-0.366519143</v>
      </c>
      <c r="C83" s="1">
        <v>0.033</v>
      </c>
      <c r="D83" s="1">
        <v>0.0174533</v>
      </c>
      <c r="E83" s="2"/>
      <c r="F83" s="1">
        <v>-21.0</v>
      </c>
    </row>
    <row r="84">
      <c r="A84" s="1">
        <v>31.0</v>
      </c>
      <c r="B84" s="1">
        <f t="shared" si="1"/>
        <v>0.2792526804</v>
      </c>
      <c r="C84" s="1">
        <v>0.033</v>
      </c>
      <c r="D84" s="1">
        <v>0.0174533</v>
      </c>
      <c r="E84" s="2"/>
      <c r="F84" s="1">
        <v>16.0</v>
      </c>
    </row>
    <row r="85">
      <c r="A85" s="2">
        <f>934/30</f>
        <v>31.13333333</v>
      </c>
      <c r="B85" s="1">
        <f t="shared" si="1"/>
        <v>0.3839724355</v>
      </c>
      <c r="C85" s="1">
        <v>0.033</v>
      </c>
      <c r="D85" s="1">
        <v>0.0174533</v>
      </c>
      <c r="E85" s="2"/>
      <c r="F85" s="1">
        <v>22.0</v>
      </c>
    </row>
    <row r="86">
      <c r="A86" s="2">
        <f>951/30</f>
        <v>31.7</v>
      </c>
      <c r="B86" s="1">
        <f t="shared" si="1"/>
        <v>-0.3490658504</v>
      </c>
      <c r="C86" s="1">
        <v>0.033</v>
      </c>
      <c r="D86" s="1">
        <v>0.0174533</v>
      </c>
      <c r="E86" s="2"/>
      <c r="F86" s="1">
        <v>-20.0</v>
      </c>
    </row>
    <row r="87">
      <c r="A87" s="1">
        <v>32.0</v>
      </c>
      <c r="B87" s="1">
        <f t="shared" si="1"/>
        <v>0.1396263402</v>
      </c>
      <c r="C87" s="1">
        <v>0.033</v>
      </c>
      <c r="D87" s="1">
        <v>0.0174533</v>
      </c>
      <c r="E87" s="2"/>
      <c r="F87" s="1">
        <v>8.0</v>
      </c>
    </row>
    <row r="88">
      <c r="A88" s="2">
        <f>968/30</f>
        <v>32.26666667</v>
      </c>
      <c r="B88" s="1">
        <f t="shared" si="1"/>
        <v>0.366519143</v>
      </c>
      <c r="C88" s="1">
        <v>0.033</v>
      </c>
      <c r="D88" s="1">
        <v>0.0174533</v>
      </c>
      <c r="E88" s="2"/>
      <c r="F88" s="1">
        <v>21.0</v>
      </c>
    </row>
    <row r="89">
      <c r="A89" s="2">
        <f>985/30</f>
        <v>32.83333333</v>
      </c>
      <c r="B89" s="1">
        <f t="shared" si="1"/>
        <v>-0.3316125579</v>
      </c>
      <c r="C89" s="1">
        <v>0.033</v>
      </c>
      <c r="D89" s="1">
        <v>0.0174533</v>
      </c>
      <c r="E89" s="2"/>
      <c r="F89" s="1">
        <v>-19.0</v>
      </c>
    </row>
    <row r="90">
      <c r="A90" s="1">
        <v>33.0</v>
      </c>
      <c r="B90" s="1">
        <f t="shared" si="1"/>
        <v>-0.1570796327</v>
      </c>
      <c r="C90" s="1">
        <v>0.033</v>
      </c>
      <c r="D90" s="1">
        <v>0.0174533</v>
      </c>
      <c r="E90" s="2"/>
      <c r="F90" s="1">
        <v>-9.0</v>
      </c>
    </row>
    <row r="91">
      <c r="A91" s="2">
        <f>1001/30</f>
        <v>33.36666667</v>
      </c>
      <c r="B91" s="1">
        <f t="shared" si="1"/>
        <v>0.366519143</v>
      </c>
      <c r="C91" s="1">
        <v>0.033</v>
      </c>
      <c r="D91" s="1">
        <v>0.0174533</v>
      </c>
      <c r="E91" s="2"/>
      <c r="F91" s="1">
        <v>21.0</v>
      </c>
    </row>
    <row r="92">
      <c r="A92" s="2">
        <f>1018/30</f>
        <v>33.93333333</v>
      </c>
      <c r="B92" s="1">
        <f t="shared" si="1"/>
        <v>-0.3141592654</v>
      </c>
      <c r="C92" s="1">
        <v>0.033</v>
      </c>
      <c r="D92" s="1">
        <v>0.0174533</v>
      </c>
      <c r="E92" s="2"/>
      <c r="F92" s="1">
        <v>-18.0</v>
      </c>
    </row>
    <row r="93">
      <c r="A93" s="1">
        <v>34.0</v>
      </c>
      <c r="B93" s="1">
        <f t="shared" si="1"/>
        <v>-0.2967059729</v>
      </c>
      <c r="C93" s="1">
        <v>0.033</v>
      </c>
      <c r="D93" s="1">
        <v>0.0174533</v>
      </c>
      <c r="E93" s="2"/>
      <c r="F93" s="1">
        <v>-17.0</v>
      </c>
    </row>
    <row r="94">
      <c r="A94" s="1">
        <f>1035/30</f>
        <v>34.5</v>
      </c>
      <c r="B94" s="1">
        <f t="shared" si="1"/>
        <v>0.3490658504</v>
      </c>
      <c r="C94" s="1">
        <v>0.033</v>
      </c>
      <c r="D94" s="1">
        <v>0.0174533</v>
      </c>
      <c r="E94" s="2"/>
      <c r="F94" s="1">
        <v>20.0</v>
      </c>
    </row>
    <row r="95">
      <c r="A95" s="1">
        <v>35.0</v>
      </c>
      <c r="B95" s="1">
        <f t="shared" si="1"/>
        <v>-0.2967059729</v>
      </c>
      <c r="C95" s="1">
        <v>0.033</v>
      </c>
      <c r="D95" s="1">
        <v>0.0174533</v>
      </c>
      <c r="E95" s="2"/>
      <c r="F95" s="1">
        <v>-17.0</v>
      </c>
    </row>
    <row r="96">
      <c r="A96" s="2">
        <f>1068/30</f>
        <v>35.6</v>
      </c>
      <c r="B96" s="1">
        <f t="shared" si="1"/>
        <v>0.3316125579</v>
      </c>
      <c r="C96" s="1">
        <v>0.033</v>
      </c>
      <c r="D96" s="1">
        <v>0.0174533</v>
      </c>
      <c r="E96" s="2"/>
      <c r="F96" s="1">
        <v>19.0</v>
      </c>
    </row>
    <row r="97">
      <c r="A97" s="1">
        <v>36.0</v>
      </c>
      <c r="B97" s="1">
        <f t="shared" si="1"/>
        <v>-0.1745329252</v>
      </c>
      <c r="C97" s="1">
        <v>0.033</v>
      </c>
      <c r="D97" s="1">
        <v>0.0174533</v>
      </c>
      <c r="E97" s="2"/>
      <c r="F97" s="1">
        <v>-10.0</v>
      </c>
    </row>
    <row r="98">
      <c r="A98" s="2">
        <f>1086/30</f>
        <v>36.2</v>
      </c>
      <c r="B98" s="1">
        <f t="shared" si="1"/>
        <v>-0.2967059729</v>
      </c>
      <c r="C98" s="1">
        <v>0.033</v>
      </c>
      <c r="D98" s="1">
        <v>0.0174533</v>
      </c>
      <c r="E98" s="2"/>
      <c r="F98" s="1">
        <v>-17.0</v>
      </c>
    </row>
    <row r="99">
      <c r="A99" s="1">
        <f>1102/30</f>
        <v>36.73333333</v>
      </c>
      <c r="B99" s="1">
        <f t="shared" si="1"/>
        <v>0.3316125579</v>
      </c>
      <c r="C99" s="1">
        <v>0.033</v>
      </c>
      <c r="D99" s="1">
        <v>0.0174533</v>
      </c>
      <c r="E99" s="2"/>
      <c r="F99" s="1">
        <v>19.0</v>
      </c>
    </row>
    <row r="100">
      <c r="A100" s="1">
        <v>37.0</v>
      </c>
      <c r="B100" s="1">
        <f t="shared" si="1"/>
        <v>0.01745329252</v>
      </c>
      <c r="C100" s="1">
        <v>0.033</v>
      </c>
      <c r="D100" s="1">
        <v>0.0174533</v>
      </c>
      <c r="E100" s="2"/>
      <c r="F100" s="1">
        <v>1.0</v>
      </c>
    </row>
    <row r="101">
      <c r="A101" s="2">
        <f>1118/30</f>
        <v>37.26666667</v>
      </c>
      <c r="B101" s="1">
        <f t="shared" si="1"/>
        <v>-0.2792526804</v>
      </c>
      <c r="C101" s="1">
        <v>0.033</v>
      </c>
      <c r="D101" s="1">
        <v>0.0174533</v>
      </c>
      <c r="E101" s="2"/>
      <c r="F101" s="1">
        <v>-16.0</v>
      </c>
    </row>
    <row r="102">
      <c r="A102" s="2">
        <f>1135/30</f>
        <v>37.83333333</v>
      </c>
      <c r="B102" s="1">
        <f t="shared" si="1"/>
        <v>0.3141592654</v>
      </c>
      <c r="C102" s="1">
        <v>0.033</v>
      </c>
      <c r="D102" s="1">
        <v>0.0174533</v>
      </c>
      <c r="E102" s="2"/>
      <c r="F102" s="1">
        <v>18.0</v>
      </c>
    </row>
    <row r="103">
      <c r="A103" s="1">
        <v>38.0</v>
      </c>
      <c r="B103" s="1">
        <f t="shared" si="1"/>
        <v>0.1919862177</v>
      </c>
      <c r="C103" s="1">
        <v>0.033</v>
      </c>
      <c r="D103" s="1">
        <v>0.0174533</v>
      </c>
      <c r="E103" s="2"/>
      <c r="F103" s="1">
        <v>11.0</v>
      </c>
    </row>
    <row r="104">
      <c r="A104" s="1">
        <f>1152/30</f>
        <v>38.4</v>
      </c>
      <c r="B104" s="1">
        <f t="shared" si="1"/>
        <v>-0.2792526804</v>
      </c>
      <c r="C104" s="1">
        <v>0.033</v>
      </c>
      <c r="D104" s="1">
        <v>0.0174533</v>
      </c>
      <c r="E104" s="2"/>
      <c r="F104" s="1">
        <v>-16.0</v>
      </c>
    </row>
    <row r="105">
      <c r="A105" s="2">
        <f>1168/30</f>
        <v>38.93333333</v>
      </c>
      <c r="B105" s="1">
        <f t="shared" si="1"/>
        <v>0.3141592654</v>
      </c>
      <c r="C105" s="1">
        <v>0.033</v>
      </c>
      <c r="D105" s="1">
        <v>0.0174533</v>
      </c>
      <c r="E105" s="2"/>
      <c r="F105" s="1">
        <v>18.0</v>
      </c>
    </row>
    <row r="106">
      <c r="A106" s="1">
        <v>39.0</v>
      </c>
      <c r="B106" s="1">
        <f t="shared" si="1"/>
        <v>0.2967059729</v>
      </c>
      <c r="C106" s="1">
        <v>0.033</v>
      </c>
      <c r="D106" s="1">
        <v>0.0174533</v>
      </c>
      <c r="E106" s="2"/>
      <c r="F106" s="1">
        <v>17.0</v>
      </c>
    </row>
    <row r="107">
      <c r="A107" s="2">
        <f>1185/30</f>
        <v>39.5</v>
      </c>
      <c r="B107" s="1">
        <f t="shared" si="1"/>
        <v>-0.2792526804</v>
      </c>
      <c r="C107" s="1">
        <v>0.033</v>
      </c>
      <c r="D107" s="1">
        <v>0.0174533</v>
      </c>
      <c r="E107" s="2"/>
      <c r="F107" s="1">
        <v>-16.0</v>
      </c>
    </row>
    <row r="108">
      <c r="A108" s="1">
        <v>40.0</v>
      </c>
      <c r="B108" s="1">
        <f t="shared" si="1"/>
        <v>0.2792526804</v>
      </c>
      <c r="C108" s="1">
        <v>0.033</v>
      </c>
      <c r="D108" s="1">
        <v>0.0174533</v>
      </c>
      <c r="E108" s="2"/>
      <c r="F108" s="1">
        <v>16.0</v>
      </c>
    </row>
    <row r="109">
      <c r="A109" s="2">
        <f>1202/30</f>
        <v>40.06666667</v>
      </c>
      <c r="B109" s="1">
        <f t="shared" si="1"/>
        <v>0.2967059729</v>
      </c>
      <c r="C109" s="1">
        <v>0.033</v>
      </c>
      <c r="D109" s="1">
        <v>0.0174533</v>
      </c>
      <c r="E109" s="2"/>
      <c r="F109" s="1">
        <v>17.0</v>
      </c>
    </row>
    <row r="110">
      <c r="A110" s="2">
        <f>1219/30</f>
        <v>40.63333333</v>
      </c>
      <c r="B110" s="1">
        <f t="shared" si="1"/>
        <v>-0.2617993878</v>
      </c>
      <c r="C110" s="1">
        <v>0.033</v>
      </c>
      <c r="D110" s="1">
        <v>0.0174533</v>
      </c>
      <c r="E110" s="2"/>
      <c r="F110" s="1">
        <v>-15.0</v>
      </c>
    </row>
    <row r="111">
      <c r="A111" s="1">
        <v>41.0</v>
      </c>
      <c r="B111" s="1">
        <f t="shared" si="1"/>
        <v>0.1745329252</v>
      </c>
      <c r="C111" s="1">
        <v>0.033</v>
      </c>
      <c r="D111" s="1">
        <v>0.0174533</v>
      </c>
      <c r="E111" s="2"/>
      <c r="F111" s="1">
        <v>10.0</v>
      </c>
    </row>
    <row r="112">
      <c r="A112" s="2">
        <f>1235/30</f>
        <v>41.16666667</v>
      </c>
      <c r="B112" s="1">
        <f t="shared" si="1"/>
        <v>0.2967059729</v>
      </c>
      <c r="C112" s="1">
        <v>0.033</v>
      </c>
      <c r="D112" s="1">
        <v>0.0174533</v>
      </c>
      <c r="E112" s="2"/>
      <c r="F112" s="1">
        <v>17.0</v>
      </c>
    </row>
    <row r="113">
      <c r="A113" s="2">
        <f>1252/30</f>
        <v>41.73333333</v>
      </c>
      <c r="B113" s="1">
        <f t="shared" si="1"/>
        <v>-0.2617993878</v>
      </c>
      <c r="C113" s="1">
        <v>0.033</v>
      </c>
      <c r="D113" s="1">
        <v>0.0174533</v>
      </c>
      <c r="E113" s="2"/>
      <c r="F113" s="1">
        <v>-15.0</v>
      </c>
    </row>
    <row r="114">
      <c r="A114" s="1">
        <v>42.0</v>
      </c>
      <c r="B114" s="1">
        <f t="shared" si="1"/>
        <v>0.01745329252</v>
      </c>
      <c r="C114" s="1">
        <v>0.033</v>
      </c>
      <c r="D114" s="1">
        <v>0.0174533</v>
      </c>
      <c r="E114" s="2"/>
      <c r="F114" s="1">
        <v>1.0</v>
      </c>
    </row>
    <row r="115">
      <c r="A115" s="2">
        <f>1269/30</f>
        <v>42.3</v>
      </c>
      <c r="B115" s="1">
        <f t="shared" si="1"/>
        <v>0.2967059729</v>
      </c>
      <c r="C115" s="1">
        <v>0.033</v>
      </c>
      <c r="D115" s="1">
        <v>0.0174533</v>
      </c>
      <c r="E115" s="2"/>
      <c r="F115" s="1">
        <v>17.0</v>
      </c>
    </row>
    <row r="116">
      <c r="A116" s="2">
        <f>1285/30</f>
        <v>42.83333333</v>
      </c>
      <c r="B116" s="1">
        <f t="shared" si="1"/>
        <v>-0.2617993878</v>
      </c>
      <c r="C116" s="1">
        <v>0.033</v>
      </c>
      <c r="D116" s="1">
        <v>0.0174533</v>
      </c>
      <c r="E116" s="2"/>
      <c r="F116" s="1">
        <v>-15.0</v>
      </c>
    </row>
    <row r="117">
      <c r="A117" s="1">
        <v>43.0</v>
      </c>
      <c r="B117" s="1">
        <f t="shared" si="1"/>
        <v>-0.1570796327</v>
      </c>
      <c r="C117" s="1">
        <v>0.033</v>
      </c>
      <c r="D117" s="1">
        <v>0.0174533</v>
      </c>
      <c r="E117" s="2"/>
      <c r="F117" s="1">
        <v>-9.0</v>
      </c>
    </row>
    <row r="118">
      <c r="A118" s="2">
        <f>1302/30</f>
        <v>43.4</v>
      </c>
      <c r="B118" s="1">
        <f t="shared" si="1"/>
        <v>0.2792526804</v>
      </c>
      <c r="C118" s="1">
        <v>0.033</v>
      </c>
      <c r="D118" s="1">
        <v>0.0174533</v>
      </c>
      <c r="E118" s="2"/>
      <c r="F118" s="1">
        <v>16.0</v>
      </c>
    </row>
    <row r="119">
      <c r="A119" s="1">
        <v>44.0</v>
      </c>
      <c r="B119" s="1">
        <f t="shared" si="1"/>
        <v>-0.2443460953</v>
      </c>
      <c r="C119" s="1">
        <v>0.033</v>
      </c>
      <c r="D119" s="1">
        <v>0.0174533</v>
      </c>
      <c r="E119" s="2"/>
      <c r="F119" s="1">
        <v>-14.0</v>
      </c>
    </row>
    <row r="120">
      <c r="A120" s="2">
        <f>1335/30</f>
        <v>44.5</v>
      </c>
      <c r="B120" s="1">
        <f t="shared" si="1"/>
        <v>0.2792526804</v>
      </c>
      <c r="C120" s="1">
        <v>0.033</v>
      </c>
      <c r="D120" s="1">
        <v>0.0174533</v>
      </c>
      <c r="E120" s="2"/>
      <c r="F120" s="1">
        <v>16.0</v>
      </c>
    </row>
    <row r="121">
      <c r="A121" s="1">
        <v>45.0</v>
      </c>
      <c r="B121" s="1">
        <f t="shared" si="1"/>
        <v>-0.2268928028</v>
      </c>
      <c r="C121" s="1">
        <v>0.033</v>
      </c>
      <c r="D121" s="1">
        <v>0.0174533</v>
      </c>
      <c r="E121" s="2"/>
      <c r="F121" s="1">
        <v>-13.0</v>
      </c>
    </row>
    <row r="122">
      <c r="A122" s="2">
        <f>1352/30</f>
        <v>45.06666667</v>
      </c>
      <c r="B122" s="1">
        <f t="shared" si="1"/>
        <v>-0.2443460953</v>
      </c>
      <c r="C122" s="1">
        <v>0.033</v>
      </c>
      <c r="D122" s="1">
        <v>0.0174533</v>
      </c>
      <c r="E122" s="2"/>
      <c r="F122" s="1">
        <v>-14.0</v>
      </c>
    </row>
    <row r="123">
      <c r="A123" s="2">
        <f>1369/30</f>
        <v>45.63333333</v>
      </c>
      <c r="B123" s="1">
        <f t="shared" si="1"/>
        <v>0.2617993878</v>
      </c>
      <c r="C123" s="1">
        <v>0.033</v>
      </c>
      <c r="D123" s="1">
        <v>0.0174533</v>
      </c>
      <c r="E123" s="2"/>
      <c r="F123" s="1">
        <v>15.0</v>
      </c>
    </row>
    <row r="124">
      <c r="A124" s="1">
        <v>46.0</v>
      </c>
      <c r="B124" s="1">
        <f t="shared" si="1"/>
        <v>-0.1221730477</v>
      </c>
      <c r="C124" s="1">
        <v>0.033</v>
      </c>
      <c r="D124" s="1">
        <v>0.0174533</v>
      </c>
      <c r="E124" s="2"/>
      <c r="F124" s="1">
        <v>-7.0</v>
      </c>
    </row>
    <row r="125">
      <c r="A125" s="2">
        <f>1385/30</f>
        <v>46.16666667</v>
      </c>
      <c r="B125" s="1">
        <f t="shared" si="1"/>
        <v>-0.2268928028</v>
      </c>
      <c r="C125" s="1">
        <v>0.033</v>
      </c>
      <c r="D125" s="1">
        <v>0.0174533</v>
      </c>
      <c r="E125" s="2"/>
      <c r="F125" s="1">
        <v>-13.0</v>
      </c>
    </row>
    <row r="126">
      <c r="A126" s="2">
        <f>1402/30</f>
        <v>46.73333333</v>
      </c>
      <c r="B126" s="1">
        <f t="shared" si="1"/>
        <v>0.2617993878</v>
      </c>
      <c r="C126" s="1">
        <v>0.033</v>
      </c>
      <c r="D126" s="1">
        <v>0.0174533</v>
      </c>
      <c r="E126" s="2"/>
      <c r="F126" s="1">
        <v>15.0</v>
      </c>
    </row>
    <row r="127">
      <c r="A127" s="1">
        <v>47.0</v>
      </c>
      <c r="B127" s="1">
        <f t="shared" si="1"/>
        <v>0.01745329252</v>
      </c>
      <c r="C127" s="1">
        <v>0.033</v>
      </c>
      <c r="D127" s="1">
        <v>0.0174533</v>
      </c>
      <c r="E127" s="2"/>
      <c r="F127" s="1">
        <v>1.0</v>
      </c>
    </row>
    <row r="128">
      <c r="A128" s="2">
        <f>1419/30</f>
        <v>47.3</v>
      </c>
      <c r="B128" s="1">
        <f t="shared" si="1"/>
        <v>-0.2268928028</v>
      </c>
      <c r="C128" s="1">
        <v>0.033</v>
      </c>
      <c r="D128" s="1">
        <v>0.0174533</v>
      </c>
      <c r="E128" s="2"/>
      <c r="F128" s="1">
        <v>-13.0</v>
      </c>
    </row>
    <row r="129">
      <c r="A129" s="2">
        <f>1435/30</f>
        <v>47.83333333</v>
      </c>
      <c r="B129" s="1">
        <f t="shared" si="1"/>
        <v>0.2617993878</v>
      </c>
      <c r="C129" s="1">
        <v>0.033</v>
      </c>
      <c r="D129" s="1">
        <v>0.0174533</v>
      </c>
      <c r="E129" s="2"/>
      <c r="F129" s="1">
        <v>15.0</v>
      </c>
    </row>
    <row r="130">
      <c r="A130" s="1">
        <v>48.0</v>
      </c>
      <c r="B130" s="1">
        <f t="shared" si="1"/>
        <v>0.1745329252</v>
      </c>
      <c r="C130" s="1">
        <v>0.033</v>
      </c>
      <c r="D130" s="1">
        <v>0.0174533</v>
      </c>
      <c r="E130" s="2"/>
      <c r="F130" s="1">
        <v>10.0</v>
      </c>
    </row>
    <row r="131">
      <c r="A131" s="2">
        <f>1452/30</f>
        <v>48.4</v>
      </c>
      <c r="B131" s="1">
        <f t="shared" si="1"/>
        <v>-0.2268928028</v>
      </c>
      <c r="C131" s="1">
        <v>0.033</v>
      </c>
      <c r="D131" s="1">
        <v>0.0174533</v>
      </c>
      <c r="E131" s="2"/>
      <c r="F131" s="1">
        <v>-13.0</v>
      </c>
    </row>
    <row r="132">
      <c r="A132" s="1">
        <f>1469/30</f>
        <v>48.96666667</v>
      </c>
      <c r="B132" s="1">
        <f t="shared" si="1"/>
        <v>0.2443460953</v>
      </c>
      <c r="C132" s="1">
        <v>0.033</v>
      </c>
      <c r="D132" s="1">
        <v>0.0174533</v>
      </c>
      <c r="E132" s="2"/>
      <c r="F132" s="1">
        <v>14.0</v>
      </c>
    </row>
    <row r="133">
      <c r="A133" s="1">
        <v>49.0</v>
      </c>
      <c r="B133" s="1">
        <f t="shared" si="1"/>
        <v>0.2443460953</v>
      </c>
      <c r="C133" s="1">
        <v>0.033</v>
      </c>
      <c r="D133" s="1">
        <v>0.0174533</v>
      </c>
      <c r="E133" s="2"/>
      <c r="F133" s="1">
        <v>14.0</v>
      </c>
    </row>
    <row r="134">
      <c r="A134" s="2">
        <f>1485/30</f>
        <v>49.5</v>
      </c>
      <c r="B134" s="1">
        <f t="shared" si="1"/>
        <v>-0.2094395103</v>
      </c>
      <c r="C134" s="1">
        <v>0.033</v>
      </c>
      <c r="D134" s="1">
        <v>0.0174533</v>
      </c>
      <c r="E134" s="2"/>
      <c r="F134" s="1">
        <v>-12.0</v>
      </c>
    </row>
    <row r="135">
      <c r="A135" s="1">
        <v>50.0</v>
      </c>
      <c r="B135" s="1">
        <f t="shared" si="1"/>
        <v>0.2268928028</v>
      </c>
      <c r="C135" s="1">
        <v>0.033</v>
      </c>
      <c r="D135" s="1">
        <v>0.0174533</v>
      </c>
      <c r="E135" s="2"/>
      <c r="F135" s="1">
        <v>13.0</v>
      </c>
    </row>
    <row r="136">
      <c r="A136" s="2">
        <f>1502/30</f>
        <v>50.06666667</v>
      </c>
      <c r="B136" s="1">
        <f t="shared" si="1"/>
        <v>0.2443460953</v>
      </c>
      <c r="C136" s="1">
        <v>0.033</v>
      </c>
      <c r="D136" s="1">
        <v>0.0174533</v>
      </c>
      <c r="E136" s="2"/>
      <c r="F136" s="1">
        <v>14.0</v>
      </c>
    </row>
    <row r="137">
      <c r="A137" s="2">
        <f>1519/30</f>
        <v>50.63333333</v>
      </c>
      <c r="B137" s="1">
        <f t="shared" si="1"/>
        <v>-0.2094395103</v>
      </c>
      <c r="C137" s="1">
        <v>0.033</v>
      </c>
      <c r="D137" s="1">
        <v>0.0174533</v>
      </c>
      <c r="E137" s="2"/>
      <c r="F137" s="1">
        <v>-12.0</v>
      </c>
    </row>
    <row r="138">
      <c r="A138" s="1">
        <v>51.0</v>
      </c>
      <c r="B138" s="1">
        <f t="shared" si="1"/>
        <v>0.1396263402</v>
      </c>
      <c r="C138" s="1">
        <v>0.033</v>
      </c>
      <c r="D138" s="1">
        <v>0.0174533</v>
      </c>
      <c r="E138" s="2"/>
      <c r="F138" s="1">
        <v>8.0</v>
      </c>
    </row>
    <row r="139">
      <c r="A139" s="2">
        <f>1535/30</f>
        <v>51.16666667</v>
      </c>
      <c r="B139" s="1">
        <f t="shared" si="1"/>
        <v>0.2443460953</v>
      </c>
      <c r="C139" s="1">
        <v>0.033</v>
      </c>
      <c r="D139" s="1">
        <v>0.0174533</v>
      </c>
      <c r="E139" s="2"/>
      <c r="F139" s="1">
        <v>14.0</v>
      </c>
    </row>
    <row r="140">
      <c r="A140" s="2">
        <f>1552/30</f>
        <v>51.73333333</v>
      </c>
      <c r="B140" s="1">
        <f t="shared" si="1"/>
        <v>-0.2094395103</v>
      </c>
      <c r="C140" s="1">
        <v>0.033</v>
      </c>
      <c r="D140" s="1">
        <v>0.0174533</v>
      </c>
      <c r="E140" s="2"/>
      <c r="F140" s="1">
        <v>-12.0</v>
      </c>
    </row>
    <row r="141">
      <c r="A141" s="1">
        <v>52.0</v>
      </c>
      <c r="B141" s="1">
        <f t="shared" si="1"/>
        <v>0.01745329252</v>
      </c>
      <c r="C141" s="1">
        <v>0.033</v>
      </c>
      <c r="D141" s="1">
        <v>0.0174533</v>
      </c>
      <c r="E141" s="2"/>
      <c r="F141" s="1">
        <v>1.0</v>
      </c>
    </row>
    <row r="142">
      <c r="A142" s="2">
        <f>1569/30</f>
        <v>52.3</v>
      </c>
      <c r="B142" s="1">
        <f t="shared" si="1"/>
        <v>0.2268928028</v>
      </c>
      <c r="C142" s="1">
        <v>0.033</v>
      </c>
      <c r="D142" s="1">
        <v>0.0174533</v>
      </c>
      <c r="E142" s="2"/>
      <c r="F142" s="1">
        <v>13.0</v>
      </c>
    </row>
    <row r="143">
      <c r="A143" s="2">
        <f>1585/30</f>
        <v>52.83333333</v>
      </c>
      <c r="B143" s="1">
        <f t="shared" si="1"/>
        <v>-0.2094395103</v>
      </c>
      <c r="C143" s="1">
        <v>0.033</v>
      </c>
      <c r="D143" s="1">
        <v>0.0174533</v>
      </c>
      <c r="E143" s="2"/>
      <c r="F143" s="1">
        <v>-12.0</v>
      </c>
    </row>
    <row r="144">
      <c r="A144" s="1">
        <v>53.0</v>
      </c>
      <c r="B144" s="1">
        <f t="shared" si="1"/>
        <v>-0.1221730477</v>
      </c>
      <c r="C144" s="1">
        <v>0.033</v>
      </c>
      <c r="D144" s="1">
        <v>0.0174533</v>
      </c>
      <c r="E144" s="2"/>
      <c r="F144" s="1">
        <v>-7.0</v>
      </c>
    </row>
    <row r="145">
      <c r="A145" s="2">
        <f>1602/30</f>
        <v>53.4</v>
      </c>
      <c r="B145" s="1">
        <f t="shared" si="1"/>
        <v>0.2268928028</v>
      </c>
      <c r="C145" s="1">
        <v>0.033</v>
      </c>
      <c r="D145" s="1">
        <v>0.0174533</v>
      </c>
      <c r="E145" s="2"/>
      <c r="F145" s="1">
        <v>13.0</v>
      </c>
    </row>
    <row r="146">
      <c r="A146" s="2">
        <f>1618/30</f>
        <v>53.93333333</v>
      </c>
      <c r="B146" s="1">
        <f t="shared" si="1"/>
        <v>-0.1919862177</v>
      </c>
      <c r="C146" s="1">
        <v>0.033</v>
      </c>
      <c r="D146" s="1">
        <v>0.0174533</v>
      </c>
      <c r="E146" s="2"/>
      <c r="F146" s="1">
        <v>-11.0</v>
      </c>
    </row>
    <row r="147">
      <c r="A147" s="1">
        <v>54.0</v>
      </c>
      <c r="B147" s="1">
        <f t="shared" si="1"/>
        <v>-0.1745329252</v>
      </c>
      <c r="C147" s="1">
        <v>0.033</v>
      </c>
      <c r="D147" s="1">
        <v>0.0174533</v>
      </c>
      <c r="E147" s="2"/>
      <c r="F147" s="1">
        <v>-10.0</v>
      </c>
    </row>
    <row r="148">
      <c r="A148" s="2">
        <f>1635/30</f>
        <v>54.5</v>
      </c>
      <c r="B148" s="1">
        <f t="shared" si="1"/>
        <v>0.2268928028</v>
      </c>
      <c r="C148" s="1">
        <v>0.033</v>
      </c>
      <c r="D148" s="1">
        <v>0.0174533</v>
      </c>
      <c r="E148" s="2"/>
      <c r="F148" s="1">
        <v>13.0</v>
      </c>
    </row>
    <row r="149">
      <c r="A149" s="1">
        <v>55.0</v>
      </c>
      <c r="B149" s="1">
        <f t="shared" si="1"/>
        <v>-0.1745329252</v>
      </c>
      <c r="C149" s="1">
        <v>0.033</v>
      </c>
      <c r="D149" s="1">
        <v>0.0174533</v>
      </c>
      <c r="E149" s="2"/>
      <c r="F149" s="1">
        <v>-10.0</v>
      </c>
    </row>
    <row r="150">
      <c r="A150" s="2">
        <f>1652/30</f>
        <v>55.06666667</v>
      </c>
      <c r="B150" s="1">
        <f t="shared" si="1"/>
        <v>-0.1919862177</v>
      </c>
      <c r="C150" s="1">
        <v>0.033</v>
      </c>
      <c r="D150" s="1">
        <v>0.0174533</v>
      </c>
      <c r="E150" s="2"/>
      <c r="F150" s="1">
        <v>-11.0</v>
      </c>
    </row>
    <row r="151">
      <c r="A151" s="2">
        <f>1669/30</f>
        <v>55.63333333</v>
      </c>
      <c r="B151" s="1">
        <f t="shared" si="1"/>
        <v>0.2268928028</v>
      </c>
      <c r="C151" s="1">
        <v>0.033</v>
      </c>
      <c r="D151" s="1">
        <v>0.0174533</v>
      </c>
      <c r="E151" s="2"/>
      <c r="F151" s="1">
        <v>13.0</v>
      </c>
    </row>
    <row r="152">
      <c r="A152" s="1">
        <v>56.0</v>
      </c>
      <c r="B152" s="1">
        <f t="shared" si="1"/>
        <v>-0.1919862177</v>
      </c>
      <c r="C152" s="1">
        <v>0.033</v>
      </c>
      <c r="D152" s="1">
        <v>0.0174533</v>
      </c>
      <c r="E152" s="2"/>
      <c r="F152" s="1">
        <v>-11.0</v>
      </c>
    </row>
    <row r="153">
      <c r="A153" s="2">
        <f>1685/30</f>
        <v>56.16666667</v>
      </c>
      <c r="B153" s="1">
        <f t="shared" si="1"/>
        <v>-0.1745329252</v>
      </c>
      <c r="C153" s="1">
        <v>0.033</v>
      </c>
      <c r="D153" s="1">
        <v>0.0174533</v>
      </c>
      <c r="E153" s="2"/>
      <c r="F153" s="1">
        <v>-10.0</v>
      </c>
    </row>
    <row r="154">
      <c r="A154" s="2">
        <f>1702/30</f>
        <v>56.73333333</v>
      </c>
      <c r="B154" s="1">
        <f t="shared" si="1"/>
        <v>0.2094395103</v>
      </c>
      <c r="C154" s="1">
        <v>0.033</v>
      </c>
      <c r="D154" s="1">
        <v>0.0174533</v>
      </c>
      <c r="E154" s="2"/>
      <c r="F154" s="1">
        <v>12.0</v>
      </c>
    </row>
    <row r="155">
      <c r="A155" s="1">
        <v>57.0</v>
      </c>
      <c r="B155" s="1">
        <f t="shared" si="1"/>
        <v>0.01745329252</v>
      </c>
      <c r="C155" s="1">
        <v>0.033</v>
      </c>
      <c r="D155" s="1">
        <v>0.0174533</v>
      </c>
      <c r="E155" s="2"/>
      <c r="F155" s="1">
        <v>1.0</v>
      </c>
    </row>
    <row r="156">
      <c r="A156" s="2">
        <f>1718/30</f>
        <v>57.26666667</v>
      </c>
      <c r="B156" s="1">
        <f t="shared" si="1"/>
        <v>-0.1745329252</v>
      </c>
      <c r="C156" s="1">
        <v>0.033</v>
      </c>
      <c r="D156" s="1">
        <v>0.0174533</v>
      </c>
      <c r="E156" s="2"/>
      <c r="F156" s="1">
        <v>-10.0</v>
      </c>
    </row>
    <row r="157">
      <c r="A157" s="2">
        <f>1735/30</f>
        <v>57.83333333</v>
      </c>
      <c r="B157" s="1">
        <f t="shared" si="1"/>
        <v>0.2094395103</v>
      </c>
      <c r="C157" s="1">
        <v>0.033</v>
      </c>
      <c r="D157" s="1">
        <v>0.0174533</v>
      </c>
      <c r="E157" s="2"/>
      <c r="F157" s="1">
        <v>12.0</v>
      </c>
    </row>
    <row r="158">
      <c r="A158" s="1">
        <v>58.0</v>
      </c>
      <c r="B158" s="1">
        <f t="shared" si="1"/>
        <v>0.1221730477</v>
      </c>
      <c r="C158" s="1">
        <v>0.033</v>
      </c>
      <c r="D158" s="1">
        <v>0.0174533</v>
      </c>
      <c r="E158" s="2"/>
      <c r="F158" s="1">
        <v>7.0</v>
      </c>
    </row>
    <row r="159">
      <c r="A159" s="1">
        <f>1752/30</f>
        <v>58.4</v>
      </c>
      <c r="B159" s="1">
        <f t="shared" si="1"/>
        <v>-0.1745329252</v>
      </c>
      <c r="C159" s="1">
        <v>0.033</v>
      </c>
      <c r="D159" s="1">
        <v>0.0174533</v>
      </c>
      <c r="E159" s="2"/>
      <c r="F159" s="1">
        <v>-10.0</v>
      </c>
    </row>
    <row r="160">
      <c r="A160" s="2">
        <f>1768/30</f>
        <v>58.93333333</v>
      </c>
      <c r="B160" s="1">
        <f t="shared" si="1"/>
        <v>0.2094395103</v>
      </c>
      <c r="C160" s="1">
        <v>0.033</v>
      </c>
      <c r="D160" s="1">
        <v>0.0174533</v>
      </c>
      <c r="E160" s="2"/>
      <c r="F160" s="1">
        <v>12.0</v>
      </c>
    </row>
    <row r="161">
      <c r="A161" s="1">
        <v>59.0</v>
      </c>
      <c r="B161" s="1">
        <f t="shared" si="1"/>
        <v>0.1919862177</v>
      </c>
      <c r="C161" s="1">
        <v>0.033</v>
      </c>
      <c r="D161" s="1">
        <v>0.0174533</v>
      </c>
      <c r="E161" s="2"/>
      <c r="F161" s="1">
        <v>11.0</v>
      </c>
    </row>
    <row r="162">
      <c r="A162" s="2">
        <f>1785/30</f>
        <v>59.5</v>
      </c>
      <c r="B162" s="1">
        <f t="shared" si="1"/>
        <v>-0.1745329252</v>
      </c>
      <c r="C162" s="1">
        <v>0.033</v>
      </c>
      <c r="D162" s="1">
        <v>0.0174533</v>
      </c>
      <c r="E162" s="2"/>
      <c r="F162" s="1">
        <v>-10.0</v>
      </c>
    </row>
    <row r="163">
      <c r="A163" s="1">
        <v>60.0</v>
      </c>
      <c r="B163" s="1">
        <f t="shared" si="1"/>
        <v>0.1919862177</v>
      </c>
      <c r="C163" s="1">
        <v>0.033</v>
      </c>
      <c r="D163" s="1">
        <v>0.0174533</v>
      </c>
      <c r="E163" s="2"/>
      <c r="F163" s="1">
        <v>11.0</v>
      </c>
    </row>
    <row r="164">
      <c r="A164" s="2">
        <f>1802/30</f>
        <v>60.06666667</v>
      </c>
      <c r="B164" s="1">
        <f t="shared" si="1"/>
        <v>0.1919862177</v>
      </c>
      <c r="C164" s="1">
        <v>0.033</v>
      </c>
      <c r="D164" s="1">
        <v>0.0174533</v>
      </c>
      <c r="E164" s="2"/>
      <c r="F164" s="1">
        <v>11.0</v>
      </c>
    </row>
    <row r="165">
      <c r="A165" s="2">
        <f>1818/30</f>
        <v>60.6</v>
      </c>
      <c r="B165" s="1">
        <f t="shared" si="1"/>
        <v>-0.1570796327</v>
      </c>
      <c r="C165" s="1">
        <v>0.033</v>
      </c>
      <c r="D165" s="1">
        <v>0.0174533</v>
      </c>
      <c r="E165" s="2"/>
      <c r="F165" s="1">
        <v>-9.0</v>
      </c>
    </row>
    <row r="166">
      <c r="A166" s="2">
        <f>1835/30</f>
        <v>61.16666667</v>
      </c>
      <c r="B166" s="1">
        <f t="shared" si="1"/>
        <v>0.1919862177</v>
      </c>
      <c r="C166" s="1">
        <v>0.033</v>
      </c>
      <c r="D166" s="1">
        <v>0.0174533</v>
      </c>
      <c r="E166" s="2"/>
      <c r="F166" s="1">
        <v>11.0</v>
      </c>
    </row>
    <row r="167">
      <c r="A167" s="2">
        <f>1852/30</f>
        <v>61.73333333</v>
      </c>
      <c r="B167" s="1">
        <f t="shared" si="1"/>
        <v>-0.1570796327</v>
      </c>
      <c r="C167" s="1">
        <v>0.033</v>
      </c>
      <c r="D167" s="1">
        <v>0.0174533</v>
      </c>
      <c r="E167" s="2"/>
      <c r="F167" s="1">
        <v>-9.0</v>
      </c>
    </row>
    <row r="168">
      <c r="A168" s="1">
        <v>62.0</v>
      </c>
      <c r="B168" s="1">
        <f t="shared" si="1"/>
        <v>0.03490658504</v>
      </c>
      <c r="C168" s="1">
        <v>0.033</v>
      </c>
      <c r="D168" s="1">
        <v>0.0174533</v>
      </c>
      <c r="E168" s="2"/>
      <c r="F168" s="1">
        <v>2.0</v>
      </c>
    </row>
    <row r="169">
      <c r="A169" s="2">
        <f>62+(8/30)</f>
        <v>62.26666667</v>
      </c>
      <c r="B169" s="1">
        <f t="shared" si="1"/>
        <v>-0.1745329252</v>
      </c>
      <c r="C169" s="1">
        <v>0.033</v>
      </c>
      <c r="D169" s="1">
        <v>0.0174533</v>
      </c>
      <c r="E169" s="2"/>
      <c r="F169" s="1">
        <v>-10.0</v>
      </c>
    </row>
    <row r="170">
      <c r="A170" s="2">
        <f>62+(25/30)</f>
        <v>62.83333333</v>
      </c>
      <c r="B170" s="1">
        <f t="shared" si="1"/>
        <v>0.1570796327</v>
      </c>
      <c r="C170" s="1">
        <v>0.033</v>
      </c>
      <c r="D170" s="1">
        <v>0.0174533</v>
      </c>
      <c r="E170" s="2"/>
      <c r="F170" s="1">
        <v>9.0</v>
      </c>
    </row>
    <row r="171">
      <c r="A171" s="1">
        <v>63.0</v>
      </c>
      <c r="B171" s="1">
        <f t="shared" si="1"/>
        <v>-0.06981317009</v>
      </c>
      <c r="C171" s="1">
        <v>0.033</v>
      </c>
      <c r="D171" s="1">
        <v>0.0174533</v>
      </c>
      <c r="E171" s="2"/>
      <c r="F171" s="1">
        <v>-4.0</v>
      </c>
    </row>
    <row r="172">
      <c r="A172" s="2">
        <f>63+11/30</f>
        <v>63.36666667</v>
      </c>
      <c r="B172" s="1">
        <f t="shared" si="1"/>
        <v>0.1745329252</v>
      </c>
      <c r="C172" s="1">
        <v>0.033</v>
      </c>
      <c r="D172" s="1">
        <v>0.0174533</v>
      </c>
      <c r="E172" s="2"/>
      <c r="F172" s="1">
        <v>10.0</v>
      </c>
    </row>
    <row r="173">
      <c r="A173" s="2">
        <f>63+28/30</f>
        <v>63.93333333</v>
      </c>
      <c r="B173" s="1">
        <f t="shared" si="1"/>
        <v>-0.1396263402</v>
      </c>
      <c r="C173" s="1">
        <v>0.033</v>
      </c>
      <c r="D173" s="1">
        <v>0.0174533</v>
      </c>
      <c r="E173" s="2"/>
      <c r="F173" s="1">
        <v>-8.0</v>
      </c>
    </row>
    <row r="174">
      <c r="A174" s="1">
        <v>64.0</v>
      </c>
      <c r="B174" s="1">
        <f t="shared" si="1"/>
        <v>-0.1221730477</v>
      </c>
      <c r="C174" s="1">
        <v>0.033</v>
      </c>
      <c r="D174" s="1">
        <v>0.0174533</v>
      </c>
      <c r="E174" s="2"/>
      <c r="F174" s="1">
        <v>-7.0</v>
      </c>
    </row>
    <row r="175">
      <c r="A175" s="2">
        <f>64+15/30</f>
        <v>64.5</v>
      </c>
      <c r="B175" s="1">
        <f t="shared" si="1"/>
        <v>0.1745329252</v>
      </c>
      <c r="C175" s="1">
        <v>0.033</v>
      </c>
      <c r="D175" s="1">
        <v>0.0174533</v>
      </c>
      <c r="E175" s="2"/>
      <c r="F175" s="1">
        <v>10.0</v>
      </c>
    </row>
    <row r="176">
      <c r="A176" s="1">
        <v>65.0</v>
      </c>
      <c r="B176" s="1">
        <f t="shared" si="1"/>
        <v>-0.1396263402</v>
      </c>
      <c r="C176" s="1">
        <v>0.033</v>
      </c>
      <c r="D176" s="1">
        <v>0.0174533</v>
      </c>
      <c r="E176" s="2"/>
      <c r="F176" s="1">
        <v>-8.0</v>
      </c>
    </row>
    <row r="177">
      <c r="A177" s="2">
        <f>65+17/30</f>
        <v>65.56666667</v>
      </c>
      <c r="B177" s="1">
        <f t="shared" si="1"/>
        <v>0.1745329252</v>
      </c>
      <c r="C177" s="1">
        <v>0.033</v>
      </c>
      <c r="D177" s="1">
        <v>0.0174533</v>
      </c>
      <c r="E177" s="2"/>
      <c r="F177" s="1">
        <v>10.0</v>
      </c>
    </row>
    <row r="178">
      <c r="A178" s="1">
        <v>66.0</v>
      </c>
      <c r="B178" s="1">
        <f t="shared" si="1"/>
        <v>-0.1047197551</v>
      </c>
      <c r="C178" s="1">
        <v>0.033</v>
      </c>
      <c r="D178" s="1">
        <v>0.0174533</v>
      </c>
      <c r="E178" s="2"/>
      <c r="F178" s="1">
        <v>-6.0</v>
      </c>
    </row>
    <row r="179">
      <c r="A179" s="2">
        <f>66+8/30</f>
        <v>66.26666667</v>
      </c>
      <c r="B179" s="1">
        <f t="shared" si="1"/>
        <v>-0.1396263402</v>
      </c>
      <c r="C179" s="1">
        <v>0.033</v>
      </c>
      <c r="D179" s="1">
        <v>0.0174533</v>
      </c>
      <c r="E179" s="2"/>
      <c r="F179" s="1">
        <v>-8.0</v>
      </c>
    </row>
    <row r="180">
      <c r="A180" s="2">
        <f>66+20/30</f>
        <v>66.66666667</v>
      </c>
      <c r="B180" s="1">
        <f t="shared" si="1"/>
        <v>0.1745329252</v>
      </c>
      <c r="C180" s="1">
        <v>0.033</v>
      </c>
      <c r="D180" s="1">
        <v>0.0174533</v>
      </c>
      <c r="E180" s="2"/>
      <c r="F180" s="1">
        <v>10.0</v>
      </c>
    </row>
    <row r="181">
      <c r="A181" s="1">
        <v>67.0</v>
      </c>
      <c r="B181" s="1">
        <f t="shared" si="1"/>
        <v>0.03490658504</v>
      </c>
      <c r="C181" s="1">
        <v>0.033</v>
      </c>
      <c r="D181" s="1">
        <v>0.0174533</v>
      </c>
      <c r="E181" s="2"/>
      <c r="F181" s="1">
        <v>2.0</v>
      </c>
    </row>
    <row r="182">
      <c r="A182" s="2">
        <f>67+7/30</f>
        <v>67.23333333</v>
      </c>
      <c r="B182" s="1">
        <f t="shared" si="1"/>
        <v>-0.1396263402</v>
      </c>
      <c r="C182" s="1">
        <v>0.033</v>
      </c>
      <c r="D182" s="1">
        <v>0.0174533</v>
      </c>
      <c r="E182" s="2"/>
      <c r="F182" s="1">
        <v>-8.0</v>
      </c>
    </row>
    <row r="183">
      <c r="A183" s="2">
        <f>67+23/30</f>
        <v>67.76666667</v>
      </c>
      <c r="B183" s="1">
        <f t="shared" si="1"/>
        <v>0.1570796327</v>
      </c>
      <c r="C183" s="1">
        <v>0.033</v>
      </c>
      <c r="D183" s="1">
        <v>0.0174533</v>
      </c>
      <c r="E183" s="2"/>
      <c r="F183" s="1">
        <v>9.0</v>
      </c>
    </row>
    <row r="184">
      <c r="A184" s="1">
        <v>68.0</v>
      </c>
      <c r="B184" s="1">
        <f t="shared" si="1"/>
        <v>0.05235987757</v>
      </c>
      <c r="C184" s="1">
        <v>0.033</v>
      </c>
      <c r="D184" s="1">
        <v>0.0174533</v>
      </c>
      <c r="E184" s="2"/>
      <c r="F184" s="1">
        <v>3.0</v>
      </c>
    </row>
    <row r="185">
      <c r="A185" s="2">
        <f>68+10/30</f>
        <v>68.33333333</v>
      </c>
      <c r="B185" s="1">
        <f t="shared" si="1"/>
        <v>-0.1396263402</v>
      </c>
      <c r="C185" s="1">
        <v>0.033</v>
      </c>
      <c r="D185" s="1">
        <v>0.0174533</v>
      </c>
      <c r="E185" s="2"/>
      <c r="F185" s="1">
        <v>-8.0</v>
      </c>
    </row>
    <row r="186">
      <c r="A186" s="2">
        <f>68+26/30</f>
        <v>68.86666667</v>
      </c>
      <c r="B186" s="1">
        <f t="shared" si="1"/>
        <v>0.1570796327</v>
      </c>
      <c r="C186" s="1">
        <v>0.033</v>
      </c>
      <c r="D186" s="1">
        <v>0.0174533</v>
      </c>
      <c r="E186" s="2"/>
      <c r="F186" s="1">
        <v>9.0</v>
      </c>
    </row>
    <row r="187">
      <c r="A187" s="1">
        <v>69.0</v>
      </c>
      <c r="B187" s="1">
        <f t="shared" si="1"/>
        <v>0.1221730477</v>
      </c>
      <c r="C187" s="1">
        <v>0.033</v>
      </c>
      <c r="D187" s="1">
        <v>0.0174533</v>
      </c>
      <c r="E187" s="2"/>
      <c r="F187" s="1">
        <v>7.0</v>
      </c>
    </row>
    <row r="188">
      <c r="A188" s="2">
        <f>69+13/30</f>
        <v>69.43333333</v>
      </c>
      <c r="B188" s="1">
        <f t="shared" si="1"/>
        <v>-0.1221730477</v>
      </c>
      <c r="C188" s="1">
        <v>0.033</v>
      </c>
      <c r="D188" s="1">
        <v>0.0174533</v>
      </c>
      <c r="E188" s="2"/>
      <c r="F188" s="1">
        <v>-7.0</v>
      </c>
    </row>
    <row r="189">
      <c r="A189" s="1">
        <v>70.0</v>
      </c>
      <c r="B189" s="1">
        <f t="shared" si="1"/>
        <v>0.1570796327</v>
      </c>
      <c r="C189" s="1">
        <v>0.033</v>
      </c>
      <c r="D189" s="1">
        <v>0.0174533</v>
      </c>
      <c r="E189" s="2"/>
      <c r="F189" s="1">
        <v>9.0</v>
      </c>
    </row>
    <row r="190">
      <c r="A190" s="2">
        <f>70+17/30</f>
        <v>70.56666667</v>
      </c>
      <c r="B190" s="1">
        <f t="shared" si="1"/>
        <v>-0.1221730477</v>
      </c>
      <c r="C190" s="1">
        <v>0.033</v>
      </c>
      <c r="D190" s="1">
        <v>0.0174533</v>
      </c>
      <c r="E190" s="2"/>
      <c r="F190" s="1">
        <v>-7.0</v>
      </c>
    </row>
    <row r="191">
      <c r="A191" s="1">
        <v>71.0</v>
      </c>
      <c r="B191" s="1">
        <f t="shared" si="1"/>
        <v>0.1221730477</v>
      </c>
      <c r="C191" s="1">
        <v>0.033</v>
      </c>
      <c r="D191" s="1">
        <v>0.0174533</v>
      </c>
      <c r="E191" s="2"/>
      <c r="F191" s="1">
        <v>7.0</v>
      </c>
    </row>
    <row r="192">
      <c r="A192" s="2">
        <f>71+3/30</f>
        <v>71.1</v>
      </c>
      <c r="B192" s="1">
        <f t="shared" si="1"/>
        <v>0.1570796327</v>
      </c>
      <c r="C192" s="1">
        <v>0.033</v>
      </c>
      <c r="D192" s="1">
        <v>0.0174533</v>
      </c>
      <c r="E192" s="2"/>
      <c r="F192" s="1">
        <v>9.0</v>
      </c>
    </row>
    <row r="193">
      <c r="A193" s="2">
        <f>71+20/30</f>
        <v>71.66666667</v>
      </c>
      <c r="B193" s="1">
        <f t="shared" si="1"/>
        <v>-0.1221730477</v>
      </c>
      <c r="C193" s="1">
        <v>0.033</v>
      </c>
      <c r="D193" s="1">
        <v>0.0174533</v>
      </c>
      <c r="E193" s="2"/>
      <c r="F193" s="1">
        <v>-7.0</v>
      </c>
    </row>
    <row r="194">
      <c r="A194" s="1">
        <v>72.0</v>
      </c>
      <c r="B194" s="1">
        <f t="shared" si="1"/>
        <v>0.06981317009</v>
      </c>
      <c r="C194" s="1">
        <v>0.033</v>
      </c>
      <c r="D194" s="1">
        <v>0.0174533</v>
      </c>
      <c r="E194" s="2"/>
      <c r="F194" s="1">
        <v>4.0</v>
      </c>
    </row>
    <row r="195">
      <c r="A195" s="2">
        <f>72+7/30</f>
        <v>72.23333333</v>
      </c>
      <c r="B195" s="1">
        <f t="shared" si="1"/>
        <v>0.1396263402</v>
      </c>
      <c r="C195" s="1">
        <v>0.033</v>
      </c>
      <c r="D195" s="1">
        <v>0.0174533</v>
      </c>
      <c r="E195" s="2"/>
      <c r="F195" s="1">
        <v>8.0</v>
      </c>
    </row>
    <row r="196">
      <c r="A196" s="2">
        <f>72+23/30</f>
        <v>72.76666667</v>
      </c>
      <c r="B196" s="1">
        <f t="shared" si="1"/>
        <v>-0.1047197551</v>
      </c>
      <c r="C196" s="1">
        <v>0.033</v>
      </c>
      <c r="D196" s="1">
        <v>0.0174533</v>
      </c>
      <c r="E196" s="2"/>
      <c r="F196" s="1">
        <v>-6.0</v>
      </c>
    </row>
    <row r="197">
      <c r="A197" s="1">
        <v>73.0</v>
      </c>
      <c r="B197" s="1">
        <f t="shared" si="1"/>
        <v>0</v>
      </c>
      <c r="C197" s="1">
        <v>0.033</v>
      </c>
      <c r="D197" s="1">
        <v>0.0174533</v>
      </c>
      <c r="E197" s="2"/>
      <c r="F197" s="1">
        <v>0.0</v>
      </c>
    </row>
    <row r="198">
      <c r="A198" s="2">
        <f>73+10/30</f>
        <v>73.33333333</v>
      </c>
      <c r="B198" s="1">
        <f t="shared" si="1"/>
        <v>0.1396263402</v>
      </c>
      <c r="C198" s="1">
        <v>0.033</v>
      </c>
      <c r="D198" s="1">
        <v>0.0174533</v>
      </c>
      <c r="E198" s="2"/>
      <c r="F198" s="1">
        <v>8.0</v>
      </c>
    </row>
    <row r="199">
      <c r="A199" s="2">
        <f>73+26/30</f>
        <v>73.86666667</v>
      </c>
      <c r="B199" s="1">
        <f t="shared" si="1"/>
        <v>-0.1047197551</v>
      </c>
      <c r="C199" s="1">
        <v>0.033</v>
      </c>
      <c r="D199" s="1">
        <v>0.0174533</v>
      </c>
      <c r="E199" s="2"/>
      <c r="F199" s="1">
        <v>-6.0</v>
      </c>
    </row>
    <row r="200">
      <c r="A200" s="1">
        <v>74.0</v>
      </c>
      <c r="B200" s="1">
        <f t="shared" si="1"/>
        <v>-0.06981317009</v>
      </c>
      <c r="C200" s="1">
        <v>0.033</v>
      </c>
      <c r="D200" s="1">
        <v>0.0174533</v>
      </c>
      <c r="E200" s="2"/>
      <c r="F200" s="1">
        <v>-4.0</v>
      </c>
    </row>
    <row r="201">
      <c r="A201" s="2">
        <f>74+13/30</f>
        <v>74.43333333</v>
      </c>
      <c r="B201" s="1">
        <f t="shared" si="1"/>
        <v>0.1396263402</v>
      </c>
      <c r="C201" s="1">
        <v>0.033</v>
      </c>
      <c r="D201" s="1">
        <v>0.0174533</v>
      </c>
      <c r="E201" s="2"/>
      <c r="F201" s="1">
        <v>8.0</v>
      </c>
    </row>
    <row r="202">
      <c r="A202" s="1">
        <v>75.0</v>
      </c>
      <c r="B202" s="1">
        <f t="shared" si="1"/>
        <v>-0.1047197551</v>
      </c>
      <c r="C202" s="1">
        <v>0.033</v>
      </c>
      <c r="D202" s="1">
        <v>0.0174533</v>
      </c>
      <c r="E202" s="2"/>
      <c r="F202" s="1">
        <v>-6.0</v>
      </c>
    </row>
    <row r="203">
      <c r="A203" s="2">
        <f>75+16/30</f>
        <v>75.53333333</v>
      </c>
      <c r="B203" s="1">
        <f t="shared" si="1"/>
        <v>0.1396263402</v>
      </c>
      <c r="C203" s="1">
        <v>0.033</v>
      </c>
      <c r="D203" s="1">
        <v>0.0174533</v>
      </c>
      <c r="E203" s="2"/>
      <c r="F203" s="1">
        <v>8.0</v>
      </c>
    </row>
    <row r="204">
      <c r="A204" s="1">
        <v>76.0</v>
      </c>
      <c r="B204" s="1">
        <f t="shared" si="1"/>
        <v>-0.08726646261</v>
      </c>
      <c r="C204" s="1">
        <v>0.033</v>
      </c>
      <c r="D204" s="1">
        <v>0.0174533</v>
      </c>
      <c r="E204" s="2"/>
      <c r="F204" s="1">
        <v>-5.0</v>
      </c>
    </row>
    <row r="205">
      <c r="A205" s="2">
        <f>76+3/30</f>
        <v>76.1</v>
      </c>
      <c r="B205" s="1">
        <f t="shared" si="1"/>
        <v>-0.1047197551</v>
      </c>
      <c r="C205" s="1">
        <v>0.033</v>
      </c>
      <c r="D205" s="1">
        <v>0.0174533</v>
      </c>
      <c r="E205" s="2"/>
      <c r="F205" s="1">
        <v>-6.0</v>
      </c>
    </row>
    <row r="206">
      <c r="A206" s="2">
        <f>76+19/30</f>
        <v>76.63333333</v>
      </c>
      <c r="B206" s="1">
        <f t="shared" si="1"/>
        <v>0.1221730477</v>
      </c>
      <c r="C206" s="1">
        <v>0.033</v>
      </c>
      <c r="D206" s="1">
        <v>0.0174533</v>
      </c>
      <c r="E206" s="2"/>
      <c r="F206" s="1">
        <v>7.0</v>
      </c>
    </row>
    <row r="207">
      <c r="A207" s="1">
        <v>77.0</v>
      </c>
      <c r="B207" s="1">
        <f t="shared" si="1"/>
        <v>-0.05235987757</v>
      </c>
      <c r="C207" s="1">
        <v>0.033</v>
      </c>
      <c r="D207" s="1">
        <v>0.0174533</v>
      </c>
      <c r="E207" s="2"/>
      <c r="F207" s="1">
        <v>-3.0</v>
      </c>
    </row>
    <row r="208">
      <c r="A208" s="2">
        <f>77+6/30</f>
        <v>77.2</v>
      </c>
      <c r="B208" s="1">
        <f t="shared" si="1"/>
        <v>-0.1047197551</v>
      </c>
      <c r="C208" s="1">
        <v>0.033</v>
      </c>
      <c r="D208" s="1">
        <v>0.0174533</v>
      </c>
      <c r="E208" s="2"/>
      <c r="F208" s="1">
        <v>-6.0</v>
      </c>
    </row>
    <row r="209">
      <c r="A209" s="2">
        <f>77+22/30</f>
        <v>77.73333333</v>
      </c>
      <c r="B209" s="1">
        <f t="shared" si="1"/>
        <v>0.1221730477</v>
      </c>
      <c r="C209" s="1">
        <v>0.033</v>
      </c>
      <c r="D209" s="1">
        <v>0.0174533</v>
      </c>
      <c r="E209" s="2"/>
      <c r="F209" s="1">
        <v>7.0</v>
      </c>
    </row>
    <row r="210">
      <c r="A210" s="1">
        <v>78.0</v>
      </c>
      <c r="B210" s="1">
        <f t="shared" si="1"/>
        <v>0.01745329252</v>
      </c>
      <c r="C210" s="1">
        <v>0.033</v>
      </c>
      <c r="D210" s="1">
        <v>0.0174533</v>
      </c>
      <c r="E210" s="2"/>
      <c r="F210" s="1">
        <v>1.0</v>
      </c>
    </row>
    <row r="211">
      <c r="A211" s="2">
        <f>78+9/30</f>
        <v>78.3</v>
      </c>
      <c r="B211" s="1">
        <f t="shared" si="1"/>
        <v>-0.1047197551</v>
      </c>
      <c r="C211" s="1">
        <v>0.033</v>
      </c>
      <c r="D211" s="1">
        <v>0.0174533</v>
      </c>
      <c r="E211" s="2"/>
      <c r="F211" s="1">
        <v>-6.0</v>
      </c>
    </row>
    <row r="212">
      <c r="A212" s="2">
        <f>78+25/30</f>
        <v>78.83333333</v>
      </c>
      <c r="B212" s="1">
        <f t="shared" si="1"/>
        <v>0.1221730477</v>
      </c>
      <c r="C212" s="1">
        <v>0.033</v>
      </c>
      <c r="D212" s="1">
        <v>0.0174533</v>
      </c>
      <c r="E212" s="2"/>
      <c r="F212" s="1">
        <v>7.0</v>
      </c>
    </row>
    <row r="213">
      <c r="H213" s="7">
        <v>1.5</v>
      </c>
      <c r="I213" s="1">
        <f t="shared" ref="I213:I272" si="2">M213*3.141592654/180</f>
        <v>0.9250245037</v>
      </c>
      <c r="J213" s="1">
        <v>0.033</v>
      </c>
      <c r="K213" s="1">
        <v>0.0174533</v>
      </c>
      <c r="M213" s="7">
        <v>53.0</v>
      </c>
    </row>
    <row r="214">
      <c r="H214" s="7">
        <v>2.5</v>
      </c>
      <c r="I214" s="1">
        <f t="shared" si="2"/>
        <v>0.9948376738</v>
      </c>
      <c r="J214" s="1">
        <v>0.033</v>
      </c>
      <c r="K214" s="1">
        <v>0.0174533</v>
      </c>
      <c r="M214" s="7">
        <v>57.0</v>
      </c>
    </row>
    <row r="215">
      <c r="H215" s="7">
        <v>3.5</v>
      </c>
      <c r="I215" s="1">
        <f t="shared" si="2"/>
        <v>0.1396263402</v>
      </c>
      <c r="J215" s="1">
        <v>0.033</v>
      </c>
      <c r="K215" s="1">
        <v>0.0174533</v>
      </c>
      <c r="M215" s="7">
        <v>8.0</v>
      </c>
    </row>
    <row r="216">
      <c r="H216" s="7">
        <v>4.5</v>
      </c>
      <c r="I216" s="1">
        <f t="shared" si="2"/>
        <v>-0.6981317009</v>
      </c>
      <c r="J216" s="1">
        <v>0.033</v>
      </c>
      <c r="K216" s="1">
        <v>0.0174533</v>
      </c>
      <c r="M216" s="7">
        <v>-40.0</v>
      </c>
    </row>
    <row r="217">
      <c r="H217" s="7">
        <v>5.5</v>
      </c>
      <c r="I217" s="1">
        <f t="shared" si="2"/>
        <v>-0.8901179186</v>
      </c>
      <c r="J217" s="1">
        <v>0.033</v>
      </c>
      <c r="K217" s="1">
        <v>0.0174533</v>
      </c>
      <c r="M217" s="7">
        <v>-51.0</v>
      </c>
    </row>
    <row r="218">
      <c r="H218" s="7">
        <v>6.5</v>
      </c>
      <c r="I218" s="1">
        <f t="shared" si="2"/>
        <v>-0.3141592654</v>
      </c>
      <c r="J218" s="1">
        <v>0.033</v>
      </c>
      <c r="K218" s="1">
        <v>0.0174533</v>
      </c>
      <c r="M218" s="7">
        <v>-18.0</v>
      </c>
    </row>
    <row r="219">
      <c r="H219" s="7">
        <v>7.5</v>
      </c>
      <c r="I219" s="1">
        <f t="shared" si="2"/>
        <v>0.4712388981</v>
      </c>
      <c r="J219" s="1">
        <v>0.033</v>
      </c>
      <c r="K219" s="1">
        <v>0.0174533</v>
      </c>
      <c r="M219" s="7">
        <v>27.0</v>
      </c>
    </row>
    <row r="220">
      <c r="H220" s="7">
        <v>8.5</v>
      </c>
      <c r="I220" s="1">
        <f t="shared" si="2"/>
        <v>0.8377580411</v>
      </c>
      <c r="J220" s="1">
        <v>0.033</v>
      </c>
      <c r="K220" s="1">
        <v>0.0174533</v>
      </c>
      <c r="M220" s="7">
        <v>48.0</v>
      </c>
    </row>
    <row r="221">
      <c r="H221" s="7">
        <v>9.5</v>
      </c>
      <c r="I221" s="1">
        <f t="shared" si="2"/>
        <v>0.6283185308</v>
      </c>
      <c r="J221" s="1">
        <v>0.033</v>
      </c>
      <c r="K221" s="1">
        <v>0.0174533</v>
      </c>
      <c r="M221" s="7">
        <v>36.0</v>
      </c>
    </row>
    <row r="222">
      <c r="H222" s="7">
        <v>10.5</v>
      </c>
      <c r="I222" s="1">
        <f t="shared" si="2"/>
        <v>0.03490658504</v>
      </c>
      <c r="J222" s="1">
        <v>0.033</v>
      </c>
      <c r="K222" s="1">
        <v>0.0174533</v>
      </c>
      <c r="M222" s="7">
        <v>2.0</v>
      </c>
    </row>
    <row r="223">
      <c r="H223" s="7">
        <v>11.5</v>
      </c>
      <c r="I223" s="1">
        <f t="shared" si="2"/>
        <v>-0.5410520682</v>
      </c>
      <c r="J223" s="1">
        <v>0.033</v>
      </c>
      <c r="K223" s="1">
        <v>0.0174533</v>
      </c>
      <c r="M223" s="7">
        <v>-31.0</v>
      </c>
    </row>
    <row r="224">
      <c r="H224" s="7">
        <v>12.5</v>
      </c>
      <c r="I224" s="1">
        <f t="shared" si="2"/>
        <v>-0.7155849934</v>
      </c>
      <c r="J224" s="1">
        <v>0.033</v>
      </c>
      <c r="K224" s="1">
        <v>0.0174533</v>
      </c>
      <c r="M224" s="7">
        <v>-41.0</v>
      </c>
    </row>
    <row r="225">
      <c r="H225" s="7">
        <v>13.5</v>
      </c>
      <c r="I225" s="1">
        <f t="shared" si="2"/>
        <v>-0.4363323131</v>
      </c>
      <c r="J225" s="1">
        <v>0.033</v>
      </c>
      <c r="K225" s="1">
        <v>0.0174533</v>
      </c>
      <c r="M225" s="7">
        <v>-25.0</v>
      </c>
    </row>
    <row r="226">
      <c r="H226" s="7">
        <v>14.5</v>
      </c>
      <c r="I226" s="1">
        <f t="shared" si="2"/>
        <v>0.1047197551</v>
      </c>
      <c r="J226" s="1">
        <v>0.033</v>
      </c>
      <c r="K226" s="1">
        <v>0.0174533</v>
      </c>
      <c r="M226" s="7">
        <v>6.0</v>
      </c>
    </row>
    <row r="227">
      <c r="H227" s="7">
        <v>15.5</v>
      </c>
      <c r="I227" s="1">
        <f t="shared" si="2"/>
        <v>0.5061454831</v>
      </c>
      <c r="J227" s="1">
        <v>0.033</v>
      </c>
      <c r="K227" s="1">
        <v>0.0174533</v>
      </c>
      <c r="M227" s="7">
        <v>29.0</v>
      </c>
    </row>
    <row r="228">
      <c r="H228" s="7">
        <v>16.5</v>
      </c>
      <c r="I228" s="1">
        <f t="shared" si="2"/>
        <v>0.6283185308</v>
      </c>
      <c r="J228" s="1">
        <v>0.033</v>
      </c>
      <c r="K228" s="1">
        <v>0.0174533</v>
      </c>
      <c r="M228" s="7">
        <v>36.0</v>
      </c>
    </row>
    <row r="229">
      <c r="H229" s="7">
        <v>17.5</v>
      </c>
      <c r="I229" s="1">
        <f t="shared" si="2"/>
        <v>0.5061454831</v>
      </c>
      <c r="J229" s="1">
        <v>0.033</v>
      </c>
      <c r="K229" s="1">
        <v>0.0174533</v>
      </c>
      <c r="M229" s="7">
        <v>29.0</v>
      </c>
    </row>
    <row r="230">
      <c r="H230" s="7">
        <v>18.5</v>
      </c>
      <c r="I230" s="1">
        <f t="shared" si="2"/>
        <v>0.01745329252</v>
      </c>
      <c r="J230" s="1">
        <v>0.033</v>
      </c>
      <c r="K230" s="1">
        <v>0.0174533</v>
      </c>
      <c r="M230" s="7">
        <v>1.0</v>
      </c>
    </row>
    <row r="231">
      <c r="H231" s="7">
        <v>19.5</v>
      </c>
      <c r="I231" s="1">
        <f t="shared" si="2"/>
        <v>-0.3490658504</v>
      </c>
      <c r="J231" s="1">
        <v>0.033</v>
      </c>
      <c r="K231" s="1">
        <v>0.0174533</v>
      </c>
      <c r="M231" s="7">
        <v>-20.0</v>
      </c>
    </row>
    <row r="232">
      <c r="H232" s="7">
        <v>20.5</v>
      </c>
      <c r="I232" s="1">
        <f t="shared" si="2"/>
        <v>-0.5061454831</v>
      </c>
      <c r="J232" s="1">
        <v>0.033</v>
      </c>
      <c r="K232" s="1">
        <v>0.0174533</v>
      </c>
      <c r="M232" s="7">
        <v>-29.0</v>
      </c>
    </row>
    <row r="233">
      <c r="H233" s="7">
        <v>21.5</v>
      </c>
      <c r="I233" s="1">
        <f t="shared" si="2"/>
        <v>-0.401425728</v>
      </c>
      <c r="J233" s="1">
        <v>0.033</v>
      </c>
      <c r="K233" s="1">
        <v>0.0174533</v>
      </c>
      <c r="M233" s="7">
        <v>-23.0</v>
      </c>
    </row>
    <row r="234">
      <c r="H234" s="7">
        <v>22.5</v>
      </c>
      <c r="I234" s="1">
        <f t="shared" si="2"/>
        <v>-0.1221730477</v>
      </c>
      <c r="J234" s="1">
        <v>0.033</v>
      </c>
      <c r="K234" s="1">
        <v>0.0174533</v>
      </c>
      <c r="M234" s="7">
        <v>-7.0</v>
      </c>
    </row>
    <row r="235">
      <c r="H235" s="7">
        <v>23.5</v>
      </c>
      <c r="I235" s="1">
        <f t="shared" si="2"/>
        <v>0.2268928028</v>
      </c>
      <c r="J235" s="1">
        <v>0.033</v>
      </c>
      <c r="K235" s="1">
        <v>0.0174533</v>
      </c>
      <c r="M235" s="7">
        <v>13.0</v>
      </c>
    </row>
    <row r="236">
      <c r="H236" s="7">
        <v>24.5</v>
      </c>
      <c r="I236" s="1">
        <f t="shared" si="2"/>
        <v>0.4188790205</v>
      </c>
      <c r="J236" s="1">
        <v>0.033</v>
      </c>
      <c r="K236" s="1">
        <v>0.0174533</v>
      </c>
      <c r="M236" s="7">
        <v>24.0</v>
      </c>
    </row>
    <row r="237">
      <c r="H237" s="7">
        <v>25.5</v>
      </c>
      <c r="I237" s="1">
        <f t="shared" si="2"/>
        <v>0.4363323131</v>
      </c>
      <c r="J237" s="1">
        <v>0.033</v>
      </c>
      <c r="K237" s="1">
        <v>0.0174533</v>
      </c>
      <c r="M237" s="7">
        <v>25.0</v>
      </c>
    </row>
    <row r="238">
      <c r="H238" s="7">
        <v>26.5</v>
      </c>
      <c r="I238" s="1">
        <f t="shared" si="2"/>
        <v>0.2792526804</v>
      </c>
      <c r="J238" s="1">
        <v>0.033</v>
      </c>
      <c r="K238" s="1">
        <v>0.0174533</v>
      </c>
      <c r="M238" s="7">
        <v>16.0</v>
      </c>
    </row>
    <row r="239">
      <c r="H239" s="7">
        <v>27.5</v>
      </c>
      <c r="I239" s="1">
        <f t="shared" si="2"/>
        <v>0</v>
      </c>
      <c r="J239" s="1">
        <v>0.033</v>
      </c>
      <c r="K239" s="1">
        <v>0.0174533</v>
      </c>
      <c r="M239" s="7">
        <v>0.0</v>
      </c>
    </row>
    <row r="240">
      <c r="H240" s="7">
        <v>28.5</v>
      </c>
      <c r="I240" s="1">
        <f t="shared" si="2"/>
        <v>-0.2268928028</v>
      </c>
      <c r="J240" s="1">
        <v>0.033</v>
      </c>
      <c r="K240" s="1">
        <v>0.0174533</v>
      </c>
      <c r="M240" s="7">
        <v>-13.0</v>
      </c>
    </row>
    <row r="241">
      <c r="H241" s="7">
        <v>29.5</v>
      </c>
      <c r="I241" s="1">
        <f t="shared" si="2"/>
        <v>-0.366519143</v>
      </c>
      <c r="J241" s="1">
        <v>0.033</v>
      </c>
      <c r="K241" s="1">
        <v>0.0174533</v>
      </c>
      <c r="M241" s="7">
        <v>-21.0</v>
      </c>
    </row>
    <row r="242">
      <c r="H242" s="7">
        <v>30.5</v>
      </c>
      <c r="I242" s="1">
        <f t="shared" si="2"/>
        <v>-0.3141592654</v>
      </c>
      <c r="J242" s="1">
        <v>0.033</v>
      </c>
      <c r="K242" s="1">
        <v>0.0174533</v>
      </c>
      <c r="M242" s="7">
        <v>-18.0</v>
      </c>
    </row>
    <row r="243">
      <c r="H243" s="7">
        <v>31.5</v>
      </c>
      <c r="I243" s="1">
        <f t="shared" si="2"/>
        <v>-0.1396263402</v>
      </c>
      <c r="J243" s="1">
        <v>0.033</v>
      </c>
      <c r="K243" s="1">
        <v>0.0174533</v>
      </c>
      <c r="M243" s="7">
        <v>-8.0</v>
      </c>
    </row>
    <row r="244">
      <c r="H244" s="7">
        <v>32.5</v>
      </c>
      <c r="I244" s="1">
        <f t="shared" si="2"/>
        <v>0.08726646261</v>
      </c>
      <c r="J244" s="1">
        <v>0.033</v>
      </c>
      <c r="K244" s="1">
        <v>0.0174533</v>
      </c>
      <c r="M244" s="7">
        <v>5.0</v>
      </c>
    </row>
    <row r="245">
      <c r="H245" s="7">
        <v>33.5</v>
      </c>
      <c r="I245" s="1">
        <f t="shared" si="2"/>
        <v>0.2792526804</v>
      </c>
      <c r="J245" s="1">
        <v>0.033</v>
      </c>
      <c r="K245" s="1">
        <v>0.0174533</v>
      </c>
      <c r="M245" s="7">
        <v>16.0</v>
      </c>
    </row>
    <row r="246">
      <c r="H246" s="7">
        <v>34.5</v>
      </c>
      <c r="I246" s="1">
        <f t="shared" si="2"/>
        <v>0.3490658504</v>
      </c>
      <c r="J246" s="1">
        <v>0.033</v>
      </c>
      <c r="K246" s="1">
        <v>0.0174533</v>
      </c>
      <c r="M246" s="7">
        <v>20.0</v>
      </c>
    </row>
    <row r="247">
      <c r="H247" s="7">
        <v>35.5</v>
      </c>
      <c r="I247" s="1">
        <f t="shared" si="2"/>
        <v>0.2792526804</v>
      </c>
      <c r="J247" s="1">
        <v>0.033</v>
      </c>
      <c r="K247" s="1">
        <v>0.0174533</v>
      </c>
      <c r="M247" s="7">
        <v>16.0</v>
      </c>
    </row>
    <row r="248">
      <c r="H248" s="7">
        <v>36.5</v>
      </c>
      <c r="I248" s="1">
        <f t="shared" si="2"/>
        <v>0.1221730477</v>
      </c>
      <c r="J248" s="1">
        <v>0.033</v>
      </c>
      <c r="K248" s="1">
        <v>0.0174533</v>
      </c>
      <c r="M248" s="7">
        <v>7.0</v>
      </c>
    </row>
    <row r="249">
      <c r="H249" s="7">
        <v>37.5</v>
      </c>
      <c r="I249" s="1">
        <f t="shared" si="2"/>
        <v>-0.06981317009</v>
      </c>
      <c r="J249" s="1">
        <v>0.033</v>
      </c>
      <c r="K249" s="1">
        <v>0.0174533</v>
      </c>
      <c r="M249" s="7">
        <v>-4.0</v>
      </c>
    </row>
    <row r="250">
      <c r="H250" s="7">
        <v>38.5</v>
      </c>
      <c r="I250" s="1">
        <f t="shared" si="2"/>
        <v>-0.2268928028</v>
      </c>
      <c r="J250" s="1">
        <v>0.033</v>
      </c>
      <c r="K250" s="1">
        <v>0.0174533</v>
      </c>
      <c r="M250" s="7">
        <v>-13.0</v>
      </c>
    </row>
    <row r="251">
      <c r="H251" s="7">
        <v>39.5</v>
      </c>
      <c r="I251" s="1">
        <f t="shared" si="2"/>
        <v>-0.2617993878</v>
      </c>
      <c r="J251" s="1">
        <v>0.033</v>
      </c>
      <c r="K251" s="1">
        <v>0.0174533</v>
      </c>
      <c r="M251" s="7">
        <v>-15.0</v>
      </c>
    </row>
    <row r="252">
      <c r="H252" s="7">
        <v>40.5</v>
      </c>
      <c r="I252" s="1">
        <f t="shared" si="2"/>
        <v>-0.2094395103</v>
      </c>
      <c r="J252" s="1">
        <v>0.033</v>
      </c>
      <c r="K252" s="1">
        <v>0.0174533</v>
      </c>
      <c r="M252" s="7">
        <v>-12.0</v>
      </c>
    </row>
    <row r="253">
      <c r="H253" s="7">
        <v>41.5</v>
      </c>
      <c r="I253" s="1">
        <f t="shared" si="2"/>
        <v>-0.06981317009</v>
      </c>
      <c r="J253" s="1">
        <v>0.033</v>
      </c>
      <c r="K253" s="1">
        <v>0.0174533</v>
      </c>
      <c r="M253" s="7">
        <v>-4.0</v>
      </c>
    </row>
    <row r="254">
      <c r="H254" s="7">
        <v>42.5</v>
      </c>
      <c r="I254" s="1">
        <f t="shared" si="2"/>
        <v>0.1221730477</v>
      </c>
      <c r="J254" s="1">
        <v>0.033</v>
      </c>
      <c r="K254" s="1">
        <v>0.0174533</v>
      </c>
      <c r="M254" s="7">
        <v>7.0</v>
      </c>
    </row>
    <row r="255">
      <c r="H255" s="7">
        <v>43.5</v>
      </c>
      <c r="I255" s="1">
        <f t="shared" si="2"/>
        <v>0.2443460953</v>
      </c>
      <c r="J255" s="1">
        <v>0.033</v>
      </c>
      <c r="K255" s="1">
        <v>0.0174533</v>
      </c>
      <c r="M255" s="7">
        <v>14.0</v>
      </c>
    </row>
    <row r="256">
      <c r="H256" s="7">
        <v>44.5</v>
      </c>
      <c r="I256" s="1">
        <f t="shared" si="2"/>
        <v>0.2617993878</v>
      </c>
      <c r="J256" s="1">
        <v>0.033</v>
      </c>
      <c r="K256" s="1">
        <v>0.0174533</v>
      </c>
      <c r="M256" s="7">
        <v>15.0</v>
      </c>
    </row>
    <row r="257">
      <c r="H257" s="7">
        <v>45.5</v>
      </c>
      <c r="I257" s="1">
        <f t="shared" si="2"/>
        <v>0.2094395103</v>
      </c>
      <c r="J257" s="1">
        <v>0.033</v>
      </c>
      <c r="K257" s="1">
        <v>0.0174533</v>
      </c>
      <c r="M257" s="7">
        <v>12.0</v>
      </c>
    </row>
    <row r="258">
      <c r="H258" s="7">
        <v>46.5</v>
      </c>
      <c r="I258" s="1">
        <f t="shared" si="2"/>
        <v>0.06981317009</v>
      </c>
      <c r="J258" s="1">
        <v>0.033</v>
      </c>
      <c r="K258" s="1">
        <v>0.0174533</v>
      </c>
      <c r="M258" s="7">
        <v>4.0</v>
      </c>
    </row>
    <row r="259">
      <c r="H259" s="7">
        <v>47.5</v>
      </c>
      <c r="I259" s="1">
        <f t="shared" si="2"/>
        <v>-0.06981317009</v>
      </c>
      <c r="J259" s="1">
        <v>0.033</v>
      </c>
      <c r="K259" s="1">
        <v>0.0174533</v>
      </c>
      <c r="M259" s="7">
        <v>-4.0</v>
      </c>
    </row>
    <row r="260">
      <c r="H260" s="7">
        <v>48.5</v>
      </c>
      <c r="I260" s="1">
        <f t="shared" si="2"/>
        <v>-0.1745329252</v>
      </c>
      <c r="J260" s="1">
        <v>0.033</v>
      </c>
      <c r="K260" s="1">
        <v>0.0174533</v>
      </c>
      <c r="M260" s="7">
        <v>-10.0</v>
      </c>
    </row>
    <row r="261">
      <c r="H261" s="7">
        <v>49.5</v>
      </c>
      <c r="I261" s="1">
        <f t="shared" si="2"/>
        <v>-0.2094395103</v>
      </c>
      <c r="J261" s="1">
        <v>0.033</v>
      </c>
      <c r="K261" s="1">
        <v>0.0174533</v>
      </c>
      <c r="M261" s="7">
        <v>-12.0</v>
      </c>
    </row>
    <row r="262">
      <c r="H262" s="7">
        <v>50.5</v>
      </c>
      <c r="I262" s="1">
        <f t="shared" si="2"/>
        <v>-0.1570796327</v>
      </c>
      <c r="J262" s="1">
        <v>0.033</v>
      </c>
      <c r="K262" s="1">
        <v>0.0174533</v>
      </c>
      <c r="M262" s="7">
        <v>-9.0</v>
      </c>
    </row>
    <row r="263">
      <c r="H263" s="7">
        <v>51.5</v>
      </c>
      <c r="I263" s="1">
        <f t="shared" si="2"/>
        <v>-0.05235987757</v>
      </c>
      <c r="J263" s="1">
        <v>0.033</v>
      </c>
      <c r="K263" s="1">
        <v>0.0174533</v>
      </c>
      <c r="M263" s="7">
        <v>-3.0</v>
      </c>
    </row>
    <row r="264">
      <c r="H264" s="7">
        <v>52.5</v>
      </c>
      <c r="I264" s="1">
        <f t="shared" si="2"/>
        <v>0.08726646261</v>
      </c>
      <c r="J264" s="1">
        <v>0.033</v>
      </c>
      <c r="K264" s="1">
        <v>0.0174533</v>
      </c>
      <c r="M264" s="7">
        <v>5.0</v>
      </c>
    </row>
    <row r="265">
      <c r="H265" s="7">
        <v>53.5</v>
      </c>
      <c r="I265" s="1">
        <f t="shared" si="2"/>
        <v>0.1919862177</v>
      </c>
      <c r="J265" s="1">
        <v>0.033</v>
      </c>
      <c r="K265" s="1">
        <v>0.0174533</v>
      </c>
      <c r="M265" s="7">
        <v>11.0</v>
      </c>
    </row>
    <row r="266">
      <c r="H266" s="7">
        <v>54.5</v>
      </c>
      <c r="I266" s="1">
        <f t="shared" si="2"/>
        <v>0.2268928028</v>
      </c>
      <c r="J266" s="1">
        <v>0.033</v>
      </c>
      <c r="K266" s="1">
        <v>0.0174533</v>
      </c>
      <c r="M266" s="7">
        <v>13.0</v>
      </c>
    </row>
    <row r="267">
      <c r="H267" s="7">
        <v>55.5</v>
      </c>
      <c r="I267" s="1">
        <f t="shared" si="2"/>
        <v>0.1745329252</v>
      </c>
      <c r="J267" s="1">
        <v>0.033</v>
      </c>
      <c r="K267" s="1">
        <v>0.0174533</v>
      </c>
      <c r="M267" s="7">
        <v>10.0</v>
      </c>
    </row>
    <row r="268">
      <c r="H268" s="7">
        <v>56.5</v>
      </c>
      <c r="I268" s="1">
        <f t="shared" si="2"/>
        <v>0.06981317009</v>
      </c>
      <c r="J268" s="1">
        <v>0.033</v>
      </c>
      <c r="K268" s="1">
        <v>0.0174533</v>
      </c>
      <c r="M268" s="7">
        <v>4.0</v>
      </c>
    </row>
    <row r="269">
      <c r="H269" s="7">
        <v>57.5</v>
      </c>
      <c r="I269" s="1">
        <f t="shared" si="2"/>
        <v>-0.03490658504</v>
      </c>
      <c r="J269" s="1">
        <v>0.033</v>
      </c>
      <c r="K269" s="1">
        <v>0.0174533</v>
      </c>
      <c r="M269" s="7">
        <v>-2.0</v>
      </c>
    </row>
    <row r="270">
      <c r="H270" s="7">
        <v>58.5</v>
      </c>
      <c r="I270" s="1">
        <f t="shared" si="2"/>
        <v>-0.1221730477</v>
      </c>
      <c r="J270" s="1">
        <v>0.033</v>
      </c>
      <c r="K270" s="1">
        <v>0.0174533</v>
      </c>
      <c r="M270" s="7">
        <v>-7.0</v>
      </c>
    </row>
    <row r="271">
      <c r="H271" s="7">
        <v>59.5</v>
      </c>
      <c r="I271" s="1">
        <f t="shared" si="2"/>
        <v>-0.1745329252</v>
      </c>
      <c r="J271" s="1">
        <v>0.033</v>
      </c>
      <c r="K271" s="1">
        <v>0.0174533</v>
      </c>
      <c r="M271" s="7">
        <v>-10.0</v>
      </c>
    </row>
    <row r="272">
      <c r="H272" s="7">
        <v>60.5</v>
      </c>
      <c r="I272" s="1">
        <f t="shared" si="2"/>
        <v>-0.1396263402</v>
      </c>
      <c r="J272" s="1">
        <v>0.033</v>
      </c>
      <c r="K272" s="1">
        <v>0.0174533</v>
      </c>
      <c r="M272" s="7">
        <v>-8.0</v>
      </c>
    </row>
    <row r="273">
      <c r="B273" s="1"/>
      <c r="D273" s="1"/>
    </row>
    <row r="274">
      <c r="B274" s="1"/>
      <c r="D274" s="1"/>
    </row>
    <row r="275">
      <c r="B275" s="1"/>
      <c r="D275" s="1"/>
    </row>
    <row r="276">
      <c r="B276" s="1"/>
      <c r="D276" s="1"/>
    </row>
    <row r="277">
      <c r="B277" s="1"/>
      <c r="D277" s="1"/>
    </row>
    <row r="278">
      <c r="B278" s="1"/>
      <c r="D278" s="1"/>
    </row>
    <row r="279">
      <c r="B279" s="1"/>
      <c r="D279" s="1"/>
    </row>
    <row r="280">
      <c r="B280" s="1"/>
      <c r="D280" s="1"/>
    </row>
    <row r="281">
      <c r="B281" s="1"/>
      <c r="D281" s="1"/>
    </row>
    <row r="282">
      <c r="B282" s="1"/>
      <c r="D282" s="1"/>
    </row>
    <row r="283">
      <c r="B283" s="1"/>
      <c r="D283" s="1"/>
    </row>
    <row r="284">
      <c r="B284" s="1"/>
      <c r="D284" s="1"/>
    </row>
    <row r="285">
      <c r="B285" s="1"/>
      <c r="D285" s="1"/>
    </row>
    <row r="286">
      <c r="B286" s="1"/>
      <c r="D286" s="1"/>
    </row>
    <row r="287">
      <c r="B287" s="1"/>
      <c r="D287" s="1"/>
    </row>
    <row r="288">
      <c r="B288" s="1"/>
      <c r="D288" s="1"/>
    </row>
    <row r="289">
      <c r="B289" s="1"/>
      <c r="D289" s="1"/>
    </row>
    <row r="290">
      <c r="B290" s="1"/>
      <c r="D290" s="1"/>
    </row>
    <row r="291">
      <c r="B291" s="1"/>
      <c r="D291" s="1"/>
    </row>
    <row r="292">
      <c r="B292" s="1"/>
      <c r="D292" s="1"/>
    </row>
    <row r="293">
      <c r="B293" s="1"/>
      <c r="D293" s="1"/>
    </row>
    <row r="294">
      <c r="B294" s="1"/>
      <c r="D294" s="1"/>
    </row>
    <row r="295">
      <c r="B295" s="1"/>
      <c r="D295" s="1"/>
    </row>
    <row r="296">
      <c r="B296" s="1"/>
      <c r="D296" s="1"/>
    </row>
    <row r="297">
      <c r="B297" s="1"/>
      <c r="D297" s="1"/>
    </row>
    <row r="298">
      <c r="B298" s="1"/>
      <c r="D298" s="1"/>
    </row>
    <row r="299">
      <c r="B299" s="1"/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  <row r="997">
      <c r="D997" s="1"/>
    </row>
    <row r="998">
      <c r="D998" s="1"/>
    </row>
    <row r="999">
      <c r="D999" s="1"/>
    </row>
    <row r="1000">
      <c r="D1000" s="1"/>
    </row>
  </sheetData>
  <drawing r:id="rId1"/>
</worksheet>
</file>