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7300\Desktop\"/>
    </mc:Choice>
  </mc:AlternateContent>
  <xr:revisionPtr revIDLastSave="0" documentId="8_{CBBCC707-7F21-4C09-8767-E7386AC6CD2A}" xr6:coauthVersionLast="47" xr6:coauthVersionMax="47" xr10:uidLastSave="{00000000-0000-0000-0000-000000000000}"/>
  <bookViews>
    <workbookView xWindow="-120" yWindow="-120" windowWidth="20730" windowHeight="11160" tabRatio="599" firstSheet="1" activeTab="3" xr2:uid="{00000000-000D-0000-FFFF-FFFF00000000}"/>
  </bookViews>
  <sheets>
    <sheet name="Sheet2" sheetId="12" state="hidden" r:id="rId1"/>
    <sheet name="步骤3 数据收集" sheetId="18" r:id="rId2"/>
    <sheet name="步骤4 数据分析" sheetId="19" r:id="rId3"/>
    <sheet name="ABTest与假设检验" sheetId="13" r:id="rId4"/>
    <sheet name="补充-正态作图" sheetId="14" state="hidden" r:id="rId5"/>
  </sheets>
  <externalReferences>
    <externalReference r:id="rId6"/>
  </externalReferences>
  <definedNames>
    <definedName name="_xlnm._FilterDatabase" localSheetId="3" hidden="1">ABTest与假设检验!$H$3:$N$123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8" l="1"/>
  <c r="H8" i="19"/>
  <c r="H9" i="19"/>
  <c r="X6" i="13" l="1"/>
  <c r="U10" i="13"/>
  <c r="V10" i="13" l="1"/>
  <c r="F33" i="14"/>
  <c r="A33" i="14"/>
  <c r="F32" i="14"/>
  <c r="A32" i="14"/>
  <c r="F31" i="14"/>
  <c r="A31" i="14"/>
  <c r="F30" i="14"/>
  <c r="A30" i="14"/>
  <c r="F29" i="14"/>
  <c r="A29" i="14"/>
  <c r="F28" i="14"/>
  <c r="A28" i="14"/>
  <c r="F27" i="14"/>
  <c r="A27" i="14"/>
  <c r="F26" i="14"/>
  <c r="A26" i="14"/>
  <c r="F25" i="14"/>
  <c r="A25" i="14"/>
  <c r="F24" i="14"/>
  <c r="A24" i="14"/>
  <c r="F23" i="14"/>
  <c r="A23" i="14"/>
  <c r="F22" i="14"/>
  <c r="A22" i="14"/>
  <c r="F21" i="14"/>
  <c r="A21" i="14"/>
  <c r="F20" i="14"/>
  <c r="A20" i="14"/>
  <c r="F19" i="14"/>
  <c r="A19" i="14"/>
  <c r="F18" i="14"/>
  <c r="A18" i="14"/>
  <c r="F17" i="14"/>
  <c r="A17" i="14"/>
  <c r="F16" i="14"/>
  <c r="A16" i="14"/>
  <c r="F15" i="14"/>
  <c r="A15" i="14"/>
  <c r="F14" i="14"/>
  <c r="A14" i="14"/>
  <c r="F13" i="14"/>
  <c r="A13" i="14"/>
  <c r="F12" i="14"/>
  <c r="A12" i="14"/>
  <c r="F11" i="14"/>
  <c r="A11" i="14"/>
  <c r="F10" i="14"/>
  <c r="A10" i="14"/>
  <c r="F9" i="14"/>
  <c r="A9" i="14"/>
  <c r="F8" i="14"/>
  <c r="A8" i="14"/>
  <c r="F7" i="14"/>
  <c r="A7" i="14"/>
  <c r="F6" i="14"/>
  <c r="A6" i="14"/>
  <c r="F5" i="14"/>
  <c r="A5" i="14"/>
  <c r="F4" i="14"/>
  <c r="A4" i="14"/>
  <c r="F3" i="14"/>
  <c r="A3" i="14"/>
  <c r="E1" i="14"/>
  <c r="D33" i="14" s="1"/>
  <c r="A1" i="14"/>
  <c r="C33" i="14" s="1"/>
  <c r="V11" i="13"/>
  <c r="U11" i="13"/>
  <c r="U12" i="13"/>
  <c r="U8" i="13" s="1"/>
  <c r="W12" i="13"/>
  <c r="U19" i="13" l="1"/>
  <c r="C4" i="14"/>
  <c r="C6" i="14"/>
  <c r="C8" i="14"/>
  <c r="C10" i="14"/>
  <c r="C12" i="14"/>
  <c r="C14" i="14"/>
  <c r="C16" i="14"/>
  <c r="C18" i="14"/>
  <c r="C20" i="14"/>
  <c r="C22" i="14"/>
  <c r="C24" i="14"/>
  <c r="C26" i="14"/>
  <c r="C28" i="14"/>
  <c r="C30" i="14"/>
  <c r="C32" i="14"/>
  <c r="D4" i="14"/>
  <c r="D6" i="14"/>
  <c r="D8" i="14"/>
  <c r="D10" i="14"/>
  <c r="D12" i="14"/>
  <c r="D14" i="14"/>
  <c r="D16" i="14"/>
  <c r="D18" i="14"/>
  <c r="D20" i="14"/>
  <c r="D22" i="14"/>
  <c r="D24" i="14"/>
  <c r="D26" i="14"/>
  <c r="D28" i="14"/>
  <c r="D30" i="14"/>
  <c r="D32" i="14"/>
  <c r="C3" i="14"/>
  <c r="C5" i="14"/>
  <c r="C7" i="14"/>
  <c r="C9" i="14"/>
  <c r="C11" i="14"/>
  <c r="C13" i="14"/>
  <c r="C15" i="14"/>
  <c r="C17" i="14"/>
  <c r="C19" i="14"/>
  <c r="C21" i="14"/>
  <c r="C23" i="14"/>
  <c r="C25" i="14"/>
  <c r="C27" i="14"/>
  <c r="C29" i="14"/>
  <c r="C31" i="14"/>
  <c r="D3" i="14"/>
  <c r="D5" i="14"/>
  <c r="D7" i="14"/>
  <c r="D9" i="14"/>
  <c r="D11" i="14"/>
  <c r="D13" i="14"/>
  <c r="D15" i="14"/>
  <c r="D17" i="14"/>
  <c r="D19" i="14"/>
  <c r="D21" i="14"/>
  <c r="D23" i="14"/>
  <c r="D25" i="14"/>
  <c r="D27" i="14"/>
  <c r="D29" i="14"/>
  <c r="D31" i="14"/>
  <c r="T31" i="13"/>
  <c r="T30" i="13"/>
  <c r="T29" i="13"/>
  <c r="T36" i="13" s="1"/>
  <c r="T28" i="13"/>
  <c r="T27" i="13"/>
  <c r="T26" i="13"/>
  <c r="T35" i="13" s="1"/>
  <c r="V12" i="13" l="1"/>
  <c r="V8" i="13" s="1"/>
  <c r="V13" i="13"/>
  <c r="U13" i="13"/>
  <c r="E23" i="12"/>
  <c r="A24" i="12"/>
  <c r="G24" i="12" s="1"/>
  <c r="A25" i="12"/>
  <c r="G25" i="12" s="1"/>
  <c r="A26" i="12"/>
  <c r="G26" i="12" s="1"/>
  <c r="A27" i="12"/>
  <c r="G27" i="12" s="1"/>
  <c r="A28" i="12"/>
  <c r="D28" i="12" s="1"/>
  <c r="B22" i="12"/>
  <c r="D22" i="12"/>
  <c r="W13" i="13" l="1"/>
  <c r="V21" i="13" s="1"/>
  <c r="V31" i="13" s="1"/>
  <c r="U16" i="13"/>
  <c r="U26" i="13" s="1"/>
  <c r="U9" i="13"/>
  <c r="U21" i="13"/>
  <c r="U31" i="13" s="1"/>
  <c r="U20" i="13"/>
  <c r="U28" i="13" s="1"/>
  <c r="B23" i="12"/>
  <c r="W11" i="13" l="1"/>
  <c r="W9" i="13" s="1"/>
  <c r="V17" i="13" s="1"/>
  <c r="V29" i="13" s="1"/>
  <c r="V36" i="13" s="1"/>
  <c r="X13" i="13"/>
  <c r="W21" i="13" s="1"/>
  <c r="W31" i="13" s="1"/>
  <c r="X12" i="13"/>
  <c r="W10" i="13"/>
  <c r="W8" i="13" s="1"/>
  <c r="V20" i="13"/>
  <c r="V28" i="13" s="1"/>
  <c r="U18" i="13"/>
  <c r="U27" i="13" s="1"/>
  <c r="U30" i="13"/>
  <c r="V9" i="13"/>
  <c r="B24" i="12"/>
  <c r="E24" i="12"/>
  <c r="U17" i="13" l="1"/>
  <c r="U29" i="13" s="1"/>
  <c r="X11" i="13"/>
  <c r="X10" i="13"/>
  <c r="V19" i="13"/>
  <c r="V30" i="13" s="1"/>
  <c r="W20" i="13"/>
  <c r="W28" i="13" s="1"/>
  <c r="V18" i="13"/>
  <c r="V27" i="13" s="1"/>
  <c r="V16" i="13"/>
  <c r="V26" i="13" s="1"/>
  <c r="V35" i="13" s="1"/>
  <c r="B25" i="12"/>
  <c r="E25" i="12"/>
  <c r="W18" i="13" l="1"/>
  <c r="W27" i="13" s="1"/>
  <c r="X8" i="13"/>
  <c r="W16" i="13" s="1"/>
  <c r="W26" i="13" s="1"/>
  <c r="U35" i="13" s="1"/>
  <c r="W19" i="13"/>
  <c r="W30" i="13" s="1"/>
  <c r="X9" i="13"/>
  <c r="W17" i="13"/>
  <c r="W29" i="13" s="1"/>
  <c r="U36" i="13" s="1"/>
  <c r="B26" i="12"/>
  <c r="E26" i="12"/>
  <c r="B27" i="12" l="1"/>
  <c r="E27" i="12"/>
</calcChain>
</file>

<file path=xl/sharedStrings.xml><?xml version="1.0" encoding="utf-8"?>
<sst xmlns="http://schemas.openxmlformats.org/spreadsheetml/2006/main" count="668" uniqueCount="97">
  <si>
    <t>单均收入</t>
  </si>
  <si>
    <t>单均成本</t>
  </si>
  <si>
    <t>单均履约成本</t>
  </si>
  <si>
    <t>单均营销成本</t>
  </si>
  <si>
    <t>单均行政成本</t>
  </si>
  <si>
    <t>单均研发成本</t>
  </si>
  <si>
    <t>单均净利</t>
  </si>
  <si>
    <t>数据</t>
  </si>
  <si>
    <t>占位序列</t>
    <phoneticPr fontId="4" type="noConversion"/>
  </si>
  <si>
    <t>起点值</t>
    <phoneticPr fontId="4" type="noConversion"/>
  </si>
  <si>
    <t>累计值</t>
    <phoneticPr fontId="4" type="noConversion"/>
  </si>
  <si>
    <t>正序数列</t>
    <phoneticPr fontId="4" type="noConversion"/>
  </si>
  <si>
    <t>负数序列</t>
    <phoneticPr fontId="4" type="noConversion"/>
  </si>
  <si>
    <t>1.1  计算累计值</t>
    <phoneticPr fontId="4" type="noConversion"/>
  </si>
  <si>
    <t>日期</t>
    <phoneticPr fontId="4" type="noConversion"/>
  </si>
  <si>
    <t>曝光数</t>
    <phoneticPr fontId="4" type="noConversion"/>
  </si>
  <si>
    <t>点击</t>
    <phoneticPr fontId="4" type="noConversion"/>
  </si>
  <si>
    <t>下单数</t>
    <phoneticPr fontId="4" type="noConversion"/>
  </si>
  <si>
    <t>金额</t>
    <phoneticPr fontId="4" type="noConversion"/>
  </si>
  <si>
    <t>用户组</t>
    <phoneticPr fontId="4" type="noConversion"/>
  </si>
  <si>
    <t>人群</t>
    <phoneticPr fontId="4" type="noConversion"/>
  </si>
  <si>
    <t>周末组</t>
    <phoneticPr fontId="4" type="noConversion"/>
  </si>
  <si>
    <t>工作日组</t>
    <phoneticPr fontId="4" type="noConversion"/>
  </si>
  <si>
    <t>变量 1</t>
  </si>
  <si>
    <t>变量 2</t>
  </si>
  <si>
    <t>平均</t>
  </si>
  <si>
    <t>方差</t>
  </si>
  <si>
    <t>观测值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</si>
  <si>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</si>
  <si>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</si>
  <si>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</si>
  <si>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</si>
  <si>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</si>
  <si>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</si>
  <si>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</si>
  <si>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A实验组</t>
    <phoneticPr fontId="4" type="noConversion"/>
  </si>
  <si>
    <t>B对照组</t>
    <phoneticPr fontId="4" type="noConversion"/>
  </si>
  <si>
    <t>B 对照组</t>
    <phoneticPr fontId="4" type="noConversion"/>
  </si>
  <si>
    <t>选择变量1、变量2的区域，@以及输出区域</t>
    <phoneticPr fontId="4" type="noConversion"/>
  </si>
  <si>
    <t>曝光点击率</t>
  </si>
  <si>
    <t>曝光点击率</t>
    <phoneticPr fontId="4" type="noConversion"/>
  </si>
  <si>
    <t>曝光下单率</t>
  </si>
  <si>
    <t>曝光下单率</t>
    <phoneticPr fontId="4" type="noConversion"/>
  </si>
  <si>
    <t>曝光金额</t>
  </si>
  <si>
    <t>曝光金额</t>
    <phoneticPr fontId="4" type="noConversion"/>
  </si>
  <si>
    <t>1、确定目的与假设</t>
    <phoneticPr fontId="4" type="noConversion"/>
  </si>
  <si>
    <t>A、AB测试的核心目的</t>
    <phoneticPr fontId="4" type="noConversion"/>
  </si>
  <si>
    <t>B、核心指标</t>
    <phoneticPr fontId="4" type="noConversion"/>
  </si>
  <si>
    <t>C、原假设与备择假设</t>
    <phoneticPr fontId="4" type="noConversion"/>
  </si>
  <si>
    <t>2、流量分配</t>
    <phoneticPr fontId="4" type="noConversion"/>
  </si>
  <si>
    <t>科学的流量分配</t>
    <phoneticPr fontId="4" type="noConversion"/>
  </si>
  <si>
    <t>实验组</t>
    <phoneticPr fontId="4" type="noConversion"/>
  </si>
  <si>
    <t>对照组</t>
    <phoneticPr fontId="4" type="noConversion"/>
  </si>
  <si>
    <t>3、埋点与数据收集</t>
    <phoneticPr fontId="4" type="noConversion"/>
  </si>
  <si>
    <t>4.2  假设检验</t>
    <phoneticPr fontId="4" type="noConversion"/>
  </si>
  <si>
    <t>4.1 数据分析</t>
    <phoneticPr fontId="4" type="noConversion"/>
  </si>
  <si>
    <t>4、数据分析与验证</t>
    <phoneticPr fontId="4" type="noConversion"/>
  </si>
  <si>
    <t>5、汇报结果</t>
    <phoneticPr fontId="4" type="noConversion"/>
  </si>
  <si>
    <t>X</t>
    <phoneticPr fontId="4" type="noConversion"/>
  </si>
  <si>
    <t>Y1</t>
    <phoneticPr fontId="4" type="noConversion"/>
  </si>
  <si>
    <t>Y2</t>
    <phoneticPr fontId="4" type="noConversion"/>
  </si>
  <si>
    <t>单位曝光金额</t>
    <phoneticPr fontId="4" type="noConversion"/>
  </si>
  <si>
    <t>单位曝光下单</t>
    <phoneticPr fontId="4" type="noConversion"/>
  </si>
  <si>
    <t>单位曝光点击</t>
    <phoneticPr fontId="4" type="noConversion"/>
  </si>
  <si>
    <t>4、数据分析与验证</t>
  </si>
  <si>
    <t>4.1 数据分析</t>
  </si>
  <si>
    <t>4.2  假设检验</t>
  </si>
  <si>
    <t>曝光数</t>
  </si>
  <si>
    <t>A实验组</t>
  </si>
  <si>
    <t>B对照组</t>
  </si>
  <si>
    <t>周末组</t>
  </si>
  <si>
    <t>工作日组</t>
  </si>
  <si>
    <t>4.2.2  根据p值确定是否拒绝原假设</t>
  </si>
  <si>
    <r>
      <t>注意：</t>
    </r>
    <r>
      <rPr>
        <b/>
        <sz val="12"/>
        <color theme="1"/>
        <rFont val="Calibri"/>
        <family val="3"/>
        <charset val="134"/>
        <scheme val="minor"/>
      </rPr>
      <t>曝光金额=SUM（每日曝光金额）/SUM（每日曝光数）</t>
    </r>
    <phoneticPr fontId="4" type="noConversion"/>
  </si>
  <si>
    <r>
      <rPr>
        <b/>
        <sz val="11"/>
        <color theme="1"/>
        <rFont val="Calibri"/>
        <family val="3"/>
        <charset val="134"/>
        <scheme val="minor"/>
      </rPr>
      <t>SUMIF</t>
    </r>
    <r>
      <rPr>
        <sz val="11"/>
        <color theme="1"/>
        <rFont val="Calibri"/>
        <family val="3"/>
        <charset val="134"/>
        <scheme val="minor"/>
      </rPr>
      <t>：对范围中符合条件的值求和</t>
    </r>
    <phoneticPr fontId="4" type="noConversion"/>
  </si>
  <si>
    <t>菜谱</t>
    <phoneticPr fontId="4" type="noConversion"/>
  </si>
  <si>
    <t>商品</t>
    <phoneticPr fontId="4" type="noConversion"/>
  </si>
  <si>
    <t>例如：A实验组的总金额计算</t>
    <phoneticPr fontId="4" type="noConversion"/>
  </si>
  <si>
    <t>一些概念：SQL，漏斗模型，AARRR，海盗模型</t>
    <phoneticPr fontId="4" type="noConversion"/>
  </si>
  <si>
    <t>2. 根据p值确定是否拒绝原假设</t>
    <phoneticPr fontId="4" type="noConversion"/>
  </si>
  <si>
    <r>
      <t>1.</t>
    </r>
    <r>
      <rPr>
        <b/>
        <sz val="12"/>
        <color theme="1"/>
        <rFont val="Calibri"/>
        <family val="3"/>
        <charset val="134"/>
        <scheme val="minor"/>
      </rPr>
      <t>数据统计</t>
    </r>
    <r>
      <rPr>
        <sz val="12"/>
        <color theme="1"/>
        <rFont val="Calibri"/>
        <family val="4"/>
        <charset val="134"/>
        <scheme val="minor"/>
      </rPr>
      <t>：按照核心指标统计数据</t>
    </r>
    <phoneticPr fontId="4" type="noConversion"/>
  </si>
  <si>
    <r>
      <t>2.</t>
    </r>
    <r>
      <rPr>
        <b/>
        <sz val="12"/>
        <color theme="1"/>
        <rFont val="Calibri"/>
        <family val="3"/>
        <charset val="134"/>
        <scheme val="minor"/>
      </rPr>
      <t>数据整理</t>
    </r>
    <r>
      <rPr>
        <sz val="12"/>
        <color theme="1"/>
        <rFont val="Calibri"/>
        <family val="4"/>
        <charset val="134"/>
        <scheme val="minor"/>
      </rPr>
      <t>，以结果需要的形式来整理，一目了然</t>
    </r>
    <phoneticPr fontId="4" type="noConversion"/>
  </si>
  <si>
    <t>1.数据统计：按照核心指标统计数据</t>
    <phoneticPr fontId="4" type="noConversion"/>
  </si>
  <si>
    <t>2.数据整理，以结果需要的形式来整理，一目了然</t>
    <phoneticPr fontId="4" type="noConversion"/>
  </si>
  <si>
    <r>
      <t>1. Excel做假设检验:</t>
    </r>
    <r>
      <rPr>
        <b/>
        <sz val="12"/>
        <color theme="1"/>
        <rFont val="Calibri"/>
        <family val="3"/>
        <charset val="134"/>
        <scheme val="minor"/>
      </rPr>
      <t>数据-数据分析-t检验 双样本</t>
    </r>
    <phoneticPr fontId="4" type="noConversion"/>
  </si>
  <si>
    <r>
      <t>1. Excel做假设检验：</t>
    </r>
    <r>
      <rPr>
        <b/>
        <sz val="12"/>
        <color theme="1"/>
        <rFont val="Calibri"/>
        <family val="3"/>
        <charset val="134"/>
        <scheme val="minor"/>
      </rPr>
      <t>数据-数据分析-t检验 双样本</t>
    </r>
    <phoneticPr fontId="4" type="noConversion"/>
  </si>
  <si>
    <t>t-检验: 双样本异方差假设</t>
    <phoneticPr fontId="4" type="noConversion"/>
  </si>
  <si>
    <t xml:space="preserve">t-检验: 双样本异方差假设 </t>
    <phoneticPr fontId="4" type="noConversion"/>
  </si>
  <si>
    <r>
      <t>转化、</t>
    </r>
    <r>
      <rPr>
        <b/>
        <sz val="12"/>
        <color rgb="FFC00000"/>
        <rFont val="Calibri"/>
        <family val="3"/>
        <charset val="134"/>
        <scheme val="minor"/>
      </rPr>
      <t>付费</t>
    </r>
    <r>
      <rPr>
        <b/>
        <sz val="12"/>
        <color theme="1"/>
        <rFont val="Calibri"/>
        <family val="3"/>
        <charset val="134"/>
        <scheme val="minor"/>
      </rPr>
      <t>、留存、用户体验</t>
    </r>
    <phoneticPr fontId="4" type="noConversion"/>
  </si>
  <si>
    <t>B、H0:原假设；H1:备择假设</t>
    <phoneticPr fontId="4" type="noConversion"/>
  </si>
  <si>
    <t>C、P值</t>
    <phoneticPr fontId="4" type="noConversion"/>
  </si>
  <si>
    <t>D、显著性水平，p&lt;5%</t>
    <phoneticPr fontId="4" type="noConversion"/>
  </si>
  <si>
    <t>H0：实验组每个曝光带来的金额不高于对照组</t>
    <phoneticPr fontId="4" type="noConversion"/>
  </si>
  <si>
    <t>H1：实验组每个曝光带来的金额高于对照组</t>
    <phoneticPr fontId="4" type="noConversion"/>
  </si>
  <si>
    <t>假设检验</t>
    <phoneticPr fontId="4" type="noConversion"/>
  </si>
  <si>
    <t>A、先假设再检验:基于概率的反证法，小概率事件不会发生</t>
    <phoneticPr fontId="4" type="noConversion"/>
  </si>
  <si>
    <t>AB实验中可能出现抽样不均的情况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</si>
</sst>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##0.0_);_(* \(###0.0\);_(* &quot;-&quot;??_);_(@_)"/>
    <numFmt numFmtId="165" formatCode="0.0%"/>
    <numFmt numFmtId="166" formatCode="0.0"/>
    <numFmt numFmtId="167" formatCode="_(* ###0.00_);_(* \(###0.00\);_(* &quot;-&quot;??_);_(@_)"/>
    <numFmt numFmtId="168" formatCode="0.00_);[Red]\(0.00\)"/>
  </numFmts>
  <fonts count="28">
    <font>
      <sz val="12"/>
      <color theme="1"/>
      <name val="Calibri"/>
      <charset val="134"/>
      <scheme val="minor"/>
    </font>
    <font>
      <sz val="12"/>
      <color theme="1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u/>
      <sz val="12"/>
      <color rgb="FFFF0000"/>
      <name val="Calibri"/>
      <family val="4"/>
      <charset val="134"/>
      <scheme val="minor"/>
    </font>
    <font>
      <sz val="12"/>
      <color theme="0" tint="-0.499984740745262"/>
      <name val="Calibri"/>
      <family val="4"/>
      <charset val="134"/>
      <scheme val="minor"/>
    </font>
    <font>
      <u/>
      <sz val="12"/>
      <color theme="10"/>
      <name val="Calibri"/>
      <family val="4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color theme="0" tint="-0.249977111117893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2"/>
      <color rgb="FFFF0000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color theme="1" tint="0.249977111117893"/>
      <name val="Calibri"/>
      <family val="4"/>
      <charset val="134"/>
      <scheme val="minor"/>
    </font>
    <font>
      <b/>
      <sz val="12"/>
      <color theme="0"/>
      <name val="Calibri"/>
      <family val="3"/>
      <charset val="134"/>
      <scheme val="minor"/>
    </font>
    <font>
      <sz val="12"/>
      <color theme="0"/>
      <name val="Calibri"/>
      <family val="3"/>
      <charset val="134"/>
      <scheme val="minor"/>
    </font>
    <font>
      <b/>
      <sz val="12"/>
      <color theme="0"/>
      <name val="Calibri"/>
      <family val="4"/>
      <charset val="134"/>
      <scheme val="minor"/>
    </font>
    <font>
      <sz val="12"/>
      <color theme="0" tint="-0.499984740745262"/>
      <name val="Calibri"/>
      <family val="3"/>
      <charset val="134"/>
      <scheme val="minor"/>
    </font>
    <font>
      <b/>
      <sz val="14"/>
      <color theme="0"/>
      <name val="Microsoft YaHei UI"/>
      <family val="2"/>
      <charset val="134"/>
    </font>
    <font>
      <b/>
      <u/>
      <sz val="12"/>
      <color theme="0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b/>
      <sz val="12"/>
      <color theme="8" tint="-0.249977111117893"/>
      <name val="Calibri"/>
      <family val="3"/>
      <charset val="134"/>
      <scheme val="minor"/>
    </font>
    <font>
      <b/>
      <sz val="12"/>
      <color rgb="FFC00000"/>
      <name val="Calibri"/>
      <family val="3"/>
      <charset val="134"/>
      <scheme val="minor"/>
    </font>
    <font>
      <sz val="14"/>
      <color rgb="FF121212"/>
      <name val="Arial"/>
      <family val="2"/>
    </font>
    <font>
      <sz val="11"/>
      <color rgb="FF1212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1" fillId="3" borderId="0" xfId="0" applyFont="1" applyFill="1" applyAlignment="1">
      <alignment horizontal="left" vertical="center" indent="2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1" fillId="5" borderId="0" xfId="0" applyFont="1" applyFill="1">
      <alignment vertical="center"/>
    </xf>
    <xf numFmtId="0" fontId="0" fillId="6" borderId="0" xfId="0" applyFill="1">
      <alignment vertical="center"/>
    </xf>
    <xf numFmtId="0" fontId="1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10" fillId="6" borderId="0" xfId="0" applyFont="1" applyFill="1">
      <alignment vertical="center"/>
    </xf>
    <xf numFmtId="0" fontId="1" fillId="6" borderId="0" xfId="0" applyFont="1" applyFill="1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2"/>
    </xf>
    <xf numFmtId="9" fontId="0" fillId="6" borderId="0" xfId="0" applyNumberFormat="1" applyFill="1" applyAlignment="1">
      <alignment horizontal="left" vertical="center"/>
    </xf>
    <xf numFmtId="2" fontId="0" fillId="6" borderId="0" xfId="0" applyNumberFormat="1" applyFill="1">
      <alignment vertical="center"/>
    </xf>
    <xf numFmtId="0" fontId="16" fillId="6" borderId="14" xfId="0" applyFont="1" applyFill="1" applyBorder="1" applyAlignment="1">
      <alignment horizontal="left" vertical="center" indent="1"/>
    </xf>
    <xf numFmtId="0" fontId="16" fillId="6" borderId="15" xfId="0" applyFont="1" applyFill="1" applyBorder="1" applyAlignment="1">
      <alignment horizontal="left" vertical="center" indent="1"/>
    </xf>
    <xf numFmtId="0" fontId="12" fillId="6" borderId="0" xfId="0" applyFont="1" applyFill="1">
      <alignment vertical="center"/>
    </xf>
    <xf numFmtId="1" fontId="5" fillId="6" borderId="0" xfId="0" applyNumberFormat="1" applyFont="1" applyFill="1">
      <alignment vertical="center"/>
    </xf>
    <xf numFmtId="1" fontId="0" fillId="6" borderId="0" xfId="0" applyNumberFormat="1" applyFill="1">
      <alignment vertical="center"/>
    </xf>
    <xf numFmtId="165" fontId="0" fillId="6" borderId="0" xfId="2" applyNumberFormat="1" applyFont="1" applyFill="1">
      <alignment vertical="center"/>
    </xf>
    <xf numFmtId="165" fontId="5" fillId="6" borderId="0" xfId="2" applyNumberFormat="1" applyFont="1" applyFill="1">
      <alignment vertical="center"/>
    </xf>
    <xf numFmtId="166" fontId="5" fillId="6" borderId="0" xfId="0" applyNumberFormat="1" applyFont="1" applyFill="1">
      <alignment vertical="center"/>
    </xf>
    <xf numFmtId="0" fontId="7" fillId="6" borderId="0" xfId="0" applyFont="1" applyFill="1" applyAlignment="1">
      <alignment horizontal="left" vertical="center" indent="1"/>
    </xf>
    <xf numFmtId="166" fontId="0" fillId="6" borderId="0" xfId="0" applyNumberFormat="1" applyFill="1">
      <alignment vertical="center"/>
    </xf>
    <xf numFmtId="166" fontId="1" fillId="6" borderId="0" xfId="0" applyNumberFormat="1" applyFont="1" applyFill="1">
      <alignment vertical="center"/>
    </xf>
    <xf numFmtId="165" fontId="1" fillId="6" borderId="0" xfId="2" applyNumberFormat="1" applyFont="1" applyFill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8" fillId="6" borderId="0" xfId="3" applyFill="1">
      <alignment vertical="center"/>
    </xf>
    <xf numFmtId="0" fontId="5" fillId="6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9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4" fontId="0" fillId="5" borderId="0" xfId="0" applyNumberForma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" fontId="0" fillId="5" borderId="0" xfId="0" applyNumberForma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1" fontId="12" fillId="6" borderId="0" xfId="0" applyNumberFormat="1" applyFont="1" applyFill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1" fontId="0" fillId="6" borderId="0" xfId="0" applyNumberFormat="1" applyFill="1" applyBorder="1" applyAlignment="1">
      <alignment horizontal="left" vertical="center"/>
    </xf>
    <xf numFmtId="1" fontId="0" fillId="6" borderId="8" xfId="0" applyNumberForma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1" fontId="0" fillId="6" borderId="10" xfId="0" applyNumberFormat="1" applyFill="1" applyBorder="1" applyAlignment="1">
      <alignment horizontal="left" vertical="center"/>
    </xf>
    <xf numFmtId="1" fontId="0" fillId="6" borderId="11" xfId="0" applyNumberForma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165" fontId="0" fillId="6" borderId="0" xfId="2" applyNumberFormat="1" applyFont="1" applyFill="1" applyBorder="1" applyAlignment="1">
      <alignment horizontal="left" vertical="center"/>
    </xf>
    <xf numFmtId="2" fontId="0" fillId="6" borderId="8" xfId="0" applyNumberFormat="1" applyFill="1" applyBorder="1" applyAlignment="1">
      <alignment horizontal="left" vertical="center"/>
    </xf>
    <xf numFmtId="165" fontId="0" fillId="6" borderId="10" xfId="2" applyNumberFormat="1" applyFont="1" applyFill="1" applyBorder="1" applyAlignment="1">
      <alignment horizontal="left" vertical="center"/>
    </xf>
    <xf numFmtId="2" fontId="0" fillId="6" borderId="11" xfId="0" applyNumberForma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7" fillId="2" borderId="12" xfId="0" applyFont="1" applyFill="1" applyBorder="1" applyAlignment="1">
      <alignment horizontal="left" vertical="center"/>
    </xf>
    <xf numFmtId="0" fontId="17" fillId="2" borderId="13" xfId="0" applyFont="1" applyFill="1" applyBorder="1" applyAlignment="1">
      <alignment horizontal="left" vertical="center"/>
    </xf>
    <xf numFmtId="0" fontId="5" fillId="6" borderId="14" xfId="0" applyFont="1" applyFill="1" applyBorder="1" applyAlignment="1">
      <alignment horizontal="left" vertical="center"/>
    </xf>
    <xf numFmtId="165" fontId="5" fillId="6" borderId="0" xfId="2" applyNumberFormat="1" applyFont="1" applyFill="1" applyBorder="1" applyAlignment="1">
      <alignment horizontal="left" vertical="center"/>
    </xf>
    <xf numFmtId="166" fontId="5" fillId="6" borderId="8" xfId="0" applyNumberFormat="1" applyFont="1" applyFill="1" applyBorder="1" applyAlignment="1">
      <alignment horizontal="left" vertical="center"/>
    </xf>
    <xf numFmtId="166" fontId="0" fillId="6" borderId="8" xfId="0" applyNumberFormat="1" applyFill="1" applyBorder="1" applyAlignment="1">
      <alignment horizontal="left" vertical="center"/>
    </xf>
    <xf numFmtId="166" fontId="0" fillId="6" borderId="11" xfId="0" applyNumberFormat="1" applyFill="1" applyBorder="1" applyAlignment="1">
      <alignment horizontal="left" vertical="center"/>
    </xf>
    <xf numFmtId="2" fontId="0" fillId="6" borderId="0" xfId="0" applyNumberFormat="1" applyFill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166" fontId="5" fillId="6" borderId="0" xfId="0" applyNumberFormat="1" applyFont="1" applyFill="1" applyBorder="1" applyAlignment="1">
      <alignment horizontal="left" vertical="center"/>
    </xf>
    <xf numFmtId="165" fontId="5" fillId="6" borderId="8" xfId="2" applyNumberFormat="1" applyFont="1" applyFill="1" applyBorder="1" applyAlignment="1">
      <alignment horizontal="left" vertical="center"/>
    </xf>
    <xf numFmtId="0" fontId="1" fillId="6" borderId="15" xfId="0" applyFont="1" applyFill="1" applyBorder="1" applyAlignment="1">
      <alignment horizontal="left" vertical="center"/>
    </xf>
    <xf numFmtId="166" fontId="1" fillId="6" borderId="10" xfId="0" applyNumberFormat="1" applyFont="1" applyFill="1" applyBorder="1" applyAlignment="1">
      <alignment horizontal="left" vertical="center"/>
    </xf>
    <xf numFmtId="165" fontId="1" fillId="6" borderId="11" xfId="2" applyNumberFormat="1" applyFont="1" applyFill="1" applyBorder="1" applyAlignment="1">
      <alignment horizontal="left" vertical="center"/>
    </xf>
    <xf numFmtId="165" fontId="20" fillId="5" borderId="0" xfId="2" applyNumberFormat="1" applyFont="1" applyFill="1" applyAlignment="1">
      <alignment horizontal="left" vertical="center"/>
    </xf>
    <xf numFmtId="168" fontId="20" fillId="5" borderId="0" xfId="2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165" fontId="20" fillId="5" borderId="7" xfId="2" applyNumberFormat="1" applyFont="1" applyFill="1" applyBorder="1" applyAlignment="1">
      <alignment horizontal="left" vertical="center"/>
    </xf>
    <xf numFmtId="165" fontId="20" fillId="5" borderId="0" xfId="2" applyNumberFormat="1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1" fontId="0" fillId="5" borderId="0" xfId="0" applyNumberFormat="1" applyFill="1" applyBorder="1" applyAlignment="1">
      <alignment horizontal="left" vertical="center"/>
    </xf>
    <xf numFmtId="168" fontId="20" fillId="5" borderId="8" xfId="2" applyNumberFormat="1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1" fontId="0" fillId="5" borderId="10" xfId="0" applyNumberFormat="1" applyFill="1" applyBorder="1" applyAlignment="1">
      <alignment horizontal="left" vertical="center"/>
    </xf>
    <xf numFmtId="165" fontId="20" fillId="5" borderId="9" xfId="2" applyNumberFormat="1" applyFont="1" applyFill="1" applyBorder="1" applyAlignment="1">
      <alignment horizontal="left" vertical="center"/>
    </xf>
    <xf numFmtId="165" fontId="20" fillId="5" borderId="10" xfId="2" applyNumberFormat="1" applyFont="1" applyFill="1" applyBorder="1" applyAlignment="1">
      <alignment horizontal="left" vertical="center"/>
    </xf>
    <xf numFmtId="168" fontId="20" fillId="5" borderId="11" xfId="2" applyNumberFormat="1" applyFont="1" applyFill="1" applyBorder="1" applyAlignment="1">
      <alignment horizontal="left" vertical="center"/>
    </xf>
    <xf numFmtId="0" fontId="0" fillId="7" borderId="0" xfId="0" applyFill="1" applyBorder="1">
      <alignment vertical="center"/>
    </xf>
    <xf numFmtId="0" fontId="10" fillId="3" borderId="0" xfId="0" applyFont="1" applyFill="1" applyAlignment="1">
      <alignment horizontal="left" vertical="center" indent="2"/>
    </xf>
    <xf numFmtId="0" fontId="21" fillId="8" borderId="10" xfId="0" applyFont="1" applyFill="1" applyBorder="1">
      <alignment vertical="center"/>
    </xf>
    <xf numFmtId="0" fontId="22" fillId="8" borderId="10" xfId="0" applyFont="1" applyFill="1" applyBorder="1">
      <alignment vertical="center"/>
    </xf>
    <xf numFmtId="0" fontId="22" fillId="8" borderId="10" xfId="0" applyFont="1" applyFill="1" applyBorder="1" applyAlignment="1">
      <alignment horizontal="left" vertical="center"/>
    </xf>
    <xf numFmtId="0" fontId="21" fillId="8" borderId="10" xfId="0" applyFont="1" applyFill="1" applyBorder="1" applyAlignment="1">
      <alignment horizontal="left" vertical="center"/>
    </xf>
    <xf numFmtId="0" fontId="22" fillId="7" borderId="0" xfId="0" applyFont="1" applyFill="1" applyBorder="1">
      <alignment vertical="center"/>
    </xf>
    <xf numFmtId="0" fontId="22" fillId="8" borderId="11" xfId="0" applyFont="1" applyFill="1" applyBorder="1">
      <alignment vertical="center"/>
    </xf>
    <xf numFmtId="0" fontId="0" fillId="3" borderId="8" xfId="0" applyFill="1" applyBorder="1">
      <alignment vertical="center"/>
    </xf>
    <xf numFmtId="14" fontId="0" fillId="5" borderId="0" xfId="0" applyNumberFormat="1" applyFill="1" applyBorder="1" applyAlignment="1">
      <alignment horizontal="left" vertical="center"/>
    </xf>
    <xf numFmtId="14" fontId="0" fillId="5" borderId="10" xfId="0" applyNumberFormat="1" applyFill="1" applyBorder="1" applyAlignment="1">
      <alignment horizontal="left" vertical="center"/>
    </xf>
    <xf numFmtId="0" fontId="22" fillId="8" borderId="11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11" fillId="5" borderId="8" xfId="0" applyFont="1" applyFill="1" applyBorder="1" applyAlignment="1">
      <alignment horizontal="left" vertical="center"/>
    </xf>
    <xf numFmtId="0" fontId="11" fillId="5" borderId="8" xfId="0" applyFont="1" applyFill="1" applyBorder="1">
      <alignment vertical="center"/>
    </xf>
    <xf numFmtId="0" fontId="0" fillId="9" borderId="0" xfId="0" applyFill="1">
      <alignment vertical="center"/>
    </xf>
    <xf numFmtId="0" fontId="5" fillId="9" borderId="0" xfId="0" applyFont="1" applyFill="1">
      <alignment vertical="center"/>
    </xf>
    <xf numFmtId="0" fontId="0" fillId="9" borderId="8" xfId="0" applyFill="1" applyBorder="1">
      <alignment vertical="center"/>
    </xf>
    <xf numFmtId="0" fontId="1" fillId="9" borderId="0" xfId="0" applyFont="1" applyFill="1">
      <alignment vertical="center"/>
    </xf>
    <xf numFmtId="0" fontId="1" fillId="9" borderId="0" xfId="0" applyFont="1" applyFill="1" applyAlignment="1">
      <alignment horizontal="left" vertical="center" indent="2"/>
    </xf>
    <xf numFmtId="0" fontId="1" fillId="9" borderId="2" xfId="0" applyFont="1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8" fillId="9" borderId="0" xfId="3" applyFill="1">
      <alignment vertical="center"/>
    </xf>
    <xf numFmtId="0" fontId="5" fillId="9" borderId="0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0" xfId="0" applyFill="1" applyBorder="1">
      <alignment vertical="center"/>
    </xf>
    <xf numFmtId="0" fontId="0" fillId="10" borderId="0" xfId="0" applyFill="1">
      <alignment vertical="center"/>
    </xf>
    <xf numFmtId="0" fontId="1" fillId="10" borderId="0" xfId="0" applyFont="1" applyFill="1">
      <alignment vertical="center"/>
    </xf>
    <xf numFmtId="0" fontId="0" fillId="10" borderId="0" xfId="0" applyFill="1" applyBorder="1">
      <alignment vertical="center"/>
    </xf>
    <xf numFmtId="0" fontId="12" fillId="10" borderId="0" xfId="0" applyFont="1" applyFill="1" applyBorder="1">
      <alignment vertical="center"/>
    </xf>
    <xf numFmtId="0" fontId="10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12" fillId="10" borderId="0" xfId="0" applyFont="1" applyFill="1" applyBorder="1" applyAlignment="1">
      <alignment vertical="center"/>
    </xf>
    <xf numFmtId="0" fontId="12" fillId="9" borderId="0" xfId="0" applyFont="1" applyFill="1" applyAlignment="1">
      <alignment horizontal="left" vertical="center"/>
    </xf>
    <xf numFmtId="0" fontId="21" fillId="8" borderId="0" xfId="0" applyFont="1" applyFill="1" applyAlignment="1">
      <alignment horizontal="left" vertical="center"/>
    </xf>
    <xf numFmtId="0" fontId="23" fillId="8" borderId="0" xfId="0" applyFont="1" applyFill="1">
      <alignment vertical="center"/>
    </xf>
    <xf numFmtId="0" fontId="22" fillId="8" borderId="0" xfId="0" applyFont="1" applyFill="1" applyAlignment="1">
      <alignment horizontal="left" vertical="center"/>
    </xf>
    <xf numFmtId="0" fontId="21" fillId="8" borderId="0" xfId="0" applyFont="1" applyFill="1">
      <alignment vertical="center"/>
    </xf>
    <xf numFmtId="0" fontId="22" fillId="8" borderId="0" xfId="0" applyFont="1" applyFill="1">
      <alignment vertical="center"/>
    </xf>
    <xf numFmtId="0" fontId="10" fillId="9" borderId="0" xfId="0" applyFont="1" applyFill="1">
      <alignment vertical="center"/>
    </xf>
    <xf numFmtId="0" fontId="24" fillId="4" borderId="0" xfId="0" applyFont="1" applyFill="1" applyAlignment="1">
      <alignment horizontal="left" vertical="center" indent="2"/>
    </xf>
    <xf numFmtId="0" fontId="12" fillId="3" borderId="0" xfId="0" applyFont="1" applyFill="1" applyAlignment="1">
      <alignment horizontal="left" vertical="center" indent="2"/>
    </xf>
    <xf numFmtId="1" fontId="0" fillId="0" borderId="0" xfId="0" applyNumberFormat="1">
      <alignment vertical="center"/>
    </xf>
    <xf numFmtId="0" fontId="26" fillId="0" borderId="7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</cellXfs>
  <cellStyles count="4">
    <cellStyle name="百分比" xfId="2" builtinId="5"/>
    <cellStyle name="常规" xfId="0" builtinId="0"/>
    <cellStyle name="常规 39" xfId="1" xr:uid="{00000000-0005-0000-0000-000001000000}"/>
    <cellStyle name="超链接" xfId="3" builtinId="8"/>
  </cellStyles>
  <dxfs count="0"/>
  <tableStyles count="0" defaultTableStyle="TableStyleMedium2" defaultPivotStyle="PivotStyleLight16"/>
  <colors>
    <mruColors>
      <color rgb="FF56F9BF"/>
      <color rgb="FF363531"/>
      <color rgb="FFFFFEEC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Sheet2!$D$21</c:f>
              <c:strCache>
                <c:ptCount val="1"/>
                <c:pt idx="0">
                  <c:v>起点值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Sheet2!$C$22:$C$28</c:f>
              <c:strCache>
                <c:ptCount val="7"/>
                <c:pt idx="0">
                  <c:v>单均收入</c:v>
                </c:pt>
                <c:pt idx="1">
                  <c:v>单均成本</c:v>
                </c:pt>
                <c:pt idx="2">
                  <c:v>单均履约成本</c:v>
                </c:pt>
                <c:pt idx="3">
                  <c:v>单均营销成本</c:v>
                </c:pt>
                <c:pt idx="4">
                  <c:v>单均行政成本</c:v>
                </c:pt>
                <c:pt idx="5">
                  <c:v>单均研发成本</c:v>
                </c:pt>
                <c:pt idx="6">
                  <c:v>单均净利</c:v>
                </c:pt>
              </c:strCache>
            </c:strRef>
          </c:cat>
          <c:val>
            <c:numRef>
              <c:f>Sheet2!$D$22:$D$28</c:f>
              <c:numCache>
                <c:formatCode>General</c:formatCode>
                <c:ptCount val="7"/>
                <c:pt idx="0" formatCode="_(* ###0.0_);_(* \(###0.0\);_(* &quot;-&quot;??_);_(@_)">
                  <c:v>57.1</c:v>
                </c:pt>
                <c:pt idx="6" formatCode="_(* ###0.0_);_(* \(###0.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BB4B-BEB6-88B528FECF20}"/>
            </c:ext>
          </c:extLst>
        </c:ser>
        <c:ser>
          <c:idx val="1"/>
          <c:order val="1"/>
          <c:tx>
            <c:strRef>
              <c:f>Sheet2!$E$21</c:f>
              <c:strCache>
                <c:ptCount val="1"/>
                <c:pt idx="0">
                  <c:v>占位序列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Sheet2!$C$22:$C$28</c:f>
              <c:strCache>
                <c:ptCount val="7"/>
                <c:pt idx="0">
                  <c:v>单均收入</c:v>
                </c:pt>
                <c:pt idx="1">
                  <c:v>单均成本</c:v>
                </c:pt>
                <c:pt idx="2">
                  <c:v>单均履约成本</c:v>
                </c:pt>
                <c:pt idx="3">
                  <c:v>单均营销成本</c:v>
                </c:pt>
                <c:pt idx="4">
                  <c:v>单均行政成本</c:v>
                </c:pt>
                <c:pt idx="5">
                  <c:v>单均研发成本</c:v>
                </c:pt>
                <c:pt idx="6">
                  <c:v>单均净利</c:v>
                </c:pt>
              </c:strCache>
            </c:strRef>
          </c:cat>
          <c:val>
            <c:numRef>
              <c:f>Sheet2!$E$22:$E$28</c:f>
              <c:numCache>
                <c:formatCode>_(* ###0.00_);_(* \(###0.00\);_(* "-"??_);_(@_)</c:formatCode>
                <c:ptCount val="7"/>
                <c:pt idx="1">
                  <c:v>57.1</c:v>
                </c:pt>
                <c:pt idx="2">
                  <c:v>11.200000000000003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0-BB4B-BEB6-88B528FECF20}"/>
            </c:ext>
          </c:extLst>
        </c:ser>
        <c:ser>
          <c:idx val="2"/>
          <c:order val="2"/>
          <c:tx>
            <c:strRef>
              <c:f>Sheet2!$F$21</c:f>
              <c:strCache>
                <c:ptCount val="1"/>
                <c:pt idx="0">
                  <c:v>正序数列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Sheet2!$C$22:$C$28</c:f>
              <c:strCache>
                <c:ptCount val="7"/>
                <c:pt idx="0">
                  <c:v>单均收入</c:v>
                </c:pt>
                <c:pt idx="1">
                  <c:v>单均成本</c:v>
                </c:pt>
                <c:pt idx="2">
                  <c:v>单均履约成本</c:v>
                </c:pt>
                <c:pt idx="3">
                  <c:v>单均营销成本</c:v>
                </c:pt>
                <c:pt idx="4">
                  <c:v>单均行政成本</c:v>
                </c:pt>
                <c:pt idx="5">
                  <c:v>单均研发成本</c:v>
                </c:pt>
                <c:pt idx="6">
                  <c:v>单均净利</c:v>
                </c:pt>
              </c:strCache>
            </c:strRef>
          </c:cat>
          <c:val>
            <c:numRef>
              <c:f>Sheet2!$F$22:$F$28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B20-BB4B-BEB6-88B528FECF20}"/>
            </c:ext>
          </c:extLst>
        </c:ser>
        <c:ser>
          <c:idx val="3"/>
          <c:order val="3"/>
          <c:tx>
            <c:strRef>
              <c:f>Sheet2!$G$21</c:f>
              <c:strCache>
                <c:ptCount val="1"/>
                <c:pt idx="0">
                  <c:v>负数序列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Sheet2!$C$22:$C$28</c:f>
              <c:strCache>
                <c:ptCount val="7"/>
                <c:pt idx="0">
                  <c:v>单均收入</c:v>
                </c:pt>
                <c:pt idx="1">
                  <c:v>单均成本</c:v>
                </c:pt>
                <c:pt idx="2">
                  <c:v>单均履约成本</c:v>
                </c:pt>
                <c:pt idx="3">
                  <c:v>单均营销成本</c:v>
                </c:pt>
                <c:pt idx="4">
                  <c:v>单均行政成本</c:v>
                </c:pt>
                <c:pt idx="5">
                  <c:v>单均研发成本</c:v>
                </c:pt>
                <c:pt idx="6">
                  <c:v>单均净利</c:v>
                </c:pt>
              </c:strCache>
            </c:strRef>
          </c:cat>
          <c:val>
            <c:numRef>
              <c:f>Sheet2!$G$22:$G$28</c:f>
              <c:numCache>
                <c:formatCode>_(* ###0.0_);_(* \(###0.0\);_(* "-"??_);_(@_)</c:formatCode>
                <c:ptCount val="7"/>
                <c:pt idx="1">
                  <c:v>45.9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0-BB4B-BEB6-88B528FE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06495"/>
        <c:axId val="164113391"/>
      </c:barChart>
      <c:catAx>
        <c:axId val="1643064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3391"/>
        <c:crosses val="autoZero"/>
        <c:auto val="1"/>
        <c:lblAlgn val="ctr"/>
        <c:lblOffset val="100"/>
        <c:noMultiLvlLbl val="0"/>
      </c:catAx>
      <c:valAx>
        <c:axId val="164113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##0.0_);_(* \(#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06528404518649E-2"/>
          <c:y val="4.6296296296296294E-2"/>
          <c:w val="0.85405343736948791"/>
          <c:h val="0.730215806357538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'步骤4 数据分析'!$C$34</c:f>
              <c:strCache>
                <c:ptCount val="1"/>
                <c:pt idx="0">
                  <c:v>曝光金额</c:v>
                </c:pt>
              </c:strCache>
            </c:strRef>
          </c:tx>
          <c:spPr>
            <a:solidFill>
              <a:srgbClr val="56F9B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2829E-3"/>
                  <c:y val="-0.28240740740740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B1-4F5A-BE05-C842E8DB26EE}"/>
                </c:ext>
              </c:extLst>
            </c:dLbl>
            <c:dLbl>
              <c:idx val="1"/>
              <c:layout>
                <c:manualLayout>
                  <c:x val="-1.0185067526415994E-16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B1-4F5A-BE05-C842E8DB26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'步骤4 数据分析'!$B$35:$B$36</c:f>
              <c:strCache>
                <c:ptCount val="2"/>
                <c:pt idx="0">
                  <c:v>A实验组</c:v>
                </c:pt>
                <c:pt idx="1">
                  <c:v>B对照组</c:v>
                </c:pt>
              </c:strCache>
            </c:strRef>
          </c:cat>
          <c:val>
            <c:numRef>
              <c:f>'步骤4 数据分析'!$C$35:$C$36</c:f>
              <c:numCache>
                <c:formatCode>0.0</c:formatCode>
                <c:ptCount val="2"/>
                <c:pt idx="0">
                  <c:v>40.163392656879864</c:v>
                </c:pt>
                <c:pt idx="1">
                  <c:v>34.290849130953475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F5A-BE05-C842E8DB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748431"/>
        <c:axId val="242691263"/>
      </c:barChart>
      <c:lineChart>
        <c:grouping val="standard"/>
        <c:varyColors val="0"/>
        <c:ser>
          <c:idx val="1"/>
          <c:order val="1"/>
          <c:tx>
            <c:strRef>
              <c:f>'步骤4 数据分析'!$D$34</c:f>
              <c:strCache>
                <c:ptCount val="1"/>
                <c:pt idx="0">
                  <c:v>曝光下单率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'步骤4 数据分析'!$B$35:$B$36</c:f>
              <c:strCache>
                <c:ptCount val="2"/>
                <c:pt idx="0">
                  <c:v>A实验组</c:v>
                </c:pt>
                <c:pt idx="1">
                  <c:v>B对照组</c:v>
                </c:pt>
              </c:strCache>
            </c:strRef>
          </c:cat>
          <c:val>
            <c:numRef>
              <c:f>'步骤4 数据分析'!$D$35:$D$36</c:f>
              <c:numCache>
                <c:formatCode>0.0%</c:formatCode>
                <c:ptCount val="2"/>
                <c:pt idx="0">
                  <c:v>0.37127580311269021</c:v>
                </c:pt>
                <c:pt idx="1">
                  <c:v>0.4108039199893575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F5A-BE05-C842E8DB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25919"/>
        <c:axId val="181676703"/>
      </c:lineChart>
      <c:catAx>
        <c:axId val="2377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91263"/>
        <c:crosses val="autoZero"/>
        <c:auto val="1"/>
        <c:lblAlgn val="ctr"/>
        <c:lblOffset val="100"/>
        <c:noMultiLvlLbl val="0"/>
      </c:catAx>
      <c:valAx>
        <c:axId val="242691263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48431"/>
        <c:crosses val="autoZero"/>
        <c:crossBetween val="between"/>
      </c:valAx>
      <c:valAx>
        <c:axId val="181676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25919"/>
        <c:crosses val="max"/>
        <c:crossBetween val="between"/>
      </c:valAx>
      <c:catAx>
        <c:axId val="24262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76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06528404518649E-2"/>
          <c:y val="4.6296296296296294E-2"/>
          <c:w val="0.85405343736948791"/>
          <c:h val="0.730215806357538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ABTest与假设检验!$U$34</c:f>
              <c:strCache>
                <c:ptCount val="1"/>
                <c:pt idx="0">
                  <c:v>曝光金额</c:v>
                </c:pt>
              </c:strCache>
            </c:strRef>
          </c:tx>
          <c:spPr>
            <a:solidFill>
              <a:srgbClr val="56F9B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2829E-3"/>
                  <c:y val="-0.28240740740740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59-4F41-A56A-143682D1CEAC}"/>
                </c:ext>
              </c:extLst>
            </c:dLbl>
            <c:dLbl>
              <c:idx val="1"/>
              <c:layout>
                <c:manualLayout>
                  <c:x val="-1.0185067526415994E-16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59-4F41-A56A-143682D1CE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ABTest与假设检验!$T$35:$T$36</c:f>
              <c:strCache>
                <c:ptCount val="2"/>
                <c:pt idx="0">
                  <c:v>A实验组</c:v>
                </c:pt>
                <c:pt idx="1">
                  <c:v>B对照组</c:v>
                </c:pt>
              </c:strCache>
            </c:strRef>
          </c:cat>
          <c:val>
            <c:numRef>
              <c:f>ABTest与假设检验!$U$35:$U$36</c:f>
              <c:numCache>
                <c:formatCode>0.0</c:formatCode>
                <c:ptCount val="2"/>
                <c:pt idx="0">
                  <c:v>40.163392656879864</c:v>
                </c:pt>
                <c:pt idx="1">
                  <c:v>34.290849130953475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9-4F41-A56A-143682D1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748431"/>
        <c:axId val="242691263"/>
      </c:barChart>
      <c:lineChart>
        <c:grouping val="standard"/>
        <c:varyColors val="0"/>
        <c:ser>
          <c:idx val="1"/>
          <c:order val="1"/>
          <c:tx>
            <c:strRef>
              <c:f>ABTest与假设检验!$V$34</c:f>
              <c:strCache>
                <c:ptCount val="1"/>
                <c:pt idx="0">
                  <c:v>曝光下单率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ABTest与假设检验!$T$35:$T$36</c:f>
              <c:strCache>
                <c:ptCount val="2"/>
                <c:pt idx="0">
                  <c:v>A实验组</c:v>
                </c:pt>
                <c:pt idx="1">
                  <c:v>B对照组</c:v>
                </c:pt>
              </c:strCache>
            </c:strRef>
          </c:cat>
          <c:val>
            <c:numRef>
              <c:f>ABTest与假设检验!$V$35:$V$36</c:f>
              <c:numCache>
                <c:formatCode>0.0%</c:formatCode>
                <c:ptCount val="2"/>
                <c:pt idx="0">
                  <c:v>0.37127580311269021</c:v>
                </c:pt>
                <c:pt idx="1">
                  <c:v>0.4108039199893575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F41-A56A-143682D1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25919"/>
        <c:axId val="181676703"/>
      </c:lineChart>
      <c:catAx>
        <c:axId val="2377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91263"/>
        <c:crosses val="autoZero"/>
        <c:auto val="1"/>
        <c:lblAlgn val="ctr"/>
        <c:lblOffset val="100"/>
        <c:noMultiLvlLbl val="0"/>
      </c:catAx>
      <c:valAx>
        <c:axId val="242691263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48431"/>
        <c:crosses val="autoZero"/>
        <c:crossBetween val="between"/>
      </c:valAx>
      <c:valAx>
        <c:axId val="181676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25919"/>
        <c:crosses val="max"/>
        <c:crossBetween val="between"/>
      </c:valAx>
      <c:catAx>
        <c:axId val="24262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76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[1]Sheet3!$C$2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[1]Sheet3!$B$3:$B$33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-1.1000000000000001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cat>
          <c:val>
            <c:numRef>
              <c:f>[1]Sheet3!$C$3:$C$33</c:f>
              <c:numCache>
                <c:formatCode>General</c:formatCode>
                <c:ptCount val="31"/>
                <c:pt idx="0">
                  <c:v>3.4604882888326992E-2</c:v>
                </c:pt>
                <c:pt idx="1">
                  <c:v>5.0431610587521332E-2</c:v>
                </c:pt>
                <c:pt idx="2">
                  <c:v>7.1612348438373247E-2</c:v>
                </c:pt>
                <c:pt idx="3">
                  <c:v>9.9081510324968688E-2</c:v>
                </c:pt>
                <c:pt idx="4">
                  <c:v>0.13357246595297417</c:v>
                </c:pt>
                <c:pt idx="5">
                  <c:v>0.17545303836310622</c:v>
                </c:pt>
                <c:pt idx="6">
                  <c:v>0.22455589825211342</c:v>
                </c:pt>
                <c:pt idx="7">
                  <c:v>0.28003200128881622</c:v>
                </c:pt>
                <c:pt idx="8">
                  <c:v>0.34025967692566961</c:v>
                </c:pt>
                <c:pt idx="9">
                  <c:v>0.40284031816808419</c:v>
                </c:pt>
                <c:pt idx="10">
                  <c:v>0.46470248957110954</c:v>
                </c:pt>
                <c:pt idx="11">
                  <c:v>0.52232004358972373</c:v>
                </c:pt>
                <c:pt idx="12">
                  <c:v>0.57202894957346806</c:v>
                </c:pt>
                <c:pt idx="13">
                  <c:v>0.61040621769201819</c:v>
                </c:pt>
                <c:pt idx="14">
                  <c:v>0.63465764078992404</c:v>
                </c:pt>
                <c:pt idx="15">
                  <c:v>0.64295370173625377</c:v>
                </c:pt>
                <c:pt idx="16">
                  <c:v>0.63465764078992404</c:v>
                </c:pt>
                <c:pt idx="17">
                  <c:v>0.61040621769201819</c:v>
                </c:pt>
                <c:pt idx="18">
                  <c:v>0.57202894957346806</c:v>
                </c:pt>
                <c:pt idx="19">
                  <c:v>0.52232004358972373</c:v>
                </c:pt>
                <c:pt idx="20">
                  <c:v>0.46470248957110954</c:v>
                </c:pt>
                <c:pt idx="21">
                  <c:v>0.40284031816808419</c:v>
                </c:pt>
                <c:pt idx="22">
                  <c:v>0.34025967692566961</c:v>
                </c:pt>
                <c:pt idx="23">
                  <c:v>0.28003200128881622</c:v>
                </c:pt>
                <c:pt idx="24">
                  <c:v>0.22455589825211342</c:v>
                </c:pt>
                <c:pt idx="25">
                  <c:v>0.17545303836310622</c:v>
                </c:pt>
                <c:pt idx="26">
                  <c:v>0.13357246595297417</c:v>
                </c:pt>
                <c:pt idx="27">
                  <c:v>9.9081510324968688E-2</c:v>
                </c:pt>
                <c:pt idx="28">
                  <c:v>7.1612348438373247E-2</c:v>
                </c:pt>
                <c:pt idx="29">
                  <c:v>5.0431610587521332E-2</c:v>
                </c:pt>
                <c:pt idx="30">
                  <c:v>3.4604882888326992E-2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4-4E48-B5DF-8C6C173D4D45}"/>
            </c:ext>
          </c:extLst>
        </c:ser>
        <c:ser>
          <c:idx val="1"/>
          <c:order val="1"/>
          <c:tx>
            <c:strRef>
              <c:f>[1]Sheet3!$D$2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[1]Sheet3!$B$3:$B$33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-1.1000000000000001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cat>
          <c:val>
            <c:numRef>
              <c:f>[1]Sheet3!$D$3:$D$33</c:f>
              <c:numCache>
                <c:formatCode>General</c:formatCode>
                <c:ptCount val="31"/>
                <c:pt idx="0">
                  <c:v>3.8067735805994728E-2</c:v>
                </c:pt>
                <c:pt idx="1">
                  <c:v>5.0905215540898927E-2</c:v>
                </c:pt>
                <c:pt idx="2">
                  <c:v>6.6918111685789941E-2</c:v>
                </c:pt>
                <c:pt idx="3">
                  <c:v>8.6477123836586303E-2</c:v>
                </c:pt>
                <c:pt idx="4">
                  <c:v>0.10985882736565236</c:v>
                </c:pt>
                <c:pt idx="5">
                  <c:v>0.13719707230544603</c:v>
                </c:pt>
                <c:pt idx="6">
                  <c:v>0.16843443786901988</c:v>
                </c:pt>
                <c:pt idx="7">
                  <c:v>0.20327927435938817</c:v>
                </c:pt>
                <c:pt idx="8">
                  <c:v>0.24117454881709732</c:v>
                </c:pt>
                <c:pt idx="9">
                  <c:v>0.28128463542976606</c:v>
                </c:pt>
                <c:pt idx="10">
                  <c:v>0.32250519056560384</c:v>
                </c:pt>
                <c:pt idx="11">
                  <c:v>0.3634992924726273</c:v>
                </c:pt>
                <c:pt idx="12">
                  <c:v>0.40276024248502629</c:v>
                </c:pt>
                <c:pt idx="13">
                  <c:v>0.43869812693201987</c:v>
                </c:pt>
                <c:pt idx="14">
                  <c:v>0.46974387856706318</c:v>
                </c:pt>
                <c:pt idx="15">
                  <c:v>0.4944616812808087</c:v>
                </c:pt>
                <c:pt idx="16">
                  <c:v>0.51165864434301556</c:v>
                </c:pt>
                <c:pt idx="17">
                  <c:v>0.52048012844969738</c:v>
                </c:pt>
                <c:pt idx="18">
                  <c:v>0.52048012844969738</c:v>
                </c:pt>
                <c:pt idx="19">
                  <c:v>0.51165864434301556</c:v>
                </c:pt>
                <c:pt idx="20">
                  <c:v>0.4944616812808087</c:v>
                </c:pt>
                <c:pt idx="21">
                  <c:v>0.46974387856706318</c:v>
                </c:pt>
                <c:pt idx="22">
                  <c:v>0.43869812693201993</c:v>
                </c:pt>
                <c:pt idx="23">
                  <c:v>0.40276024248502629</c:v>
                </c:pt>
                <c:pt idx="24">
                  <c:v>0.3634992924726273</c:v>
                </c:pt>
                <c:pt idx="25">
                  <c:v>0.32250519056560384</c:v>
                </c:pt>
                <c:pt idx="26">
                  <c:v>0.28128463542976601</c:v>
                </c:pt>
                <c:pt idx="27">
                  <c:v>0.24117454881709732</c:v>
                </c:pt>
                <c:pt idx="28">
                  <c:v>0.20327927435938817</c:v>
                </c:pt>
                <c:pt idx="29">
                  <c:v>0.16843443786901988</c:v>
                </c:pt>
                <c:pt idx="30">
                  <c:v>0.13719707230544603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4-4E48-B5DF-8C6C173D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760959"/>
        <c:axId val="1334551039"/>
      </c:lineChart>
      <c:catAx>
        <c:axId val="1336760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4551039"/>
        <c:crosses val="autoZero"/>
        <c:auto val="1"/>
        <c:lblAlgn val="ctr"/>
        <c:lblOffset val="100"/>
        <c:noMultiLvlLbl val="0"/>
      </c:catAx>
      <c:valAx>
        <c:axId val="133455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676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40551181102361"/>
          <c:y val="8.2714201833757411E-2"/>
          <c:w val="0.2196334208223972"/>
          <c:h val="6.4513331627045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17</xdr:row>
      <xdr:rowOff>31750</xdr:rowOff>
    </xdr:from>
    <xdr:to>
      <xdr:col>13</xdr:col>
      <xdr:colOff>463550</xdr:colOff>
      <xdr:row>27</xdr:row>
      <xdr:rowOff>234950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578F476-31E9-AC4F-AB93-787E1C5F6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30</xdr:row>
      <xdr:rowOff>152400</xdr:rowOff>
    </xdr:from>
    <xdr:to>
      <xdr:col>8</xdr:col>
      <xdr:colOff>863600</xdr:colOff>
      <xdr:row>41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270208-BCFE-4ABA-8420-D2814C03A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250825</xdr:colOff>
      <xdr:row>42</xdr:row>
      <xdr:rowOff>152400</xdr:rowOff>
    </xdr:from>
    <xdr:to>
      <xdr:col>8</xdr:col>
      <xdr:colOff>467515</xdr:colOff>
      <xdr:row>54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F114683-7FFD-4EB8-9A3E-E09AB68E7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8925" y="8782050"/>
          <a:ext cx="4074315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863600</xdr:colOff>
      <xdr:row>19</xdr:row>
      <xdr:rowOff>184151</xdr:rowOff>
    </xdr:from>
    <xdr:to>
      <xdr:col>28</xdr:col>
      <xdr:colOff>717550</xdr:colOff>
      <xdr:row>27</xdr:row>
      <xdr:rowOff>179777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256C3BB-DEDD-2440-B461-6BCD9709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5600" y="4984751"/>
          <a:ext cx="3810000" cy="1926026"/>
        </a:xfrm>
        <a:prstGeom prst="rect">
          <a:avLst/>
        </a:prstGeom>
      </xdr:spPr>
    </xdr:pic>
    <xdr:clientData/>
  </xdr:twoCellAnchor>
  <xdr:twoCellAnchor>
    <xdr:from>
      <xdr:col>18</xdr:col>
      <xdr:colOff>800100</xdr:colOff>
      <xdr:row>37</xdr:row>
      <xdr:rowOff>146050</xdr:rowOff>
    </xdr:from>
    <xdr:to>
      <xdr:col>23</xdr:col>
      <xdr:colOff>361950</xdr:colOff>
      <xdr:row>48</xdr:row>
      <xdr:rowOff>234950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BE9AFB3-F9FC-5345-8417-FCE3EA480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228599</xdr:colOff>
      <xdr:row>1</xdr:row>
      <xdr:rowOff>178792</xdr:rowOff>
    </xdr:from>
    <xdr:to>
      <xdr:col>36</xdr:col>
      <xdr:colOff>630154</xdr:colOff>
      <xdr:row>13</xdr:row>
      <xdr:rowOff>209550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CA018AD-632A-E149-8A64-BABCE84A1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78149" y="635992"/>
          <a:ext cx="5926055" cy="2926358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9</xdr:row>
      <xdr:rowOff>152400</xdr:rowOff>
    </xdr:from>
    <xdr:to>
      <xdr:col>12</xdr:col>
      <xdr:colOff>361950</xdr:colOff>
      <xdr:row>26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9F7CC1-C471-40E7-AF3B-B3D9BDC8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WeChat%20Files/wxid_25t68l05rfi822/FileStorage/File/2021-11/&#21103;&#26412;UE&#20998;&#26512;&#27169;&#22411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-UE分析"/>
      <sheetName val="Sheet2"/>
      <sheetName val="附件2-叮咚买菜单店UE模型"/>
      <sheetName val="Sheet3"/>
      <sheetName val="附件3-Breakeven"/>
      <sheetName val="零售行业的坪效"/>
      <sheetName val="Sheet1"/>
    </sheetNames>
    <sheetDataSet>
      <sheetData sheetId="0"/>
      <sheetData sheetId="1"/>
      <sheetData sheetId="2"/>
      <sheetData sheetId="3">
        <row r="2">
          <cell r="C2" t="str">
            <v>Y1</v>
          </cell>
          <cell r="D2" t="str">
            <v>Y2</v>
          </cell>
        </row>
        <row r="3">
          <cell r="B3">
            <v>-1.5</v>
          </cell>
          <cell r="C3">
            <v>3.4604882888326992E-2</v>
          </cell>
          <cell r="D3">
            <v>3.8067735805994728E-2</v>
          </cell>
        </row>
        <row r="4">
          <cell r="B4">
            <v>-1.4</v>
          </cell>
          <cell r="C4">
            <v>5.0431610587521332E-2</v>
          </cell>
          <cell r="D4">
            <v>5.0905215540898927E-2</v>
          </cell>
        </row>
        <row r="5">
          <cell r="B5">
            <v>-1.3</v>
          </cell>
          <cell r="C5">
            <v>7.1612348438373247E-2</v>
          </cell>
          <cell r="D5">
            <v>6.6918111685789941E-2</v>
          </cell>
        </row>
        <row r="6">
          <cell r="B6">
            <v>-1.2</v>
          </cell>
          <cell r="C6">
            <v>9.9081510324968688E-2</v>
          </cell>
          <cell r="D6">
            <v>8.6477123836586303E-2</v>
          </cell>
        </row>
        <row r="7">
          <cell r="B7">
            <v>-1.1000000000000001</v>
          </cell>
          <cell r="C7">
            <v>0.13357246595297417</v>
          </cell>
          <cell r="D7">
            <v>0.10985882736565236</v>
          </cell>
        </row>
        <row r="8">
          <cell r="B8">
            <v>-1</v>
          </cell>
          <cell r="C8">
            <v>0.17545303836310622</v>
          </cell>
          <cell r="D8">
            <v>0.13719707230544603</v>
          </cell>
        </row>
        <row r="9">
          <cell r="B9">
            <v>-0.9</v>
          </cell>
          <cell r="C9">
            <v>0.22455589825211342</v>
          </cell>
          <cell r="D9">
            <v>0.16843443786901988</v>
          </cell>
        </row>
        <row r="10">
          <cell r="B10">
            <v>-0.8</v>
          </cell>
          <cell r="C10">
            <v>0.28003200128881622</v>
          </cell>
          <cell r="D10">
            <v>0.20327927435938817</v>
          </cell>
        </row>
        <row r="11">
          <cell r="B11">
            <v>-0.7</v>
          </cell>
          <cell r="C11">
            <v>0.34025967692566961</v>
          </cell>
          <cell r="D11">
            <v>0.24117454881709732</v>
          </cell>
        </row>
        <row r="12">
          <cell r="B12">
            <v>-0.6</v>
          </cell>
          <cell r="C12">
            <v>0.40284031816808419</v>
          </cell>
          <cell r="D12">
            <v>0.28128463542976606</v>
          </cell>
        </row>
        <row r="13">
          <cell r="B13">
            <v>-0.5</v>
          </cell>
          <cell r="C13">
            <v>0.46470248957110954</v>
          </cell>
          <cell r="D13">
            <v>0.32250519056560384</v>
          </cell>
        </row>
        <row r="14">
          <cell r="B14">
            <v>-0.4</v>
          </cell>
          <cell r="C14">
            <v>0.52232004358972373</v>
          </cell>
          <cell r="D14">
            <v>0.3634992924726273</v>
          </cell>
        </row>
        <row r="15">
          <cell r="B15">
            <v>-0.3</v>
          </cell>
          <cell r="C15">
            <v>0.57202894957346806</v>
          </cell>
          <cell r="D15">
            <v>0.40276024248502629</v>
          </cell>
        </row>
        <row r="16">
          <cell r="B16">
            <v>-0.2</v>
          </cell>
          <cell r="C16">
            <v>0.61040621769201819</v>
          </cell>
          <cell r="D16">
            <v>0.43869812693201987</v>
          </cell>
        </row>
        <row r="17">
          <cell r="B17">
            <v>-0.1</v>
          </cell>
          <cell r="C17">
            <v>0.63465764078992404</v>
          </cell>
          <cell r="D17">
            <v>0.46974387856706318</v>
          </cell>
        </row>
        <row r="18">
          <cell r="B18">
            <v>0</v>
          </cell>
          <cell r="C18">
            <v>0.64295370173625377</v>
          </cell>
          <cell r="D18">
            <v>0.4944616812808087</v>
          </cell>
        </row>
        <row r="19">
          <cell r="B19">
            <v>0.1</v>
          </cell>
          <cell r="C19">
            <v>0.63465764078992404</v>
          </cell>
          <cell r="D19">
            <v>0.51165864434301556</v>
          </cell>
        </row>
        <row r="20">
          <cell r="B20">
            <v>0.2</v>
          </cell>
          <cell r="C20">
            <v>0.61040621769201819</v>
          </cell>
          <cell r="D20">
            <v>0.52048012844969738</v>
          </cell>
        </row>
        <row r="21">
          <cell r="B21">
            <v>0.3</v>
          </cell>
          <cell r="C21">
            <v>0.57202894957346806</v>
          </cell>
          <cell r="D21">
            <v>0.52048012844969738</v>
          </cell>
        </row>
        <row r="22">
          <cell r="B22">
            <v>0.4</v>
          </cell>
          <cell r="C22">
            <v>0.52232004358972373</v>
          </cell>
          <cell r="D22">
            <v>0.51165864434301556</v>
          </cell>
        </row>
        <row r="23">
          <cell r="B23">
            <v>0.5</v>
          </cell>
          <cell r="C23">
            <v>0.46470248957110954</v>
          </cell>
          <cell r="D23">
            <v>0.4944616812808087</v>
          </cell>
        </row>
        <row r="24">
          <cell r="B24">
            <v>0.6</v>
          </cell>
          <cell r="C24">
            <v>0.40284031816808419</v>
          </cell>
          <cell r="D24">
            <v>0.46974387856706318</v>
          </cell>
        </row>
        <row r="25">
          <cell r="B25">
            <v>0.7</v>
          </cell>
          <cell r="C25">
            <v>0.34025967692566961</v>
          </cell>
          <cell r="D25">
            <v>0.43869812693201993</v>
          </cell>
        </row>
        <row r="26">
          <cell r="B26">
            <v>0.8</v>
          </cell>
          <cell r="C26">
            <v>0.28003200128881622</v>
          </cell>
          <cell r="D26">
            <v>0.40276024248502629</v>
          </cell>
        </row>
        <row r="27">
          <cell r="B27">
            <v>0.9</v>
          </cell>
          <cell r="C27">
            <v>0.22455589825211342</v>
          </cell>
          <cell r="D27">
            <v>0.3634992924726273</v>
          </cell>
        </row>
        <row r="28">
          <cell r="B28">
            <v>1</v>
          </cell>
          <cell r="C28">
            <v>0.17545303836310622</v>
          </cell>
          <cell r="D28">
            <v>0.32250519056560384</v>
          </cell>
        </row>
        <row r="29">
          <cell r="B29">
            <v>1.1000000000000001</v>
          </cell>
          <cell r="C29">
            <v>0.13357246595297417</v>
          </cell>
          <cell r="D29">
            <v>0.28128463542976601</v>
          </cell>
        </row>
        <row r="30">
          <cell r="B30">
            <v>1.2</v>
          </cell>
          <cell r="C30">
            <v>9.9081510324968688E-2</v>
          </cell>
          <cell r="D30">
            <v>0.24117454881709732</v>
          </cell>
        </row>
        <row r="31">
          <cell r="B31">
            <v>1.3</v>
          </cell>
          <cell r="C31">
            <v>7.1612348438373247E-2</v>
          </cell>
          <cell r="D31">
            <v>0.20327927435938817</v>
          </cell>
        </row>
        <row r="32">
          <cell r="B32">
            <v>1.4</v>
          </cell>
          <cell r="C32">
            <v>5.0431610587521332E-2</v>
          </cell>
          <cell r="D32">
            <v>0.16843443786901988</v>
          </cell>
        </row>
        <row r="33">
          <cell r="B33">
            <v>1.5</v>
          </cell>
          <cell r="C33">
            <v>3.4604882888326992E-2</v>
          </cell>
          <cell r="D33">
            <v>0.13719707230544603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F80E-6D81-A44B-8811-BFF1E416D0E9}">
  <dimension ref="A7:G31"/>
  <sheetViews>
    <sheetView topLeftCell="A9" workbookViewId="0">
      <selection activeCell="G24" sqref="G24"/>
    </sheetView>
  </sheetViews>
  <sheetFormatPr defaultColWidth="11.125" defaultRowHeight="20.100000000000001" customHeight="1"/>
  <cols>
    <col min="2" max="2" width="14.25" customWidth="1"/>
    <col min="3" max="3" width="13.125" style="6" customWidth="1"/>
  </cols>
  <sheetData>
    <row r="7" spans="2:3" ht="20.100000000000001" customHeight="1">
      <c r="C7" s="6" t="s">
        <v>7</v>
      </c>
    </row>
    <row r="8" spans="2:3" ht="20.100000000000001" customHeight="1">
      <c r="B8" t="s">
        <v>0</v>
      </c>
      <c r="C8" s="7">
        <v>57.107239294710297</v>
      </c>
    </row>
    <row r="9" spans="2:3" ht="20.100000000000001" customHeight="1">
      <c r="B9" t="s">
        <v>1</v>
      </c>
      <c r="C9" s="7">
        <v>-45.870498740554197</v>
      </c>
    </row>
    <row r="10" spans="2:3" ht="20.100000000000001" customHeight="1">
      <c r="B10" t="s">
        <v>2</v>
      </c>
      <c r="C10" s="7">
        <v>-20.3739546599496</v>
      </c>
    </row>
    <row r="11" spans="2:3" ht="20.100000000000001" customHeight="1">
      <c r="B11" t="s">
        <v>3</v>
      </c>
      <c r="C11" s="7">
        <v>-2.8650125944584399</v>
      </c>
    </row>
    <row r="12" spans="2:3" ht="20.100000000000001" customHeight="1">
      <c r="B12" t="s">
        <v>4</v>
      </c>
      <c r="C12" s="7">
        <v>-2.30751133501259</v>
      </c>
    </row>
    <row r="13" spans="2:3" ht="20.100000000000001" customHeight="1">
      <c r="B13" t="s">
        <v>5</v>
      </c>
      <c r="C13" s="7">
        <v>-1.62063979848866</v>
      </c>
    </row>
    <row r="14" spans="2:3" ht="20.100000000000001" customHeight="1">
      <c r="B14" t="s">
        <v>6</v>
      </c>
      <c r="C14" s="7">
        <v>-16.004604534005001</v>
      </c>
    </row>
    <row r="21" spans="1:7" s="6" customFormat="1" ht="20.100000000000001" customHeight="1">
      <c r="A21" s="5" t="s">
        <v>7</v>
      </c>
      <c r="B21" s="5" t="s">
        <v>10</v>
      </c>
      <c r="C21" s="5"/>
      <c r="D21" s="5" t="s">
        <v>9</v>
      </c>
      <c r="E21" s="5" t="s">
        <v>8</v>
      </c>
      <c r="F21" s="5" t="s">
        <v>11</v>
      </c>
      <c r="G21" s="5" t="s">
        <v>12</v>
      </c>
    </row>
    <row r="22" spans="1:7" ht="20.100000000000001" customHeight="1">
      <c r="A22" s="3">
        <v>57.1</v>
      </c>
      <c r="B22" s="3">
        <f>A22</f>
        <v>57.1</v>
      </c>
      <c r="C22" s="8" t="s">
        <v>0</v>
      </c>
      <c r="D22" s="3">
        <f>A22</f>
        <v>57.1</v>
      </c>
      <c r="E22" s="3"/>
      <c r="F22" s="2"/>
      <c r="G22" s="2"/>
    </row>
    <row r="23" spans="1:7" ht="20.100000000000001" customHeight="1">
      <c r="A23" s="3">
        <v>-45.9</v>
      </c>
      <c r="B23" s="3">
        <f>B22+A23</f>
        <v>11.200000000000003</v>
      </c>
      <c r="C23" s="8" t="s">
        <v>1</v>
      </c>
      <c r="D23" s="2"/>
      <c r="E23" s="4">
        <f>D22</f>
        <v>57.1</v>
      </c>
      <c r="F23" s="2"/>
      <c r="G23" s="3">
        <v>45.9</v>
      </c>
    </row>
    <row r="24" spans="1:7" ht="20.100000000000001" customHeight="1">
      <c r="A24" s="3" t="e">
        <f>#REF!</f>
        <v>#REF!</v>
      </c>
      <c r="B24" s="3" t="e">
        <f t="shared" ref="B24:B27" si="0">B23+A24</f>
        <v>#REF!</v>
      </c>
      <c r="C24" s="8" t="s">
        <v>2</v>
      </c>
      <c r="D24" s="2"/>
      <c r="E24" s="4">
        <f>B23</f>
        <v>11.200000000000003</v>
      </c>
      <c r="F24" s="2"/>
      <c r="G24" s="3" t="e">
        <f t="shared" ref="G24:G27" si="1">A24</f>
        <v>#REF!</v>
      </c>
    </row>
    <row r="25" spans="1:7" ht="20.100000000000001" customHeight="1">
      <c r="A25" s="3" t="e">
        <f>#REF!</f>
        <v>#REF!</v>
      </c>
      <c r="B25" s="3" t="e">
        <f t="shared" si="0"/>
        <v>#REF!</v>
      </c>
      <c r="C25" s="8" t="s">
        <v>3</v>
      </c>
      <c r="D25" s="2"/>
      <c r="E25" s="4" t="e">
        <f>B24</f>
        <v>#REF!</v>
      </c>
      <c r="F25" s="2"/>
      <c r="G25" s="3" t="e">
        <f t="shared" si="1"/>
        <v>#REF!</v>
      </c>
    </row>
    <row r="26" spans="1:7" ht="20.100000000000001" customHeight="1">
      <c r="A26" s="3" t="e">
        <f>#REF!</f>
        <v>#REF!</v>
      </c>
      <c r="B26" s="3" t="e">
        <f t="shared" si="0"/>
        <v>#REF!</v>
      </c>
      <c r="C26" s="8" t="s">
        <v>4</v>
      </c>
      <c r="D26" s="2"/>
      <c r="E26" s="4" t="e">
        <f t="shared" ref="E26:E27" si="2">B25</f>
        <v>#REF!</v>
      </c>
      <c r="F26" s="2"/>
      <c r="G26" s="3" t="e">
        <f t="shared" si="1"/>
        <v>#REF!</v>
      </c>
    </row>
    <row r="27" spans="1:7" ht="20.100000000000001" customHeight="1">
      <c r="A27" s="3" t="e">
        <f>#REF!</f>
        <v>#REF!</v>
      </c>
      <c r="B27" s="3" t="e">
        <f t="shared" si="0"/>
        <v>#REF!</v>
      </c>
      <c r="C27" s="8" t="s">
        <v>5</v>
      </c>
      <c r="D27" s="2"/>
      <c r="E27" s="4" t="e">
        <f t="shared" si="2"/>
        <v>#REF!</v>
      </c>
      <c r="F27" s="2"/>
      <c r="G27" s="3" t="e">
        <f t="shared" si="1"/>
        <v>#REF!</v>
      </c>
    </row>
    <row r="28" spans="1:7" ht="20.100000000000001" customHeight="1">
      <c r="A28" s="3" t="e">
        <f>#REF!</f>
        <v>#REF!</v>
      </c>
      <c r="B28" s="3"/>
      <c r="C28" s="8" t="s">
        <v>6</v>
      </c>
      <c r="D28" s="3" t="e">
        <f>A28</f>
        <v>#REF!</v>
      </c>
      <c r="E28" s="4"/>
      <c r="F28" s="2"/>
      <c r="G28" s="2"/>
    </row>
    <row r="31" spans="1:7" ht="20.100000000000001" customHeight="1">
      <c r="A31" s="1" t="s">
        <v>13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CD16-CEEE-4426-9418-44CD304A7470}">
  <dimension ref="A1:K123"/>
  <sheetViews>
    <sheetView topLeftCell="A104" workbookViewId="0">
      <selection activeCell="K4" sqref="K4"/>
    </sheetView>
  </sheetViews>
  <sheetFormatPr defaultRowHeight="15.75"/>
  <cols>
    <col min="1" max="1" width="10.5" style="14" customWidth="1"/>
    <col min="2" max="3" width="11.125" style="14"/>
    <col min="4" max="4" width="10.125" style="14" customWidth="1"/>
    <col min="5" max="6" width="11.25" style="14" bestFit="1" customWidth="1"/>
    <col min="7" max="7" width="11.5" style="14" bestFit="1" customWidth="1"/>
    <col min="8" max="10" width="12.5" style="15" bestFit="1" customWidth="1"/>
  </cols>
  <sheetData>
    <row r="1" spans="1:11" ht="33" customHeight="1">
      <c r="A1" s="141" t="s">
        <v>53</v>
      </c>
      <c r="B1" s="142"/>
      <c r="C1" s="143"/>
      <c r="D1" s="143"/>
      <c r="E1" s="143"/>
      <c r="F1" s="143"/>
      <c r="G1" s="143"/>
      <c r="H1" s="143"/>
      <c r="I1" s="143"/>
      <c r="J1" s="143"/>
    </row>
    <row r="2" spans="1:11">
      <c r="A2" s="46"/>
      <c r="B2" s="46"/>
      <c r="C2" s="46" t="s">
        <v>78</v>
      </c>
      <c r="D2" s="46"/>
      <c r="E2" s="46"/>
      <c r="F2" s="46"/>
      <c r="G2" s="47"/>
      <c r="H2" s="48"/>
      <c r="I2" s="48"/>
      <c r="J2" s="48"/>
    </row>
    <row r="3" spans="1:11">
      <c r="A3" s="50" t="s">
        <v>14</v>
      </c>
      <c r="B3" s="50" t="s">
        <v>19</v>
      </c>
      <c r="C3" s="50" t="s">
        <v>20</v>
      </c>
      <c r="D3" s="50" t="s">
        <v>15</v>
      </c>
      <c r="E3" s="50" t="s">
        <v>16</v>
      </c>
      <c r="F3" s="50" t="s">
        <v>17</v>
      </c>
      <c r="G3" s="50" t="s">
        <v>18</v>
      </c>
      <c r="H3" s="50" t="s">
        <v>63</v>
      </c>
      <c r="I3" s="50" t="s">
        <v>62</v>
      </c>
      <c r="J3" s="50" t="s">
        <v>61</v>
      </c>
    </row>
    <row r="4" spans="1:11">
      <c r="A4" s="52">
        <v>44287</v>
      </c>
      <c r="B4" s="53" t="s">
        <v>35</v>
      </c>
      <c r="C4" s="53" t="s">
        <v>21</v>
      </c>
      <c r="D4" s="54">
        <v>14909.8</v>
      </c>
      <c r="E4" s="54">
        <v>9840.4679999999989</v>
      </c>
      <c r="F4" s="54">
        <v>5609.0667599999997</v>
      </c>
      <c r="G4" s="54">
        <v>886232.54807999998</v>
      </c>
      <c r="H4" s="92">
        <v>0.66</v>
      </c>
      <c r="I4" s="92">
        <v>0.37619999999999998</v>
      </c>
      <c r="J4" s="93">
        <v>59.439599999999999</v>
      </c>
      <c r="K4" s="149">
        <f>SUM(D4:D33)</f>
        <v>373997.69999999995</v>
      </c>
    </row>
    <row r="5" spans="1:11">
      <c r="A5" s="52">
        <v>44288</v>
      </c>
      <c r="B5" s="53" t="s">
        <v>35</v>
      </c>
      <c r="C5" s="53" t="s">
        <v>21</v>
      </c>
      <c r="D5" s="54">
        <v>11102.2</v>
      </c>
      <c r="E5" s="54">
        <v>7327.4520000000011</v>
      </c>
      <c r="F5" s="54">
        <v>5568.8635200000008</v>
      </c>
      <c r="G5" s="54">
        <v>707245.66704000009</v>
      </c>
      <c r="H5" s="92">
        <v>0.66</v>
      </c>
      <c r="I5" s="92">
        <v>0.50160000000000005</v>
      </c>
      <c r="J5" s="93">
        <v>63.703200000000002</v>
      </c>
    </row>
    <row r="6" spans="1:11">
      <c r="A6" s="52">
        <v>44289</v>
      </c>
      <c r="B6" s="53" t="s">
        <v>35</v>
      </c>
      <c r="C6" s="53" t="s">
        <v>21</v>
      </c>
      <c r="D6" s="54">
        <v>10851.7</v>
      </c>
      <c r="E6" s="54">
        <v>8789.8770000000004</v>
      </c>
      <c r="F6" s="54">
        <v>6328.7114400000009</v>
      </c>
      <c r="G6" s="54">
        <v>765774.08424000011</v>
      </c>
      <c r="H6" s="92">
        <v>0.80999999999999994</v>
      </c>
      <c r="I6" s="92">
        <v>0.58320000000000005</v>
      </c>
      <c r="J6" s="93">
        <v>70.5672</v>
      </c>
    </row>
    <row r="7" spans="1:11">
      <c r="A7" s="52">
        <v>44290</v>
      </c>
      <c r="B7" s="53" t="s">
        <v>35</v>
      </c>
      <c r="C7" s="53" t="s">
        <v>21</v>
      </c>
      <c r="D7" s="54">
        <v>13857.7</v>
      </c>
      <c r="E7" s="54">
        <v>9838.9670000000006</v>
      </c>
      <c r="F7" s="54">
        <v>6296.9388800000006</v>
      </c>
      <c r="G7" s="54">
        <v>730444.91008000006</v>
      </c>
      <c r="H7" s="92">
        <v>0.71</v>
      </c>
      <c r="I7" s="92">
        <v>0.45440000000000003</v>
      </c>
      <c r="J7" s="93">
        <v>52.7104</v>
      </c>
    </row>
    <row r="8" spans="1:11">
      <c r="A8" s="52">
        <v>44291</v>
      </c>
      <c r="B8" s="53" t="s">
        <v>35</v>
      </c>
      <c r="C8" s="53" t="s">
        <v>21</v>
      </c>
      <c r="D8" s="54">
        <v>10651.3</v>
      </c>
      <c r="E8" s="54">
        <v>7242.8839999999991</v>
      </c>
      <c r="F8" s="54">
        <v>5794.3071999999993</v>
      </c>
      <c r="G8" s="54">
        <v>521487.64799999993</v>
      </c>
      <c r="H8" s="92">
        <v>0.67999999999999994</v>
      </c>
      <c r="I8" s="92">
        <v>0.54399999999999993</v>
      </c>
      <c r="J8" s="93">
        <v>48.959999999999994</v>
      </c>
    </row>
    <row r="9" spans="1:11">
      <c r="A9" s="52">
        <v>44292</v>
      </c>
      <c r="B9" s="53" t="s">
        <v>35</v>
      </c>
      <c r="C9" s="53" t="s">
        <v>21</v>
      </c>
      <c r="D9" s="54">
        <v>14659.3</v>
      </c>
      <c r="E9" s="54">
        <v>12313.812</v>
      </c>
      <c r="F9" s="54">
        <v>6526.3203599999997</v>
      </c>
      <c r="G9" s="54">
        <v>613474.11384000001</v>
      </c>
      <c r="H9" s="92">
        <v>0.84000000000000008</v>
      </c>
      <c r="I9" s="92">
        <v>0.44519999999999998</v>
      </c>
      <c r="J9" s="93">
        <v>41.848800000000004</v>
      </c>
    </row>
    <row r="10" spans="1:11">
      <c r="A10" s="52">
        <v>44293</v>
      </c>
      <c r="B10" s="53" t="s">
        <v>35</v>
      </c>
      <c r="C10" s="53" t="s">
        <v>21</v>
      </c>
      <c r="D10" s="54">
        <v>14909.8</v>
      </c>
      <c r="E10" s="54">
        <v>9094.9779999999992</v>
      </c>
      <c r="F10" s="54">
        <v>6730.2837199999994</v>
      </c>
      <c r="G10" s="54">
        <v>1036463.6928799999</v>
      </c>
      <c r="H10" s="92">
        <v>0.61</v>
      </c>
      <c r="I10" s="92">
        <v>0.45139999999999997</v>
      </c>
      <c r="J10" s="93">
        <v>69.515599999999992</v>
      </c>
    </row>
    <row r="11" spans="1:11">
      <c r="A11" s="52">
        <v>44294</v>
      </c>
      <c r="B11" s="53" t="s">
        <v>35</v>
      </c>
      <c r="C11" s="53" t="s">
        <v>21</v>
      </c>
      <c r="D11" s="54">
        <v>14709.400000000001</v>
      </c>
      <c r="E11" s="54">
        <v>9119.8280000000013</v>
      </c>
      <c r="F11" s="54">
        <v>4012.7243200000003</v>
      </c>
      <c r="G11" s="54">
        <v>489552.36704000004</v>
      </c>
      <c r="H11" s="92">
        <v>0.62</v>
      </c>
      <c r="I11" s="92">
        <v>0.27279999999999999</v>
      </c>
      <c r="J11" s="93">
        <v>33.281599999999997</v>
      </c>
    </row>
    <row r="12" spans="1:11">
      <c r="A12" s="52">
        <v>44295</v>
      </c>
      <c r="B12" s="53" t="s">
        <v>35</v>
      </c>
      <c r="C12" s="53" t="s">
        <v>21</v>
      </c>
      <c r="D12" s="54">
        <v>12204.4</v>
      </c>
      <c r="E12" s="54">
        <v>10495.784</v>
      </c>
      <c r="F12" s="54">
        <v>5457.807679999999</v>
      </c>
      <c r="G12" s="54">
        <v>556696.38335999986</v>
      </c>
      <c r="H12" s="92">
        <v>0.86</v>
      </c>
      <c r="I12" s="92">
        <v>0.44719999999999993</v>
      </c>
      <c r="J12" s="93">
        <v>45.614399999999989</v>
      </c>
    </row>
    <row r="13" spans="1:11">
      <c r="A13" s="52">
        <v>44296</v>
      </c>
      <c r="B13" s="53" t="s">
        <v>35</v>
      </c>
      <c r="C13" s="53" t="s">
        <v>21</v>
      </c>
      <c r="D13" s="54">
        <v>11402.8</v>
      </c>
      <c r="E13" s="54">
        <v>9008.2119999999995</v>
      </c>
      <c r="F13" s="54">
        <v>7206.5695999999998</v>
      </c>
      <c r="G13" s="54">
        <v>879201.49119999993</v>
      </c>
      <c r="H13" s="92">
        <v>0.79</v>
      </c>
      <c r="I13" s="92">
        <v>0.63200000000000001</v>
      </c>
      <c r="J13" s="93">
        <v>77.103999999999999</v>
      </c>
    </row>
    <row r="14" spans="1:11">
      <c r="A14" s="52">
        <v>44297</v>
      </c>
      <c r="B14" s="53" t="s">
        <v>35</v>
      </c>
      <c r="C14" s="53" t="s">
        <v>21</v>
      </c>
      <c r="D14" s="54">
        <v>11603.2</v>
      </c>
      <c r="E14" s="54">
        <v>7077.9520000000011</v>
      </c>
      <c r="F14" s="54">
        <v>3468.1964800000005</v>
      </c>
      <c r="G14" s="54">
        <v>450865.54240000009</v>
      </c>
      <c r="H14" s="92">
        <v>0.6100000000000001</v>
      </c>
      <c r="I14" s="92">
        <v>0.2989</v>
      </c>
      <c r="J14" s="93">
        <v>38.857000000000006</v>
      </c>
    </row>
    <row r="15" spans="1:11">
      <c r="A15" s="52">
        <v>44298</v>
      </c>
      <c r="B15" s="53" t="s">
        <v>35</v>
      </c>
      <c r="C15" s="53" t="s">
        <v>21</v>
      </c>
      <c r="D15" s="54">
        <v>14509</v>
      </c>
      <c r="E15" s="54">
        <v>10591.57</v>
      </c>
      <c r="F15" s="54">
        <v>5613.5320999999994</v>
      </c>
      <c r="G15" s="54">
        <v>780280.96189999988</v>
      </c>
      <c r="H15" s="92">
        <v>0.73</v>
      </c>
      <c r="I15" s="92">
        <v>0.38689999999999997</v>
      </c>
      <c r="J15" s="93">
        <v>53.779099999999993</v>
      </c>
    </row>
    <row r="16" spans="1:11">
      <c r="A16" s="52">
        <v>44299</v>
      </c>
      <c r="B16" s="53" t="s">
        <v>35</v>
      </c>
      <c r="C16" s="53" t="s">
        <v>21</v>
      </c>
      <c r="D16" s="54">
        <v>14909.8</v>
      </c>
      <c r="E16" s="54">
        <v>11182.35</v>
      </c>
      <c r="F16" s="54">
        <v>4920.2340000000004</v>
      </c>
      <c r="G16" s="54">
        <v>511704.33600000001</v>
      </c>
      <c r="H16" s="92">
        <v>0.75000000000000011</v>
      </c>
      <c r="I16" s="92">
        <v>0.33</v>
      </c>
      <c r="J16" s="93">
        <v>34.32</v>
      </c>
    </row>
    <row r="17" spans="1:10">
      <c r="A17" s="52">
        <v>44300</v>
      </c>
      <c r="B17" s="53" t="s">
        <v>35</v>
      </c>
      <c r="C17" s="53" t="s">
        <v>21</v>
      </c>
      <c r="D17" s="54">
        <v>10050.1</v>
      </c>
      <c r="E17" s="54">
        <v>8944.5889999999999</v>
      </c>
      <c r="F17" s="54">
        <v>6529.54997</v>
      </c>
      <c r="G17" s="54">
        <v>803134.64630999998</v>
      </c>
      <c r="H17" s="92">
        <v>0.89</v>
      </c>
      <c r="I17" s="92">
        <v>0.64969999999999994</v>
      </c>
      <c r="J17" s="93">
        <v>79.9131</v>
      </c>
    </row>
    <row r="18" spans="1:10">
      <c r="A18" s="52">
        <v>44301</v>
      </c>
      <c r="B18" s="53" t="s">
        <v>35</v>
      </c>
      <c r="C18" s="53" t="s">
        <v>21</v>
      </c>
      <c r="D18" s="54">
        <v>14058.1</v>
      </c>
      <c r="E18" s="54">
        <v>9418.9270000000015</v>
      </c>
      <c r="F18" s="54">
        <v>4992.0313100000003</v>
      </c>
      <c r="G18" s="54">
        <v>678916.25816000008</v>
      </c>
      <c r="H18" s="92">
        <v>0.67</v>
      </c>
      <c r="I18" s="92">
        <v>0.35510000000000003</v>
      </c>
      <c r="J18" s="93">
        <v>48.293600000000005</v>
      </c>
    </row>
    <row r="19" spans="1:10">
      <c r="A19" s="52">
        <v>44302</v>
      </c>
      <c r="B19" s="53" t="s">
        <v>35</v>
      </c>
      <c r="C19" s="53" t="s">
        <v>21</v>
      </c>
      <c r="D19" s="54">
        <v>10801.6</v>
      </c>
      <c r="E19" s="54">
        <v>8965.3280000000013</v>
      </c>
      <c r="F19" s="54">
        <v>5558.5033600000015</v>
      </c>
      <c r="G19" s="54">
        <v>511382.30912000017</v>
      </c>
      <c r="H19" s="92">
        <v>0.83000000000000007</v>
      </c>
      <c r="I19" s="92">
        <v>0.51460000000000017</v>
      </c>
      <c r="J19" s="93">
        <v>47.343200000000017</v>
      </c>
    </row>
    <row r="20" spans="1:10">
      <c r="A20" s="52">
        <v>44303</v>
      </c>
      <c r="B20" s="53" t="s">
        <v>35</v>
      </c>
      <c r="C20" s="53" t="s">
        <v>21</v>
      </c>
      <c r="D20" s="54">
        <v>10300.6</v>
      </c>
      <c r="E20" s="54">
        <v>6283.366</v>
      </c>
      <c r="F20" s="54">
        <v>2639.0137199999999</v>
      </c>
      <c r="G20" s="54">
        <v>401130.08544</v>
      </c>
      <c r="H20" s="92">
        <v>0.61</v>
      </c>
      <c r="I20" s="92">
        <v>0.25619999999999998</v>
      </c>
      <c r="J20" s="93">
        <v>38.942399999999999</v>
      </c>
    </row>
    <row r="21" spans="1:10">
      <c r="A21" s="52">
        <v>44304</v>
      </c>
      <c r="B21" s="53" t="s">
        <v>35</v>
      </c>
      <c r="C21" s="53" t="s">
        <v>21</v>
      </c>
      <c r="D21" s="54">
        <v>14358.7</v>
      </c>
      <c r="E21" s="54">
        <v>9189.5680000000011</v>
      </c>
      <c r="F21" s="54">
        <v>7259.7587200000007</v>
      </c>
      <c r="G21" s="54">
        <v>907469.84000000008</v>
      </c>
      <c r="H21" s="92">
        <v>0.64</v>
      </c>
      <c r="I21" s="92">
        <v>0.50560000000000005</v>
      </c>
      <c r="J21" s="93">
        <v>63.2</v>
      </c>
    </row>
    <row r="22" spans="1:10">
      <c r="A22" s="52">
        <v>44305</v>
      </c>
      <c r="B22" s="53" t="s">
        <v>35</v>
      </c>
      <c r="C22" s="53" t="s">
        <v>21</v>
      </c>
      <c r="D22" s="54">
        <v>11252.5</v>
      </c>
      <c r="E22" s="54">
        <v>10014.725</v>
      </c>
      <c r="F22" s="54">
        <v>4706.9207500000002</v>
      </c>
      <c r="G22" s="54">
        <v>442450.55050000001</v>
      </c>
      <c r="H22" s="92">
        <v>0.89</v>
      </c>
      <c r="I22" s="92">
        <v>0.41830000000000001</v>
      </c>
      <c r="J22" s="93">
        <v>39.3202</v>
      </c>
    </row>
    <row r="23" spans="1:10">
      <c r="A23" s="52">
        <v>44306</v>
      </c>
      <c r="B23" s="53" t="s">
        <v>35</v>
      </c>
      <c r="C23" s="53" t="s">
        <v>21</v>
      </c>
      <c r="D23" s="54">
        <v>11352.7</v>
      </c>
      <c r="E23" s="54">
        <v>7492.7820000000011</v>
      </c>
      <c r="F23" s="54">
        <v>4645.5248400000009</v>
      </c>
      <c r="G23" s="54">
        <v>548171.93112000008</v>
      </c>
      <c r="H23" s="92">
        <v>0.66</v>
      </c>
      <c r="I23" s="92">
        <v>0.40920000000000006</v>
      </c>
      <c r="J23" s="93">
        <v>48.285600000000002</v>
      </c>
    </row>
    <row r="24" spans="1:10">
      <c r="A24" s="52">
        <v>44307</v>
      </c>
      <c r="B24" s="53" t="s">
        <v>35</v>
      </c>
      <c r="C24" s="53" t="s">
        <v>21</v>
      </c>
      <c r="D24" s="54">
        <v>12755.5</v>
      </c>
      <c r="E24" s="54">
        <v>9821.7350000000006</v>
      </c>
      <c r="F24" s="54">
        <v>4419.7807499999999</v>
      </c>
      <c r="G24" s="54">
        <v>605509.96274999995</v>
      </c>
      <c r="H24" s="92">
        <v>0.77</v>
      </c>
      <c r="I24" s="92">
        <v>0.34649999999999997</v>
      </c>
      <c r="J24" s="93">
        <v>47.470499999999994</v>
      </c>
    </row>
    <row r="25" spans="1:10">
      <c r="A25" s="52">
        <v>44308</v>
      </c>
      <c r="B25" s="53" t="s">
        <v>35</v>
      </c>
      <c r="C25" s="53" t="s">
        <v>21</v>
      </c>
      <c r="D25" s="54">
        <v>13056.1</v>
      </c>
      <c r="E25" s="54">
        <v>9922.6360000000004</v>
      </c>
      <c r="F25" s="54">
        <v>6350.48704</v>
      </c>
      <c r="G25" s="54">
        <v>850965.26335999998</v>
      </c>
      <c r="H25" s="92">
        <v>0.76</v>
      </c>
      <c r="I25" s="92">
        <v>0.4864</v>
      </c>
      <c r="J25" s="93">
        <v>65.177599999999998</v>
      </c>
    </row>
    <row r="26" spans="1:10">
      <c r="A26" s="52">
        <v>44309</v>
      </c>
      <c r="B26" s="53" t="s">
        <v>35</v>
      </c>
      <c r="C26" s="53" t="s">
        <v>21</v>
      </c>
      <c r="D26" s="54">
        <v>13306.6</v>
      </c>
      <c r="E26" s="54">
        <v>9181.5540000000001</v>
      </c>
      <c r="F26" s="54">
        <v>5784.3790200000003</v>
      </c>
      <c r="G26" s="54">
        <v>462750.32160000002</v>
      </c>
      <c r="H26" s="92">
        <v>0.69</v>
      </c>
      <c r="I26" s="92">
        <v>0.43470000000000003</v>
      </c>
      <c r="J26" s="93">
        <v>34.776000000000003</v>
      </c>
    </row>
    <row r="27" spans="1:10">
      <c r="A27" s="52">
        <v>44310</v>
      </c>
      <c r="B27" s="53" t="s">
        <v>35</v>
      </c>
      <c r="C27" s="53" t="s">
        <v>21</v>
      </c>
      <c r="D27" s="54">
        <v>13807.6</v>
      </c>
      <c r="E27" s="54">
        <v>11460.308000000001</v>
      </c>
      <c r="F27" s="54">
        <v>5157.1386000000002</v>
      </c>
      <c r="G27" s="54">
        <v>732313.68119999999</v>
      </c>
      <c r="H27" s="92">
        <v>0.83000000000000007</v>
      </c>
      <c r="I27" s="92">
        <v>0.3735</v>
      </c>
      <c r="J27" s="93">
        <v>53.036999999999999</v>
      </c>
    </row>
    <row r="28" spans="1:10">
      <c r="A28" s="52">
        <v>44311</v>
      </c>
      <c r="B28" s="53" t="s">
        <v>35</v>
      </c>
      <c r="C28" s="53" t="s">
        <v>21</v>
      </c>
      <c r="D28" s="54">
        <v>10751.5</v>
      </c>
      <c r="E28" s="54">
        <v>8493.6849999999995</v>
      </c>
      <c r="F28" s="54">
        <v>6794.9479999999994</v>
      </c>
      <c r="G28" s="54">
        <v>1046421.9919999999</v>
      </c>
      <c r="H28" s="92">
        <v>0.78999999999999992</v>
      </c>
      <c r="I28" s="92">
        <v>0.6319999999999999</v>
      </c>
      <c r="J28" s="93">
        <v>97.327999999999989</v>
      </c>
    </row>
    <row r="29" spans="1:10">
      <c r="A29" s="52">
        <v>44312</v>
      </c>
      <c r="B29" s="53" t="s">
        <v>35</v>
      </c>
      <c r="C29" s="53" t="s">
        <v>21</v>
      </c>
      <c r="D29" s="54">
        <v>13657.3</v>
      </c>
      <c r="E29" s="54">
        <v>9969.8289999999997</v>
      </c>
      <c r="F29" s="54">
        <v>7577.0700399999996</v>
      </c>
      <c r="G29" s="54">
        <v>985019.10519999999</v>
      </c>
      <c r="H29" s="92">
        <v>0.73</v>
      </c>
      <c r="I29" s="92">
        <v>0.55479999999999996</v>
      </c>
      <c r="J29" s="93">
        <v>72.124000000000009</v>
      </c>
    </row>
    <row r="30" spans="1:10">
      <c r="A30" s="52">
        <v>44313</v>
      </c>
      <c r="B30" s="53" t="s">
        <v>35</v>
      </c>
      <c r="C30" s="53" t="s">
        <v>21</v>
      </c>
      <c r="D30" s="54">
        <v>13206.4</v>
      </c>
      <c r="E30" s="54">
        <v>9112.4159999999993</v>
      </c>
      <c r="F30" s="54">
        <v>7289.9327999999987</v>
      </c>
      <c r="G30" s="54">
        <v>1049750.3231999998</v>
      </c>
      <c r="H30" s="92">
        <v>0.69</v>
      </c>
      <c r="I30" s="92">
        <v>0.55199999999999994</v>
      </c>
      <c r="J30" s="93">
        <v>79.487999999999985</v>
      </c>
    </row>
    <row r="31" spans="1:10">
      <c r="A31" s="52">
        <v>44314</v>
      </c>
      <c r="B31" s="53" t="s">
        <v>35</v>
      </c>
      <c r="C31" s="53" t="s">
        <v>21</v>
      </c>
      <c r="D31" s="54">
        <v>10050.1</v>
      </c>
      <c r="E31" s="54">
        <v>7035.07</v>
      </c>
      <c r="F31" s="54">
        <v>3587.8857000000003</v>
      </c>
      <c r="G31" s="54">
        <v>531007.08360000001</v>
      </c>
      <c r="H31" s="92">
        <v>0.7</v>
      </c>
      <c r="I31" s="92">
        <v>0.35700000000000004</v>
      </c>
      <c r="J31" s="93">
        <v>52.835999999999999</v>
      </c>
    </row>
    <row r="32" spans="1:10">
      <c r="A32" s="52">
        <v>44315</v>
      </c>
      <c r="B32" s="53" t="s">
        <v>35</v>
      </c>
      <c r="C32" s="53" t="s">
        <v>21</v>
      </c>
      <c r="D32" s="54">
        <v>10400.799999999999</v>
      </c>
      <c r="E32" s="54">
        <v>8424.6479999999992</v>
      </c>
      <c r="F32" s="54">
        <v>4802.0493599999991</v>
      </c>
      <c r="G32" s="54">
        <v>638672.56487999985</v>
      </c>
      <c r="H32" s="92">
        <v>0.80999999999999994</v>
      </c>
      <c r="I32" s="92">
        <v>0.46169999999999994</v>
      </c>
      <c r="J32" s="93">
        <v>61.406099999999988</v>
      </c>
    </row>
    <row r="33" spans="1:10">
      <c r="A33" s="52">
        <v>44316</v>
      </c>
      <c r="B33" s="53" t="s">
        <v>35</v>
      </c>
      <c r="C33" s="53" t="s">
        <v>21</v>
      </c>
      <c r="D33" s="54">
        <v>10551.1</v>
      </c>
      <c r="E33" s="54">
        <v>6541.6820000000007</v>
      </c>
      <c r="F33" s="54">
        <v>3336.2578200000003</v>
      </c>
      <c r="G33" s="54">
        <v>400350.93840000004</v>
      </c>
      <c r="H33" s="92">
        <v>0.62</v>
      </c>
      <c r="I33" s="92">
        <v>0.31620000000000004</v>
      </c>
      <c r="J33" s="93">
        <v>37.944000000000003</v>
      </c>
    </row>
    <row r="34" spans="1:10">
      <c r="A34" s="52">
        <v>44287</v>
      </c>
      <c r="B34" s="53" t="s">
        <v>35</v>
      </c>
      <c r="C34" s="53" t="s">
        <v>22</v>
      </c>
      <c r="D34" s="54">
        <v>14909.8</v>
      </c>
      <c r="E34" s="54">
        <v>9691.3700000000008</v>
      </c>
      <c r="F34" s="54">
        <v>4458.0302000000001</v>
      </c>
      <c r="G34" s="54">
        <v>365558.47639999999</v>
      </c>
      <c r="H34" s="92">
        <v>0.65000000000000013</v>
      </c>
      <c r="I34" s="92">
        <v>0.29900000000000004</v>
      </c>
      <c r="J34" s="93">
        <v>24.518000000000001</v>
      </c>
    </row>
    <row r="35" spans="1:10">
      <c r="A35" s="52">
        <v>44288</v>
      </c>
      <c r="B35" s="53" t="s">
        <v>35</v>
      </c>
      <c r="C35" s="53" t="s">
        <v>22</v>
      </c>
      <c r="D35" s="54">
        <v>14158.3</v>
      </c>
      <c r="E35" s="54">
        <v>9202.8950000000004</v>
      </c>
      <c r="F35" s="54">
        <v>3036.9553500000002</v>
      </c>
      <c r="G35" s="54">
        <v>209549.91915</v>
      </c>
      <c r="H35" s="92">
        <v>0.65</v>
      </c>
      <c r="I35" s="92">
        <v>0.21450000000000002</v>
      </c>
      <c r="J35" s="93">
        <v>14.800500000000001</v>
      </c>
    </row>
    <row r="36" spans="1:10">
      <c r="A36" s="52">
        <v>44289</v>
      </c>
      <c r="B36" s="53" t="s">
        <v>35</v>
      </c>
      <c r="C36" s="53" t="s">
        <v>22</v>
      </c>
      <c r="D36" s="54">
        <v>10150.299999999999</v>
      </c>
      <c r="E36" s="54">
        <v>7612.7250000000004</v>
      </c>
      <c r="F36" s="54">
        <v>3577.9807500000002</v>
      </c>
      <c r="G36" s="54">
        <v>246880.67175000001</v>
      </c>
      <c r="H36" s="92">
        <v>0.75000000000000011</v>
      </c>
      <c r="I36" s="92">
        <v>0.35250000000000004</v>
      </c>
      <c r="J36" s="93">
        <v>24.322500000000002</v>
      </c>
    </row>
    <row r="37" spans="1:10">
      <c r="A37" s="52">
        <v>44290</v>
      </c>
      <c r="B37" s="53" t="s">
        <v>35</v>
      </c>
      <c r="C37" s="53" t="s">
        <v>22</v>
      </c>
      <c r="D37" s="54">
        <v>11252.5</v>
      </c>
      <c r="E37" s="54">
        <v>5963.8249999999998</v>
      </c>
      <c r="F37" s="54">
        <v>2206.6152499999998</v>
      </c>
      <c r="G37" s="54">
        <v>258173.98424999998</v>
      </c>
      <c r="H37" s="92">
        <v>0.53</v>
      </c>
      <c r="I37" s="92">
        <v>0.1961</v>
      </c>
      <c r="J37" s="93">
        <v>22.9437</v>
      </c>
    </row>
    <row r="38" spans="1:10">
      <c r="A38" s="52">
        <v>44291</v>
      </c>
      <c r="B38" s="53" t="s">
        <v>35</v>
      </c>
      <c r="C38" s="53" t="s">
        <v>22</v>
      </c>
      <c r="D38" s="54">
        <v>14609.2</v>
      </c>
      <c r="E38" s="54">
        <v>9934.2560000000012</v>
      </c>
      <c r="F38" s="54">
        <v>4569.7577600000004</v>
      </c>
      <c r="G38" s="54">
        <v>434126.98720000003</v>
      </c>
      <c r="H38" s="92">
        <v>0.68</v>
      </c>
      <c r="I38" s="92">
        <v>0.31280000000000002</v>
      </c>
      <c r="J38" s="93">
        <v>29.716000000000001</v>
      </c>
    </row>
    <row r="39" spans="1:10">
      <c r="A39" s="52">
        <v>44292</v>
      </c>
      <c r="B39" s="53" t="s">
        <v>35</v>
      </c>
      <c r="C39" s="53" t="s">
        <v>22</v>
      </c>
      <c r="D39" s="54">
        <v>12054.1</v>
      </c>
      <c r="E39" s="54">
        <v>9040.5750000000007</v>
      </c>
      <c r="F39" s="54">
        <v>5062.7220000000007</v>
      </c>
      <c r="G39" s="54">
        <v>491084.03400000004</v>
      </c>
      <c r="H39" s="92">
        <v>0.75</v>
      </c>
      <c r="I39" s="92">
        <v>0.42000000000000004</v>
      </c>
      <c r="J39" s="93">
        <v>40.74</v>
      </c>
    </row>
    <row r="40" spans="1:10">
      <c r="A40" s="52">
        <v>44293</v>
      </c>
      <c r="B40" s="53" t="s">
        <v>35</v>
      </c>
      <c r="C40" s="53" t="s">
        <v>22</v>
      </c>
      <c r="D40" s="54">
        <v>11452.9</v>
      </c>
      <c r="E40" s="54">
        <v>8475.1460000000006</v>
      </c>
      <c r="F40" s="54">
        <v>4491.8273799999997</v>
      </c>
      <c r="G40" s="54">
        <v>458166.39275999996</v>
      </c>
      <c r="H40" s="92">
        <v>0.7400000000000001</v>
      </c>
      <c r="I40" s="92">
        <v>0.39219999999999999</v>
      </c>
      <c r="J40" s="93">
        <v>40.004399999999997</v>
      </c>
    </row>
    <row r="41" spans="1:10">
      <c r="A41" s="52">
        <v>44294</v>
      </c>
      <c r="B41" s="53" t="s">
        <v>35</v>
      </c>
      <c r="C41" s="53" t="s">
        <v>22</v>
      </c>
      <c r="D41" s="54">
        <v>12855.7</v>
      </c>
      <c r="E41" s="54">
        <v>7713.42</v>
      </c>
      <c r="F41" s="54">
        <v>3008.2338</v>
      </c>
      <c r="G41" s="54">
        <v>183502.26180000001</v>
      </c>
      <c r="H41" s="92">
        <v>0.6</v>
      </c>
      <c r="I41" s="92">
        <v>0.23399999999999999</v>
      </c>
      <c r="J41" s="93">
        <v>14.273999999999999</v>
      </c>
    </row>
    <row r="42" spans="1:10">
      <c r="A42" s="52">
        <v>44295</v>
      </c>
      <c r="B42" s="53" t="s">
        <v>35</v>
      </c>
      <c r="C42" s="53" t="s">
        <v>22</v>
      </c>
      <c r="D42" s="54">
        <v>15010</v>
      </c>
      <c r="E42" s="54">
        <v>10957.3</v>
      </c>
      <c r="F42" s="54">
        <v>3287.19</v>
      </c>
      <c r="G42" s="54">
        <v>210380.16</v>
      </c>
      <c r="H42" s="92">
        <v>0.73</v>
      </c>
      <c r="I42" s="92">
        <v>0.219</v>
      </c>
      <c r="J42" s="93">
        <v>14.016</v>
      </c>
    </row>
    <row r="43" spans="1:10">
      <c r="A43" s="52">
        <v>44296</v>
      </c>
      <c r="B43" s="53" t="s">
        <v>35</v>
      </c>
      <c r="C43" s="53" t="s">
        <v>22</v>
      </c>
      <c r="D43" s="54">
        <v>12905.8</v>
      </c>
      <c r="E43" s="54">
        <v>7614.4219999999996</v>
      </c>
      <c r="F43" s="54">
        <v>4340.2205400000003</v>
      </c>
      <c r="G43" s="54">
        <v>299475.21726</v>
      </c>
      <c r="H43" s="92">
        <v>0.59</v>
      </c>
      <c r="I43" s="92">
        <v>0.33630000000000004</v>
      </c>
      <c r="J43" s="93">
        <v>23.204700000000003</v>
      </c>
    </row>
    <row r="44" spans="1:10">
      <c r="A44" s="52">
        <v>44297</v>
      </c>
      <c r="B44" s="53" t="s">
        <v>35</v>
      </c>
      <c r="C44" s="53" t="s">
        <v>22</v>
      </c>
      <c r="D44" s="54">
        <v>14058.1</v>
      </c>
      <c r="E44" s="54">
        <v>7450.7930000000006</v>
      </c>
      <c r="F44" s="54">
        <v>3427.3647799999999</v>
      </c>
      <c r="G44" s="54">
        <v>287898.64152</v>
      </c>
      <c r="H44" s="92">
        <v>0.53</v>
      </c>
      <c r="I44" s="92">
        <v>0.24379999999999999</v>
      </c>
      <c r="J44" s="93">
        <v>20.479199999999999</v>
      </c>
    </row>
    <row r="45" spans="1:10">
      <c r="A45" s="52">
        <v>44298</v>
      </c>
      <c r="B45" s="53" t="s">
        <v>35</v>
      </c>
      <c r="C45" s="53" t="s">
        <v>22</v>
      </c>
      <c r="D45" s="54">
        <v>12354.7</v>
      </c>
      <c r="E45" s="54">
        <v>7536.3670000000011</v>
      </c>
      <c r="F45" s="54">
        <v>2637.7284500000005</v>
      </c>
      <c r="G45" s="54">
        <v>200467.36220000003</v>
      </c>
      <c r="H45" s="92">
        <v>0.6100000000000001</v>
      </c>
      <c r="I45" s="92">
        <v>0.21350000000000002</v>
      </c>
      <c r="J45" s="93">
        <v>16.226000000000003</v>
      </c>
    </row>
    <row r="46" spans="1:10">
      <c r="A46" s="52">
        <v>44299</v>
      </c>
      <c r="B46" s="53" t="s">
        <v>35</v>
      </c>
      <c r="C46" s="53" t="s">
        <v>22</v>
      </c>
      <c r="D46" s="54">
        <v>14659.3</v>
      </c>
      <c r="E46" s="54">
        <v>10408.102999999999</v>
      </c>
      <c r="F46" s="54">
        <v>5099.9704699999993</v>
      </c>
      <c r="G46" s="54">
        <v>402897.66712999996</v>
      </c>
      <c r="H46" s="92">
        <v>0.71</v>
      </c>
      <c r="I46" s="92">
        <v>0.34789999999999999</v>
      </c>
      <c r="J46" s="93">
        <v>27.484099999999998</v>
      </c>
    </row>
    <row r="47" spans="1:10">
      <c r="A47" s="52">
        <v>44300</v>
      </c>
      <c r="B47" s="53" t="s">
        <v>35</v>
      </c>
      <c r="C47" s="53" t="s">
        <v>22</v>
      </c>
      <c r="D47" s="54">
        <v>13456.9</v>
      </c>
      <c r="E47" s="54">
        <v>9688.9679999999989</v>
      </c>
      <c r="F47" s="54">
        <v>4360.0355999999992</v>
      </c>
      <c r="G47" s="54">
        <v>457803.7379999999</v>
      </c>
      <c r="H47" s="92">
        <v>0.72</v>
      </c>
      <c r="I47" s="92">
        <v>0.32399999999999995</v>
      </c>
      <c r="J47" s="93">
        <v>34.019999999999996</v>
      </c>
    </row>
    <row r="48" spans="1:10">
      <c r="A48" s="52">
        <v>44301</v>
      </c>
      <c r="B48" s="53" t="s">
        <v>35</v>
      </c>
      <c r="C48" s="53" t="s">
        <v>22</v>
      </c>
      <c r="D48" s="54">
        <v>12004</v>
      </c>
      <c r="E48" s="54">
        <v>8642.8799999999992</v>
      </c>
      <c r="F48" s="54">
        <v>3025.0079999999998</v>
      </c>
      <c r="G48" s="54">
        <v>329725.87199999997</v>
      </c>
      <c r="H48" s="92">
        <v>0.72</v>
      </c>
      <c r="I48" s="92">
        <v>0.252</v>
      </c>
      <c r="J48" s="93">
        <v>27.467999999999996</v>
      </c>
    </row>
    <row r="49" spans="1:10">
      <c r="A49" s="52">
        <v>44302</v>
      </c>
      <c r="B49" s="53" t="s">
        <v>35</v>
      </c>
      <c r="C49" s="53" t="s">
        <v>22</v>
      </c>
      <c r="D49" s="54">
        <v>12154.3</v>
      </c>
      <c r="E49" s="54">
        <v>6441.7789999999986</v>
      </c>
      <c r="F49" s="54">
        <v>3220.8894999999993</v>
      </c>
      <c r="G49" s="54">
        <v>370402.29249999992</v>
      </c>
      <c r="H49" s="92">
        <v>0.52999999999999992</v>
      </c>
      <c r="I49" s="92">
        <v>0.26499999999999996</v>
      </c>
      <c r="J49" s="93">
        <v>30.474999999999994</v>
      </c>
    </row>
    <row r="50" spans="1:10">
      <c r="A50" s="52">
        <v>44303</v>
      </c>
      <c r="B50" s="53" t="s">
        <v>35</v>
      </c>
      <c r="C50" s="53" t="s">
        <v>22</v>
      </c>
      <c r="D50" s="54">
        <v>14959.900000000001</v>
      </c>
      <c r="E50" s="54">
        <v>8826.3410000000003</v>
      </c>
      <c r="F50" s="54">
        <v>3265.7461700000003</v>
      </c>
      <c r="G50" s="54">
        <v>287385.66296000005</v>
      </c>
      <c r="H50" s="92">
        <v>0.59</v>
      </c>
      <c r="I50" s="92">
        <v>0.21829999999999999</v>
      </c>
      <c r="J50" s="93">
        <v>19.2104</v>
      </c>
    </row>
    <row r="51" spans="1:10">
      <c r="A51" s="52">
        <v>44304</v>
      </c>
      <c r="B51" s="53" t="s">
        <v>35</v>
      </c>
      <c r="C51" s="53" t="s">
        <v>22</v>
      </c>
      <c r="D51" s="54">
        <v>10400.799999999999</v>
      </c>
      <c r="E51" s="54">
        <v>8112.6239999999989</v>
      </c>
      <c r="F51" s="54">
        <v>4705.3219199999994</v>
      </c>
      <c r="G51" s="54">
        <v>315256.56863999995</v>
      </c>
      <c r="H51" s="92">
        <v>0.77999999999999992</v>
      </c>
      <c r="I51" s="92">
        <v>0.45239999999999997</v>
      </c>
      <c r="J51" s="93">
        <v>30.310799999999997</v>
      </c>
    </row>
    <row r="52" spans="1:10">
      <c r="A52" s="52">
        <v>44305</v>
      </c>
      <c r="B52" s="53" t="s">
        <v>35</v>
      </c>
      <c r="C52" s="53" t="s">
        <v>22</v>
      </c>
      <c r="D52" s="54">
        <v>10551.1</v>
      </c>
      <c r="E52" s="54">
        <v>7596.7920000000004</v>
      </c>
      <c r="F52" s="54">
        <v>3570.4922400000005</v>
      </c>
      <c r="G52" s="54">
        <v>446311.53000000009</v>
      </c>
      <c r="H52" s="92">
        <v>0.72</v>
      </c>
      <c r="I52" s="92">
        <v>0.33840000000000003</v>
      </c>
      <c r="J52" s="93">
        <v>42.300000000000004</v>
      </c>
    </row>
    <row r="53" spans="1:10">
      <c r="A53" s="52">
        <v>44306</v>
      </c>
      <c r="B53" s="53" t="s">
        <v>35</v>
      </c>
      <c r="C53" s="53" t="s">
        <v>22</v>
      </c>
      <c r="D53" s="54">
        <v>14609.2</v>
      </c>
      <c r="E53" s="54">
        <v>9495.98</v>
      </c>
      <c r="F53" s="54">
        <v>3893.3517999999999</v>
      </c>
      <c r="G53" s="54">
        <v>346508.31020000001</v>
      </c>
      <c r="H53" s="92">
        <v>0.64999999999999991</v>
      </c>
      <c r="I53" s="92">
        <v>0.26649999999999996</v>
      </c>
      <c r="J53" s="93">
        <v>23.718499999999999</v>
      </c>
    </row>
    <row r="54" spans="1:10">
      <c r="A54" s="52">
        <v>44307</v>
      </c>
      <c r="B54" s="53" t="s">
        <v>35</v>
      </c>
      <c r="C54" s="53" t="s">
        <v>22</v>
      </c>
      <c r="D54" s="54">
        <v>11953.9</v>
      </c>
      <c r="E54" s="54">
        <v>8009.1129999999994</v>
      </c>
      <c r="F54" s="54">
        <v>2562.9161599999998</v>
      </c>
      <c r="G54" s="54">
        <v>261417.44831999997</v>
      </c>
      <c r="H54" s="92">
        <v>0.66999999999999993</v>
      </c>
      <c r="I54" s="92">
        <v>0.21439999999999998</v>
      </c>
      <c r="J54" s="93">
        <v>21.868799999999997</v>
      </c>
    </row>
    <row r="55" spans="1:10">
      <c r="A55" s="52">
        <v>44308</v>
      </c>
      <c r="B55" s="53" t="s">
        <v>35</v>
      </c>
      <c r="C55" s="53" t="s">
        <v>22</v>
      </c>
      <c r="D55" s="54">
        <v>13056.1</v>
      </c>
      <c r="E55" s="54">
        <v>7572.5380000000005</v>
      </c>
      <c r="F55" s="54">
        <v>4164.8959000000004</v>
      </c>
      <c r="G55" s="54">
        <v>537271.57110000006</v>
      </c>
      <c r="H55" s="92">
        <v>0.58000000000000007</v>
      </c>
      <c r="I55" s="92">
        <v>0.31900000000000001</v>
      </c>
      <c r="J55" s="93">
        <v>41.151000000000003</v>
      </c>
    </row>
    <row r="56" spans="1:10">
      <c r="A56" s="52">
        <v>44309</v>
      </c>
      <c r="B56" s="53" t="s">
        <v>35</v>
      </c>
      <c r="C56" s="53" t="s">
        <v>22</v>
      </c>
      <c r="D56" s="54">
        <v>14408.8</v>
      </c>
      <c r="E56" s="54">
        <v>10086.16</v>
      </c>
      <c r="F56" s="54">
        <v>5749.1112000000003</v>
      </c>
      <c r="G56" s="54">
        <v>402437.78400000004</v>
      </c>
      <c r="H56" s="92">
        <v>0.70000000000000007</v>
      </c>
      <c r="I56" s="92">
        <v>0.39900000000000002</v>
      </c>
      <c r="J56" s="93">
        <v>27.930000000000003</v>
      </c>
    </row>
    <row r="57" spans="1:10">
      <c r="A57" s="52">
        <v>44310</v>
      </c>
      <c r="B57" s="53" t="s">
        <v>35</v>
      </c>
      <c r="C57" s="53" t="s">
        <v>22</v>
      </c>
      <c r="D57" s="54">
        <v>12655.3</v>
      </c>
      <c r="E57" s="54">
        <v>9618.0279999999984</v>
      </c>
      <c r="F57" s="54">
        <v>5193.7351199999994</v>
      </c>
      <c r="G57" s="54">
        <v>373948.92863999994</v>
      </c>
      <c r="H57" s="92">
        <v>0.7599999999999999</v>
      </c>
      <c r="I57" s="92">
        <v>0.41039999999999999</v>
      </c>
      <c r="J57" s="93">
        <v>29.548799999999996</v>
      </c>
    </row>
    <row r="58" spans="1:10">
      <c r="A58" s="52">
        <v>44311</v>
      </c>
      <c r="B58" s="53" t="s">
        <v>35</v>
      </c>
      <c r="C58" s="53" t="s">
        <v>22</v>
      </c>
      <c r="D58" s="54">
        <v>12104.2</v>
      </c>
      <c r="E58" s="54">
        <v>8351.898000000001</v>
      </c>
      <c r="F58" s="54">
        <v>3424.2781800000002</v>
      </c>
      <c r="G58" s="54">
        <v>249972.30714000002</v>
      </c>
      <c r="H58" s="92">
        <v>0.69000000000000006</v>
      </c>
      <c r="I58" s="92">
        <v>0.28289999999999998</v>
      </c>
      <c r="J58" s="93">
        <v>20.651700000000002</v>
      </c>
    </row>
    <row r="59" spans="1:10">
      <c r="A59" s="52">
        <v>44312</v>
      </c>
      <c r="B59" s="53" t="s">
        <v>35</v>
      </c>
      <c r="C59" s="53" t="s">
        <v>22</v>
      </c>
      <c r="D59" s="54">
        <v>13456.9</v>
      </c>
      <c r="E59" s="54">
        <v>9285.2610000000004</v>
      </c>
      <c r="F59" s="54">
        <v>5385.4513800000004</v>
      </c>
      <c r="G59" s="54">
        <v>339283.43694000004</v>
      </c>
      <c r="H59" s="92">
        <v>0.69000000000000006</v>
      </c>
      <c r="I59" s="92">
        <v>0.40020000000000006</v>
      </c>
      <c r="J59" s="93">
        <v>25.212600000000005</v>
      </c>
    </row>
    <row r="60" spans="1:10">
      <c r="A60" s="52">
        <v>44313</v>
      </c>
      <c r="B60" s="53" t="s">
        <v>35</v>
      </c>
      <c r="C60" s="53" t="s">
        <v>22</v>
      </c>
      <c r="D60" s="54">
        <v>11703.4</v>
      </c>
      <c r="E60" s="54">
        <v>7607.21</v>
      </c>
      <c r="F60" s="54">
        <v>3499.3165999999997</v>
      </c>
      <c r="G60" s="54">
        <v>349931.66</v>
      </c>
      <c r="H60" s="92">
        <v>0.65</v>
      </c>
      <c r="I60" s="92">
        <v>0.29899999999999999</v>
      </c>
      <c r="J60" s="93">
        <v>29.9</v>
      </c>
    </row>
    <row r="61" spans="1:10">
      <c r="A61" s="52">
        <v>44314</v>
      </c>
      <c r="B61" s="53" t="s">
        <v>35</v>
      </c>
      <c r="C61" s="53" t="s">
        <v>22</v>
      </c>
      <c r="D61" s="54">
        <v>11803.6</v>
      </c>
      <c r="E61" s="54">
        <v>7082.16</v>
      </c>
      <c r="F61" s="54">
        <v>2832.864</v>
      </c>
      <c r="G61" s="54">
        <v>339943.67999999999</v>
      </c>
      <c r="H61" s="92">
        <v>0.6</v>
      </c>
      <c r="I61" s="92">
        <v>0.24</v>
      </c>
      <c r="J61" s="93">
        <v>28.799999999999997</v>
      </c>
    </row>
    <row r="62" spans="1:10">
      <c r="A62" s="52">
        <v>44315</v>
      </c>
      <c r="B62" s="53" t="s">
        <v>35</v>
      </c>
      <c r="C62" s="53" t="s">
        <v>22</v>
      </c>
      <c r="D62" s="54">
        <v>12855.7</v>
      </c>
      <c r="E62" s="54">
        <v>9127.5470000000005</v>
      </c>
      <c r="F62" s="54">
        <v>4746.3244400000003</v>
      </c>
      <c r="G62" s="54">
        <v>289525.79084000003</v>
      </c>
      <c r="H62" s="92">
        <v>0.71</v>
      </c>
      <c r="I62" s="92">
        <v>0.36920000000000003</v>
      </c>
      <c r="J62" s="93">
        <v>22.5212</v>
      </c>
    </row>
    <row r="63" spans="1:10">
      <c r="A63" s="52">
        <v>44316</v>
      </c>
      <c r="B63" s="53" t="s">
        <v>35</v>
      </c>
      <c r="C63" s="53" t="s">
        <v>22</v>
      </c>
      <c r="D63" s="54">
        <v>14258.5</v>
      </c>
      <c r="E63" s="54">
        <v>10693.875</v>
      </c>
      <c r="F63" s="54">
        <v>4705.3050000000003</v>
      </c>
      <c r="G63" s="54">
        <v>287023.60500000004</v>
      </c>
      <c r="H63" s="92">
        <v>0.75</v>
      </c>
      <c r="I63" s="92">
        <v>0.33</v>
      </c>
      <c r="J63" s="93">
        <v>20.130000000000003</v>
      </c>
    </row>
    <row r="64" spans="1:10">
      <c r="A64" s="52">
        <v>44287</v>
      </c>
      <c r="B64" s="53" t="s">
        <v>37</v>
      </c>
      <c r="C64" s="53" t="s">
        <v>21</v>
      </c>
      <c r="D64" s="54">
        <v>11352.7</v>
      </c>
      <c r="E64" s="54">
        <v>8855.1060000000016</v>
      </c>
      <c r="F64" s="54">
        <v>6552.7784400000019</v>
      </c>
      <c r="G64" s="54">
        <v>556986.16740000015</v>
      </c>
      <c r="H64" s="92">
        <v>0.78000000000000014</v>
      </c>
      <c r="I64" s="92">
        <v>0.57720000000000016</v>
      </c>
      <c r="J64" s="93">
        <v>49.062000000000012</v>
      </c>
    </row>
    <row r="65" spans="1:10">
      <c r="A65" s="52">
        <v>44288</v>
      </c>
      <c r="B65" s="53" t="s">
        <v>37</v>
      </c>
      <c r="C65" s="53" t="s">
        <v>21</v>
      </c>
      <c r="D65" s="54">
        <v>13907.8</v>
      </c>
      <c r="E65" s="54">
        <v>11404.395999999999</v>
      </c>
      <c r="F65" s="54">
        <v>7869.0332399999988</v>
      </c>
      <c r="G65" s="54">
        <v>802641.39047999983</v>
      </c>
      <c r="H65" s="92">
        <v>0.82</v>
      </c>
      <c r="I65" s="92">
        <v>0.56579999999999997</v>
      </c>
      <c r="J65" s="93">
        <v>57.71159999999999</v>
      </c>
    </row>
    <row r="66" spans="1:10">
      <c r="A66" s="52">
        <v>44289</v>
      </c>
      <c r="B66" s="53" t="s">
        <v>37</v>
      </c>
      <c r="C66" s="53" t="s">
        <v>21</v>
      </c>
      <c r="D66" s="54">
        <v>11302.6</v>
      </c>
      <c r="E66" s="54">
        <v>7459.7159999999994</v>
      </c>
      <c r="F66" s="54">
        <v>4625.0239199999996</v>
      </c>
      <c r="G66" s="54">
        <v>420877.17671999999</v>
      </c>
      <c r="H66" s="92">
        <v>0.65999999999999992</v>
      </c>
      <c r="I66" s="92">
        <v>0.40919999999999995</v>
      </c>
      <c r="J66" s="93">
        <v>37.237199999999994</v>
      </c>
    </row>
    <row r="67" spans="1:10">
      <c r="A67" s="52">
        <v>44290</v>
      </c>
      <c r="B67" s="53" t="s">
        <v>37</v>
      </c>
      <c r="C67" s="53" t="s">
        <v>21</v>
      </c>
      <c r="D67" s="54">
        <v>15010</v>
      </c>
      <c r="E67" s="54">
        <v>10056.700000000001</v>
      </c>
      <c r="F67" s="54">
        <v>4927.7830000000004</v>
      </c>
      <c r="G67" s="54">
        <v>300594.76300000004</v>
      </c>
      <c r="H67" s="92">
        <v>0.67</v>
      </c>
      <c r="I67" s="92">
        <v>0.32830000000000004</v>
      </c>
      <c r="J67" s="93">
        <v>20.026300000000003</v>
      </c>
    </row>
    <row r="68" spans="1:10">
      <c r="A68" s="52">
        <v>44291</v>
      </c>
      <c r="B68" s="53" t="s">
        <v>37</v>
      </c>
      <c r="C68" s="53" t="s">
        <v>21</v>
      </c>
      <c r="D68" s="54">
        <v>13056.1</v>
      </c>
      <c r="E68" s="54">
        <v>8617.0259999999998</v>
      </c>
      <c r="F68" s="54">
        <v>3963.83196</v>
      </c>
      <c r="G68" s="54">
        <v>285395.90111999999</v>
      </c>
      <c r="H68" s="92">
        <v>0.65999999999999992</v>
      </c>
      <c r="I68" s="92">
        <v>0.30359999999999998</v>
      </c>
      <c r="J68" s="93">
        <v>21.859199999999998</v>
      </c>
    </row>
    <row r="69" spans="1:10">
      <c r="A69" s="52">
        <v>44292</v>
      </c>
      <c r="B69" s="53" t="s">
        <v>37</v>
      </c>
      <c r="C69" s="53" t="s">
        <v>21</v>
      </c>
      <c r="D69" s="54">
        <v>14208.400000000001</v>
      </c>
      <c r="E69" s="54">
        <v>11650.888000000001</v>
      </c>
      <c r="F69" s="54">
        <v>5941.9528800000007</v>
      </c>
      <c r="G69" s="54">
        <v>600137.24088000006</v>
      </c>
      <c r="H69" s="92">
        <v>0.82</v>
      </c>
      <c r="I69" s="92">
        <v>0.41820000000000002</v>
      </c>
      <c r="J69" s="93">
        <v>42.238199999999999</v>
      </c>
    </row>
    <row r="70" spans="1:10">
      <c r="A70" s="52">
        <v>44293</v>
      </c>
      <c r="B70" s="53" t="s">
        <v>37</v>
      </c>
      <c r="C70" s="53" t="s">
        <v>21</v>
      </c>
      <c r="D70" s="54">
        <v>10701.4</v>
      </c>
      <c r="E70" s="54">
        <v>7919.0360000000001</v>
      </c>
      <c r="F70" s="54">
        <v>3563.5661999999998</v>
      </c>
      <c r="G70" s="54">
        <v>367047.3186</v>
      </c>
      <c r="H70" s="92">
        <v>0.74</v>
      </c>
      <c r="I70" s="92">
        <v>0.33299999999999996</v>
      </c>
      <c r="J70" s="93">
        <v>34.298999999999999</v>
      </c>
    </row>
    <row r="71" spans="1:10">
      <c r="A71" s="52">
        <v>44294</v>
      </c>
      <c r="B71" s="53" t="s">
        <v>37</v>
      </c>
      <c r="C71" s="53" t="s">
        <v>21</v>
      </c>
      <c r="D71" s="54">
        <v>11152.3</v>
      </c>
      <c r="E71" s="54">
        <v>7695.0869999999995</v>
      </c>
      <c r="F71" s="54">
        <v>5309.6100299999998</v>
      </c>
      <c r="G71" s="54">
        <v>403530.36228</v>
      </c>
      <c r="H71" s="92">
        <v>0.69000000000000006</v>
      </c>
      <c r="I71" s="92">
        <v>0.47610000000000002</v>
      </c>
      <c r="J71" s="93">
        <v>36.183600000000006</v>
      </c>
    </row>
    <row r="72" spans="1:10">
      <c r="A72" s="52">
        <v>44295</v>
      </c>
      <c r="B72" s="53" t="s">
        <v>37</v>
      </c>
      <c r="C72" s="53" t="s">
        <v>21</v>
      </c>
      <c r="D72" s="54">
        <v>14108.2</v>
      </c>
      <c r="E72" s="54">
        <v>10298.986000000001</v>
      </c>
      <c r="F72" s="54">
        <v>6900.3206200000004</v>
      </c>
      <c r="G72" s="54">
        <v>800437.19192000001</v>
      </c>
      <c r="H72" s="92">
        <v>0.73</v>
      </c>
      <c r="I72" s="92">
        <v>0.48909999999999998</v>
      </c>
      <c r="J72" s="93">
        <v>56.735599999999998</v>
      </c>
    </row>
    <row r="73" spans="1:10">
      <c r="A73" s="52">
        <v>44296</v>
      </c>
      <c r="B73" s="53" t="s">
        <v>37</v>
      </c>
      <c r="C73" s="53" t="s">
        <v>21</v>
      </c>
      <c r="D73" s="54">
        <v>14909.8</v>
      </c>
      <c r="E73" s="54">
        <v>9989.5659999999989</v>
      </c>
      <c r="F73" s="54">
        <v>6792.9048799999991</v>
      </c>
      <c r="G73" s="54">
        <v>638533.05871999997</v>
      </c>
      <c r="H73" s="92">
        <v>0.66999999999999993</v>
      </c>
      <c r="I73" s="92">
        <v>0.45559999999999995</v>
      </c>
      <c r="J73" s="93">
        <v>42.8264</v>
      </c>
    </row>
    <row r="74" spans="1:10">
      <c r="A74" s="52">
        <v>44297</v>
      </c>
      <c r="B74" s="53" t="s">
        <v>37</v>
      </c>
      <c r="C74" s="53" t="s">
        <v>21</v>
      </c>
      <c r="D74" s="54">
        <v>13006</v>
      </c>
      <c r="E74" s="54">
        <v>8714.02</v>
      </c>
      <c r="F74" s="54">
        <v>6709.7954</v>
      </c>
      <c r="G74" s="54">
        <v>798465.65260000003</v>
      </c>
      <c r="H74" s="92">
        <v>0.67</v>
      </c>
      <c r="I74" s="92">
        <v>0.51590000000000003</v>
      </c>
      <c r="J74" s="93">
        <v>61.392099999999999</v>
      </c>
    </row>
    <row r="75" spans="1:10">
      <c r="A75" s="52">
        <v>44298</v>
      </c>
      <c r="B75" s="53" t="s">
        <v>37</v>
      </c>
      <c r="C75" s="53" t="s">
        <v>21</v>
      </c>
      <c r="D75" s="54">
        <v>10150.299999999999</v>
      </c>
      <c r="E75" s="54">
        <v>7105.21</v>
      </c>
      <c r="F75" s="54">
        <v>4405.2302</v>
      </c>
      <c r="G75" s="54">
        <v>268719.04220000003</v>
      </c>
      <c r="H75" s="92">
        <v>0.70000000000000007</v>
      </c>
      <c r="I75" s="92">
        <v>0.43400000000000005</v>
      </c>
      <c r="J75" s="93">
        <v>26.474000000000004</v>
      </c>
    </row>
    <row r="76" spans="1:10">
      <c r="A76" s="52">
        <v>44299</v>
      </c>
      <c r="B76" s="53" t="s">
        <v>37</v>
      </c>
      <c r="C76" s="53" t="s">
        <v>21</v>
      </c>
      <c r="D76" s="54">
        <v>10851.7</v>
      </c>
      <c r="E76" s="54">
        <v>8355.8090000000011</v>
      </c>
      <c r="F76" s="54">
        <v>5347.7177600000005</v>
      </c>
      <c r="G76" s="54">
        <v>545467.21152000001</v>
      </c>
      <c r="H76" s="92">
        <v>0.77</v>
      </c>
      <c r="I76" s="92">
        <v>0.49280000000000002</v>
      </c>
      <c r="J76" s="93">
        <v>50.265599999999999</v>
      </c>
    </row>
    <row r="77" spans="1:10">
      <c r="A77" s="52">
        <v>44300</v>
      </c>
      <c r="B77" s="53" t="s">
        <v>37</v>
      </c>
      <c r="C77" s="53" t="s">
        <v>21</v>
      </c>
      <c r="D77" s="54">
        <v>11553.1</v>
      </c>
      <c r="E77" s="54">
        <v>8780.3559999999998</v>
      </c>
      <c r="F77" s="54">
        <v>5092.6064799999995</v>
      </c>
      <c r="G77" s="54">
        <v>555094.1063199999</v>
      </c>
      <c r="H77" s="92">
        <v>0.76</v>
      </c>
      <c r="I77" s="92">
        <v>0.44079999999999991</v>
      </c>
      <c r="J77" s="93">
        <v>48.047199999999989</v>
      </c>
    </row>
    <row r="78" spans="1:10">
      <c r="A78" s="52">
        <v>44301</v>
      </c>
      <c r="B78" s="53" t="s">
        <v>37</v>
      </c>
      <c r="C78" s="53" t="s">
        <v>21</v>
      </c>
      <c r="D78" s="54">
        <v>10200.4</v>
      </c>
      <c r="E78" s="54">
        <v>7446.2919999999995</v>
      </c>
      <c r="F78" s="54">
        <v>5435.7931600000002</v>
      </c>
      <c r="G78" s="54">
        <v>418556.07332000002</v>
      </c>
      <c r="H78" s="92">
        <v>0.73</v>
      </c>
      <c r="I78" s="92">
        <v>0.53290000000000004</v>
      </c>
      <c r="J78" s="93">
        <v>41.033300000000004</v>
      </c>
    </row>
    <row r="79" spans="1:10">
      <c r="A79" s="52">
        <v>44302</v>
      </c>
      <c r="B79" s="53" t="s">
        <v>37</v>
      </c>
      <c r="C79" s="53" t="s">
        <v>21</v>
      </c>
      <c r="D79" s="54">
        <v>12505</v>
      </c>
      <c r="E79" s="54">
        <v>10504.2</v>
      </c>
      <c r="F79" s="54">
        <v>6302.52</v>
      </c>
      <c r="G79" s="54">
        <v>409663.80000000005</v>
      </c>
      <c r="H79" s="92">
        <v>0.84000000000000008</v>
      </c>
      <c r="I79" s="92">
        <v>0.504</v>
      </c>
      <c r="J79" s="93">
        <v>32.760000000000005</v>
      </c>
    </row>
    <row r="80" spans="1:10">
      <c r="A80" s="52">
        <v>44303</v>
      </c>
      <c r="B80" s="53" t="s">
        <v>37</v>
      </c>
      <c r="C80" s="53" t="s">
        <v>21</v>
      </c>
      <c r="D80" s="54">
        <v>14008</v>
      </c>
      <c r="E80" s="54">
        <v>11766.72</v>
      </c>
      <c r="F80" s="54">
        <v>9178.0415999999987</v>
      </c>
      <c r="G80" s="54">
        <v>697531.16159999988</v>
      </c>
      <c r="H80" s="92">
        <v>0.84</v>
      </c>
      <c r="I80" s="92">
        <v>0.65519999999999989</v>
      </c>
      <c r="J80" s="93">
        <v>49.795199999999994</v>
      </c>
    </row>
    <row r="81" spans="1:10">
      <c r="A81" s="52">
        <v>44304</v>
      </c>
      <c r="B81" s="53" t="s">
        <v>37</v>
      </c>
      <c r="C81" s="53" t="s">
        <v>21</v>
      </c>
      <c r="D81" s="54">
        <v>11452.9</v>
      </c>
      <c r="E81" s="54">
        <v>8246.0879999999997</v>
      </c>
      <c r="F81" s="54">
        <v>4452.8875200000002</v>
      </c>
      <c r="G81" s="54">
        <v>311702.12640000001</v>
      </c>
      <c r="H81" s="92">
        <v>0.72</v>
      </c>
      <c r="I81" s="92">
        <v>0.38880000000000003</v>
      </c>
      <c r="J81" s="93">
        <v>27.216000000000001</v>
      </c>
    </row>
    <row r="82" spans="1:10">
      <c r="A82" s="52">
        <v>44305</v>
      </c>
      <c r="B82" s="53" t="s">
        <v>37</v>
      </c>
      <c r="C82" s="53" t="s">
        <v>21</v>
      </c>
      <c r="D82" s="54">
        <v>12154.3</v>
      </c>
      <c r="E82" s="54">
        <v>10088.069</v>
      </c>
      <c r="F82" s="54">
        <v>7465.1710599999988</v>
      </c>
      <c r="G82" s="54">
        <v>694260.90857999993</v>
      </c>
      <c r="H82" s="92">
        <v>0.83</v>
      </c>
      <c r="I82" s="92">
        <v>0.61419999999999997</v>
      </c>
      <c r="J82" s="93">
        <v>57.120599999999996</v>
      </c>
    </row>
    <row r="83" spans="1:10">
      <c r="A83" s="52">
        <v>44306</v>
      </c>
      <c r="B83" s="53" t="s">
        <v>37</v>
      </c>
      <c r="C83" s="53" t="s">
        <v>21</v>
      </c>
      <c r="D83" s="54">
        <v>14258.5</v>
      </c>
      <c r="E83" s="54">
        <v>9980.9500000000007</v>
      </c>
      <c r="F83" s="54">
        <v>7086.4745000000003</v>
      </c>
      <c r="G83" s="54">
        <v>722820.39899999998</v>
      </c>
      <c r="H83" s="92">
        <v>0.70000000000000007</v>
      </c>
      <c r="I83" s="92">
        <v>0.497</v>
      </c>
      <c r="J83" s="93">
        <v>50.693999999999996</v>
      </c>
    </row>
    <row r="84" spans="1:10">
      <c r="A84" s="52">
        <v>44307</v>
      </c>
      <c r="B84" s="53" t="s">
        <v>37</v>
      </c>
      <c r="C84" s="53" t="s">
        <v>21</v>
      </c>
      <c r="D84" s="54">
        <v>11402.8</v>
      </c>
      <c r="E84" s="54">
        <v>7867.9319999999998</v>
      </c>
      <c r="F84" s="54">
        <v>3855.2866800000002</v>
      </c>
      <c r="G84" s="54">
        <v>393239.24136000004</v>
      </c>
      <c r="H84" s="92">
        <v>0.69000000000000006</v>
      </c>
      <c r="I84" s="92">
        <v>0.33810000000000001</v>
      </c>
      <c r="J84" s="93">
        <v>34.486200000000004</v>
      </c>
    </row>
    <row r="85" spans="1:10">
      <c r="A85" s="52">
        <v>44308</v>
      </c>
      <c r="B85" s="53" t="s">
        <v>37</v>
      </c>
      <c r="C85" s="53" t="s">
        <v>21</v>
      </c>
      <c r="D85" s="54">
        <v>13607.2</v>
      </c>
      <c r="E85" s="54">
        <v>9252.8960000000006</v>
      </c>
      <c r="F85" s="54">
        <v>6754.6140800000003</v>
      </c>
      <c r="G85" s="54">
        <v>526859.89824000001</v>
      </c>
      <c r="H85" s="92">
        <v>0.68</v>
      </c>
      <c r="I85" s="92">
        <v>0.49640000000000001</v>
      </c>
      <c r="J85" s="93">
        <v>38.719200000000001</v>
      </c>
    </row>
    <row r="86" spans="1:10">
      <c r="A86" s="52">
        <v>44309</v>
      </c>
      <c r="B86" s="53" t="s">
        <v>37</v>
      </c>
      <c r="C86" s="53" t="s">
        <v>21</v>
      </c>
      <c r="D86" s="54">
        <v>14609.2</v>
      </c>
      <c r="E86" s="54">
        <v>11541.268</v>
      </c>
      <c r="F86" s="54">
        <v>6001.4593599999998</v>
      </c>
      <c r="G86" s="54">
        <v>702170.74511999998</v>
      </c>
      <c r="H86" s="92">
        <v>0.78999999999999992</v>
      </c>
      <c r="I86" s="92">
        <v>0.41079999999999994</v>
      </c>
      <c r="J86" s="93">
        <v>48.063599999999994</v>
      </c>
    </row>
    <row r="87" spans="1:10">
      <c r="A87" s="52">
        <v>44310</v>
      </c>
      <c r="B87" s="53" t="s">
        <v>37</v>
      </c>
      <c r="C87" s="53" t="s">
        <v>21</v>
      </c>
      <c r="D87" s="54">
        <v>13907.8</v>
      </c>
      <c r="E87" s="54">
        <v>11126.24</v>
      </c>
      <c r="F87" s="54">
        <v>7677.105599999999</v>
      </c>
      <c r="G87" s="54">
        <v>913575.56639999989</v>
      </c>
      <c r="H87" s="92">
        <v>0.8</v>
      </c>
      <c r="I87" s="92">
        <v>0.55199999999999994</v>
      </c>
      <c r="J87" s="93">
        <v>65.688000000000002</v>
      </c>
    </row>
    <row r="88" spans="1:10">
      <c r="A88" s="52">
        <v>44311</v>
      </c>
      <c r="B88" s="53" t="s">
        <v>37</v>
      </c>
      <c r="C88" s="53" t="s">
        <v>21</v>
      </c>
      <c r="D88" s="54">
        <v>10300.6</v>
      </c>
      <c r="E88" s="54">
        <v>6798.3959999999997</v>
      </c>
      <c r="F88" s="54">
        <v>4486.9413599999998</v>
      </c>
      <c r="G88" s="54">
        <v>466641.90143999999</v>
      </c>
      <c r="H88" s="92">
        <v>0.65999999999999992</v>
      </c>
      <c r="I88" s="92">
        <v>0.43559999999999999</v>
      </c>
      <c r="J88" s="93">
        <v>45.302399999999999</v>
      </c>
    </row>
    <row r="89" spans="1:10">
      <c r="A89" s="52">
        <v>44312</v>
      </c>
      <c r="B89" s="53" t="s">
        <v>37</v>
      </c>
      <c r="C89" s="53" t="s">
        <v>21</v>
      </c>
      <c r="D89" s="54">
        <v>10350.700000000001</v>
      </c>
      <c r="E89" s="54">
        <v>7245.49</v>
      </c>
      <c r="F89" s="54">
        <v>4782.0234</v>
      </c>
      <c r="G89" s="54">
        <v>535586.62080000003</v>
      </c>
      <c r="H89" s="92">
        <v>0.7</v>
      </c>
      <c r="I89" s="92">
        <v>0.46199999999999997</v>
      </c>
      <c r="J89" s="93">
        <v>51.744</v>
      </c>
    </row>
    <row r="90" spans="1:10">
      <c r="A90" s="52">
        <v>44313</v>
      </c>
      <c r="B90" s="53" t="s">
        <v>37</v>
      </c>
      <c r="C90" s="53" t="s">
        <v>21</v>
      </c>
      <c r="D90" s="54">
        <v>11753.5</v>
      </c>
      <c r="E90" s="54">
        <v>9402.7999999999993</v>
      </c>
      <c r="F90" s="54">
        <v>4795.4279999999999</v>
      </c>
      <c r="G90" s="54">
        <v>292521.10800000001</v>
      </c>
      <c r="H90" s="92">
        <v>0.79999999999999993</v>
      </c>
      <c r="I90" s="92">
        <v>0.40799999999999997</v>
      </c>
      <c r="J90" s="93">
        <v>24.888000000000002</v>
      </c>
    </row>
    <row r="91" spans="1:10">
      <c r="A91" s="52">
        <v>44314</v>
      </c>
      <c r="B91" s="53" t="s">
        <v>37</v>
      </c>
      <c r="C91" s="53" t="s">
        <v>21</v>
      </c>
      <c r="D91" s="54">
        <v>13106.2</v>
      </c>
      <c r="E91" s="54">
        <v>10878.146000000001</v>
      </c>
      <c r="F91" s="54">
        <v>6418.1061400000008</v>
      </c>
      <c r="G91" s="54">
        <v>718827.88768000004</v>
      </c>
      <c r="H91" s="92">
        <v>0.83</v>
      </c>
      <c r="I91" s="92">
        <v>0.48970000000000002</v>
      </c>
      <c r="J91" s="93">
        <v>54.846400000000003</v>
      </c>
    </row>
    <row r="92" spans="1:10">
      <c r="A92" s="52">
        <v>44315</v>
      </c>
      <c r="B92" s="53" t="s">
        <v>37</v>
      </c>
      <c r="C92" s="53" t="s">
        <v>21</v>
      </c>
      <c r="D92" s="54">
        <v>10701.4</v>
      </c>
      <c r="E92" s="54">
        <v>8240.0779999999995</v>
      </c>
      <c r="F92" s="54">
        <v>6180.0585000000001</v>
      </c>
      <c r="G92" s="54">
        <v>698346.61050000007</v>
      </c>
      <c r="H92" s="92">
        <v>0.77</v>
      </c>
      <c r="I92" s="92">
        <v>0.57750000000000001</v>
      </c>
      <c r="J92" s="93">
        <v>65.257500000000007</v>
      </c>
    </row>
    <row r="93" spans="1:10">
      <c r="A93" s="52">
        <v>44316</v>
      </c>
      <c r="B93" s="53" t="s">
        <v>37</v>
      </c>
      <c r="C93" s="53" t="s">
        <v>21</v>
      </c>
      <c r="D93" s="54">
        <v>11503</v>
      </c>
      <c r="E93" s="54">
        <v>9087.3700000000008</v>
      </c>
      <c r="F93" s="54">
        <v>5179.8009000000002</v>
      </c>
      <c r="G93" s="54">
        <v>440283.07650000002</v>
      </c>
      <c r="H93" s="92">
        <v>0.79</v>
      </c>
      <c r="I93" s="92">
        <v>0.45030000000000003</v>
      </c>
      <c r="J93" s="93">
        <v>38.275500000000001</v>
      </c>
    </row>
    <row r="94" spans="1:10">
      <c r="A94" s="52">
        <v>44287</v>
      </c>
      <c r="B94" s="53" t="s">
        <v>37</v>
      </c>
      <c r="C94" s="53" t="s">
        <v>22</v>
      </c>
      <c r="D94" s="54">
        <v>13206.4</v>
      </c>
      <c r="E94" s="54">
        <v>9376.5439999999999</v>
      </c>
      <c r="F94" s="54">
        <v>5250.8646400000007</v>
      </c>
      <c r="G94" s="54">
        <v>383313.11872000003</v>
      </c>
      <c r="H94" s="92">
        <v>0.71</v>
      </c>
      <c r="I94" s="92">
        <v>0.39760000000000006</v>
      </c>
      <c r="J94" s="93">
        <v>29.024800000000003</v>
      </c>
    </row>
    <row r="95" spans="1:10">
      <c r="A95" s="52">
        <v>44288</v>
      </c>
      <c r="B95" s="53" t="s">
        <v>37</v>
      </c>
      <c r="C95" s="53" t="s">
        <v>22</v>
      </c>
      <c r="D95" s="54">
        <v>12154.3</v>
      </c>
      <c r="E95" s="54">
        <v>7171.0369999999994</v>
      </c>
      <c r="F95" s="54">
        <v>4087.4910899999995</v>
      </c>
      <c r="G95" s="54">
        <v>188024.59013999999</v>
      </c>
      <c r="H95" s="92">
        <v>0.59</v>
      </c>
      <c r="I95" s="92">
        <v>0.33629999999999999</v>
      </c>
      <c r="J95" s="93">
        <v>15.469799999999999</v>
      </c>
    </row>
    <row r="96" spans="1:10">
      <c r="A96" s="52">
        <v>44289</v>
      </c>
      <c r="B96" s="53" t="s">
        <v>37</v>
      </c>
      <c r="C96" s="53" t="s">
        <v>22</v>
      </c>
      <c r="D96" s="54">
        <v>13507</v>
      </c>
      <c r="E96" s="54">
        <v>11345.88</v>
      </c>
      <c r="F96" s="54">
        <v>5332.5635999999995</v>
      </c>
      <c r="G96" s="54">
        <v>410607.39719999995</v>
      </c>
      <c r="H96" s="92">
        <v>0.84</v>
      </c>
      <c r="I96" s="92">
        <v>0.39479999999999998</v>
      </c>
      <c r="J96" s="93">
        <v>30.399599999999996</v>
      </c>
    </row>
    <row r="97" spans="1:10">
      <c r="A97" s="52">
        <v>44290</v>
      </c>
      <c r="B97" s="53" t="s">
        <v>37</v>
      </c>
      <c r="C97" s="53" t="s">
        <v>22</v>
      </c>
      <c r="D97" s="54">
        <v>10400.799999999999</v>
      </c>
      <c r="E97" s="54">
        <v>7280.56</v>
      </c>
      <c r="F97" s="54">
        <v>4586.7528000000002</v>
      </c>
      <c r="G97" s="54">
        <v>298138.93200000003</v>
      </c>
      <c r="H97" s="92">
        <v>0.70000000000000007</v>
      </c>
      <c r="I97" s="92">
        <v>0.44100000000000006</v>
      </c>
      <c r="J97" s="93">
        <v>28.665000000000006</v>
      </c>
    </row>
    <row r="98" spans="1:10">
      <c r="A98" s="52">
        <v>44291</v>
      </c>
      <c r="B98" s="53" t="s">
        <v>37</v>
      </c>
      <c r="C98" s="53" t="s">
        <v>22</v>
      </c>
      <c r="D98" s="54">
        <v>14659.3</v>
      </c>
      <c r="E98" s="54">
        <v>8062.6149999999998</v>
      </c>
      <c r="F98" s="54">
        <v>4756.9428499999995</v>
      </c>
      <c r="G98" s="54">
        <v>356770.71374999994</v>
      </c>
      <c r="H98" s="92">
        <v>0.55000000000000004</v>
      </c>
      <c r="I98" s="92">
        <v>0.32449999999999996</v>
      </c>
      <c r="J98" s="93">
        <v>24.337499999999999</v>
      </c>
    </row>
    <row r="99" spans="1:10">
      <c r="A99" s="52">
        <v>44292</v>
      </c>
      <c r="B99" s="53" t="s">
        <v>37</v>
      </c>
      <c r="C99" s="53" t="s">
        <v>22</v>
      </c>
      <c r="D99" s="54">
        <v>14458.900000000001</v>
      </c>
      <c r="E99" s="54">
        <v>10988.764000000001</v>
      </c>
      <c r="F99" s="54">
        <v>6813.0336800000005</v>
      </c>
      <c r="G99" s="54">
        <v>347464.71768</v>
      </c>
      <c r="H99" s="92">
        <v>0.76</v>
      </c>
      <c r="I99" s="92">
        <v>0.47120000000000001</v>
      </c>
      <c r="J99" s="93">
        <v>24.031199999999998</v>
      </c>
    </row>
    <row r="100" spans="1:10">
      <c r="A100" s="52">
        <v>44293</v>
      </c>
      <c r="B100" s="53" t="s">
        <v>37</v>
      </c>
      <c r="C100" s="53" t="s">
        <v>22</v>
      </c>
      <c r="D100" s="54">
        <v>12755.5</v>
      </c>
      <c r="E100" s="54">
        <v>8801.2950000000001</v>
      </c>
      <c r="F100" s="54">
        <v>4488.6604499999994</v>
      </c>
      <c r="G100" s="54">
        <v>282785.60834999994</v>
      </c>
      <c r="H100" s="92">
        <v>0.69000000000000006</v>
      </c>
      <c r="I100" s="92">
        <v>0.35189999999999994</v>
      </c>
      <c r="J100" s="93">
        <v>22.169699999999995</v>
      </c>
    </row>
    <row r="101" spans="1:10">
      <c r="A101" s="52">
        <v>44294</v>
      </c>
      <c r="B101" s="53" t="s">
        <v>37</v>
      </c>
      <c r="C101" s="53" t="s">
        <v>22</v>
      </c>
      <c r="D101" s="54">
        <v>12154.3</v>
      </c>
      <c r="E101" s="54">
        <v>9966.5259999999998</v>
      </c>
      <c r="F101" s="54">
        <v>5680.9198199999992</v>
      </c>
      <c r="G101" s="54">
        <v>420388.06667999993</v>
      </c>
      <c r="H101" s="92">
        <v>0.82000000000000006</v>
      </c>
      <c r="I101" s="92">
        <v>0.46739999999999998</v>
      </c>
      <c r="J101" s="93">
        <v>34.587599999999995</v>
      </c>
    </row>
    <row r="102" spans="1:10">
      <c r="A102" s="52">
        <v>44295</v>
      </c>
      <c r="B102" s="53" t="s">
        <v>37</v>
      </c>
      <c r="C102" s="53" t="s">
        <v>22</v>
      </c>
      <c r="D102" s="54">
        <v>10801.6</v>
      </c>
      <c r="E102" s="54">
        <v>8425.2479999999996</v>
      </c>
      <c r="F102" s="54">
        <v>3201.5942399999999</v>
      </c>
      <c r="G102" s="54">
        <v>246522.75647999998</v>
      </c>
      <c r="H102" s="92">
        <v>0.77999999999999992</v>
      </c>
      <c r="I102" s="92">
        <v>0.2964</v>
      </c>
      <c r="J102" s="93">
        <v>22.822799999999997</v>
      </c>
    </row>
    <row r="103" spans="1:10">
      <c r="A103" s="52">
        <v>44296</v>
      </c>
      <c r="B103" s="53" t="s">
        <v>37</v>
      </c>
      <c r="C103" s="53" t="s">
        <v>22</v>
      </c>
      <c r="D103" s="54">
        <v>13657.3</v>
      </c>
      <c r="E103" s="54">
        <v>7921.2339999999995</v>
      </c>
      <c r="F103" s="54">
        <v>3406.1306199999999</v>
      </c>
      <c r="G103" s="54">
        <v>163494.26976</v>
      </c>
      <c r="H103" s="92">
        <v>0.57999999999999996</v>
      </c>
      <c r="I103" s="92">
        <v>0.24940000000000001</v>
      </c>
      <c r="J103" s="93">
        <v>11.9712</v>
      </c>
    </row>
    <row r="104" spans="1:10">
      <c r="A104" s="52">
        <v>44297</v>
      </c>
      <c r="B104" s="53" t="s">
        <v>37</v>
      </c>
      <c r="C104" s="53" t="s">
        <v>22</v>
      </c>
      <c r="D104" s="54">
        <v>10350.700000000001</v>
      </c>
      <c r="E104" s="54">
        <v>6727.9549999999999</v>
      </c>
      <c r="F104" s="54">
        <v>3834.93435</v>
      </c>
      <c r="G104" s="54">
        <v>341309.15714999998</v>
      </c>
      <c r="H104" s="92">
        <v>0.64999999999999991</v>
      </c>
      <c r="I104" s="92">
        <v>0.3705</v>
      </c>
      <c r="J104" s="93">
        <v>32.974499999999999</v>
      </c>
    </row>
    <row r="105" spans="1:10">
      <c r="A105" s="52">
        <v>44298</v>
      </c>
      <c r="B105" s="53" t="s">
        <v>37</v>
      </c>
      <c r="C105" s="53" t="s">
        <v>22</v>
      </c>
      <c r="D105" s="54">
        <v>10801.6</v>
      </c>
      <c r="E105" s="54">
        <v>7129.0559999999996</v>
      </c>
      <c r="F105" s="54">
        <v>2780.3318400000003</v>
      </c>
      <c r="G105" s="54">
        <v>208524.88800000004</v>
      </c>
      <c r="H105" s="92">
        <v>0.65999999999999992</v>
      </c>
      <c r="I105" s="92">
        <v>0.25740000000000002</v>
      </c>
      <c r="J105" s="93">
        <v>19.305000000000003</v>
      </c>
    </row>
    <row r="106" spans="1:10">
      <c r="A106" s="52">
        <v>44299</v>
      </c>
      <c r="B106" s="53" t="s">
        <v>37</v>
      </c>
      <c r="C106" s="53" t="s">
        <v>22</v>
      </c>
      <c r="D106" s="54">
        <v>10551.1</v>
      </c>
      <c r="E106" s="54">
        <v>8335.3690000000006</v>
      </c>
      <c r="F106" s="54">
        <v>3750.9160500000003</v>
      </c>
      <c r="G106" s="54">
        <v>266315.03955000004</v>
      </c>
      <c r="H106" s="92">
        <v>0.79</v>
      </c>
      <c r="I106" s="92">
        <v>0.35550000000000004</v>
      </c>
      <c r="J106" s="93">
        <v>25.240500000000004</v>
      </c>
    </row>
    <row r="107" spans="1:10">
      <c r="A107" s="52">
        <v>44300</v>
      </c>
      <c r="B107" s="53" t="s">
        <v>37</v>
      </c>
      <c r="C107" s="53" t="s">
        <v>22</v>
      </c>
      <c r="D107" s="54">
        <v>10851.7</v>
      </c>
      <c r="E107" s="54">
        <v>6185.4690000000001</v>
      </c>
      <c r="F107" s="54">
        <v>3834.9907799999996</v>
      </c>
      <c r="G107" s="54">
        <v>276119.33615999995</v>
      </c>
      <c r="H107" s="92">
        <v>0.56999999999999995</v>
      </c>
      <c r="I107" s="92">
        <v>0.35339999999999994</v>
      </c>
      <c r="J107" s="93">
        <v>25.444799999999994</v>
      </c>
    </row>
    <row r="108" spans="1:10">
      <c r="A108" s="52">
        <v>44301</v>
      </c>
      <c r="B108" s="53" t="s">
        <v>37</v>
      </c>
      <c r="C108" s="53" t="s">
        <v>22</v>
      </c>
      <c r="D108" s="54">
        <v>14408.8</v>
      </c>
      <c r="E108" s="54">
        <v>11959.303999999998</v>
      </c>
      <c r="F108" s="54">
        <v>5381.6867999999995</v>
      </c>
      <c r="G108" s="54">
        <v>252939.27959999998</v>
      </c>
      <c r="H108" s="92">
        <v>0.83</v>
      </c>
      <c r="I108" s="92">
        <v>0.3735</v>
      </c>
      <c r="J108" s="93">
        <v>17.554500000000001</v>
      </c>
    </row>
    <row r="109" spans="1:10">
      <c r="A109" s="52">
        <v>44302</v>
      </c>
      <c r="B109" s="53" t="s">
        <v>37</v>
      </c>
      <c r="C109" s="53" t="s">
        <v>22</v>
      </c>
      <c r="D109" s="54">
        <v>11503</v>
      </c>
      <c r="E109" s="54">
        <v>7361.92</v>
      </c>
      <c r="F109" s="54">
        <v>3092.0064000000002</v>
      </c>
      <c r="G109" s="54">
        <v>188612.3904</v>
      </c>
      <c r="H109" s="92">
        <v>0.64</v>
      </c>
      <c r="I109" s="92">
        <v>0.26880000000000004</v>
      </c>
      <c r="J109" s="93">
        <v>16.396799999999999</v>
      </c>
    </row>
    <row r="110" spans="1:10">
      <c r="A110" s="52">
        <v>44303</v>
      </c>
      <c r="B110" s="53" t="s">
        <v>37</v>
      </c>
      <c r="C110" s="53" t="s">
        <v>22</v>
      </c>
      <c r="D110" s="54">
        <v>11352.7</v>
      </c>
      <c r="E110" s="54">
        <v>8060.4170000000004</v>
      </c>
      <c r="F110" s="54">
        <v>4997.4585400000005</v>
      </c>
      <c r="G110" s="54">
        <v>279857.67824000004</v>
      </c>
      <c r="H110" s="92">
        <v>0.71</v>
      </c>
      <c r="I110" s="92">
        <v>0.44020000000000004</v>
      </c>
      <c r="J110" s="93">
        <v>24.651200000000003</v>
      </c>
    </row>
    <row r="111" spans="1:10">
      <c r="A111" s="52">
        <v>44304</v>
      </c>
      <c r="B111" s="53" t="s">
        <v>37</v>
      </c>
      <c r="C111" s="53" t="s">
        <v>22</v>
      </c>
      <c r="D111" s="54">
        <v>14559.1</v>
      </c>
      <c r="E111" s="54">
        <v>8153.0959999999995</v>
      </c>
      <c r="F111" s="54">
        <v>3668.8932</v>
      </c>
      <c r="G111" s="54">
        <v>293511.45600000001</v>
      </c>
      <c r="H111" s="92">
        <v>0.55999999999999994</v>
      </c>
      <c r="I111" s="92">
        <v>0.252</v>
      </c>
      <c r="J111" s="93">
        <v>20.16</v>
      </c>
    </row>
    <row r="112" spans="1:10">
      <c r="A112" s="52">
        <v>44305</v>
      </c>
      <c r="B112" s="53" t="s">
        <v>37</v>
      </c>
      <c r="C112" s="53" t="s">
        <v>22</v>
      </c>
      <c r="D112" s="54">
        <v>12755.5</v>
      </c>
      <c r="E112" s="54">
        <v>7015.5249999999996</v>
      </c>
      <c r="F112" s="54">
        <v>3507.7624999999998</v>
      </c>
      <c r="G112" s="54">
        <v>315698.625</v>
      </c>
      <c r="H112" s="92">
        <v>0.54999999999999993</v>
      </c>
      <c r="I112" s="92">
        <v>0.27499999999999997</v>
      </c>
      <c r="J112" s="93">
        <v>24.75</v>
      </c>
    </row>
    <row r="113" spans="1:10">
      <c r="A113" s="52">
        <v>44306</v>
      </c>
      <c r="B113" s="53" t="s">
        <v>37</v>
      </c>
      <c r="C113" s="53" t="s">
        <v>22</v>
      </c>
      <c r="D113" s="54">
        <v>11953.9</v>
      </c>
      <c r="E113" s="54">
        <v>8248.1909999999989</v>
      </c>
      <c r="F113" s="54">
        <v>4041.6135899999995</v>
      </c>
      <c r="G113" s="54">
        <v>331412.31437999994</v>
      </c>
      <c r="H113" s="92">
        <v>0.69</v>
      </c>
      <c r="I113" s="92">
        <v>0.33809999999999996</v>
      </c>
      <c r="J113" s="93">
        <v>27.724199999999996</v>
      </c>
    </row>
    <row r="114" spans="1:10">
      <c r="A114" s="52">
        <v>44307</v>
      </c>
      <c r="B114" s="53" t="s">
        <v>37</v>
      </c>
      <c r="C114" s="53" t="s">
        <v>22</v>
      </c>
      <c r="D114" s="54">
        <v>14208.400000000001</v>
      </c>
      <c r="E114" s="54">
        <v>11650.888000000001</v>
      </c>
      <c r="F114" s="54">
        <v>4194.3196800000005</v>
      </c>
      <c r="G114" s="54">
        <v>276825.09888000006</v>
      </c>
      <c r="H114" s="92">
        <v>0.82</v>
      </c>
      <c r="I114" s="92">
        <v>0.29520000000000002</v>
      </c>
      <c r="J114" s="93">
        <v>19.483200000000004</v>
      </c>
    </row>
    <row r="115" spans="1:10">
      <c r="A115" s="52">
        <v>44308</v>
      </c>
      <c r="B115" s="53" t="s">
        <v>37</v>
      </c>
      <c r="C115" s="53" t="s">
        <v>22</v>
      </c>
      <c r="D115" s="54">
        <v>13857.7</v>
      </c>
      <c r="E115" s="54">
        <v>9423.2360000000008</v>
      </c>
      <c r="F115" s="54">
        <v>5088.5474400000003</v>
      </c>
      <c r="G115" s="54">
        <v>457969.2696</v>
      </c>
      <c r="H115" s="92">
        <v>0.68</v>
      </c>
      <c r="I115" s="92">
        <v>0.36720000000000003</v>
      </c>
      <c r="J115" s="93">
        <v>33.047999999999995</v>
      </c>
    </row>
    <row r="116" spans="1:10">
      <c r="A116" s="52">
        <v>44309</v>
      </c>
      <c r="B116" s="53" t="s">
        <v>37</v>
      </c>
      <c r="C116" s="53" t="s">
        <v>22</v>
      </c>
      <c r="D116" s="54">
        <v>14859.7</v>
      </c>
      <c r="E116" s="54">
        <v>9510.2080000000005</v>
      </c>
      <c r="F116" s="54">
        <v>3518.7769600000001</v>
      </c>
      <c r="G116" s="54">
        <v>306133.59552000003</v>
      </c>
      <c r="H116" s="92">
        <v>0.64</v>
      </c>
      <c r="I116" s="92">
        <v>0.23680000000000001</v>
      </c>
      <c r="J116" s="93">
        <v>20.601600000000001</v>
      </c>
    </row>
    <row r="117" spans="1:10">
      <c r="A117" s="52">
        <v>44310</v>
      </c>
      <c r="B117" s="53" t="s">
        <v>37</v>
      </c>
      <c r="C117" s="53" t="s">
        <v>22</v>
      </c>
      <c r="D117" s="54">
        <v>14408.8</v>
      </c>
      <c r="E117" s="54">
        <v>11527.04</v>
      </c>
      <c r="F117" s="54">
        <v>5994.0608000000011</v>
      </c>
      <c r="G117" s="54">
        <v>461542.68160000007</v>
      </c>
      <c r="H117" s="92">
        <v>0.80000000000000016</v>
      </c>
      <c r="I117" s="92">
        <v>0.41600000000000009</v>
      </c>
      <c r="J117" s="93">
        <v>32.032000000000004</v>
      </c>
    </row>
    <row r="118" spans="1:10">
      <c r="A118" s="52">
        <v>44311</v>
      </c>
      <c r="B118" s="53" t="s">
        <v>37</v>
      </c>
      <c r="C118" s="53" t="s">
        <v>22</v>
      </c>
      <c r="D118" s="54">
        <v>10751.5</v>
      </c>
      <c r="E118" s="54">
        <v>8386.17</v>
      </c>
      <c r="F118" s="54">
        <v>3186.7446</v>
      </c>
      <c r="G118" s="54">
        <v>229445.61119999998</v>
      </c>
      <c r="H118" s="92">
        <v>0.78</v>
      </c>
      <c r="I118" s="92">
        <v>0.2964</v>
      </c>
      <c r="J118" s="93">
        <v>21.340799999999998</v>
      </c>
    </row>
    <row r="119" spans="1:10">
      <c r="A119" s="52">
        <v>44312</v>
      </c>
      <c r="B119" s="53" t="s">
        <v>37</v>
      </c>
      <c r="C119" s="53" t="s">
        <v>22</v>
      </c>
      <c r="D119" s="54">
        <v>12454.9</v>
      </c>
      <c r="E119" s="54">
        <v>7223.8419999999996</v>
      </c>
      <c r="F119" s="54">
        <v>4189.8283599999995</v>
      </c>
      <c r="G119" s="54">
        <v>263959.18667999998</v>
      </c>
      <c r="H119" s="92">
        <v>0.57999999999999996</v>
      </c>
      <c r="I119" s="92">
        <v>0.33639999999999998</v>
      </c>
      <c r="J119" s="93">
        <v>21.193200000000001</v>
      </c>
    </row>
    <row r="120" spans="1:10">
      <c r="A120" s="52">
        <v>44313</v>
      </c>
      <c r="B120" s="53" t="s">
        <v>37</v>
      </c>
      <c r="C120" s="53" t="s">
        <v>22</v>
      </c>
      <c r="D120" s="54">
        <v>11202.4</v>
      </c>
      <c r="E120" s="54">
        <v>9185.9679999999989</v>
      </c>
      <c r="F120" s="54">
        <v>4133.6855999999998</v>
      </c>
      <c r="G120" s="54">
        <v>355496.96159999998</v>
      </c>
      <c r="H120" s="92">
        <v>0.82</v>
      </c>
      <c r="I120" s="92">
        <v>0.36899999999999999</v>
      </c>
      <c r="J120" s="93">
        <v>31.733999999999998</v>
      </c>
    </row>
    <row r="121" spans="1:10">
      <c r="A121" s="52">
        <v>44314</v>
      </c>
      <c r="B121" s="53" t="s">
        <v>37</v>
      </c>
      <c r="C121" s="53" t="s">
        <v>22</v>
      </c>
      <c r="D121" s="54">
        <v>12054.1</v>
      </c>
      <c r="E121" s="54">
        <v>8196.7880000000005</v>
      </c>
      <c r="F121" s="54">
        <v>5327.9121999999998</v>
      </c>
      <c r="G121" s="54">
        <v>372953.85399999999</v>
      </c>
      <c r="H121" s="92">
        <v>0.68</v>
      </c>
      <c r="I121" s="92">
        <v>0.44199999999999995</v>
      </c>
      <c r="J121" s="93">
        <v>30.939999999999998</v>
      </c>
    </row>
    <row r="122" spans="1:10">
      <c r="A122" s="52">
        <v>44315</v>
      </c>
      <c r="B122" s="53" t="s">
        <v>37</v>
      </c>
      <c r="C122" s="53" t="s">
        <v>22</v>
      </c>
      <c r="D122" s="54">
        <v>13607.2</v>
      </c>
      <c r="E122" s="54">
        <v>8708.6080000000002</v>
      </c>
      <c r="F122" s="54">
        <v>5486.4230399999997</v>
      </c>
      <c r="G122" s="54">
        <v>427940.99711999996</v>
      </c>
      <c r="H122" s="92">
        <v>0.64</v>
      </c>
      <c r="I122" s="92">
        <v>0.40319999999999995</v>
      </c>
      <c r="J122" s="93">
        <v>31.449599999999997</v>
      </c>
    </row>
    <row r="123" spans="1:10">
      <c r="A123" s="52">
        <v>44316</v>
      </c>
      <c r="B123" s="53" t="s">
        <v>37</v>
      </c>
      <c r="C123" s="53" t="s">
        <v>22</v>
      </c>
      <c r="D123" s="54">
        <v>10350.700000000001</v>
      </c>
      <c r="E123" s="54">
        <v>8798.0950000000012</v>
      </c>
      <c r="F123" s="54">
        <v>4662.99035</v>
      </c>
      <c r="G123" s="54">
        <v>279779.42099999997</v>
      </c>
      <c r="H123" s="92">
        <v>0.85000000000000009</v>
      </c>
      <c r="I123" s="92">
        <v>0.45049999999999996</v>
      </c>
      <c r="J123" s="93">
        <v>27.029999999999994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D64A-ED0E-466B-AB94-43B513EAA7E3}">
  <dimension ref="A1:L62"/>
  <sheetViews>
    <sheetView zoomScaleNormal="100" workbookViewId="0">
      <selection activeCell="H8" sqref="H8"/>
    </sheetView>
  </sheetViews>
  <sheetFormatPr defaultRowHeight="15.75"/>
  <cols>
    <col min="1" max="2" width="11.125" style="16"/>
    <col min="3" max="5" width="14.125" style="16" bestFit="1" customWidth="1"/>
    <col min="6" max="6" width="11.5" style="16" bestFit="1" customWidth="1"/>
    <col min="7" max="7" width="11.125" style="16"/>
    <col min="8" max="8" width="13.875" style="16" customWidth="1"/>
    <col min="9" max="9" width="11.5" style="16" bestFit="1" customWidth="1"/>
    <col min="10" max="10" width="11.5" bestFit="1" customWidth="1"/>
  </cols>
  <sheetData>
    <row r="1" spans="1:12" ht="33.950000000000003" customHeight="1">
      <c r="A1" s="144" t="s">
        <v>64</v>
      </c>
      <c r="B1" s="142"/>
      <c r="C1" s="145"/>
      <c r="D1" s="145"/>
      <c r="E1" s="145"/>
      <c r="F1" s="145"/>
      <c r="G1" s="145"/>
      <c r="H1" s="145"/>
      <c r="I1" s="145"/>
      <c r="J1" s="9"/>
      <c r="K1" s="9"/>
      <c r="L1" s="9"/>
    </row>
    <row r="2" spans="1:12">
      <c r="A2" s="17"/>
    </row>
    <row r="3" spans="1:12">
      <c r="A3" s="18" t="s">
        <v>65</v>
      </c>
    </row>
    <row r="4" spans="1:12">
      <c r="A4" s="20" t="s">
        <v>82</v>
      </c>
      <c r="C4" s="21"/>
    </row>
    <row r="5" spans="1:12">
      <c r="A5" s="22" t="s">
        <v>73</v>
      </c>
      <c r="C5" s="21"/>
    </row>
    <row r="6" spans="1:12">
      <c r="A6" s="27"/>
      <c r="B6" s="19"/>
    </row>
    <row r="7" spans="1:12">
      <c r="A7" s="45"/>
      <c r="B7" s="44"/>
      <c r="C7" s="44" t="s">
        <v>67</v>
      </c>
      <c r="D7" s="44" t="s">
        <v>16</v>
      </c>
      <c r="E7" s="44" t="s">
        <v>17</v>
      </c>
      <c r="F7" s="44" t="s">
        <v>18</v>
      </c>
    </row>
    <row r="8" spans="1:12">
      <c r="A8" s="28"/>
      <c r="B8" s="18" t="s">
        <v>68</v>
      </c>
      <c r="C8" s="29">
        <v>760821</v>
      </c>
      <c r="D8" s="29">
        <v>530037.3330000001</v>
      </c>
      <c r="E8" s="29">
        <v>282474.42780000006</v>
      </c>
      <c r="F8" s="29">
        <v>30557152.564599995</v>
      </c>
      <c r="H8" s="29">
        <f>SUMIF('步骤3 数据收集'!$B$4:$B$123,B8,'步骤3 数据收集'!$G$4:$G$123)</f>
        <v>30557152.564600006</v>
      </c>
    </row>
    <row r="9" spans="1:12">
      <c r="A9" s="18"/>
      <c r="B9" s="18" t="s">
        <v>37</v>
      </c>
      <c r="C9" s="29">
        <v>745690.8</v>
      </c>
      <c r="D9" s="29">
        <v>537501.68500000006</v>
      </c>
      <c r="E9" s="29">
        <v>306332.70374000003</v>
      </c>
      <c r="F9" s="29">
        <v>25570370.721140005</v>
      </c>
      <c r="H9" s="29">
        <f>SUMIF('步骤3 数据收集'!B4:B123,B9,'步骤3 数据收集'!G4:G123)</f>
        <v>25570370.721140008</v>
      </c>
    </row>
    <row r="10" spans="1:12">
      <c r="A10" s="18" t="s">
        <v>70</v>
      </c>
      <c r="B10" s="18" t="s">
        <v>35</v>
      </c>
      <c r="C10" s="29">
        <v>373997.69999999995</v>
      </c>
      <c r="D10" s="29">
        <v>272196.98200000008</v>
      </c>
      <c r="E10" s="29">
        <v>164964.78786000004</v>
      </c>
      <c r="F10" s="29">
        <v>20524840.602899995</v>
      </c>
    </row>
    <row r="11" spans="1:12">
      <c r="A11" s="18" t="s">
        <v>70</v>
      </c>
      <c r="B11" s="18" t="s">
        <v>36</v>
      </c>
      <c r="C11" s="29">
        <v>371091.89999999997</v>
      </c>
      <c r="D11" s="29">
        <v>276374.837</v>
      </c>
      <c r="E11" s="29">
        <v>174053.86687000003</v>
      </c>
      <c r="F11" s="29">
        <v>16286513.708700001</v>
      </c>
    </row>
    <row r="12" spans="1:12">
      <c r="A12" s="18" t="s">
        <v>71</v>
      </c>
      <c r="B12" s="18" t="s">
        <v>35</v>
      </c>
      <c r="C12" s="29">
        <v>386823.3</v>
      </c>
      <c r="D12" s="29">
        <v>257840.35100000005</v>
      </c>
      <c r="E12" s="29">
        <v>117509.63993999999</v>
      </c>
      <c r="F12" s="29">
        <v>10032311.9617</v>
      </c>
    </row>
    <row r="13" spans="1:12">
      <c r="A13" s="18" t="s">
        <v>71</v>
      </c>
      <c r="B13" s="18" t="s">
        <v>36</v>
      </c>
      <c r="C13" s="29">
        <v>374598.90000000008</v>
      </c>
      <c r="D13" s="29">
        <v>261126.848</v>
      </c>
      <c r="E13" s="29">
        <v>132278.83687</v>
      </c>
      <c r="F13" s="29">
        <v>9283857.0124400016</v>
      </c>
    </row>
    <row r="14" spans="1:12">
      <c r="A14" s="18"/>
      <c r="B14" s="18"/>
    </row>
    <row r="15" spans="1:12">
      <c r="A15" s="43"/>
      <c r="B15" s="43"/>
      <c r="C15" s="43" t="s">
        <v>39</v>
      </c>
      <c r="D15" s="44" t="s">
        <v>41</v>
      </c>
      <c r="E15" s="44" t="s">
        <v>43</v>
      </c>
    </row>
    <row r="16" spans="1:12">
      <c r="A16" s="18"/>
      <c r="B16" s="18" t="s">
        <v>68</v>
      </c>
      <c r="C16" s="30">
        <v>0.6966649619292844</v>
      </c>
      <c r="D16" s="30">
        <v>0.37127580311269021</v>
      </c>
      <c r="E16" s="24">
        <v>40.163392656879864</v>
      </c>
    </row>
    <row r="17" spans="1:7">
      <c r="A17" s="18"/>
      <c r="B17" s="18" t="s">
        <v>69</v>
      </c>
      <c r="C17" s="30">
        <v>0.72081040157663201</v>
      </c>
      <c r="D17" s="30">
        <v>0.4108039199893575</v>
      </c>
      <c r="E17" s="24">
        <v>34.290849130953475</v>
      </c>
    </row>
    <row r="18" spans="1:7">
      <c r="A18" s="18" t="s">
        <v>70</v>
      </c>
      <c r="B18" s="18" t="s">
        <v>35</v>
      </c>
      <c r="C18" s="30">
        <v>0.72780389291164116</v>
      </c>
      <c r="D18" s="30">
        <v>0.44108503303629959</v>
      </c>
      <c r="E18" s="24">
        <v>54.879590443738017</v>
      </c>
    </row>
    <row r="19" spans="1:7">
      <c r="A19" s="18" t="s">
        <v>70</v>
      </c>
      <c r="B19" s="18" t="s">
        <v>36</v>
      </c>
      <c r="C19" s="30">
        <v>0.74476116832515082</v>
      </c>
      <c r="D19" s="30">
        <v>0.46903170581195669</v>
      </c>
      <c r="E19" s="24">
        <v>43.888087313951083</v>
      </c>
    </row>
    <row r="20" spans="1:7">
      <c r="A20" s="18" t="s">
        <v>71</v>
      </c>
      <c r="B20" s="18" t="s">
        <v>35</v>
      </c>
      <c r="C20" s="30">
        <v>0.66655848031905018</v>
      </c>
      <c r="D20" s="30">
        <v>0.30378118365672385</v>
      </c>
      <c r="E20" s="24">
        <v>25.935128420909496</v>
      </c>
      <c r="G20" s="18"/>
    </row>
    <row r="21" spans="1:7">
      <c r="A21" s="18" t="s">
        <v>71</v>
      </c>
      <c r="B21" s="18" t="s">
        <v>36</v>
      </c>
      <c r="C21" s="30">
        <v>0.69708386223237695</v>
      </c>
      <c r="D21" s="30">
        <v>0.35312126349009559</v>
      </c>
      <c r="E21" s="24">
        <v>24.783460422441177</v>
      </c>
    </row>
    <row r="23" spans="1:7">
      <c r="A23" s="20" t="s">
        <v>83</v>
      </c>
    </row>
    <row r="24" spans="1:7">
      <c r="B24" s="18"/>
    </row>
    <row r="25" spans="1:7">
      <c r="B25" s="43"/>
      <c r="C25" s="43" t="s">
        <v>39</v>
      </c>
      <c r="D25" s="44" t="s">
        <v>42</v>
      </c>
      <c r="E25" s="44" t="s">
        <v>44</v>
      </c>
    </row>
    <row r="26" spans="1:7">
      <c r="B26" s="18" t="s">
        <v>68</v>
      </c>
      <c r="C26" s="31">
        <v>0.6966649619292844</v>
      </c>
      <c r="D26" s="31">
        <v>0.37127580311269021</v>
      </c>
      <c r="E26" s="32">
        <v>40.163392656879864</v>
      </c>
    </row>
    <row r="27" spans="1:7">
      <c r="B27" s="33" t="s">
        <v>70</v>
      </c>
      <c r="C27" s="30">
        <v>0.72780389291164116</v>
      </c>
      <c r="D27" s="30">
        <v>0.44108503303629959</v>
      </c>
      <c r="E27" s="34">
        <v>54.879590443738017</v>
      </c>
    </row>
    <row r="28" spans="1:7">
      <c r="B28" s="33" t="s">
        <v>71</v>
      </c>
      <c r="C28" s="30">
        <v>0.66655848031905018</v>
      </c>
      <c r="D28" s="30">
        <v>0.30378118365672385</v>
      </c>
      <c r="E28" s="34">
        <v>25.935128420909496</v>
      </c>
    </row>
    <row r="29" spans="1:7">
      <c r="B29" s="18" t="s">
        <v>69</v>
      </c>
      <c r="C29" s="31">
        <v>0.72081040157663201</v>
      </c>
      <c r="D29" s="31">
        <v>0.4108039199893575</v>
      </c>
      <c r="E29" s="32">
        <v>34.290849130953475</v>
      </c>
    </row>
    <row r="30" spans="1:7">
      <c r="B30" s="33" t="s">
        <v>70</v>
      </c>
      <c r="C30" s="30">
        <v>0.74476116832515082</v>
      </c>
      <c r="D30" s="30">
        <v>0.46903170581195669</v>
      </c>
      <c r="E30" s="34">
        <v>43.888087313951083</v>
      </c>
    </row>
    <row r="31" spans="1:7">
      <c r="B31" s="33" t="s">
        <v>71</v>
      </c>
      <c r="C31" s="30">
        <v>0.69708386223237695</v>
      </c>
      <c r="D31" s="30">
        <v>0.35312126349009559</v>
      </c>
      <c r="E31" s="34">
        <v>24.783460422441177</v>
      </c>
    </row>
    <row r="32" spans="1:7">
      <c r="E32" s="24"/>
    </row>
    <row r="33" spans="1:5">
      <c r="E33" s="24"/>
    </row>
    <row r="34" spans="1:5">
      <c r="B34" s="43"/>
      <c r="C34" s="43" t="s">
        <v>43</v>
      </c>
      <c r="D34" s="44" t="s">
        <v>42</v>
      </c>
    </row>
    <row r="35" spans="1:5">
      <c r="A35" s="17"/>
      <c r="B35" s="18" t="s">
        <v>35</v>
      </c>
      <c r="C35" s="32">
        <v>40.163392656879864</v>
      </c>
      <c r="D35" s="31">
        <v>0.37127580311269021</v>
      </c>
    </row>
    <row r="36" spans="1:5">
      <c r="A36" s="17"/>
      <c r="B36" s="17" t="s">
        <v>36</v>
      </c>
      <c r="C36" s="35">
        <v>34.290849130953475</v>
      </c>
      <c r="D36" s="36">
        <v>0.4108039199893575</v>
      </c>
    </row>
    <row r="37" spans="1:5">
      <c r="E37" s="24"/>
    </row>
    <row r="38" spans="1:5">
      <c r="E38" s="24"/>
    </row>
    <row r="39" spans="1:5">
      <c r="E39" s="24"/>
    </row>
    <row r="40" spans="1:5">
      <c r="E40" s="24"/>
    </row>
    <row r="41" spans="1:5">
      <c r="E41" s="24"/>
    </row>
    <row r="42" spans="1:5">
      <c r="E42" s="24"/>
    </row>
    <row r="43" spans="1:5">
      <c r="A43" s="18" t="s">
        <v>66</v>
      </c>
      <c r="E43" s="24"/>
    </row>
    <row r="45" spans="1:5">
      <c r="A45" s="17" t="s">
        <v>84</v>
      </c>
    </row>
    <row r="46" spans="1:5">
      <c r="B46" s="22" t="s">
        <v>38</v>
      </c>
    </row>
    <row r="48" spans="1:5">
      <c r="A48" s="19" t="s">
        <v>87</v>
      </c>
    </row>
    <row r="49" spans="1:5" ht="16.5" thickBot="1"/>
    <row r="50" spans="1:5">
      <c r="A50" s="37"/>
      <c r="B50" s="37" t="s">
        <v>23</v>
      </c>
      <c r="C50" s="37" t="s">
        <v>24</v>
      </c>
    </row>
    <row r="51" spans="1:5">
      <c r="A51" s="38" t="s">
        <v>25</v>
      </c>
      <c r="B51" s="38">
        <v>40.742201666666674</v>
      </c>
      <c r="C51" s="38">
        <v>34.279683333333324</v>
      </c>
    </row>
    <row r="52" spans="1:5">
      <c r="A52" s="38" t="s">
        <v>26</v>
      </c>
      <c r="B52" s="38">
        <v>369.08341224389511</v>
      </c>
      <c r="C52" s="38">
        <v>184.85520475259952</v>
      </c>
    </row>
    <row r="53" spans="1:5">
      <c r="A53" s="38" t="s">
        <v>27</v>
      </c>
      <c r="B53" s="38">
        <v>60</v>
      </c>
      <c r="C53" s="38">
        <v>60</v>
      </c>
    </row>
    <row r="54" spans="1:5">
      <c r="A54" s="38" t="s">
        <v>28</v>
      </c>
      <c r="B54" s="38">
        <v>0</v>
      </c>
      <c r="C54" s="38"/>
    </row>
    <row r="55" spans="1:5">
      <c r="A55" s="38" t="s">
        <v>29</v>
      </c>
      <c r="B55" s="38">
        <v>106</v>
      </c>
      <c r="C55" s="38"/>
    </row>
    <row r="56" spans="1:5">
      <c r="A56" s="38" t="s">
        <v>30</v>
      </c>
      <c r="B56" s="38">
        <v>2.1268976536074056</v>
      </c>
      <c r="C56" s="38"/>
      <c r="D56" s="39"/>
      <c r="E56" s="19" t="s">
        <v>94</v>
      </c>
    </row>
    <row r="57" spans="1:5">
      <c r="A57" s="38" t="s">
        <v>31</v>
      </c>
      <c r="B57" s="38">
        <v>1.7874325994988876E-2</v>
      </c>
      <c r="C57" s="38"/>
      <c r="E57" s="19" t="s">
        <v>95</v>
      </c>
    </row>
    <row r="58" spans="1:5">
      <c r="A58" s="38" t="s">
        <v>32</v>
      </c>
      <c r="B58" s="38">
        <v>1.6593560339471876</v>
      </c>
      <c r="C58" s="38"/>
      <c r="E58" s="19" t="s">
        <v>89</v>
      </c>
    </row>
    <row r="59" spans="1:5">
      <c r="A59" s="40" t="s">
        <v>33</v>
      </c>
      <c r="B59" s="40">
        <v>3.5748651989977752E-2</v>
      </c>
      <c r="C59" s="38"/>
      <c r="E59" s="19" t="s">
        <v>90</v>
      </c>
    </row>
    <row r="60" spans="1:5" ht="16.5" thickBot="1">
      <c r="A60" s="41" t="s">
        <v>34</v>
      </c>
      <c r="B60" s="41">
        <v>1.9825972617654992</v>
      </c>
      <c r="C60" s="41"/>
      <c r="E60" s="19" t="s">
        <v>91</v>
      </c>
    </row>
    <row r="62" spans="1:5">
      <c r="A62" s="42" t="s">
        <v>72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F69-6031-8947-9B27-37FC57C0A241}">
  <dimension ref="A1:AK123"/>
  <sheetViews>
    <sheetView tabSelected="1" workbookViewId="0">
      <selection activeCell="E6" sqref="E6:G13"/>
    </sheetView>
  </sheetViews>
  <sheetFormatPr defaultColWidth="11.125" defaultRowHeight="18.95" customHeight="1"/>
  <cols>
    <col min="1" max="3" width="11.125" style="10"/>
    <col min="4" max="4" width="11.125" style="114"/>
    <col min="5" max="5" width="13" style="13" customWidth="1"/>
    <col min="6" max="6" width="11.125" style="13" customWidth="1"/>
    <col min="7" max="7" width="11.125" style="119"/>
    <col min="8" max="8" width="10.5" style="14" customWidth="1"/>
    <col min="9" max="10" width="11.125" style="14"/>
    <col min="11" max="11" width="10.125" style="14" customWidth="1"/>
    <col min="12" max="13" width="11.25" style="14" bestFit="1" customWidth="1"/>
    <col min="14" max="14" width="11.5" style="14" bestFit="1" customWidth="1"/>
    <col min="15" max="16" width="12.5" style="15" bestFit="1" customWidth="1"/>
    <col min="17" max="17" width="12.5" style="121" bestFit="1" customWidth="1"/>
    <col min="18" max="19" width="9.75" style="16" customWidth="1"/>
    <col min="20" max="20" width="11.125" style="16"/>
    <col min="21" max="21" width="11.375" style="16" customWidth="1"/>
    <col min="22" max="22" width="11.25" style="16" customWidth="1"/>
    <col min="23" max="23" width="11.5" style="16" customWidth="1"/>
    <col min="24" max="24" width="11.625" style="16" customWidth="1"/>
    <col min="25" max="25" width="11.125" style="122"/>
    <col min="26" max="26" width="13.875" style="122" customWidth="1"/>
    <col min="27" max="28" width="11.5" style="122" bestFit="1" customWidth="1"/>
    <col min="29" max="29" width="11.125" style="122"/>
    <col min="30" max="30" width="11.125" style="124"/>
    <col min="31" max="37" width="11.125" style="133"/>
    <col min="38" max="16384" width="11.125" style="106"/>
  </cols>
  <sheetData>
    <row r="1" spans="1:37" s="112" customFormat="1" ht="36" customHeight="1">
      <c r="A1" s="108" t="s">
        <v>45</v>
      </c>
      <c r="B1" s="109"/>
      <c r="C1" s="109"/>
      <c r="D1" s="113"/>
      <c r="E1" s="108" t="s">
        <v>49</v>
      </c>
      <c r="F1" s="109"/>
      <c r="G1" s="117"/>
      <c r="H1" s="111" t="s">
        <v>53</v>
      </c>
      <c r="I1" s="109"/>
      <c r="J1" s="110"/>
      <c r="K1" s="110"/>
      <c r="L1" s="110"/>
      <c r="M1" s="110"/>
      <c r="N1" s="110"/>
      <c r="O1" s="110"/>
      <c r="P1" s="110"/>
      <c r="Q1" s="117"/>
      <c r="R1" s="111" t="s">
        <v>56</v>
      </c>
      <c r="S1" s="110"/>
      <c r="T1" s="109"/>
      <c r="U1" s="110"/>
      <c r="V1" s="110"/>
      <c r="W1" s="110"/>
      <c r="X1" s="110"/>
      <c r="Y1" s="109"/>
      <c r="Z1" s="109"/>
      <c r="AA1" s="109"/>
      <c r="AB1" s="109"/>
      <c r="AC1" s="109"/>
      <c r="AD1" s="113"/>
      <c r="AE1" s="108" t="s">
        <v>57</v>
      </c>
      <c r="AF1" s="109"/>
      <c r="AG1" s="109"/>
      <c r="AH1" s="109"/>
      <c r="AI1" s="109"/>
      <c r="AJ1" s="109"/>
      <c r="AK1" s="109"/>
    </row>
    <row r="2" spans="1:37" ht="18.95" customHeight="1">
      <c r="G2" s="118"/>
      <c r="I2" s="46" t="s">
        <v>78</v>
      </c>
      <c r="J2" s="46"/>
      <c r="K2" s="46"/>
      <c r="L2" s="46"/>
      <c r="M2" s="46"/>
      <c r="N2" s="47"/>
      <c r="O2" s="48"/>
      <c r="P2" s="48"/>
      <c r="Q2" s="120"/>
      <c r="R2" s="51" t="s">
        <v>55</v>
      </c>
      <c r="S2" s="49"/>
      <c r="T2" s="42"/>
      <c r="U2" s="49"/>
      <c r="V2" s="49"/>
      <c r="W2" s="49"/>
      <c r="X2" s="49"/>
      <c r="Z2" s="123" t="s">
        <v>54</v>
      </c>
    </row>
    <row r="3" spans="1:37" ht="18.95" customHeight="1">
      <c r="A3" s="11" t="s">
        <v>46</v>
      </c>
      <c r="E3" s="94" t="s">
        <v>50</v>
      </c>
      <c r="G3" s="118"/>
      <c r="H3" s="60" t="s">
        <v>14</v>
      </c>
      <c r="I3" s="60" t="s">
        <v>19</v>
      </c>
      <c r="J3" s="60" t="s">
        <v>20</v>
      </c>
      <c r="K3" s="60" t="s">
        <v>15</v>
      </c>
      <c r="L3" s="60" t="s">
        <v>16</v>
      </c>
      <c r="M3" s="60" t="s">
        <v>17</v>
      </c>
      <c r="N3" s="60" t="s">
        <v>18</v>
      </c>
      <c r="O3" s="97" t="s">
        <v>63</v>
      </c>
      <c r="P3" s="60" t="s">
        <v>62</v>
      </c>
      <c r="Q3" s="59" t="s">
        <v>61</v>
      </c>
      <c r="R3" s="20" t="s">
        <v>80</v>
      </c>
      <c r="S3" s="49"/>
      <c r="U3" s="49"/>
      <c r="V3" s="49"/>
      <c r="W3" s="49"/>
      <c r="X3" s="49"/>
      <c r="AE3" s="134"/>
    </row>
    <row r="4" spans="1:37" ht="18.95" customHeight="1">
      <c r="A4" s="148" t="s">
        <v>88</v>
      </c>
      <c r="E4" s="147" t="s">
        <v>51</v>
      </c>
      <c r="G4" s="118"/>
      <c r="H4" s="115">
        <v>44287</v>
      </c>
      <c r="I4" s="98" t="s">
        <v>35</v>
      </c>
      <c r="J4" s="98" t="s">
        <v>21</v>
      </c>
      <c r="K4" s="99">
        <v>14909.8</v>
      </c>
      <c r="L4" s="99">
        <v>9840.4679999999989</v>
      </c>
      <c r="M4" s="99">
        <v>5609.0667599999997</v>
      </c>
      <c r="N4" s="99">
        <v>886232.54807999998</v>
      </c>
      <c r="O4" s="95">
        <v>0.65999999999999992</v>
      </c>
      <c r="P4" s="96">
        <v>0.37619999999999998</v>
      </c>
      <c r="Q4" s="100">
        <v>59.439599999999999</v>
      </c>
      <c r="R4" s="22" t="s">
        <v>73</v>
      </c>
      <c r="S4" s="49"/>
      <c r="U4" s="21"/>
      <c r="V4" s="49"/>
      <c r="W4" s="49"/>
      <c r="X4" s="49"/>
      <c r="Z4" s="125" t="s">
        <v>85</v>
      </c>
    </row>
    <row r="5" spans="1:37" ht="18.95" customHeight="1">
      <c r="E5" s="147" t="s">
        <v>52</v>
      </c>
      <c r="G5" s="118"/>
      <c r="H5" s="115">
        <v>44288</v>
      </c>
      <c r="I5" s="98" t="s">
        <v>35</v>
      </c>
      <c r="J5" s="98" t="s">
        <v>21</v>
      </c>
      <c r="K5" s="99">
        <v>11102.2</v>
      </c>
      <c r="L5" s="99">
        <v>7327.4520000000011</v>
      </c>
      <c r="M5" s="99">
        <v>5568.8635200000008</v>
      </c>
      <c r="N5" s="99">
        <v>707245.66704000009</v>
      </c>
      <c r="O5" s="95">
        <v>0.66</v>
      </c>
      <c r="P5" s="96">
        <v>0.50160000000000005</v>
      </c>
      <c r="Q5" s="100">
        <v>63.703200000000002</v>
      </c>
      <c r="S5" s="49"/>
      <c r="U5" s="21"/>
      <c r="V5" s="49"/>
      <c r="W5" s="49"/>
      <c r="X5" s="49"/>
      <c r="AA5" s="126" t="s">
        <v>38</v>
      </c>
    </row>
    <row r="6" spans="1:37" ht="18.95" customHeight="1">
      <c r="A6" s="11" t="s">
        <v>47</v>
      </c>
      <c r="E6" s="153" t="s">
        <v>96</v>
      </c>
      <c r="F6" s="151"/>
      <c r="G6" s="152"/>
      <c r="H6" s="115">
        <v>44289</v>
      </c>
      <c r="I6" s="98" t="s">
        <v>35</v>
      </c>
      <c r="J6" s="98" t="s">
        <v>21</v>
      </c>
      <c r="K6" s="99">
        <v>10851.7</v>
      </c>
      <c r="L6" s="99">
        <v>8789.8770000000004</v>
      </c>
      <c r="M6" s="99">
        <v>6328.7114400000009</v>
      </c>
      <c r="N6" s="99">
        <v>765774.08424000011</v>
      </c>
      <c r="O6" s="95">
        <v>0.80999999999999994</v>
      </c>
      <c r="P6" s="96">
        <v>0.58320000000000005</v>
      </c>
      <c r="Q6" s="100">
        <v>70.5672</v>
      </c>
      <c r="R6" s="56" t="s">
        <v>74</v>
      </c>
      <c r="S6" s="49"/>
      <c r="T6" s="55"/>
      <c r="U6" s="55" t="s">
        <v>77</v>
      </c>
      <c r="V6" s="49"/>
      <c r="X6" s="57">
        <f>SUMIF(I4:I123,T8,N4:N123)</f>
        <v>30557152.564600006</v>
      </c>
    </row>
    <row r="7" spans="1:37" ht="18.95" customHeight="1">
      <c r="A7" s="12" t="s">
        <v>61</v>
      </c>
      <c r="E7" s="150"/>
      <c r="F7" s="151"/>
      <c r="G7" s="152"/>
      <c r="H7" s="115">
        <v>44290</v>
      </c>
      <c r="I7" s="98" t="s">
        <v>35</v>
      </c>
      <c r="J7" s="98" t="s">
        <v>21</v>
      </c>
      <c r="K7" s="99">
        <v>13857.7</v>
      </c>
      <c r="L7" s="99">
        <v>9838.9670000000006</v>
      </c>
      <c r="M7" s="99">
        <v>6296.9388800000006</v>
      </c>
      <c r="N7" s="99">
        <v>730444.91008000006</v>
      </c>
      <c r="O7" s="95">
        <v>0.71</v>
      </c>
      <c r="P7" s="96">
        <v>0.45440000000000003</v>
      </c>
      <c r="Q7" s="100">
        <v>52.7104</v>
      </c>
      <c r="S7" s="58"/>
      <c r="T7" s="59"/>
      <c r="U7" s="60" t="s">
        <v>15</v>
      </c>
      <c r="V7" s="60" t="s">
        <v>16</v>
      </c>
      <c r="W7" s="60" t="s">
        <v>17</v>
      </c>
      <c r="X7" s="59" t="s">
        <v>18</v>
      </c>
      <c r="Z7" s="146" t="s">
        <v>86</v>
      </c>
    </row>
    <row r="8" spans="1:37" ht="18.95" customHeight="1" thickBot="1">
      <c r="E8" s="150"/>
      <c r="F8" s="151"/>
      <c r="G8" s="152"/>
      <c r="H8" s="115">
        <v>44291</v>
      </c>
      <c r="I8" s="98" t="s">
        <v>35</v>
      </c>
      <c r="J8" s="98" t="s">
        <v>21</v>
      </c>
      <c r="K8" s="99">
        <v>10651.3</v>
      </c>
      <c r="L8" s="99">
        <v>7242.8839999999991</v>
      </c>
      <c r="M8" s="99">
        <v>5794.3071999999993</v>
      </c>
      <c r="N8" s="99">
        <v>521487.64799999993</v>
      </c>
      <c r="O8" s="95">
        <v>0.67999999999999994</v>
      </c>
      <c r="P8" s="96">
        <v>0.54399999999999993</v>
      </c>
      <c r="Q8" s="100">
        <v>48.959999999999994</v>
      </c>
      <c r="R8" s="49"/>
      <c r="S8" s="61"/>
      <c r="T8" s="62" t="s">
        <v>35</v>
      </c>
      <c r="U8" s="63">
        <f>U10+U12</f>
        <v>760821</v>
      </c>
      <c r="V8" s="63">
        <f>V10+V12</f>
        <v>530037.3330000001</v>
      </c>
      <c r="W8" s="63">
        <f>W10+W12</f>
        <v>282474.42780000006</v>
      </c>
      <c r="X8" s="64">
        <f>X10+X12</f>
        <v>30557152.564599995</v>
      </c>
    </row>
    <row r="9" spans="1:37" ht="18.95" customHeight="1">
      <c r="A9" s="11" t="s">
        <v>48</v>
      </c>
      <c r="E9" s="150"/>
      <c r="F9" s="151"/>
      <c r="G9" s="152"/>
      <c r="H9" s="115">
        <v>44292</v>
      </c>
      <c r="I9" s="98" t="s">
        <v>35</v>
      </c>
      <c r="J9" s="98" t="s">
        <v>21</v>
      </c>
      <c r="K9" s="99">
        <v>14659.3</v>
      </c>
      <c r="L9" s="99">
        <v>12313.812</v>
      </c>
      <c r="M9" s="99">
        <v>6526.3203599999997</v>
      </c>
      <c r="N9" s="99">
        <v>613474.11384000001</v>
      </c>
      <c r="O9" s="95">
        <v>0.84000000000000008</v>
      </c>
      <c r="P9" s="96">
        <v>0.44519999999999998</v>
      </c>
      <c r="Q9" s="100">
        <v>41.848800000000004</v>
      </c>
      <c r="R9" s="55"/>
      <c r="S9" s="65"/>
      <c r="T9" s="62" t="s">
        <v>36</v>
      </c>
      <c r="U9" s="63">
        <f>U11+U13</f>
        <v>745690.8</v>
      </c>
      <c r="V9" s="63">
        <f t="shared" ref="V9:W9" si="0">V11+V13</f>
        <v>537501.68500000006</v>
      </c>
      <c r="W9" s="63">
        <f t="shared" si="0"/>
        <v>306332.70374000003</v>
      </c>
      <c r="X9" s="64">
        <f>X11+X13</f>
        <v>25570370.721140005</v>
      </c>
      <c r="Z9" s="127"/>
      <c r="AA9" s="127" t="s">
        <v>23</v>
      </c>
      <c r="AB9" s="127" t="s">
        <v>24</v>
      </c>
    </row>
    <row r="10" spans="1:37" ht="18.95" customHeight="1">
      <c r="A10" s="107" t="s">
        <v>92</v>
      </c>
      <c r="E10" s="150"/>
      <c r="F10" s="151"/>
      <c r="G10" s="152"/>
      <c r="H10" s="115">
        <v>44293</v>
      </c>
      <c r="I10" s="98" t="s">
        <v>35</v>
      </c>
      <c r="J10" s="98" t="s">
        <v>21</v>
      </c>
      <c r="K10" s="99">
        <v>14909.8</v>
      </c>
      <c r="L10" s="99">
        <v>9094.9779999999992</v>
      </c>
      <c r="M10" s="99">
        <v>6730.2837199999994</v>
      </c>
      <c r="N10" s="99">
        <v>1036463.6928799999</v>
      </c>
      <c r="O10" s="95">
        <v>0.61</v>
      </c>
      <c r="P10" s="96">
        <v>0.45139999999999997</v>
      </c>
      <c r="Q10" s="100">
        <v>69.515599999999992</v>
      </c>
      <c r="R10" s="23"/>
      <c r="S10" s="65" t="s">
        <v>21</v>
      </c>
      <c r="T10" s="62" t="s">
        <v>35</v>
      </c>
      <c r="U10" s="63">
        <f>SUM(K4:K33)</f>
        <v>373997.69999999995</v>
      </c>
      <c r="V10" s="63">
        <f>SUM(L4:L33)</f>
        <v>272196.98200000008</v>
      </c>
      <c r="W10" s="63">
        <f>SUM(M4:M33)</f>
        <v>164964.78786000004</v>
      </c>
      <c r="X10" s="64">
        <f>SUM(N4:N33)</f>
        <v>20524840.602899995</v>
      </c>
      <c r="Z10" s="128" t="s">
        <v>25</v>
      </c>
      <c r="AA10" s="128">
        <v>40.742201666666674</v>
      </c>
      <c r="AB10" s="128">
        <v>34.279683333333324</v>
      </c>
    </row>
    <row r="11" spans="1:37" ht="18.95" customHeight="1">
      <c r="A11" s="107" t="s">
        <v>93</v>
      </c>
      <c r="E11" s="150"/>
      <c r="F11" s="151"/>
      <c r="G11" s="152"/>
      <c r="H11" s="115">
        <v>44294</v>
      </c>
      <c r="I11" s="98" t="s">
        <v>35</v>
      </c>
      <c r="J11" s="98" t="s">
        <v>21</v>
      </c>
      <c r="K11" s="99">
        <v>14709.400000000001</v>
      </c>
      <c r="L11" s="99">
        <v>9119.8280000000013</v>
      </c>
      <c r="M11" s="99">
        <v>4012.7243200000003</v>
      </c>
      <c r="N11" s="99">
        <v>489552.36704000004</v>
      </c>
      <c r="O11" s="95">
        <v>0.62</v>
      </c>
      <c r="P11" s="96">
        <v>0.27279999999999999</v>
      </c>
      <c r="Q11" s="100">
        <v>33.281599999999997</v>
      </c>
      <c r="R11" s="49"/>
      <c r="S11" s="65" t="s">
        <v>21</v>
      </c>
      <c r="T11" s="62" t="s">
        <v>36</v>
      </c>
      <c r="U11" s="63">
        <f>SUM(K64:K93)</f>
        <v>371091.89999999997</v>
      </c>
      <c r="V11" s="63">
        <f>SUM(L64:L93)</f>
        <v>276374.837</v>
      </c>
      <c r="W11" s="63">
        <f>SUM(M64:M93)</f>
        <v>174053.86687000003</v>
      </c>
      <c r="X11" s="64">
        <f>SUM(N64:N93)</f>
        <v>16286513.708700001</v>
      </c>
      <c r="Z11" s="128" t="s">
        <v>26</v>
      </c>
      <c r="AA11" s="128">
        <v>369.08341224389511</v>
      </c>
      <c r="AB11" s="128">
        <v>184.85520475259952</v>
      </c>
    </row>
    <row r="12" spans="1:37" ht="18.95" customHeight="1">
      <c r="E12" s="150"/>
      <c r="F12" s="151"/>
      <c r="G12" s="152"/>
      <c r="H12" s="115">
        <v>44295</v>
      </c>
      <c r="I12" s="98" t="s">
        <v>35</v>
      </c>
      <c r="J12" s="98" t="s">
        <v>21</v>
      </c>
      <c r="K12" s="99">
        <v>12204.4</v>
      </c>
      <c r="L12" s="99">
        <v>10495.784</v>
      </c>
      <c r="M12" s="99">
        <v>5457.807679999999</v>
      </c>
      <c r="N12" s="99">
        <v>556696.38335999986</v>
      </c>
      <c r="O12" s="95">
        <v>0.86</v>
      </c>
      <c r="P12" s="96">
        <v>0.44719999999999993</v>
      </c>
      <c r="Q12" s="100">
        <v>45.614399999999989</v>
      </c>
      <c r="R12" s="55"/>
      <c r="S12" s="65" t="s">
        <v>22</v>
      </c>
      <c r="T12" s="62" t="s">
        <v>35</v>
      </c>
      <c r="U12" s="63">
        <f>SUM(K34:K63)</f>
        <v>386823.3</v>
      </c>
      <c r="V12" s="63">
        <f>SUM(L34:L63)</f>
        <v>257840.35100000005</v>
      </c>
      <c r="W12" s="63">
        <f>SUM(M34:M63)</f>
        <v>117509.63993999999</v>
      </c>
      <c r="X12" s="64">
        <f>SUM(N34:N63)</f>
        <v>10032311.9617</v>
      </c>
      <c r="Z12" s="128" t="s">
        <v>27</v>
      </c>
      <c r="AA12" s="128">
        <v>60</v>
      </c>
      <c r="AB12" s="128">
        <v>60</v>
      </c>
    </row>
    <row r="13" spans="1:37" ht="18.95" customHeight="1">
      <c r="E13" s="150"/>
      <c r="F13" s="151"/>
      <c r="G13" s="152"/>
      <c r="H13" s="115">
        <v>44296</v>
      </c>
      <c r="I13" s="98" t="s">
        <v>35</v>
      </c>
      <c r="J13" s="98" t="s">
        <v>21</v>
      </c>
      <c r="K13" s="99">
        <v>11402.8</v>
      </c>
      <c r="L13" s="99">
        <v>9008.2119999999995</v>
      </c>
      <c r="M13" s="99">
        <v>7206.5695999999998</v>
      </c>
      <c r="N13" s="99">
        <v>879201.49119999993</v>
      </c>
      <c r="O13" s="95">
        <v>0.79</v>
      </c>
      <c r="P13" s="96">
        <v>0.63200000000000001</v>
      </c>
      <c r="Q13" s="100">
        <v>77.103999999999999</v>
      </c>
      <c r="R13" s="55"/>
      <c r="S13" s="66" t="s">
        <v>22</v>
      </c>
      <c r="T13" s="67" t="s">
        <v>36</v>
      </c>
      <c r="U13" s="68">
        <f>SUM(K94:K123)</f>
        <v>374598.90000000008</v>
      </c>
      <c r="V13" s="68">
        <f>SUM(L94:L123)</f>
        <v>261126.848</v>
      </c>
      <c r="W13" s="68">
        <f>SUM(M94:M123)</f>
        <v>132278.83687</v>
      </c>
      <c r="X13" s="69">
        <f>SUM(N94:N123)</f>
        <v>9283857.0124400016</v>
      </c>
      <c r="Z13" s="128" t="s">
        <v>28</v>
      </c>
      <c r="AA13" s="128">
        <v>0</v>
      </c>
      <c r="AB13" s="128"/>
    </row>
    <row r="14" spans="1:37" ht="18.95" customHeight="1">
      <c r="G14" s="118"/>
      <c r="H14" s="115">
        <v>44297</v>
      </c>
      <c r="I14" s="98" t="s">
        <v>35</v>
      </c>
      <c r="J14" s="98" t="s">
        <v>21</v>
      </c>
      <c r="K14" s="99">
        <v>11603.2</v>
      </c>
      <c r="L14" s="99">
        <v>7077.9520000000011</v>
      </c>
      <c r="M14" s="99">
        <v>3468.1964800000005</v>
      </c>
      <c r="N14" s="99">
        <v>450865.54240000009</v>
      </c>
      <c r="O14" s="95">
        <v>0.6100000000000001</v>
      </c>
      <c r="P14" s="96">
        <v>0.2989</v>
      </c>
      <c r="Q14" s="100">
        <v>38.857000000000006</v>
      </c>
      <c r="R14" s="55"/>
      <c r="S14" s="51"/>
      <c r="T14" s="51"/>
      <c r="U14" s="49"/>
      <c r="V14" s="49"/>
      <c r="W14" s="49"/>
      <c r="X14" s="49"/>
      <c r="Z14" s="128" t="s">
        <v>29</v>
      </c>
      <c r="AA14" s="128">
        <v>106</v>
      </c>
      <c r="AB14" s="128"/>
    </row>
    <row r="15" spans="1:37" ht="18.95" customHeight="1">
      <c r="G15" s="118"/>
      <c r="H15" s="115">
        <v>44298</v>
      </c>
      <c r="I15" s="98" t="s">
        <v>35</v>
      </c>
      <c r="J15" s="98" t="s">
        <v>21</v>
      </c>
      <c r="K15" s="99">
        <v>14509</v>
      </c>
      <c r="L15" s="99">
        <v>10591.57</v>
      </c>
      <c r="M15" s="99">
        <v>5613.5320999999994</v>
      </c>
      <c r="N15" s="99">
        <v>780280.96189999988</v>
      </c>
      <c r="O15" s="95">
        <v>0.73</v>
      </c>
      <c r="P15" s="96">
        <v>0.38689999999999997</v>
      </c>
      <c r="Q15" s="100">
        <v>53.779099999999993</v>
      </c>
      <c r="R15" s="55"/>
      <c r="S15" s="70"/>
      <c r="T15" s="71"/>
      <c r="U15" s="72" t="s">
        <v>39</v>
      </c>
      <c r="V15" s="60" t="s">
        <v>41</v>
      </c>
      <c r="W15" s="59" t="s">
        <v>43</v>
      </c>
      <c r="X15" s="49"/>
      <c r="Z15" s="128" t="s">
        <v>30</v>
      </c>
      <c r="AA15" s="128">
        <v>2.1268976536074056</v>
      </c>
      <c r="AB15" s="128"/>
      <c r="AC15" s="129"/>
    </row>
    <row r="16" spans="1:37" ht="18.95" customHeight="1">
      <c r="G16" s="118"/>
      <c r="H16" s="115">
        <v>44299</v>
      </c>
      <c r="I16" s="98" t="s">
        <v>35</v>
      </c>
      <c r="J16" s="98" t="s">
        <v>21</v>
      </c>
      <c r="K16" s="99">
        <v>14909.8</v>
      </c>
      <c r="L16" s="99">
        <v>11182.35</v>
      </c>
      <c r="M16" s="99">
        <v>4920.2340000000004</v>
      </c>
      <c r="N16" s="99">
        <v>511704.33600000001</v>
      </c>
      <c r="O16" s="95">
        <v>0.75000000000000011</v>
      </c>
      <c r="P16" s="96">
        <v>0.33</v>
      </c>
      <c r="Q16" s="100">
        <v>34.32</v>
      </c>
      <c r="R16" s="49"/>
      <c r="S16" s="65"/>
      <c r="T16" s="62" t="s">
        <v>35</v>
      </c>
      <c r="U16" s="73">
        <f t="shared" ref="U16:W21" si="1">V8/$U8</f>
        <v>0.6966649619292844</v>
      </c>
      <c r="V16" s="73">
        <f t="shared" si="1"/>
        <v>0.37127580311269021</v>
      </c>
      <c r="W16" s="74">
        <f t="shared" si="1"/>
        <v>40.163392656879864</v>
      </c>
      <c r="X16" s="49"/>
      <c r="Z16" s="128" t="s">
        <v>31</v>
      </c>
      <c r="AA16" s="128">
        <v>1.7874325994988876E-2</v>
      </c>
      <c r="AB16" s="128"/>
      <c r="AE16" s="135"/>
      <c r="AF16" s="135"/>
      <c r="AG16" s="135"/>
      <c r="AH16" s="135"/>
      <c r="AI16" s="135"/>
      <c r="AJ16" s="135"/>
      <c r="AK16" s="135"/>
    </row>
    <row r="17" spans="7:37" ht="18.95" customHeight="1">
      <c r="G17" s="118"/>
      <c r="H17" s="115">
        <v>44300</v>
      </c>
      <c r="I17" s="98" t="s">
        <v>35</v>
      </c>
      <c r="J17" s="98" t="s">
        <v>21</v>
      </c>
      <c r="K17" s="99">
        <v>10050.1</v>
      </c>
      <c r="L17" s="99">
        <v>8944.5889999999999</v>
      </c>
      <c r="M17" s="99">
        <v>6529.54997</v>
      </c>
      <c r="N17" s="99">
        <v>803134.64630999998</v>
      </c>
      <c r="O17" s="95">
        <v>0.89</v>
      </c>
      <c r="P17" s="96">
        <v>0.64969999999999994</v>
      </c>
      <c r="Q17" s="100">
        <v>79.9131</v>
      </c>
      <c r="R17" s="49"/>
      <c r="S17" s="65"/>
      <c r="T17" s="62" t="s">
        <v>36</v>
      </c>
      <c r="U17" s="73">
        <f t="shared" si="1"/>
        <v>0.72081040157663201</v>
      </c>
      <c r="V17" s="73">
        <f t="shared" si="1"/>
        <v>0.4108039199893575</v>
      </c>
      <c r="W17" s="74">
        <f t="shared" si="1"/>
        <v>34.290849130953475</v>
      </c>
      <c r="X17" s="49"/>
      <c r="Z17" s="128" t="s">
        <v>32</v>
      </c>
      <c r="AA17" s="128">
        <v>1.6593560339471876</v>
      </c>
      <c r="AB17" s="128"/>
      <c r="AE17" s="136"/>
      <c r="AF17" s="135"/>
      <c r="AG17" s="135"/>
      <c r="AH17" s="135"/>
      <c r="AI17" s="136"/>
      <c r="AJ17" s="135"/>
      <c r="AK17" s="135"/>
    </row>
    <row r="18" spans="7:37" ht="18.95" customHeight="1">
      <c r="G18" s="118"/>
      <c r="H18" s="115">
        <v>44301</v>
      </c>
      <c r="I18" s="98" t="s">
        <v>35</v>
      </c>
      <c r="J18" s="98" t="s">
        <v>21</v>
      </c>
      <c r="K18" s="99">
        <v>14058.1</v>
      </c>
      <c r="L18" s="99">
        <v>9418.9270000000015</v>
      </c>
      <c r="M18" s="99">
        <v>4992.0313100000003</v>
      </c>
      <c r="N18" s="99">
        <v>678916.25816000008</v>
      </c>
      <c r="O18" s="95">
        <v>0.67</v>
      </c>
      <c r="P18" s="96">
        <v>0.35510000000000003</v>
      </c>
      <c r="Q18" s="100">
        <v>48.293600000000005</v>
      </c>
      <c r="R18" s="49"/>
      <c r="S18" s="65" t="s">
        <v>21</v>
      </c>
      <c r="T18" s="62" t="s">
        <v>35</v>
      </c>
      <c r="U18" s="73">
        <f t="shared" si="1"/>
        <v>0.72780389291164116</v>
      </c>
      <c r="V18" s="73">
        <f t="shared" si="1"/>
        <v>0.44108503303629959</v>
      </c>
      <c r="W18" s="74">
        <f t="shared" si="1"/>
        <v>54.879590443738017</v>
      </c>
      <c r="X18" s="49"/>
      <c r="Z18" s="130" t="s">
        <v>33</v>
      </c>
      <c r="AA18" s="130">
        <v>3.5748651989977752E-2</v>
      </c>
      <c r="AB18" s="128"/>
      <c r="AE18" s="135"/>
      <c r="AF18" s="135"/>
      <c r="AG18" s="135"/>
      <c r="AH18" s="135"/>
      <c r="AI18" s="135"/>
      <c r="AJ18" s="135"/>
      <c r="AK18" s="135"/>
    </row>
    <row r="19" spans="7:37" ht="18.95" customHeight="1" thickBot="1">
      <c r="G19" s="118"/>
      <c r="H19" s="115">
        <v>44302</v>
      </c>
      <c r="I19" s="98" t="s">
        <v>35</v>
      </c>
      <c r="J19" s="98" t="s">
        <v>21</v>
      </c>
      <c r="K19" s="99">
        <v>10801.6</v>
      </c>
      <c r="L19" s="99">
        <v>8965.3280000000013</v>
      </c>
      <c r="M19" s="99">
        <v>5558.5033600000015</v>
      </c>
      <c r="N19" s="99">
        <v>511382.30912000017</v>
      </c>
      <c r="O19" s="95">
        <v>0.83000000000000007</v>
      </c>
      <c r="P19" s="96">
        <v>0.51460000000000017</v>
      </c>
      <c r="Q19" s="100">
        <v>47.343200000000017</v>
      </c>
      <c r="R19" s="49"/>
      <c r="S19" s="65" t="s">
        <v>21</v>
      </c>
      <c r="T19" s="62" t="s">
        <v>36</v>
      </c>
      <c r="U19" s="73">
        <f t="shared" si="1"/>
        <v>0.74476116832515082</v>
      </c>
      <c r="V19" s="73">
        <f t="shared" si="1"/>
        <v>0.46903170581195669</v>
      </c>
      <c r="W19" s="74">
        <f t="shared" si="1"/>
        <v>43.888087313951083</v>
      </c>
      <c r="X19" s="49"/>
      <c r="Z19" s="131" t="s">
        <v>34</v>
      </c>
      <c r="AA19" s="131">
        <v>1.9825972617654992</v>
      </c>
      <c r="AB19" s="131"/>
      <c r="AE19" s="137"/>
      <c r="AF19" s="137"/>
      <c r="AG19" s="137"/>
      <c r="AH19" s="135"/>
      <c r="AI19" s="137"/>
      <c r="AJ19" s="137"/>
      <c r="AK19" s="137"/>
    </row>
    <row r="20" spans="7:37" ht="18.95" customHeight="1">
      <c r="G20" s="118"/>
      <c r="H20" s="115">
        <v>44303</v>
      </c>
      <c r="I20" s="98" t="s">
        <v>35</v>
      </c>
      <c r="J20" s="98" t="s">
        <v>21</v>
      </c>
      <c r="K20" s="99">
        <v>10300.6</v>
      </c>
      <c r="L20" s="99">
        <v>6283.366</v>
      </c>
      <c r="M20" s="99">
        <v>2639.0137199999999</v>
      </c>
      <c r="N20" s="99">
        <v>401130.08544</v>
      </c>
      <c r="O20" s="95">
        <v>0.61</v>
      </c>
      <c r="P20" s="96">
        <v>0.25619999999999998</v>
      </c>
      <c r="Q20" s="100">
        <v>38.942399999999999</v>
      </c>
      <c r="R20" s="49"/>
      <c r="S20" s="65" t="s">
        <v>22</v>
      </c>
      <c r="T20" s="62" t="s">
        <v>35</v>
      </c>
      <c r="U20" s="73">
        <f t="shared" si="1"/>
        <v>0.66655848031905018</v>
      </c>
      <c r="V20" s="73">
        <f t="shared" si="1"/>
        <v>0.30378118365672385</v>
      </c>
      <c r="W20" s="74">
        <f t="shared" si="1"/>
        <v>25.935128420909496</v>
      </c>
      <c r="X20" s="49"/>
      <c r="Y20" s="123"/>
      <c r="AE20" s="138"/>
      <c r="AF20" s="138"/>
      <c r="AG20" s="138"/>
      <c r="AH20" s="135"/>
      <c r="AI20" s="138"/>
      <c r="AJ20" s="138"/>
      <c r="AK20" s="138"/>
    </row>
    <row r="21" spans="7:37" ht="18.95" customHeight="1">
      <c r="G21" s="118"/>
      <c r="H21" s="115">
        <v>44304</v>
      </c>
      <c r="I21" s="98" t="s">
        <v>35</v>
      </c>
      <c r="J21" s="98" t="s">
        <v>21</v>
      </c>
      <c r="K21" s="99">
        <v>14358.7</v>
      </c>
      <c r="L21" s="99">
        <v>9189.5680000000011</v>
      </c>
      <c r="M21" s="99">
        <v>7259.7587200000007</v>
      </c>
      <c r="N21" s="99">
        <v>907469.84000000008</v>
      </c>
      <c r="O21" s="95">
        <v>0.64</v>
      </c>
      <c r="P21" s="96">
        <v>0.50560000000000005</v>
      </c>
      <c r="Q21" s="100">
        <v>63.2</v>
      </c>
      <c r="R21" s="49"/>
      <c r="S21" s="66" t="s">
        <v>22</v>
      </c>
      <c r="T21" s="67" t="s">
        <v>36</v>
      </c>
      <c r="U21" s="75">
        <f t="shared" si="1"/>
        <v>0.69708386223237695</v>
      </c>
      <c r="V21" s="75">
        <f t="shared" si="1"/>
        <v>0.35312126349009559</v>
      </c>
      <c r="W21" s="76">
        <f t="shared" si="1"/>
        <v>24.783460422441177</v>
      </c>
      <c r="X21" s="49"/>
      <c r="Z21" s="132"/>
      <c r="AE21" s="138"/>
      <c r="AF21" s="138"/>
      <c r="AG21" s="138"/>
      <c r="AH21" s="135"/>
      <c r="AI21" s="138"/>
      <c r="AJ21" s="138"/>
      <c r="AK21" s="138"/>
    </row>
    <row r="22" spans="7:37" ht="18.95" customHeight="1">
      <c r="G22" s="118"/>
      <c r="H22" s="115">
        <v>44305</v>
      </c>
      <c r="I22" s="98" t="s">
        <v>35</v>
      </c>
      <c r="J22" s="98" t="s">
        <v>21</v>
      </c>
      <c r="K22" s="99">
        <v>11252.5</v>
      </c>
      <c r="L22" s="99">
        <v>10014.725</v>
      </c>
      <c r="M22" s="99">
        <v>4706.9207500000002</v>
      </c>
      <c r="N22" s="99">
        <v>442450.55050000001</v>
      </c>
      <c r="O22" s="95">
        <v>0.89</v>
      </c>
      <c r="P22" s="96">
        <v>0.41830000000000001</v>
      </c>
      <c r="Q22" s="100">
        <v>39.3202</v>
      </c>
      <c r="R22" s="49"/>
      <c r="S22" s="49"/>
      <c r="T22" s="49"/>
      <c r="U22" s="49"/>
      <c r="V22" s="49"/>
      <c r="W22" s="49"/>
      <c r="X22" s="49"/>
      <c r="AE22" s="138"/>
      <c r="AF22" s="138"/>
      <c r="AG22" s="138"/>
      <c r="AH22" s="135"/>
      <c r="AI22" s="138"/>
      <c r="AJ22" s="138"/>
      <c r="AK22" s="138"/>
    </row>
    <row r="23" spans="7:37" ht="18.95" customHeight="1">
      <c r="G23" s="118"/>
      <c r="H23" s="115">
        <v>44306</v>
      </c>
      <c r="I23" s="98" t="s">
        <v>35</v>
      </c>
      <c r="J23" s="98" t="s">
        <v>21</v>
      </c>
      <c r="K23" s="99">
        <v>11352.7</v>
      </c>
      <c r="L23" s="99">
        <v>7492.7820000000011</v>
      </c>
      <c r="M23" s="99">
        <v>4645.5248400000009</v>
      </c>
      <c r="N23" s="99">
        <v>548171.93112000008</v>
      </c>
      <c r="O23" s="95">
        <v>0.66</v>
      </c>
      <c r="P23" s="96">
        <v>0.40920000000000006</v>
      </c>
      <c r="Q23" s="100">
        <v>48.285600000000002</v>
      </c>
      <c r="R23" s="20" t="s">
        <v>81</v>
      </c>
      <c r="S23" s="49"/>
      <c r="U23" s="49"/>
      <c r="V23" s="49"/>
      <c r="W23" s="49"/>
      <c r="X23" s="49"/>
      <c r="AE23" s="138"/>
      <c r="AF23" s="138"/>
      <c r="AG23" s="138"/>
      <c r="AH23" s="135"/>
      <c r="AI23" s="138"/>
      <c r="AJ23" s="138"/>
      <c r="AK23" s="138"/>
    </row>
    <row r="24" spans="7:37" ht="18.95" customHeight="1">
      <c r="G24" s="118"/>
      <c r="H24" s="115">
        <v>44307</v>
      </c>
      <c r="I24" s="98" t="s">
        <v>35</v>
      </c>
      <c r="J24" s="98" t="s">
        <v>21</v>
      </c>
      <c r="K24" s="99">
        <v>12755.5</v>
      </c>
      <c r="L24" s="99">
        <v>9821.7350000000006</v>
      </c>
      <c r="M24" s="99">
        <v>4419.7807499999999</v>
      </c>
      <c r="N24" s="99">
        <v>605509.96274999995</v>
      </c>
      <c r="O24" s="95">
        <v>0.77</v>
      </c>
      <c r="P24" s="96">
        <v>0.34649999999999997</v>
      </c>
      <c r="Q24" s="100">
        <v>47.470499999999994</v>
      </c>
      <c r="R24" s="49"/>
      <c r="S24" s="49"/>
      <c r="T24" s="51"/>
      <c r="U24" s="49"/>
      <c r="V24" s="49"/>
      <c r="W24" s="49"/>
      <c r="X24" s="49"/>
      <c r="AE24" s="138"/>
      <c r="AF24" s="138"/>
      <c r="AG24" s="138"/>
      <c r="AH24" s="135"/>
      <c r="AI24" s="138"/>
      <c r="AJ24" s="138"/>
      <c r="AK24" s="138"/>
    </row>
    <row r="25" spans="7:37" ht="18.95" customHeight="1">
      <c r="G25" s="118"/>
      <c r="H25" s="115">
        <v>44308</v>
      </c>
      <c r="I25" s="98" t="s">
        <v>35</v>
      </c>
      <c r="J25" s="98" t="s">
        <v>21</v>
      </c>
      <c r="K25" s="99">
        <v>13056.1</v>
      </c>
      <c r="L25" s="99">
        <v>9922.6360000000004</v>
      </c>
      <c r="M25" s="99">
        <v>6350.48704</v>
      </c>
      <c r="N25" s="99">
        <v>850965.26335999998</v>
      </c>
      <c r="O25" s="95">
        <v>0.76</v>
      </c>
      <c r="P25" s="96">
        <v>0.4864</v>
      </c>
      <c r="Q25" s="100">
        <v>65.177599999999998</v>
      </c>
      <c r="R25" s="49"/>
      <c r="S25" s="49"/>
      <c r="T25" s="77"/>
      <c r="U25" s="78" t="s">
        <v>40</v>
      </c>
      <c r="V25" s="78" t="s">
        <v>42</v>
      </c>
      <c r="W25" s="79" t="s">
        <v>44</v>
      </c>
      <c r="X25" s="49"/>
      <c r="AE25" s="138"/>
      <c r="AF25" s="138"/>
      <c r="AG25" s="138"/>
      <c r="AH25" s="135"/>
      <c r="AI25" s="138"/>
      <c r="AJ25" s="138"/>
      <c r="AK25" s="138"/>
    </row>
    <row r="26" spans="7:37" ht="18.95" customHeight="1">
      <c r="G26" s="118"/>
      <c r="H26" s="115">
        <v>44309</v>
      </c>
      <c r="I26" s="98" t="s">
        <v>35</v>
      </c>
      <c r="J26" s="98" t="s">
        <v>21</v>
      </c>
      <c r="K26" s="99">
        <v>13306.6</v>
      </c>
      <c r="L26" s="99">
        <v>9181.5540000000001</v>
      </c>
      <c r="M26" s="99">
        <v>5784.3790200000003</v>
      </c>
      <c r="N26" s="99">
        <v>462750.32160000002</v>
      </c>
      <c r="O26" s="95">
        <v>0.69</v>
      </c>
      <c r="P26" s="96">
        <v>0.43470000000000003</v>
      </c>
      <c r="Q26" s="100">
        <v>34.776000000000003</v>
      </c>
      <c r="R26" s="49"/>
      <c r="S26" s="49"/>
      <c r="T26" s="80" t="str">
        <f>T16</f>
        <v>A实验组</v>
      </c>
      <c r="U26" s="81">
        <f>U16</f>
        <v>0.6966649619292844</v>
      </c>
      <c r="V26" s="81">
        <f>V16</f>
        <v>0.37127580311269021</v>
      </c>
      <c r="W26" s="82">
        <f>W16</f>
        <v>40.163392656879864</v>
      </c>
      <c r="X26" s="49"/>
      <c r="AE26" s="138"/>
      <c r="AF26" s="138"/>
      <c r="AG26" s="138"/>
      <c r="AH26" s="135"/>
      <c r="AI26" s="138"/>
      <c r="AJ26" s="138"/>
      <c r="AK26" s="138"/>
    </row>
    <row r="27" spans="7:37" ht="18.95" customHeight="1">
      <c r="G27" s="118"/>
      <c r="H27" s="115">
        <v>44310</v>
      </c>
      <c r="I27" s="98" t="s">
        <v>35</v>
      </c>
      <c r="J27" s="98" t="s">
        <v>21</v>
      </c>
      <c r="K27" s="99">
        <v>13807.6</v>
      </c>
      <c r="L27" s="99">
        <v>11460.308000000001</v>
      </c>
      <c r="M27" s="99">
        <v>5157.1386000000002</v>
      </c>
      <c r="N27" s="99">
        <v>732313.68119999999</v>
      </c>
      <c r="O27" s="95">
        <v>0.83000000000000007</v>
      </c>
      <c r="P27" s="96">
        <v>0.3735</v>
      </c>
      <c r="Q27" s="100">
        <v>53.036999999999999</v>
      </c>
      <c r="R27" s="49"/>
      <c r="S27" s="49"/>
      <c r="T27" s="25" t="str">
        <f>S18</f>
        <v>周末组</v>
      </c>
      <c r="U27" s="73">
        <f>U18</f>
        <v>0.72780389291164116</v>
      </c>
      <c r="V27" s="73">
        <f>V18</f>
        <v>0.44108503303629959</v>
      </c>
      <c r="W27" s="83">
        <f>W18</f>
        <v>54.879590443738017</v>
      </c>
      <c r="X27" s="49"/>
      <c r="AE27" s="138"/>
      <c r="AF27" s="138"/>
      <c r="AG27" s="138"/>
      <c r="AH27" s="135"/>
      <c r="AI27" s="138"/>
      <c r="AJ27" s="138"/>
      <c r="AK27" s="138"/>
    </row>
    <row r="28" spans="7:37" ht="18.95" customHeight="1">
      <c r="G28" s="118"/>
      <c r="H28" s="115">
        <v>44311</v>
      </c>
      <c r="I28" s="98" t="s">
        <v>35</v>
      </c>
      <c r="J28" s="98" t="s">
        <v>21</v>
      </c>
      <c r="K28" s="99">
        <v>10751.5</v>
      </c>
      <c r="L28" s="99">
        <v>8493.6849999999995</v>
      </c>
      <c r="M28" s="99">
        <v>6794.9479999999994</v>
      </c>
      <c r="N28" s="99">
        <v>1046421.9919999999</v>
      </c>
      <c r="O28" s="95">
        <v>0.78999999999999992</v>
      </c>
      <c r="P28" s="96">
        <v>0.6319999999999999</v>
      </c>
      <c r="Q28" s="100">
        <v>97.327999999999989</v>
      </c>
      <c r="R28" s="49"/>
      <c r="S28" s="49"/>
      <c r="T28" s="25" t="str">
        <f>S20</f>
        <v>工作日组</v>
      </c>
      <c r="U28" s="73">
        <f>U20</f>
        <v>0.66655848031905018</v>
      </c>
      <c r="V28" s="73">
        <f>V20</f>
        <v>0.30378118365672385</v>
      </c>
      <c r="W28" s="83">
        <f>W20</f>
        <v>25.935128420909496</v>
      </c>
      <c r="X28" s="49"/>
      <c r="Z28" s="132"/>
      <c r="AE28" s="138"/>
      <c r="AF28" s="138"/>
      <c r="AG28" s="138"/>
      <c r="AH28" s="135"/>
      <c r="AI28" s="139"/>
      <c r="AJ28" s="139"/>
      <c r="AK28" s="138"/>
    </row>
    <row r="29" spans="7:37" ht="18.95" customHeight="1">
      <c r="G29" s="118"/>
      <c r="H29" s="115">
        <v>44312</v>
      </c>
      <c r="I29" s="98" t="s">
        <v>35</v>
      </c>
      <c r="J29" s="98" t="s">
        <v>21</v>
      </c>
      <c r="K29" s="99">
        <v>13657.3</v>
      </c>
      <c r="L29" s="99">
        <v>9969.8289999999997</v>
      </c>
      <c r="M29" s="99">
        <v>7577.0700399999996</v>
      </c>
      <c r="N29" s="99">
        <v>985019.10519999999</v>
      </c>
      <c r="O29" s="95">
        <v>0.73</v>
      </c>
      <c r="P29" s="96">
        <v>0.55479999999999996</v>
      </c>
      <c r="Q29" s="100">
        <v>72.124000000000009</v>
      </c>
      <c r="R29" s="49"/>
      <c r="S29" s="49"/>
      <c r="T29" s="80" t="str">
        <f>T17</f>
        <v>B对照组</v>
      </c>
      <c r="U29" s="81">
        <f>U17</f>
        <v>0.72081040157663201</v>
      </c>
      <c r="V29" s="81">
        <f>V17</f>
        <v>0.4108039199893575</v>
      </c>
      <c r="W29" s="82">
        <f>W17</f>
        <v>34.290849130953475</v>
      </c>
      <c r="X29" s="49"/>
      <c r="Z29" s="140" t="s">
        <v>79</v>
      </c>
      <c r="AE29" s="138"/>
      <c r="AF29" s="138"/>
      <c r="AG29" s="138"/>
      <c r="AH29" s="135"/>
      <c r="AI29" s="138"/>
      <c r="AJ29" s="138"/>
      <c r="AK29" s="138"/>
    </row>
    <row r="30" spans="7:37" ht="18.95" customHeight="1">
      <c r="G30" s="118"/>
      <c r="H30" s="115">
        <v>44313</v>
      </c>
      <c r="I30" s="98" t="s">
        <v>35</v>
      </c>
      <c r="J30" s="98" t="s">
        <v>21</v>
      </c>
      <c r="K30" s="99">
        <v>13206.4</v>
      </c>
      <c r="L30" s="99">
        <v>9112.4159999999993</v>
      </c>
      <c r="M30" s="99">
        <v>7289.9327999999987</v>
      </c>
      <c r="N30" s="99">
        <v>1049750.3231999998</v>
      </c>
      <c r="O30" s="95">
        <v>0.69</v>
      </c>
      <c r="P30" s="96">
        <v>0.55199999999999994</v>
      </c>
      <c r="Q30" s="100">
        <v>79.487999999999985</v>
      </c>
      <c r="R30" s="49"/>
      <c r="S30" s="49"/>
      <c r="T30" s="25" t="str">
        <f>S19</f>
        <v>周末组</v>
      </c>
      <c r="U30" s="73">
        <f>U19</f>
        <v>0.74476116832515082</v>
      </c>
      <c r="V30" s="73">
        <f>V19</f>
        <v>0.46903170581195669</v>
      </c>
      <c r="W30" s="83">
        <f>W19</f>
        <v>43.888087313951083</v>
      </c>
      <c r="X30" s="49"/>
      <c r="AE30" s="135"/>
      <c r="AF30" s="135"/>
      <c r="AG30" s="135"/>
      <c r="AH30" s="135"/>
      <c r="AI30" s="135"/>
      <c r="AJ30" s="135"/>
      <c r="AK30" s="135"/>
    </row>
    <row r="31" spans="7:37" ht="18.95" customHeight="1">
      <c r="G31" s="118"/>
      <c r="H31" s="115">
        <v>44314</v>
      </c>
      <c r="I31" s="98" t="s">
        <v>35</v>
      </c>
      <c r="J31" s="98" t="s">
        <v>21</v>
      </c>
      <c r="K31" s="99">
        <v>10050.1</v>
      </c>
      <c r="L31" s="99">
        <v>7035.07</v>
      </c>
      <c r="M31" s="99">
        <v>3587.8857000000003</v>
      </c>
      <c r="N31" s="99">
        <v>531007.08360000001</v>
      </c>
      <c r="O31" s="95">
        <v>0.7</v>
      </c>
      <c r="P31" s="96">
        <v>0.35700000000000004</v>
      </c>
      <c r="Q31" s="100">
        <v>52.835999999999999</v>
      </c>
      <c r="R31" s="49"/>
      <c r="S31" s="49"/>
      <c r="T31" s="26" t="str">
        <f>S21</f>
        <v>工作日组</v>
      </c>
      <c r="U31" s="75">
        <f>U21</f>
        <v>0.69708386223237695</v>
      </c>
      <c r="V31" s="75">
        <f>V21</f>
        <v>0.35312126349009559</v>
      </c>
      <c r="W31" s="84">
        <f>W21</f>
        <v>24.783460422441177</v>
      </c>
      <c r="X31" s="49"/>
      <c r="AE31" s="135"/>
      <c r="AF31" s="135"/>
      <c r="AG31" s="135"/>
      <c r="AH31" s="135"/>
      <c r="AI31" s="135"/>
      <c r="AJ31" s="135"/>
      <c r="AK31" s="135"/>
    </row>
    <row r="32" spans="7:37" ht="18.95" customHeight="1">
      <c r="G32" s="118"/>
      <c r="H32" s="115">
        <v>44315</v>
      </c>
      <c r="I32" s="98" t="s">
        <v>35</v>
      </c>
      <c r="J32" s="98" t="s">
        <v>21</v>
      </c>
      <c r="K32" s="99">
        <v>10400.799999999999</v>
      </c>
      <c r="L32" s="99">
        <v>8424.6479999999992</v>
      </c>
      <c r="M32" s="99">
        <v>4802.0493599999991</v>
      </c>
      <c r="N32" s="99">
        <v>638672.56487999985</v>
      </c>
      <c r="O32" s="95">
        <v>0.80999999999999994</v>
      </c>
      <c r="P32" s="96">
        <v>0.46169999999999994</v>
      </c>
      <c r="Q32" s="100">
        <v>61.406099999999988</v>
      </c>
      <c r="R32" s="49"/>
      <c r="S32" s="49"/>
      <c r="T32" s="49"/>
      <c r="U32" s="49"/>
      <c r="V32" s="49"/>
      <c r="W32" s="85"/>
      <c r="X32" s="49"/>
      <c r="AE32" s="135"/>
      <c r="AF32" s="135"/>
      <c r="AG32" s="135"/>
      <c r="AH32" s="135"/>
      <c r="AI32" s="135"/>
      <c r="AJ32" s="135"/>
      <c r="AK32" s="135"/>
    </row>
    <row r="33" spans="7:37" ht="18.95" customHeight="1">
      <c r="G33" s="118"/>
      <c r="H33" s="115">
        <v>44316</v>
      </c>
      <c r="I33" s="98" t="s">
        <v>35</v>
      </c>
      <c r="J33" s="98" t="s">
        <v>21</v>
      </c>
      <c r="K33" s="99">
        <v>10551.1</v>
      </c>
      <c r="L33" s="99">
        <v>6541.6820000000007</v>
      </c>
      <c r="M33" s="99">
        <v>3336.2578200000003</v>
      </c>
      <c r="N33" s="99">
        <v>400350.93840000004</v>
      </c>
      <c r="O33" s="95">
        <v>0.62</v>
      </c>
      <c r="P33" s="96">
        <v>0.31620000000000004</v>
      </c>
      <c r="Q33" s="100">
        <v>37.944000000000003</v>
      </c>
      <c r="R33" s="49"/>
      <c r="S33" s="49"/>
      <c r="T33" s="49"/>
      <c r="U33" s="49"/>
      <c r="V33" s="49"/>
      <c r="W33" s="85"/>
      <c r="X33" s="49"/>
      <c r="Z33" s="132"/>
      <c r="AE33" s="135"/>
      <c r="AF33" s="135"/>
      <c r="AG33" s="135"/>
      <c r="AH33" s="135"/>
      <c r="AI33" s="135"/>
      <c r="AJ33" s="135"/>
      <c r="AK33" s="135"/>
    </row>
    <row r="34" spans="7:37" ht="18.95" customHeight="1">
      <c r="G34" s="118"/>
      <c r="H34" s="115">
        <v>44287</v>
      </c>
      <c r="I34" s="98" t="s">
        <v>35</v>
      </c>
      <c r="J34" s="98" t="s">
        <v>22</v>
      </c>
      <c r="K34" s="99">
        <v>14909.8</v>
      </c>
      <c r="L34" s="99">
        <v>9691.3700000000008</v>
      </c>
      <c r="M34" s="99">
        <v>4458.0302000000001</v>
      </c>
      <c r="N34" s="99">
        <v>365558.47639999999</v>
      </c>
      <c r="O34" s="95">
        <v>0.65000000000000013</v>
      </c>
      <c r="P34" s="96">
        <v>0.29900000000000004</v>
      </c>
      <c r="Q34" s="100">
        <v>24.518000000000001</v>
      </c>
      <c r="R34" s="49"/>
      <c r="S34" s="49"/>
      <c r="T34" s="86"/>
      <c r="U34" s="78" t="s">
        <v>44</v>
      </c>
      <c r="V34" s="79" t="s">
        <v>42</v>
      </c>
      <c r="W34" s="49"/>
      <c r="X34" s="49"/>
      <c r="AE34" s="135"/>
      <c r="AF34" s="135"/>
      <c r="AG34" s="135"/>
      <c r="AH34" s="135"/>
      <c r="AI34" s="135"/>
      <c r="AJ34" s="135"/>
      <c r="AK34" s="135"/>
    </row>
    <row r="35" spans="7:37" ht="18.95" customHeight="1">
      <c r="G35" s="118"/>
      <c r="H35" s="115">
        <v>44288</v>
      </c>
      <c r="I35" s="98" t="s">
        <v>35</v>
      </c>
      <c r="J35" s="98" t="s">
        <v>22</v>
      </c>
      <c r="K35" s="99">
        <v>14158.3</v>
      </c>
      <c r="L35" s="99">
        <v>9202.8950000000004</v>
      </c>
      <c r="M35" s="99">
        <v>3036.9553500000002</v>
      </c>
      <c r="N35" s="99">
        <v>209549.91915</v>
      </c>
      <c r="O35" s="95">
        <v>0.65</v>
      </c>
      <c r="P35" s="96">
        <v>0.21450000000000002</v>
      </c>
      <c r="Q35" s="100">
        <v>14.800500000000001</v>
      </c>
      <c r="R35" s="49"/>
      <c r="S35" s="42" t="s">
        <v>75</v>
      </c>
      <c r="T35" s="80" t="str">
        <f>T26</f>
        <v>A实验组</v>
      </c>
      <c r="U35" s="87">
        <f>W26</f>
        <v>40.163392656879864</v>
      </c>
      <c r="V35" s="88">
        <f>V26</f>
        <v>0.37127580311269021</v>
      </c>
      <c r="W35" s="49"/>
      <c r="X35" s="49"/>
      <c r="AE35" s="135"/>
      <c r="AF35" s="135"/>
      <c r="AG35" s="135"/>
      <c r="AH35" s="135"/>
      <c r="AI35" s="135"/>
      <c r="AJ35" s="135"/>
      <c r="AK35" s="135"/>
    </row>
    <row r="36" spans="7:37" ht="18.95" customHeight="1">
      <c r="G36" s="118"/>
      <c r="H36" s="115">
        <v>44289</v>
      </c>
      <c r="I36" s="98" t="s">
        <v>35</v>
      </c>
      <c r="J36" s="98" t="s">
        <v>22</v>
      </c>
      <c r="K36" s="99">
        <v>10150.299999999999</v>
      </c>
      <c r="L36" s="99">
        <v>7612.7250000000004</v>
      </c>
      <c r="M36" s="99">
        <v>3577.9807500000002</v>
      </c>
      <c r="N36" s="99">
        <v>246880.67175000001</v>
      </c>
      <c r="O36" s="95">
        <v>0.75000000000000011</v>
      </c>
      <c r="P36" s="96">
        <v>0.35250000000000004</v>
      </c>
      <c r="Q36" s="100">
        <v>24.322500000000002</v>
      </c>
      <c r="R36" s="49"/>
      <c r="S36" s="42" t="s">
        <v>76</v>
      </c>
      <c r="T36" s="89" t="str">
        <f>T29</f>
        <v>B对照组</v>
      </c>
      <c r="U36" s="90">
        <f>W29</f>
        <v>34.290849130953475</v>
      </c>
      <c r="V36" s="91">
        <f>V29</f>
        <v>0.4108039199893575</v>
      </c>
      <c r="W36" s="49"/>
      <c r="X36" s="49"/>
      <c r="AE36" s="135"/>
      <c r="AF36" s="135"/>
      <c r="AG36" s="135"/>
      <c r="AH36" s="135"/>
      <c r="AI36" s="135"/>
      <c r="AJ36" s="135"/>
      <c r="AK36" s="135"/>
    </row>
    <row r="37" spans="7:37" ht="18.95" customHeight="1">
      <c r="G37" s="118"/>
      <c r="H37" s="115">
        <v>44290</v>
      </c>
      <c r="I37" s="98" t="s">
        <v>35</v>
      </c>
      <c r="J37" s="98" t="s">
        <v>22</v>
      </c>
      <c r="K37" s="99">
        <v>11252.5</v>
      </c>
      <c r="L37" s="99">
        <v>5963.8249999999998</v>
      </c>
      <c r="M37" s="99">
        <v>2206.6152499999998</v>
      </c>
      <c r="N37" s="99">
        <v>258173.98424999998</v>
      </c>
      <c r="O37" s="95">
        <v>0.53</v>
      </c>
      <c r="P37" s="96">
        <v>0.1961</v>
      </c>
      <c r="Q37" s="100">
        <v>22.9437</v>
      </c>
      <c r="R37" s="49"/>
      <c r="S37" s="49"/>
      <c r="T37" s="49"/>
      <c r="U37" s="49"/>
      <c r="V37" s="49"/>
      <c r="W37" s="85"/>
      <c r="X37" s="49"/>
      <c r="AE37" s="135"/>
      <c r="AF37" s="135"/>
      <c r="AG37" s="135"/>
      <c r="AH37" s="135"/>
      <c r="AI37" s="135"/>
      <c r="AJ37" s="135"/>
      <c r="AK37" s="135"/>
    </row>
    <row r="38" spans="7:37" ht="18.95" customHeight="1">
      <c r="G38" s="118"/>
      <c r="H38" s="115">
        <v>44291</v>
      </c>
      <c r="I38" s="98" t="s">
        <v>35</v>
      </c>
      <c r="J38" s="98" t="s">
        <v>22</v>
      </c>
      <c r="K38" s="99">
        <v>14609.2</v>
      </c>
      <c r="L38" s="99">
        <v>9934.2560000000012</v>
      </c>
      <c r="M38" s="99">
        <v>4569.7577600000004</v>
      </c>
      <c r="N38" s="99">
        <v>434126.98720000003</v>
      </c>
      <c r="O38" s="95">
        <v>0.68</v>
      </c>
      <c r="P38" s="96">
        <v>0.31280000000000002</v>
      </c>
      <c r="Q38" s="100">
        <v>29.716000000000001</v>
      </c>
      <c r="R38" s="49"/>
      <c r="S38" s="49"/>
      <c r="T38" s="49"/>
      <c r="U38" s="49"/>
      <c r="V38" s="49"/>
      <c r="W38" s="85"/>
      <c r="X38" s="49"/>
      <c r="AE38" s="135"/>
      <c r="AF38" s="135"/>
      <c r="AG38" s="135"/>
      <c r="AH38" s="135"/>
      <c r="AI38" s="135"/>
      <c r="AJ38" s="135"/>
      <c r="AK38" s="135"/>
    </row>
    <row r="39" spans="7:37" ht="18.95" customHeight="1">
      <c r="G39" s="118"/>
      <c r="H39" s="115">
        <v>44292</v>
      </c>
      <c r="I39" s="98" t="s">
        <v>35</v>
      </c>
      <c r="J39" s="98" t="s">
        <v>22</v>
      </c>
      <c r="K39" s="99">
        <v>12054.1</v>
      </c>
      <c r="L39" s="99">
        <v>9040.5750000000007</v>
      </c>
      <c r="M39" s="99">
        <v>5062.7220000000007</v>
      </c>
      <c r="N39" s="99">
        <v>491084.03400000004</v>
      </c>
      <c r="O39" s="95">
        <v>0.75</v>
      </c>
      <c r="P39" s="96">
        <v>0.42000000000000004</v>
      </c>
      <c r="Q39" s="100">
        <v>40.74</v>
      </c>
      <c r="R39" s="49"/>
      <c r="S39" s="49"/>
      <c r="T39" s="49"/>
      <c r="U39" s="49"/>
      <c r="V39" s="49"/>
      <c r="W39" s="85"/>
      <c r="X39" s="49"/>
      <c r="AE39" s="135"/>
      <c r="AF39" s="135"/>
      <c r="AG39" s="135"/>
      <c r="AH39" s="135"/>
      <c r="AI39" s="135"/>
      <c r="AJ39" s="135"/>
      <c r="AK39" s="135"/>
    </row>
    <row r="40" spans="7:37" ht="18.95" customHeight="1">
      <c r="G40" s="118"/>
      <c r="H40" s="115">
        <v>44293</v>
      </c>
      <c r="I40" s="98" t="s">
        <v>35</v>
      </c>
      <c r="J40" s="98" t="s">
        <v>22</v>
      </c>
      <c r="K40" s="99">
        <v>11452.9</v>
      </c>
      <c r="L40" s="99">
        <v>8475.1460000000006</v>
      </c>
      <c r="M40" s="99">
        <v>4491.8273799999997</v>
      </c>
      <c r="N40" s="99">
        <v>458166.39275999996</v>
      </c>
      <c r="O40" s="95">
        <v>0.7400000000000001</v>
      </c>
      <c r="P40" s="96">
        <v>0.39219999999999999</v>
      </c>
      <c r="Q40" s="100">
        <v>40.004399999999997</v>
      </c>
      <c r="R40" s="49"/>
      <c r="S40" s="49"/>
      <c r="T40" s="49"/>
      <c r="U40" s="49"/>
      <c r="V40" s="49"/>
      <c r="W40" s="85"/>
      <c r="X40" s="49"/>
      <c r="AE40" s="135"/>
      <c r="AF40" s="135"/>
      <c r="AG40" s="135"/>
      <c r="AH40" s="135"/>
      <c r="AI40" s="135"/>
      <c r="AJ40" s="135"/>
      <c r="AK40" s="135"/>
    </row>
    <row r="41" spans="7:37" ht="18.95" customHeight="1">
      <c r="G41" s="118"/>
      <c r="H41" s="115">
        <v>44294</v>
      </c>
      <c r="I41" s="98" t="s">
        <v>35</v>
      </c>
      <c r="J41" s="98" t="s">
        <v>22</v>
      </c>
      <c r="K41" s="99">
        <v>12855.7</v>
      </c>
      <c r="L41" s="99">
        <v>7713.42</v>
      </c>
      <c r="M41" s="99">
        <v>3008.2338</v>
      </c>
      <c r="N41" s="99">
        <v>183502.26180000001</v>
      </c>
      <c r="O41" s="95">
        <v>0.6</v>
      </c>
      <c r="P41" s="96">
        <v>0.23399999999999999</v>
      </c>
      <c r="Q41" s="100">
        <v>14.273999999999999</v>
      </c>
      <c r="R41" s="49"/>
      <c r="S41" s="49"/>
      <c r="T41" s="49"/>
      <c r="U41" s="49"/>
      <c r="V41" s="49"/>
      <c r="W41" s="85"/>
      <c r="X41" s="49"/>
      <c r="AE41" s="135"/>
      <c r="AF41" s="135"/>
      <c r="AG41" s="135"/>
      <c r="AH41" s="135"/>
      <c r="AI41" s="135"/>
      <c r="AJ41" s="135"/>
      <c r="AK41" s="135"/>
    </row>
    <row r="42" spans="7:37" ht="18.95" customHeight="1">
      <c r="G42" s="118"/>
      <c r="H42" s="115">
        <v>44295</v>
      </c>
      <c r="I42" s="98" t="s">
        <v>35</v>
      </c>
      <c r="J42" s="98" t="s">
        <v>22</v>
      </c>
      <c r="K42" s="99">
        <v>15010</v>
      </c>
      <c r="L42" s="99">
        <v>10957.3</v>
      </c>
      <c r="M42" s="99">
        <v>3287.19</v>
      </c>
      <c r="N42" s="99">
        <v>210380.16</v>
      </c>
      <c r="O42" s="95">
        <v>0.73</v>
      </c>
      <c r="P42" s="96">
        <v>0.219</v>
      </c>
      <c r="Q42" s="100">
        <v>14.016</v>
      </c>
      <c r="R42" s="49"/>
      <c r="S42" s="49"/>
      <c r="T42" s="49"/>
      <c r="U42" s="49"/>
      <c r="V42" s="49"/>
      <c r="W42" s="85"/>
      <c r="X42" s="49"/>
      <c r="AE42" s="135"/>
      <c r="AF42" s="135"/>
      <c r="AG42" s="135"/>
      <c r="AH42" s="135"/>
      <c r="AI42" s="135"/>
      <c r="AJ42" s="135"/>
      <c r="AK42" s="135"/>
    </row>
    <row r="43" spans="7:37" ht="18.95" customHeight="1">
      <c r="G43" s="118"/>
      <c r="H43" s="115">
        <v>44296</v>
      </c>
      <c r="I43" s="98" t="s">
        <v>35</v>
      </c>
      <c r="J43" s="98" t="s">
        <v>22</v>
      </c>
      <c r="K43" s="99">
        <v>12905.8</v>
      </c>
      <c r="L43" s="99">
        <v>7614.4219999999996</v>
      </c>
      <c r="M43" s="99">
        <v>4340.2205400000003</v>
      </c>
      <c r="N43" s="99">
        <v>299475.21726</v>
      </c>
      <c r="O43" s="95">
        <v>0.59</v>
      </c>
      <c r="P43" s="96">
        <v>0.33630000000000004</v>
      </c>
      <c r="Q43" s="100">
        <v>23.204700000000003</v>
      </c>
      <c r="R43" s="49"/>
      <c r="S43" s="49"/>
      <c r="T43" s="49"/>
      <c r="U43" s="49"/>
      <c r="V43" s="49"/>
      <c r="W43" s="85"/>
      <c r="X43" s="49"/>
      <c r="AE43" s="135"/>
      <c r="AF43" s="135"/>
      <c r="AG43" s="135"/>
      <c r="AH43" s="135"/>
      <c r="AI43" s="135"/>
      <c r="AJ43" s="135"/>
      <c r="AK43" s="135"/>
    </row>
    <row r="44" spans="7:37" ht="18.95" customHeight="1">
      <c r="G44" s="118"/>
      <c r="H44" s="115">
        <v>44297</v>
      </c>
      <c r="I44" s="98" t="s">
        <v>35</v>
      </c>
      <c r="J44" s="98" t="s">
        <v>22</v>
      </c>
      <c r="K44" s="99">
        <v>14058.1</v>
      </c>
      <c r="L44" s="99">
        <v>7450.7930000000006</v>
      </c>
      <c r="M44" s="99">
        <v>3427.3647799999999</v>
      </c>
      <c r="N44" s="99">
        <v>287898.64152</v>
      </c>
      <c r="O44" s="95">
        <v>0.53</v>
      </c>
      <c r="P44" s="96">
        <v>0.24379999999999999</v>
      </c>
      <c r="Q44" s="100">
        <v>20.479199999999999</v>
      </c>
      <c r="R44" s="49"/>
      <c r="S44" s="49"/>
      <c r="T44" s="49"/>
      <c r="U44" s="49"/>
      <c r="V44" s="49"/>
      <c r="W44" s="49"/>
      <c r="X44" s="49"/>
      <c r="AE44" s="135"/>
      <c r="AF44" s="135"/>
      <c r="AG44" s="135"/>
      <c r="AH44" s="135"/>
      <c r="AI44" s="135"/>
      <c r="AJ44" s="135"/>
      <c r="AK44" s="135"/>
    </row>
    <row r="45" spans="7:37" ht="18.95" customHeight="1">
      <c r="G45" s="118"/>
      <c r="H45" s="115">
        <v>44298</v>
      </c>
      <c r="I45" s="98" t="s">
        <v>35</v>
      </c>
      <c r="J45" s="98" t="s">
        <v>22</v>
      </c>
      <c r="K45" s="99">
        <v>12354.7</v>
      </c>
      <c r="L45" s="99">
        <v>7536.3670000000011</v>
      </c>
      <c r="M45" s="99">
        <v>2637.7284500000005</v>
      </c>
      <c r="N45" s="99">
        <v>200467.36220000003</v>
      </c>
      <c r="O45" s="95">
        <v>0.6100000000000001</v>
      </c>
      <c r="P45" s="96">
        <v>0.21350000000000002</v>
      </c>
      <c r="Q45" s="100">
        <v>16.226000000000003</v>
      </c>
      <c r="R45" s="49"/>
      <c r="S45" s="49"/>
      <c r="T45" s="49"/>
      <c r="U45" s="49"/>
      <c r="V45" s="49"/>
      <c r="W45" s="49"/>
      <c r="X45" s="49"/>
      <c r="AE45" s="135"/>
      <c r="AF45" s="135"/>
      <c r="AG45" s="135"/>
      <c r="AH45" s="135"/>
      <c r="AI45" s="135"/>
      <c r="AJ45" s="135"/>
      <c r="AK45" s="135"/>
    </row>
    <row r="46" spans="7:37" ht="18.95" customHeight="1">
      <c r="G46" s="118"/>
      <c r="H46" s="115">
        <v>44299</v>
      </c>
      <c r="I46" s="98" t="s">
        <v>35</v>
      </c>
      <c r="J46" s="98" t="s">
        <v>22</v>
      </c>
      <c r="K46" s="99">
        <v>14659.3</v>
      </c>
      <c r="L46" s="99">
        <v>10408.102999999999</v>
      </c>
      <c r="M46" s="99">
        <v>5099.9704699999993</v>
      </c>
      <c r="N46" s="99">
        <v>402897.66712999996</v>
      </c>
      <c r="O46" s="95">
        <v>0.71</v>
      </c>
      <c r="P46" s="96">
        <v>0.34789999999999999</v>
      </c>
      <c r="Q46" s="100">
        <v>27.484099999999998</v>
      </c>
      <c r="R46" s="49"/>
      <c r="S46" s="49"/>
      <c r="T46" s="49"/>
      <c r="U46" s="49"/>
      <c r="V46" s="49"/>
      <c r="W46" s="49"/>
      <c r="X46" s="49"/>
      <c r="AE46" s="135"/>
      <c r="AF46" s="135"/>
      <c r="AG46" s="135"/>
      <c r="AH46" s="135"/>
      <c r="AI46" s="135"/>
      <c r="AJ46" s="135"/>
      <c r="AK46" s="135"/>
    </row>
    <row r="47" spans="7:37" ht="18.95" customHeight="1">
      <c r="G47" s="118"/>
      <c r="H47" s="115">
        <v>44300</v>
      </c>
      <c r="I47" s="98" t="s">
        <v>35</v>
      </c>
      <c r="J47" s="98" t="s">
        <v>22</v>
      </c>
      <c r="K47" s="99">
        <v>13456.9</v>
      </c>
      <c r="L47" s="99">
        <v>9688.9679999999989</v>
      </c>
      <c r="M47" s="99">
        <v>4360.0355999999992</v>
      </c>
      <c r="N47" s="99">
        <v>457803.7379999999</v>
      </c>
      <c r="O47" s="95">
        <v>0.72</v>
      </c>
      <c r="P47" s="96">
        <v>0.32399999999999995</v>
      </c>
      <c r="Q47" s="100">
        <v>34.019999999999996</v>
      </c>
      <c r="R47" s="49"/>
      <c r="S47" s="49"/>
      <c r="T47" s="49"/>
      <c r="U47" s="49"/>
      <c r="V47" s="49"/>
      <c r="W47" s="49"/>
      <c r="X47" s="49"/>
      <c r="AE47" s="135"/>
      <c r="AF47" s="135"/>
      <c r="AG47" s="135"/>
      <c r="AH47" s="135"/>
      <c r="AI47" s="135"/>
      <c r="AJ47" s="135"/>
      <c r="AK47" s="135"/>
    </row>
    <row r="48" spans="7:37" ht="18.95" customHeight="1">
      <c r="G48" s="118"/>
      <c r="H48" s="115">
        <v>44301</v>
      </c>
      <c r="I48" s="98" t="s">
        <v>35</v>
      </c>
      <c r="J48" s="98" t="s">
        <v>22</v>
      </c>
      <c r="K48" s="99">
        <v>12004</v>
      </c>
      <c r="L48" s="99">
        <v>8642.8799999999992</v>
      </c>
      <c r="M48" s="99">
        <v>3025.0079999999998</v>
      </c>
      <c r="N48" s="99">
        <v>329725.87199999997</v>
      </c>
      <c r="O48" s="95">
        <v>0.72</v>
      </c>
      <c r="P48" s="96">
        <v>0.252</v>
      </c>
      <c r="Q48" s="100">
        <v>27.467999999999996</v>
      </c>
      <c r="R48" s="49"/>
      <c r="S48" s="49"/>
      <c r="T48" s="49"/>
      <c r="U48" s="49"/>
      <c r="V48" s="49"/>
      <c r="W48" s="49"/>
      <c r="X48" s="49"/>
      <c r="AE48" s="135"/>
      <c r="AF48" s="135"/>
      <c r="AG48" s="135"/>
      <c r="AH48" s="135"/>
      <c r="AI48" s="135"/>
      <c r="AJ48" s="135"/>
      <c r="AK48" s="135"/>
    </row>
    <row r="49" spans="7:37" ht="18.95" customHeight="1">
      <c r="G49" s="118"/>
      <c r="H49" s="115">
        <v>44302</v>
      </c>
      <c r="I49" s="98" t="s">
        <v>35</v>
      </c>
      <c r="J49" s="98" t="s">
        <v>22</v>
      </c>
      <c r="K49" s="99">
        <v>12154.3</v>
      </c>
      <c r="L49" s="99">
        <v>6441.7789999999986</v>
      </c>
      <c r="M49" s="99">
        <v>3220.8894999999993</v>
      </c>
      <c r="N49" s="99">
        <v>370402.29249999992</v>
      </c>
      <c r="O49" s="95">
        <v>0.52999999999999992</v>
      </c>
      <c r="P49" s="96">
        <v>0.26499999999999996</v>
      </c>
      <c r="Q49" s="100">
        <v>30.474999999999994</v>
      </c>
      <c r="R49" s="49"/>
      <c r="S49" s="49"/>
      <c r="T49" s="49"/>
      <c r="U49" s="49"/>
      <c r="V49" s="49"/>
      <c r="W49" s="49"/>
      <c r="X49" s="49"/>
      <c r="AE49" s="135"/>
      <c r="AF49" s="135"/>
      <c r="AG49" s="135"/>
      <c r="AH49" s="135"/>
      <c r="AI49" s="135"/>
      <c r="AJ49" s="135"/>
      <c r="AK49" s="135"/>
    </row>
    <row r="50" spans="7:37" ht="18.95" customHeight="1">
      <c r="G50" s="118"/>
      <c r="H50" s="115">
        <v>44303</v>
      </c>
      <c r="I50" s="98" t="s">
        <v>35</v>
      </c>
      <c r="J50" s="98" t="s">
        <v>22</v>
      </c>
      <c r="K50" s="99">
        <v>14959.900000000001</v>
      </c>
      <c r="L50" s="99">
        <v>8826.3410000000003</v>
      </c>
      <c r="M50" s="99">
        <v>3265.7461700000003</v>
      </c>
      <c r="N50" s="99">
        <v>287385.66296000005</v>
      </c>
      <c r="O50" s="95">
        <v>0.59</v>
      </c>
      <c r="P50" s="96">
        <v>0.21829999999999999</v>
      </c>
      <c r="Q50" s="100">
        <v>19.2104</v>
      </c>
      <c r="R50" s="49"/>
      <c r="S50" s="49"/>
      <c r="T50" s="49"/>
      <c r="U50" s="49"/>
      <c r="V50" s="49"/>
      <c r="W50" s="49"/>
      <c r="X50" s="49"/>
      <c r="AE50" s="135"/>
      <c r="AF50" s="135"/>
      <c r="AG50" s="135"/>
      <c r="AH50" s="135"/>
      <c r="AI50" s="135"/>
      <c r="AJ50" s="135"/>
      <c r="AK50" s="135"/>
    </row>
    <row r="51" spans="7:37" ht="18.95" customHeight="1">
      <c r="G51" s="118"/>
      <c r="H51" s="115">
        <v>44304</v>
      </c>
      <c r="I51" s="98" t="s">
        <v>35</v>
      </c>
      <c r="J51" s="98" t="s">
        <v>22</v>
      </c>
      <c r="K51" s="99">
        <v>10400.799999999999</v>
      </c>
      <c r="L51" s="99">
        <v>8112.6239999999989</v>
      </c>
      <c r="M51" s="99">
        <v>4705.3219199999994</v>
      </c>
      <c r="N51" s="99">
        <v>315256.56863999995</v>
      </c>
      <c r="O51" s="95">
        <v>0.77999999999999992</v>
      </c>
      <c r="P51" s="96">
        <v>0.45239999999999997</v>
      </c>
      <c r="Q51" s="100">
        <v>30.310799999999997</v>
      </c>
      <c r="R51" s="49"/>
      <c r="S51" s="49"/>
      <c r="T51" s="49"/>
      <c r="U51" s="49"/>
      <c r="V51" s="49"/>
      <c r="W51" s="49"/>
      <c r="X51" s="49"/>
      <c r="AE51" s="135"/>
      <c r="AF51" s="135"/>
      <c r="AG51" s="135"/>
      <c r="AH51" s="135"/>
      <c r="AI51" s="135"/>
      <c r="AJ51" s="135"/>
      <c r="AK51" s="135"/>
    </row>
    <row r="52" spans="7:37" ht="18.95" customHeight="1">
      <c r="G52" s="118"/>
      <c r="H52" s="115">
        <v>44305</v>
      </c>
      <c r="I52" s="98" t="s">
        <v>35</v>
      </c>
      <c r="J52" s="98" t="s">
        <v>22</v>
      </c>
      <c r="K52" s="99">
        <v>10551.1</v>
      </c>
      <c r="L52" s="99">
        <v>7596.7920000000004</v>
      </c>
      <c r="M52" s="99">
        <v>3570.4922400000005</v>
      </c>
      <c r="N52" s="99">
        <v>446311.53000000009</v>
      </c>
      <c r="O52" s="95">
        <v>0.72</v>
      </c>
      <c r="P52" s="96">
        <v>0.33840000000000003</v>
      </c>
      <c r="Q52" s="100">
        <v>42.300000000000004</v>
      </c>
      <c r="R52" s="49"/>
      <c r="S52" s="49"/>
      <c r="T52" s="49"/>
      <c r="U52" s="49"/>
      <c r="V52" s="49"/>
      <c r="W52" s="49"/>
      <c r="X52" s="49"/>
      <c r="AE52" s="135"/>
      <c r="AF52" s="135"/>
      <c r="AG52" s="135"/>
      <c r="AH52" s="135"/>
      <c r="AI52" s="135"/>
      <c r="AJ52" s="135"/>
      <c r="AK52" s="135"/>
    </row>
    <row r="53" spans="7:37" ht="18.95" customHeight="1">
      <c r="G53" s="118"/>
      <c r="H53" s="115">
        <v>44306</v>
      </c>
      <c r="I53" s="98" t="s">
        <v>35</v>
      </c>
      <c r="J53" s="98" t="s">
        <v>22</v>
      </c>
      <c r="K53" s="99">
        <v>14609.2</v>
      </c>
      <c r="L53" s="99">
        <v>9495.98</v>
      </c>
      <c r="M53" s="99">
        <v>3893.3517999999999</v>
      </c>
      <c r="N53" s="99">
        <v>346508.31020000001</v>
      </c>
      <c r="O53" s="95">
        <v>0.64999999999999991</v>
      </c>
      <c r="P53" s="96">
        <v>0.26649999999999996</v>
      </c>
      <c r="Q53" s="100">
        <v>23.718499999999999</v>
      </c>
      <c r="R53" s="49"/>
      <c r="S53" s="49"/>
      <c r="T53" s="49"/>
      <c r="U53" s="49"/>
      <c r="V53" s="49"/>
      <c r="W53" s="49"/>
      <c r="X53" s="49"/>
      <c r="AE53" s="135"/>
      <c r="AF53" s="135"/>
      <c r="AG53" s="135"/>
      <c r="AH53" s="135"/>
      <c r="AI53" s="135"/>
      <c r="AJ53" s="135"/>
      <c r="AK53" s="135"/>
    </row>
    <row r="54" spans="7:37" ht="18.95" customHeight="1">
      <c r="G54" s="118"/>
      <c r="H54" s="115">
        <v>44307</v>
      </c>
      <c r="I54" s="98" t="s">
        <v>35</v>
      </c>
      <c r="J54" s="98" t="s">
        <v>22</v>
      </c>
      <c r="K54" s="99">
        <v>11953.9</v>
      </c>
      <c r="L54" s="99">
        <v>8009.1129999999994</v>
      </c>
      <c r="M54" s="99">
        <v>2562.9161599999998</v>
      </c>
      <c r="N54" s="99">
        <v>261417.44831999997</v>
      </c>
      <c r="O54" s="95">
        <v>0.66999999999999993</v>
      </c>
      <c r="P54" s="96">
        <v>0.21439999999999998</v>
      </c>
      <c r="Q54" s="100">
        <v>21.868799999999997</v>
      </c>
      <c r="R54" s="49"/>
      <c r="S54" s="49"/>
      <c r="T54" s="49"/>
      <c r="U54" s="49"/>
      <c r="V54" s="49"/>
      <c r="W54" s="49"/>
      <c r="X54" s="49"/>
      <c r="AE54" s="135"/>
      <c r="AF54" s="135"/>
      <c r="AG54" s="135"/>
      <c r="AH54" s="135"/>
      <c r="AI54" s="135"/>
      <c r="AJ54" s="135"/>
      <c r="AK54" s="135"/>
    </row>
    <row r="55" spans="7:37" ht="18.95" customHeight="1">
      <c r="G55" s="118"/>
      <c r="H55" s="115">
        <v>44308</v>
      </c>
      <c r="I55" s="98" t="s">
        <v>35</v>
      </c>
      <c r="J55" s="98" t="s">
        <v>22</v>
      </c>
      <c r="K55" s="99">
        <v>13056.1</v>
      </c>
      <c r="L55" s="99">
        <v>7572.5380000000005</v>
      </c>
      <c r="M55" s="99">
        <v>4164.8959000000004</v>
      </c>
      <c r="N55" s="99">
        <v>537271.57110000006</v>
      </c>
      <c r="O55" s="95">
        <v>0.58000000000000007</v>
      </c>
      <c r="P55" s="96">
        <v>0.31900000000000001</v>
      </c>
      <c r="Q55" s="100">
        <v>41.151000000000003</v>
      </c>
      <c r="R55" s="49"/>
      <c r="S55" s="49"/>
      <c r="T55" s="49"/>
      <c r="U55" s="49"/>
      <c r="V55" s="49"/>
      <c r="W55" s="49"/>
      <c r="X55" s="49"/>
      <c r="AE55" s="135"/>
      <c r="AF55" s="135"/>
      <c r="AG55" s="135"/>
      <c r="AH55" s="135"/>
      <c r="AI55" s="135"/>
      <c r="AJ55" s="135"/>
      <c r="AK55" s="135"/>
    </row>
    <row r="56" spans="7:37" ht="18.95" customHeight="1">
      <c r="G56" s="118"/>
      <c r="H56" s="115">
        <v>44309</v>
      </c>
      <c r="I56" s="98" t="s">
        <v>35</v>
      </c>
      <c r="J56" s="98" t="s">
        <v>22</v>
      </c>
      <c r="K56" s="99">
        <v>14408.8</v>
      </c>
      <c r="L56" s="99">
        <v>10086.16</v>
      </c>
      <c r="M56" s="99">
        <v>5749.1112000000003</v>
      </c>
      <c r="N56" s="99">
        <v>402437.78400000004</v>
      </c>
      <c r="O56" s="95">
        <v>0.70000000000000007</v>
      </c>
      <c r="P56" s="96">
        <v>0.39900000000000002</v>
      </c>
      <c r="Q56" s="100">
        <v>27.930000000000003</v>
      </c>
      <c r="R56" s="49"/>
      <c r="S56" s="49"/>
      <c r="T56" s="49"/>
      <c r="U56" s="49"/>
      <c r="V56" s="49"/>
      <c r="W56" s="49"/>
      <c r="X56" s="49"/>
      <c r="AE56" s="135"/>
      <c r="AF56" s="135"/>
      <c r="AG56" s="135"/>
      <c r="AH56" s="135"/>
      <c r="AI56" s="135"/>
      <c r="AJ56" s="135"/>
      <c r="AK56" s="135"/>
    </row>
    <row r="57" spans="7:37" ht="18.95" customHeight="1">
      <c r="G57" s="118"/>
      <c r="H57" s="115">
        <v>44310</v>
      </c>
      <c r="I57" s="98" t="s">
        <v>35</v>
      </c>
      <c r="J57" s="98" t="s">
        <v>22</v>
      </c>
      <c r="K57" s="99">
        <v>12655.3</v>
      </c>
      <c r="L57" s="99">
        <v>9618.0279999999984</v>
      </c>
      <c r="M57" s="99">
        <v>5193.7351199999994</v>
      </c>
      <c r="N57" s="99">
        <v>373948.92863999994</v>
      </c>
      <c r="O57" s="95">
        <v>0.7599999999999999</v>
      </c>
      <c r="P57" s="96">
        <v>0.41039999999999999</v>
      </c>
      <c r="Q57" s="100">
        <v>29.548799999999996</v>
      </c>
      <c r="R57" s="49"/>
      <c r="S57" s="49"/>
      <c r="T57" s="49"/>
      <c r="U57" s="49"/>
      <c r="V57" s="49"/>
      <c r="W57" s="49"/>
      <c r="X57" s="49"/>
      <c r="AE57" s="135"/>
      <c r="AF57" s="135"/>
      <c r="AG57" s="135"/>
      <c r="AH57" s="135"/>
      <c r="AI57" s="135"/>
      <c r="AJ57" s="135"/>
      <c r="AK57" s="135"/>
    </row>
    <row r="58" spans="7:37" ht="18.95" customHeight="1">
      <c r="G58" s="118"/>
      <c r="H58" s="115">
        <v>44311</v>
      </c>
      <c r="I58" s="98" t="s">
        <v>35</v>
      </c>
      <c r="J58" s="98" t="s">
        <v>22</v>
      </c>
      <c r="K58" s="99">
        <v>12104.2</v>
      </c>
      <c r="L58" s="99">
        <v>8351.898000000001</v>
      </c>
      <c r="M58" s="99">
        <v>3424.2781800000002</v>
      </c>
      <c r="N58" s="99">
        <v>249972.30714000002</v>
      </c>
      <c r="O58" s="95">
        <v>0.69000000000000006</v>
      </c>
      <c r="P58" s="96">
        <v>0.28289999999999998</v>
      </c>
      <c r="Q58" s="100">
        <v>20.651700000000002</v>
      </c>
      <c r="R58" s="49"/>
      <c r="S58" s="49"/>
      <c r="T58" s="49"/>
      <c r="U58" s="49"/>
      <c r="V58" s="49"/>
      <c r="W58" s="49"/>
      <c r="X58" s="49"/>
      <c r="AE58" s="135"/>
      <c r="AF58" s="135"/>
      <c r="AG58" s="135"/>
      <c r="AH58" s="135"/>
      <c r="AI58" s="135"/>
      <c r="AJ58" s="135"/>
      <c r="AK58" s="135"/>
    </row>
    <row r="59" spans="7:37" ht="18.95" customHeight="1">
      <c r="G59" s="118"/>
      <c r="H59" s="115">
        <v>44312</v>
      </c>
      <c r="I59" s="98" t="s">
        <v>35</v>
      </c>
      <c r="J59" s="98" t="s">
        <v>22</v>
      </c>
      <c r="K59" s="99">
        <v>13456.9</v>
      </c>
      <c r="L59" s="99">
        <v>9285.2610000000004</v>
      </c>
      <c r="M59" s="99">
        <v>5385.4513800000004</v>
      </c>
      <c r="N59" s="99">
        <v>339283.43694000004</v>
      </c>
      <c r="O59" s="95">
        <v>0.69000000000000006</v>
      </c>
      <c r="P59" s="96">
        <v>0.40020000000000006</v>
      </c>
      <c r="Q59" s="100">
        <v>25.212600000000005</v>
      </c>
      <c r="R59" s="49"/>
      <c r="S59" s="49"/>
      <c r="T59" s="49"/>
      <c r="U59" s="49"/>
      <c r="V59" s="49"/>
      <c r="W59" s="49"/>
      <c r="X59" s="49"/>
      <c r="AE59" s="135"/>
      <c r="AF59" s="135"/>
      <c r="AG59" s="135"/>
      <c r="AH59" s="135"/>
      <c r="AI59" s="135"/>
      <c r="AJ59" s="135"/>
      <c r="AK59" s="135"/>
    </row>
    <row r="60" spans="7:37" ht="18.95" customHeight="1">
      <c r="G60" s="118"/>
      <c r="H60" s="115">
        <v>44313</v>
      </c>
      <c r="I60" s="98" t="s">
        <v>35</v>
      </c>
      <c r="J60" s="98" t="s">
        <v>22</v>
      </c>
      <c r="K60" s="99">
        <v>11703.4</v>
      </c>
      <c r="L60" s="99">
        <v>7607.21</v>
      </c>
      <c r="M60" s="99">
        <v>3499.3165999999997</v>
      </c>
      <c r="N60" s="99">
        <v>349931.66</v>
      </c>
      <c r="O60" s="95">
        <v>0.65</v>
      </c>
      <c r="P60" s="96">
        <v>0.29899999999999999</v>
      </c>
      <c r="Q60" s="100">
        <v>29.9</v>
      </c>
      <c r="R60" s="49"/>
      <c r="S60" s="49"/>
      <c r="T60" s="49"/>
      <c r="U60" s="49"/>
      <c r="V60" s="49"/>
      <c r="W60" s="49"/>
      <c r="X60" s="49"/>
      <c r="AE60" s="135"/>
      <c r="AF60" s="135"/>
      <c r="AG60" s="135"/>
      <c r="AH60" s="135"/>
      <c r="AI60" s="135"/>
      <c r="AJ60" s="135"/>
      <c r="AK60" s="135"/>
    </row>
    <row r="61" spans="7:37" ht="18.95" customHeight="1">
      <c r="G61" s="118"/>
      <c r="H61" s="115">
        <v>44314</v>
      </c>
      <c r="I61" s="98" t="s">
        <v>35</v>
      </c>
      <c r="J61" s="98" t="s">
        <v>22</v>
      </c>
      <c r="K61" s="99">
        <v>11803.6</v>
      </c>
      <c r="L61" s="99">
        <v>7082.16</v>
      </c>
      <c r="M61" s="99">
        <v>2832.864</v>
      </c>
      <c r="N61" s="99">
        <v>339943.67999999999</v>
      </c>
      <c r="O61" s="95">
        <v>0.6</v>
      </c>
      <c r="P61" s="96">
        <v>0.24</v>
      </c>
      <c r="Q61" s="100">
        <v>28.799999999999997</v>
      </c>
      <c r="R61" s="49"/>
      <c r="S61" s="49"/>
      <c r="T61" s="49"/>
      <c r="U61" s="49"/>
      <c r="V61" s="49"/>
      <c r="W61" s="49"/>
      <c r="X61" s="49"/>
      <c r="AE61" s="135"/>
      <c r="AF61" s="135"/>
      <c r="AG61" s="135"/>
      <c r="AH61" s="135"/>
      <c r="AI61" s="135"/>
      <c r="AJ61" s="135"/>
      <c r="AK61" s="135"/>
    </row>
    <row r="62" spans="7:37" ht="18.95" customHeight="1">
      <c r="G62" s="118"/>
      <c r="H62" s="115">
        <v>44315</v>
      </c>
      <c r="I62" s="98" t="s">
        <v>35</v>
      </c>
      <c r="J62" s="98" t="s">
        <v>22</v>
      </c>
      <c r="K62" s="99">
        <v>12855.7</v>
      </c>
      <c r="L62" s="99">
        <v>9127.5470000000005</v>
      </c>
      <c r="M62" s="99">
        <v>4746.3244400000003</v>
      </c>
      <c r="N62" s="99">
        <v>289525.79084000003</v>
      </c>
      <c r="O62" s="95">
        <v>0.71</v>
      </c>
      <c r="P62" s="96">
        <v>0.36920000000000003</v>
      </c>
      <c r="Q62" s="100">
        <v>22.5212</v>
      </c>
      <c r="R62" s="49"/>
      <c r="S62" s="49"/>
      <c r="T62" s="49"/>
      <c r="U62" s="49"/>
      <c r="V62" s="49"/>
      <c r="W62" s="49"/>
      <c r="X62" s="49"/>
      <c r="AE62" s="135"/>
      <c r="AF62" s="135"/>
      <c r="AG62" s="135"/>
      <c r="AH62" s="135"/>
      <c r="AI62" s="135"/>
      <c r="AJ62" s="135"/>
      <c r="AK62" s="135"/>
    </row>
    <row r="63" spans="7:37" ht="18.95" customHeight="1">
      <c r="G63" s="118"/>
      <c r="H63" s="115">
        <v>44316</v>
      </c>
      <c r="I63" s="98" t="s">
        <v>35</v>
      </c>
      <c r="J63" s="98" t="s">
        <v>22</v>
      </c>
      <c r="K63" s="99">
        <v>14258.5</v>
      </c>
      <c r="L63" s="99">
        <v>10693.875</v>
      </c>
      <c r="M63" s="99">
        <v>4705.3050000000003</v>
      </c>
      <c r="N63" s="99">
        <v>287023.60500000004</v>
      </c>
      <c r="O63" s="95">
        <v>0.75</v>
      </c>
      <c r="P63" s="96">
        <v>0.33</v>
      </c>
      <c r="Q63" s="100">
        <v>20.130000000000003</v>
      </c>
      <c r="R63" s="49"/>
      <c r="S63" s="49"/>
      <c r="T63" s="49"/>
      <c r="U63" s="49"/>
      <c r="V63" s="49"/>
      <c r="W63" s="49"/>
      <c r="X63" s="49"/>
      <c r="AE63" s="135"/>
      <c r="AF63" s="135"/>
      <c r="AG63" s="135"/>
      <c r="AH63" s="135"/>
      <c r="AI63" s="135"/>
      <c r="AJ63" s="135"/>
      <c r="AK63" s="135"/>
    </row>
    <row r="64" spans="7:37" ht="18.95" customHeight="1">
      <c r="G64" s="118"/>
      <c r="H64" s="115">
        <v>44287</v>
      </c>
      <c r="I64" s="98" t="s">
        <v>37</v>
      </c>
      <c r="J64" s="98" t="s">
        <v>21</v>
      </c>
      <c r="K64" s="99">
        <v>11352.7</v>
      </c>
      <c r="L64" s="99">
        <v>8855.1060000000016</v>
      </c>
      <c r="M64" s="99">
        <v>6552.7784400000019</v>
      </c>
      <c r="N64" s="99">
        <v>556986.16740000015</v>
      </c>
      <c r="O64" s="95">
        <v>0.78000000000000014</v>
      </c>
      <c r="P64" s="96">
        <v>0.57720000000000016</v>
      </c>
      <c r="Q64" s="100">
        <v>49.062000000000012</v>
      </c>
      <c r="R64" s="49"/>
      <c r="S64" s="49"/>
      <c r="T64" s="49"/>
      <c r="U64" s="49"/>
      <c r="V64" s="49"/>
      <c r="W64" s="49"/>
      <c r="X64" s="49"/>
      <c r="AE64" s="135"/>
      <c r="AF64" s="135"/>
      <c r="AG64" s="135"/>
      <c r="AH64" s="135"/>
      <c r="AI64" s="135"/>
      <c r="AJ64" s="135"/>
      <c r="AK64" s="135"/>
    </row>
    <row r="65" spans="7:37" ht="18.95" customHeight="1">
      <c r="G65" s="118"/>
      <c r="H65" s="115">
        <v>44288</v>
      </c>
      <c r="I65" s="98" t="s">
        <v>37</v>
      </c>
      <c r="J65" s="98" t="s">
        <v>21</v>
      </c>
      <c r="K65" s="99">
        <v>13907.8</v>
      </c>
      <c r="L65" s="99">
        <v>11404.395999999999</v>
      </c>
      <c r="M65" s="99">
        <v>7869.0332399999988</v>
      </c>
      <c r="N65" s="99">
        <v>802641.39047999983</v>
      </c>
      <c r="O65" s="95">
        <v>0.82</v>
      </c>
      <c r="P65" s="96">
        <v>0.56579999999999997</v>
      </c>
      <c r="Q65" s="100">
        <v>57.71159999999999</v>
      </c>
      <c r="R65" s="49"/>
      <c r="S65" s="49"/>
      <c r="T65" s="49"/>
      <c r="U65" s="49"/>
      <c r="V65" s="49"/>
      <c r="W65" s="49"/>
      <c r="X65" s="49"/>
      <c r="AE65" s="135"/>
      <c r="AF65" s="135"/>
      <c r="AG65" s="135"/>
      <c r="AH65" s="135"/>
      <c r="AI65" s="135"/>
      <c r="AJ65" s="135"/>
      <c r="AK65" s="135"/>
    </row>
    <row r="66" spans="7:37" ht="18.95" customHeight="1">
      <c r="G66" s="118"/>
      <c r="H66" s="115">
        <v>44289</v>
      </c>
      <c r="I66" s="98" t="s">
        <v>37</v>
      </c>
      <c r="J66" s="98" t="s">
        <v>21</v>
      </c>
      <c r="K66" s="99">
        <v>11302.6</v>
      </c>
      <c r="L66" s="99">
        <v>7459.7159999999994</v>
      </c>
      <c r="M66" s="99">
        <v>4625.0239199999996</v>
      </c>
      <c r="N66" s="99">
        <v>420877.17671999999</v>
      </c>
      <c r="O66" s="95">
        <v>0.65999999999999992</v>
      </c>
      <c r="P66" s="96">
        <v>0.40919999999999995</v>
      </c>
      <c r="Q66" s="100">
        <v>37.237199999999994</v>
      </c>
      <c r="R66" s="49"/>
      <c r="S66" s="49"/>
      <c r="T66" s="49"/>
      <c r="U66" s="49"/>
      <c r="V66" s="49"/>
      <c r="W66" s="49"/>
      <c r="X66" s="49"/>
      <c r="AE66" s="135"/>
      <c r="AF66" s="135"/>
      <c r="AG66" s="135"/>
      <c r="AH66" s="135"/>
      <c r="AI66" s="135"/>
      <c r="AJ66" s="135"/>
      <c r="AK66" s="135"/>
    </row>
    <row r="67" spans="7:37" ht="18.95" customHeight="1">
      <c r="G67" s="118"/>
      <c r="H67" s="115">
        <v>44290</v>
      </c>
      <c r="I67" s="98" t="s">
        <v>37</v>
      </c>
      <c r="J67" s="98" t="s">
        <v>21</v>
      </c>
      <c r="K67" s="99">
        <v>15010</v>
      </c>
      <c r="L67" s="99">
        <v>10056.700000000001</v>
      </c>
      <c r="M67" s="99">
        <v>4927.7830000000004</v>
      </c>
      <c r="N67" s="99">
        <v>300594.76300000004</v>
      </c>
      <c r="O67" s="95">
        <v>0.67</v>
      </c>
      <c r="P67" s="96">
        <v>0.32830000000000004</v>
      </c>
      <c r="Q67" s="100">
        <v>20.026300000000003</v>
      </c>
      <c r="R67" s="49"/>
      <c r="S67" s="49"/>
      <c r="T67" s="49"/>
      <c r="U67" s="49"/>
      <c r="V67" s="49"/>
      <c r="W67" s="49"/>
      <c r="X67" s="49"/>
      <c r="AE67" s="135"/>
      <c r="AF67" s="135"/>
      <c r="AG67" s="135"/>
      <c r="AH67" s="135"/>
      <c r="AI67" s="135"/>
      <c r="AJ67" s="135"/>
      <c r="AK67" s="135"/>
    </row>
    <row r="68" spans="7:37" ht="18.95" customHeight="1">
      <c r="G68" s="118"/>
      <c r="H68" s="115">
        <v>44291</v>
      </c>
      <c r="I68" s="98" t="s">
        <v>37</v>
      </c>
      <c r="J68" s="98" t="s">
        <v>21</v>
      </c>
      <c r="K68" s="99">
        <v>13056.1</v>
      </c>
      <c r="L68" s="99">
        <v>8617.0259999999998</v>
      </c>
      <c r="M68" s="99">
        <v>3963.83196</v>
      </c>
      <c r="N68" s="99">
        <v>285395.90111999999</v>
      </c>
      <c r="O68" s="95">
        <v>0.65999999999999992</v>
      </c>
      <c r="P68" s="96">
        <v>0.30359999999999998</v>
      </c>
      <c r="Q68" s="100">
        <v>21.859199999999998</v>
      </c>
      <c r="R68" s="49"/>
      <c r="S68" s="49"/>
      <c r="T68" s="49"/>
      <c r="U68" s="49"/>
      <c r="V68" s="49"/>
      <c r="W68" s="49"/>
      <c r="X68" s="49"/>
      <c r="AE68" s="135"/>
      <c r="AF68" s="135"/>
      <c r="AG68" s="135"/>
      <c r="AH68" s="135"/>
      <c r="AI68" s="135"/>
      <c r="AJ68" s="135"/>
      <c r="AK68" s="135"/>
    </row>
    <row r="69" spans="7:37" ht="18.95" customHeight="1">
      <c r="G69" s="118"/>
      <c r="H69" s="115">
        <v>44292</v>
      </c>
      <c r="I69" s="98" t="s">
        <v>37</v>
      </c>
      <c r="J69" s="98" t="s">
        <v>21</v>
      </c>
      <c r="K69" s="99">
        <v>14208.400000000001</v>
      </c>
      <c r="L69" s="99">
        <v>11650.888000000001</v>
      </c>
      <c r="M69" s="99">
        <v>5941.9528800000007</v>
      </c>
      <c r="N69" s="99">
        <v>600137.24088000006</v>
      </c>
      <c r="O69" s="95">
        <v>0.82</v>
      </c>
      <c r="P69" s="96">
        <v>0.41820000000000002</v>
      </c>
      <c r="Q69" s="100">
        <v>42.238199999999999</v>
      </c>
      <c r="R69" s="49"/>
      <c r="S69" s="49"/>
      <c r="T69" s="49"/>
      <c r="U69" s="49"/>
      <c r="V69" s="49"/>
      <c r="W69" s="49"/>
      <c r="X69" s="49"/>
      <c r="AE69" s="135"/>
      <c r="AF69" s="135"/>
      <c r="AG69" s="135"/>
      <c r="AH69" s="135"/>
      <c r="AI69" s="135"/>
      <c r="AJ69" s="135"/>
      <c r="AK69" s="135"/>
    </row>
    <row r="70" spans="7:37" ht="18.95" customHeight="1">
      <c r="G70" s="118"/>
      <c r="H70" s="115">
        <v>44293</v>
      </c>
      <c r="I70" s="98" t="s">
        <v>37</v>
      </c>
      <c r="J70" s="98" t="s">
        <v>21</v>
      </c>
      <c r="K70" s="99">
        <v>10701.4</v>
      </c>
      <c r="L70" s="99">
        <v>7919.0360000000001</v>
      </c>
      <c r="M70" s="99">
        <v>3563.5661999999998</v>
      </c>
      <c r="N70" s="99">
        <v>367047.3186</v>
      </c>
      <c r="O70" s="95">
        <v>0.74</v>
      </c>
      <c r="P70" s="96">
        <v>0.33299999999999996</v>
      </c>
      <c r="Q70" s="100">
        <v>34.298999999999999</v>
      </c>
      <c r="R70" s="49"/>
      <c r="S70" s="49"/>
      <c r="T70" s="49"/>
      <c r="U70" s="49"/>
      <c r="V70" s="49"/>
      <c r="W70" s="49"/>
      <c r="X70" s="49"/>
      <c r="AE70" s="135"/>
      <c r="AF70" s="135"/>
      <c r="AG70" s="135"/>
      <c r="AH70" s="135"/>
      <c r="AI70" s="135"/>
      <c r="AJ70" s="135"/>
      <c r="AK70" s="135"/>
    </row>
    <row r="71" spans="7:37" ht="18.95" customHeight="1">
      <c r="G71" s="118"/>
      <c r="H71" s="115">
        <v>44294</v>
      </c>
      <c r="I71" s="98" t="s">
        <v>37</v>
      </c>
      <c r="J71" s="98" t="s">
        <v>21</v>
      </c>
      <c r="K71" s="99">
        <v>11152.3</v>
      </c>
      <c r="L71" s="99">
        <v>7695.0869999999995</v>
      </c>
      <c r="M71" s="99">
        <v>5309.6100299999998</v>
      </c>
      <c r="N71" s="99">
        <v>403530.36228</v>
      </c>
      <c r="O71" s="95">
        <v>0.69000000000000006</v>
      </c>
      <c r="P71" s="96">
        <v>0.47610000000000002</v>
      </c>
      <c r="Q71" s="100">
        <v>36.183600000000006</v>
      </c>
      <c r="R71" s="49"/>
      <c r="S71" s="49"/>
      <c r="T71" s="49"/>
      <c r="U71" s="49"/>
      <c r="V71" s="49"/>
      <c r="W71" s="49"/>
      <c r="X71" s="49"/>
      <c r="AE71" s="135"/>
      <c r="AF71" s="135"/>
      <c r="AG71" s="135"/>
      <c r="AH71" s="135"/>
      <c r="AI71" s="135"/>
      <c r="AJ71" s="135"/>
      <c r="AK71" s="135"/>
    </row>
    <row r="72" spans="7:37" ht="18.95" customHeight="1">
      <c r="G72" s="118"/>
      <c r="H72" s="115">
        <v>44295</v>
      </c>
      <c r="I72" s="98" t="s">
        <v>37</v>
      </c>
      <c r="J72" s="98" t="s">
        <v>21</v>
      </c>
      <c r="K72" s="99">
        <v>14108.2</v>
      </c>
      <c r="L72" s="99">
        <v>10298.986000000001</v>
      </c>
      <c r="M72" s="99">
        <v>6900.3206200000004</v>
      </c>
      <c r="N72" s="99">
        <v>800437.19192000001</v>
      </c>
      <c r="O72" s="95">
        <v>0.73</v>
      </c>
      <c r="P72" s="96">
        <v>0.48909999999999998</v>
      </c>
      <c r="Q72" s="100">
        <v>56.735599999999998</v>
      </c>
      <c r="R72" s="49"/>
      <c r="S72" s="49"/>
      <c r="T72" s="49"/>
      <c r="U72" s="49"/>
      <c r="V72" s="49"/>
      <c r="W72" s="49"/>
      <c r="X72" s="49"/>
      <c r="AE72" s="135"/>
      <c r="AF72" s="135"/>
      <c r="AG72" s="135"/>
      <c r="AH72" s="135"/>
      <c r="AI72" s="135"/>
      <c r="AJ72" s="135"/>
      <c r="AK72" s="135"/>
    </row>
    <row r="73" spans="7:37" ht="18.95" customHeight="1">
      <c r="G73" s="118"/>
      <c r="H73" s="115">
        <v>44296</v>
      </c>
      <c r="I73" s="98" t="s">
        <v>37</v>
      </c>
      <c r="J73" s="98" t="s">
        <v>21</v>
      </c>
      <c r="K73" s="99">
        <v>14909.8</v>
      </c>
      <c r="L73" s="99">
        <v>9989.5659999999989</v>
      </c>
      <c r="M73" s="99">
        <v>6792.9048799999991</v>
      </c>
      <c r="N73" s="99">
        <v>638533.05871999997</v>
      </c>
      <c r="O73" s="95">
        <v>0.66999999999999993</v>
      </c>
      <c r="P73" s="96">
        <v>0.45559999999999995</v>
      </c>
      <c r="Q73" s="100">
        <v>42.8264</v>
      </c>
      <c r="R73" s="49"/>
      <c r="S73" s="49"/>
      <c r="T73" s="49"/>
      <c r="U73" s="49"/>
      <c r="V73" s="49"/>
      <c r="W73" s="49"/>
      <c r="X73" s="49"/>
      <c r="AE73" s="135"/>
      <c r="AF73" s="135"/>
      <c r="AG73" s="135"/>
      <c r="AH73" s="135"/>
      <c r="AI73" s="135"/>
      <c r="AJ73" s="135"/>
      <c r="AK73" s="135"/>
    </row>
    <row r="74" spans="7:37" ht="18.95" customHeight="1">
      <c r="G74" s="118"/>
      <c r="H74" s="115">
        <v>44297</v>
      </c>
      <c r="I74" s="98" t="s">
        <v>37</v>
      </c>
      <c r="J74" s="98" t="s">
        <v>21</v>
      </c>
      <c r="K74" s="99">
        <v>13006</v>
      </c>
      <c r="L74" s="99">
        <v>8714.02</v>
      </c>
      <c r="M74" s="99">
        <v>6709.7954</v>
      </c>
      <c r="N74" s="99">
        <v>798465.65260000003</v>
      </c>
      <c r="O74" s="95">
        <v>0.67</v>
      </c>
      <c r="P74" s="96">
        <v>0.51590000000000003</v>
      </c>
      <c r="Q74" s="100">
        <v>61.392099999999999</v>
      </c>
      <c r="R74" s="49"/>
      <c r="S74" s="49"/>
      <c r="T74" s="49"/>
      <c r="U74" s="49"/>
      <c r="V74" s="49"/>
      <c r="W74" s="49"/>
      <c r="X74" s="49"/>
      <c r="AE74" s="135"/>
      <c r="AF74" s="135"/>
      <c r="AG74" s="135"/>
      <c r="AH74" s="135"/>
      <c r="AI74" s="135"/>
      <c r="AJ74" s="135"/>
      <c r="AK74" s="135"/>
    </row>
    <row r="75" spans="7:37" ht="18.95" customHeight="1">
      <c r="G75" s="118"/>
      <c r="H75" s="115">
        <v>44298</v>
      </c>
      <c r="I75" s="98" t="s">
        <v>37</v>
      </c>
      <c r="J75" s="98" t="s">
        <v>21</v>
      </c>
      <c r="K75" s="99">
        <v>10150.299999999999</v>
      </c>
      <c r="L75" s="99">
        <v>7105.21</v>
      </c>
      <c r="M75" s="99">
        <v>4405.2302</v>
      </c>
      <c r="N75" s="99">
        <v>268719.04220000003</v>
      </c>
      <c r="O75" s="95">
        <v>0.70000000000000007</v>
      </c>
      <c r="P75" s="96">
        <v>0.43400000000000005</v>
      </c>
      <c r="Q75" s="100">
        <v>26.474000000000004</v>
      </c>
      <c r="R75" s="49"/>
      <c r="S75" s="49"/>
      <c r="T75" s="49"/>
      <c r="U75" s="49"/>
      <c r="V75" s="49"/>
      <c r="W75" s="49"/>
      <c r="X75" s="49"/>
      <c r="AE75" s="135"/>
      <c r="AF75" s="135"/>
      <c r="AG75" s="135"/>
      <c r="AH75" s="135"/>
      <c r="AI75" s="135"/>
      <c r="AJ75" s="135"/>
      <c r="AK75" s="135"/>
    </row>
    <row r="76" spans="7:37" ht="18.95" customHeight="1">
      <c r="G76" s="118"/>
      <c r="H76" s="115">
        <v>44299</v>
      </c>
      <c r="I76" s="98" t="s">
        <v>37</v>
      </c>
      <c r="J76" s="98" t="s">
        <v>21</v>
      </c>
      <c r="K76" s="99">
        <v>10851.7</v>
      </c>
      <c r="L76" s="99">
        <v>8355.8090000000011</v>
      </c>
      <c r="M76" s="99">
        <v>5347.7177600000005</v>
      </c>
      <c r="N76" s="99">
        <v>545467.21152000001</v>
      </c>
      <c r="O76" s="95">
        <v>0.77</v>
      </c>
      <c r="P76" s="96">
        <v>0.49280000000000002</v>
      </c>
      <c r="Q76" s="100">
        <v>50.265599999999999</v>
      </c>
      <c r="R76" s="49"/>
      <c r="S76" s="49"/>
      <c r="T76" s="49"/>
      <c r="U76" s="49"/>
      <c r="V76" s="49"/>
      <c r="W76" s="49"/>
      <c r="X76" s="49"/>
      <c r="AE76" s="135"/>
      <c r="AF76" s="135"/>
      <c r="AG76" s="135"/>
      <c r="AH76" s="135"/>
      <c r="AI76" s="135"/>
      <c r="AJ76" s="135"/>
      <c r="AK76" s="135"/>
    </row>
    <row r="77" spans="7:37" ht="18.95" customHeight="1">
      <c r="G77" s="118"/>
      <c r="H77" s="115">
        <v>44300</v>
      </c>
      <c r="I77" s="98" t="s">
        <v>37</v>
      </c>
      <c r="J77" s="98" t="s">
        <v>21</v>
      </c>
      <c r="K77" s="99">
        <v>11553.1</v>
      </c>
      <c r="L77" s="99">
        <v>8780.3559999999998</v>
      </c>
      <c r="M77" s="99">
        <v>5092.6064799999995</v>
      </c>
      <c r="N77" s="99">
        <v>555094.1063199999</v>
      </c>
      <c r="O77" s="95">
        <v>0.76</v>
      </c>
      <c r="P77" s="96">
        <v>0.44079999999999991</v>
      </c>
      <c r="Q77" s="100">
        <v>48.047199999999989</v>
      </c>
      <c r="R77" s="49"/>
      <c r="S77" s="49"/>
      <c r="T77" s="49"/>
      <c r="U77" s="49"/>
      <c r="V77" s="49"/>
      <c r="W77" s="49"/>
      <c r="X77" s="49"/>
      <c r="AE77" s="135"/>
      <c r="AF77" s="135"/>
      <c r="AG77" s="135"/>
      <c r="AH77" s="135"/>
      <c r="AI77" s="135"/>
      <c r="AJ77" s="135"/>
      <c r="AK77" s="135"/>
    </row>
    <row r="78" spans="7:37" ht="18.95" customHeight="1">
      <c r="G78" s="118"/>
      <c r="H78" s="115">
        <v>44301</v>
      </c>
      <c r="I78" s="98" t="s">
        <v>37</v>
      </c>
      <c r="J78" s="98" t="s">
        <v>21</v>
      </c>
      <c r="K78" s="99">
        <v>10200.4</v>
      </c>
      <c r="L78" s="99">
        <v>7446.2919999999995</v>
      </c>
      <c r="M78" s="99">
        <v>5435.7931600000002</v>
      </c>
      <c r="N78" s="99">
        <v>418556.07332000002</v>
      </c>
      <c r="O78" s="95">
        <v>0.73</v>
      </c>
      <c r="P78" s="96">
        <v>0.53290000000000004</v>
      </c>
      <c r="Q78" s="100">
        <v>41.033300000000004</v>
      </c>
      <c r="R78" s="49"/>
      <c r="S78" s="49"/>
      <c r="T78" s="49"/>
      <c r="U78" s="49"/>
      <c r="V78" s="49"/>
      <c r="W78" s="49"/>
      <c r="X78" s="49"/>
      <c r="AE78" s="135"/>
      <c r="AF78" s="135"/>
      <c r="AG78" s="135"/>
      <c r="AH78" s="135"/>
      <c r="AI78" s="135"/>
      <c r="AJ78" s="135"/>
      <c r="AK78" s="135"/>
    </row>
    <row r="79" spans="7:37" ht="18.95" customHeight="1">
      <c r="G79" s="118"/>
      <c r="H79" s="115">
        <v>44302</v>
      </c>
      <c r="I79" s="98" t="s">
        <v>37</v>
      </c>
      <c r="J79" s="98" t="s">
        <v>21</v>
      </c>
      <c r="K79" s="99">
        <v>12505</v>
      </c>
      <c r="L79" s="99">
        <v>10504.2</v>
      </c>
      <c r="M79" s="99">
        <v>6302.52</v>
      </c>
      <c r="N79" s="99">
        <v>409663.80000000005</v>
      </c>
      <c r="O79" s="95">
        <v>0.84000000000000008</v>
      </c>
      <c r="P79" s="96">
        <v>0.504</v>
      </c>
      <c r="Q79" s="100">
        <v>32.760000000000005</v>
      </c>
      <c r="R79" s="49"/>
      <c r="S79" s="49"/>
      <c r="T79" s="49"/>
      <c r="U79" s="49"/>
      <c r="V79" s="49"/>
      <c r="W79" s="49"/>
      <c r="X79" s="49"/>
      <c r="AE79" s="135"/>
      <c r="AF79" s="135"/>
      <c r="AG79" s="135"/>
      <c r="AH79" s="135"/>
      <c r="AI79" s="135"/>
      <c r="AJ79" s="135"/>
      <c r="AK79" s="135"/>
    </row>
    <row r="80" spans="7:37" ht="18.95" customHeight="1">
      <c r="G80" s="118"/>
      <c r="H80" s="115">
        <v>44303</v>
      </c>
      <c r="I80" s="98" t="s">
        <v>37</v>
      </c>
      <c r="J80" s="98" t="s">
        <v>21</v>
      </c>
      <c r="K80" s="99">
        <v>14008</v>
      </c>
      <c r="L80" s="99">
        <v>11766.72</v>
      </c>
      <c r="M80" s="99">
        <v>9178.0415999999987</v>
      </c>
      <c r="N80" s="99">
        <v>697531.16159999988</v>
      </c>
      <c r="O80" s="95">
        <v>0.84</v>
      </c>
      <c r="P80" s="96">
        <v>0.65519999999999989</v>
      </c>
      <c r="Q80" s="100">
        <v>49.795199999999994</v>
      </c>
      <c r="R80" s="49"/>
      <c r="S80" s="49"/>
      <c r="T80" s="49"/>
      <c r="U80" s="49"/>
      <c r="V80" s="49"/>
      <c r="W80" s="49"/>
      <c r="X80" s="49"/>
      <c r="AE80" s="135"/>
      <c r="AF80" s="135"/>
      <c r="AG80" s="135"/>
      <c r="AH80" s="135"/>
      <c r="AI80" s="135"/>
      <c r="AJ80" s="135"/>
      <c r="AK80" s="135"/>
    </row>
    <row r="81" spans="7:37" ht="18.95" customHeight="1">
      <c r="G81" s="118"/>
      <c r="H81" s="115">
        <v>44304</v>
      </c>
      <c r="I81" s="98" t="s">
        <v>37</v>
      </c>
      <c r="J81" s="98" t="s">
        <v>21</v>
      </c>
      <c r="K81" s="99">
        <v>11452.9</v>
      </c>
      <c r="L81" s="99">
        <v>8246.0879999999997</v>
      </c>
      <c r="M81" s="99">
        <v>4452.8875200000002</v>
      </c>
      <c r="N81" s="99">
        <v>311702.12640000001</v>
      </c>
      <c r="O81" s="95">
        <v>0.72</v>
      </c>
      <c r="P81" s="96">
        <v>0.38880000000000003</v>
      </c>
      <c r="Q81" s="100">
        <v>27.216000000000001</v>
      </c>
      <c r="R81" s="49"/>
      <c r="S81" s="49"/>
      <c r="T81" s="49"/>
      <c r="U81" s="49"/>
      <c r="V81" s="49"/>
      <c r="W81" s="49"/>
      <c r="X81" s="49"/>
      <c r="AE81" s="135"/>
      <c r="AF81" s="135"/>
      <c r="AG81" s="135"/>
      <c r="AH81" s="135"/>
      <c r="AI81" s="135"/>
      <c r="AJ81" s="135"/>
      <c r="AK81" s="135"/>
    </row>
    <row r="82" spans="7:37" ht="18.95" customHeight="1">
      <c r="G82" s="118"/>
      <c r="H82" s="115">
        <v>44305</v>
      </c>
      <c r="I82" s="98" t="s">
        <v>37</v>
      </c>
      <c r="J82" s="98" t="s">
        <v>21</v>
      </c>
      <c r="K82" s="99">
        <v>12154.3</v>
      </c>
      <c r="L82" s="99">
        <v>10088.069</v>
      </c>
      <c r="M82" s="99">
        <v>7465.1710599999988</v>
      </c>
      <c r="N82" s="99">
        <v>694260.90857999993</v>
      </c>
      <c r="O82" s="95">
        <v>0.83</v>
      </c>
      <c r="P82" s="96">
        <v>0.61419999999999997</v>
      </c>
      <c r="Q82" s="100">
        <v>57.120599999999996</v>
      </c>
      <c r="R82" s="49"/>
      <c r="S82" s="49"/>
      <c r="T82" s="49"/>
      <c r="U82" s="49"/>
      <c r="V82" s="49"/>
      <c r="W82" s="49"/>
      <c r="X82" s="49"/>
      <c r="AE82" s="135"/>
      <c r="AF82" s="135"/>
      <c r="AG82" s="135"/>
      <c r="AH82" s="135"/>
      <c r="AI82" s="135"/>
      <c r="AJ82" s="135"/>
      <c r="AK82" s="135"/>
    </row>
    <row r="83" spans="7:37" ht="18.95" customHeight="1">
      <c r="G83" s="118"/>
      <c r="H83" s="115">
        <v>44306</v>
      </c>
      <c r="I83" s="98" t="s">
        <v>37</v>
      </c>
      <c r="J83" s="98" t="s">
        <v>21</v>
      </c>
      <c r="K83" s="99">
        <v>14258.5</v>
      </c>
      <c r="L83" s="99">
        <v>9980.9500000000007</v>
      </c>
      <c r="M83" s="99">
        <v>7086.4745000000003</v>
      </c>
      <c r="N83" s="99">
        <v>722820.39899999998</v>
      </c>
      <c r="O83" s="95">
        <v>0.70000000000000007</v>
      </c>
      <c r="P83" s="96">
        <v>0.497</v>
      </c>
      <c r="Q83" s="100">
        <v>50.693999999999996</v>
      </c>
      <c r="R83" s="49"/>
      <c r="S83" s="49"/>
      <c r="T83" s="49"/>
      <c r="U83" s="49"/>
      <c r="V83" s="49"/>
      <c r="W83" s="49"/>
      <c r="X83" s="49"/>
      <c r="AE83" s="135"/>
      <c r="AF83" s="135"/>
      <c r="AG83" s="135"/>
      <c r="AH83" s="135"/>
      <c r="AI83" s="135"/>
      <c r="AJ83" s="135"/>
      <c r="AK83" s="135"/>
    </row>
    <row r="84" spans="7:37" ht="18.95" customHeight="1">
      <c r="G84" s="118"/>
      <c r="H84" s="115">
        <v>44307</v>
      </c>
      <c r="I84" s="98" t="s">
        <v>37</v>
      </c>
      <c r="J84" s="98" t="s">
        <v>21</v>
      </c>
      <c r="K84" s="99">
        <v>11402.8</v>
      </c>
      <c r="L84" s="99">
        <v>7867.9319999999998</v>
      </c>
      <c r="M84" s="99">
        <v>3855.2866800000002</v>
      </c>
      <c r="N84" s="99">
        <v>393239.24136000004</v>
      </c>
      <c r="O84" s="95">
        <v>0.69000000000000006</v>
      </c>
      <c r="P84" s="96">
        <v>0.33810000000000001</v>
      </c>
      <c r="Q84" s="100">
        <v>34.486200000000004</v>
      </c>
      <c r="R84" s="49"/>
      <c r="S84" s="49"/>
      <c r="T84" s="49"/>
      <c r="U84" s="49"/>
      <c r="V84" s="49"/>
      <c r="W84" s="49"/>
      <c r="X84" s="49"/>
      <c r="AE84" s="135"/>
      <c r="AF84" s="135"/>
      <c r="AG84" s="135"/>
      <c r="AH84" s="135"/>
      <c r="AI84" s="135"/>
      <c r="AJ84" s="135"/>
      <c r="AK84" s="135"/>
    </row>
    <row r="85" spans="7:37" ht="18.95" customHeight="1">
      <c r="G85" s="118"/>
      <c r="H85" s="115">
        <v>44308</v>
      </c>
      <c r="I85" s="98" t="s">
        <v>37</v>
      </c>
      <c r="J85" s="98" t="s">
        <v>21</v>
      </c>
      <c r="K85" s="99">
        <v>13607.2</v>
      </c>
      <c r="L85" s="99">
        <v>9252.8960000000006</v>
      </c>
      <c r="M85" s="99">
        <v>6754.6140800000003</v>
      </c>
      <c r="N85" s="99">
        <v>526859.89824000001</v>
      </c>
      <c r="O85" s="95">
        <v>0.68</v>
      </c>
      <c r="P85" s="96">
        <v>0.49640000000000001</v>
      </c>
      <c r="Q85" s="100">
        <v>38.719200000000001</v>
      </c>
      <c r="R85" s="49"/>
      <c r="S85" s="49"/>
      <c r="T85" s="49"/>
      <c r="U85" s="49"/>
      <c r="V85" s="49"/>
      <c r="W85" s="49"/>
      <c r="X85" s="49"/>
      <c r="AE85" s="135"/>
      <c r="AF85" s="135"/>
      <c r="AG85" s="135"/>
      <c r="AH85" s="135"/>
      <c r="AI85" s="135"/>
      <c r="AJ85" s="135"/>
      <c r="AK85" s="135"/>
    </row>
    <row r="86" spans="7:37" ht="18.95" customHeight="1">
      <c r="G86" s="118"/>
      <c r="H86" s="115">
        <v>44309</v>
      </c>
      <c r="I86" s="98" t="s">
        <v>37</v>
      </c>
      <c r="J86" s="98" t="s">
        <v>21</v>
      </c>
      <c r="K86" s="99">
        <v>14609.2</v>
      </c>
      <c r="L86" s="99">
        <v>11541.268</v>
      </c>
      <c r="M86" s="99">
        <v>6001.4593599999998</v>
      </c>
      <c r="N86" s="99">
        <v>702170.74511999998</v>
      </c>
      <c r="O86" s="95">
        <v>0.78999999999999992</v>
      </c>
      <c r="P86" s="96">
        <v>0.41079999999999994</v>
      </c>
      <c r="Q86" s="100">
        <v>48.063599999999994</v>
      </c>
      <c r="R86" s="49"/>
      <c r="S86" s="49"/>
      <c r="T86" s="49"/>
      <c r="U86" s="49"/>
      <c r="V86" s="49"/>
      <c r="W86" s="49"/>
      <c r="X86" s="49"/>
      <c r="AE86" s="135"/>
      <c r="AF86" s="135"/>
      <c r="AG86" s="135"/>
      <c r="AH86" s="135"/>
      <c r="AI86" s="135"/>
      <c r="AJ86" s="135"/>
      <c r="AK86" s="135"/>
    </row>
    <row r="87" spans="7:37" ht="18.95" customHeight="1">
      <c r="G87" s="118"/>
      <c r="H87" s="115">
        <v>44310</v>
      </c>
      <c r="I87" s="98" t="s">
        <v>37</v>
      </c>
      <c r="J87" s="98" t="s">
        <v>21</v>
      </c>
      <c r="K87" s="99">
        <v>13907.8</v>
      </c>
      <c r="L87" s="99">
        <v>11126.24</v>
      </c>
      <c r="M87" s="99">
        <v>7677.105599999999</v>
      </c>
      <c r="N87" s="99">
        <v>913575.56639999989</v>
      </c>
      <c r="O87" s="95">
        <v>0.8</v>
      </c>
      <c r="P87" s="96">
        <v>0.55199999999999994</v>
      </c>
      <c r="Q87" s="100">
        <v>65.688000000000002</v>
      </c>
      <c r="R87" s="49"/>
      <c r="S87" s="49"/>
      <c r="T87" s="49"/>
      <c r="U87" s="49"/>
      <c r="V87" s="49"/>
      <c r="W87" s="49"/>
      <c r="X87" s="49"/>
      <c r="AE87" s="135"/>
      <c r="AF87" s="135"/>
      <c r="AG87" s="135"/>
      <c r="AH87" s="135"/>
      <c r="AI87" s="135"/>
      <c r="AJ87" s="135"/>
      <c r="AK87" s="135"/>
    </row>
    <row r="88" spans="7:37" ht="18.95" customHeight="1">
      <c r="G88" s="118"/>
      <c r="H88" s="115">
        <v>44311</v>
      </c>
      <c r="I88" s="98" t="s">
        <v>37</v>
      </c>
      <c r="J88" s="98" t="s">
        <v>21</v>
      </c>
      <c r="K88" s="99">
        <v>10300.6</v>
      </c>
      <c r="L88" s="99">
        <v>6798.3959999999997</v>
      </c>
      <c r="M88" s="99">
        <v>4486.9413599999998</v>
      </c>
      <c r="N88" s="99">
        <v>466641.90143999999</v>
      </c>
      <c r="O88" s="95">
        <v>0.65999999999999992</v>
      </c>
      <c r="P88" s="96">
        <v>0.43559999999999999</v>
      </c>
      <c r="Q88" s="100">
        <v>45.302399999999999</v>
      </c>
      <c r="R88" s="49"/>
      <c r="S88" s="49"/>
      <c r="T88" s="49"/>
      <c r="U88" s="49"/>
      <c r="V88" s="49"/>
      <c r="W88" s="49"/>
      <c r="X88" s="49"/>
      <c r="AE88" s="135"/>
      <c r="AF88" s="135"/>
      <c r="AG88" s="135"/>
      <c r="AH88" s="135"/>
      <c r="AI88" s="135"/>
      <c r="AJ88" s="135"/>
      <c r="AK88" s="135"/>
    </row>
    <row r="89" spans="7:37" ht="18.95" customHeight="1">
      <c r="G89" s="118"/>
      <c r="H89" s="115">
        <v>44312</v>
      </c>
      <c r="I89" s="98" t="s">
        <v>37</v>
      </c>
      <c r="J89" s="98" t="s">
        <v>21</v>
      </c>
      <c r="K89" s="99">
        <v>10350.700000000001</v>
      </c>
      <c r="L89" s="99">
        <v>7245.49</v>
      </c>
      <c r="M89" s="99">
        <v>4782.0234</v>
      </c>
      <c r="N89" s="99">
        <v>535586.62080000003</v>
      </c>
      <c r="O89" s="95">
        <v>0.7</v>
      </c>
      <c r="P89" s="96">
        <v>0.46199999999999997</v>
      </c>
      <c r="Q89" s="100">
        <v>51.744</v>
      </c>
      <c r="R89" s="49"/>
      <c r="S89" s="49"/>
      <c r="T89" s="49"/>
      <c r="U89" s="49"/>
      <c r="V89" s="49"/>
      <c r="W89" s="49"/>
      <c r="X89" s="49"/>
      <c r="AE89" s="135"/>
      <c r="AF89" s="135"/>
      <c r="AG89" s="135"/>
      <c r="AH89" s="135"/>
      <c r="AI89" s="135"/>
      <c r="AJ89" s="135"/>
      <c r="AK89" s="135"/>
    </row>
    <row r="90" spans="7:37" ht="18.95" customHeight="1">
      <c r="G90" s="118"/>
      <c r="H90" s="115">
        <v>44313</v>
      </c>
      <c r="I90" s="98" t="s">
        <v>37</v>
      </c>
      <c r="J90" s="98" t="s">
        <v>21</v>
      </c>
      <c r="K90" s="99">
        <v>11753.5</v>
      </c>
      <c r="L90" s="99">
        <v>9402.7999999999993</v>
      </c>
      <c r="M90" s="99">
        <v>4795.4279999999999</v>
      </c>
      <c r="N90" s="99">
        <v>292521.10800000001</v>
      </c>
      <c r="O90" s="95">
        <v>0.79999999999999993</v>
      </c>
      <c r="P90" s="96">
        <v>0.40799999999999997</v>
      </c>
      <c r="Q90" s="100">
        <v>24.888000000000002</v>
      </c>
      <c r="R90" s="49"/>
      <c r="S90" s="49"/>
      <c r="T90" s="49"/>
      <c r="U90" s="49"/>
      <c r="V90" s="49"/>
      <c r="W90" s="49"/>
      <c r="X90" s="49"/>
      <c r="AE90" s="135"/>
      <c r="AF90" s="135"/>
      <c r="AG90" s="135"/>
      <c r="AH90" s="135"/>
      <c r="AI90" s="135"/>
      <c r="AJ90" s="135"/>
      <c r="AK90" s="135"/>
    </row>
    <row r="91" spans="7:37" ht="18.95" customHeight="1">
      <c r="G91" s="118"/>
      <c r="H91" s="115">
        <v>44314</v>
      </c>
      <c r="I91" s="98" t="s">
        <v>37</v>
      </c>
      <c r="J91" s="98" t="s">
        <v>21</v>
      </c>
      <c r="K91" s="99">
        <v>13106.2</v>
      </c>
      <c r="L91" s="99">
        <v>10878.146000000001</v>
      </c>
      <c r="M91" s="99">
        <v>6418.1061400000008</v>
      </c>
      <c r="N91" s="99">
        <v>718827.88768000004</v>
      </c>
      <c r="O91" s="95">
        <v>0.83</v>
      </c>
      <c r="P91" s="96">
        <v>0.48970000000000002</v>
      </c>
      <c r="Q91" s="100">
        <v>54.846400000000003</v>
      </c>
      <c r="R91" s="49"/>
      <c r="S91" s="49"/>
      <c r="T91" s="49"/>
      <c r="U91" s="49"/>
      <c r="V91" s="49"/>
      <c r="W91" s="49"/>
      <c r="X91" s="49"/>
      <c r="AE91" s="135"/>
      <c r="AF91" s="135"/>
      <c r="AG91" s="135"/>
      <c r="AH91" s="135"/>
      <c r="AI91" s="135"/>
      <c r="AJ91" s="135"/>
      <c r="AK91" s="135"/>
    </row>
    <row r="92" spans="7:37" ht="18.95" customHeight="1">
      <c r="G92" s="118"/>
      <c r="H92" s="115">
        <v>44315</v>
      </c>
      <c r="I92" s="98" t="s">
        <v>37</v>
      </c>
      <c r="J92" s="98" t="s">
        <v>21</v>
      </c>
      <c r="K92" s="99">
        <v>10701.4</v>
      </c>
      <c r="L92" s="99">
        <v>8240.0779999999995</v>
      </c>
      <c r="M92" s="99">
        <v>6180.0585000000001</v>
      </c>
      <c r="N92" s="99">
        <v>698346.61050000007</v>
      </c>
      <c r="O92" s="95">
        <v>0.77</v>
      </c>
      <c r="P92" s="96">
        <v>0.57750000000000001</v>
      </c>
      <c r="Q92" s="100">
        <v>65.257500000000007</v>
      </c>
      <c r="R92" s="49"/>
      <c r="S92" s="49"/>
      <c r="T92" s="49"/>
      <c r="U92" s="49"/>
      <c r="V92" s="49"/>
      <c r="W92" s="49"/>
      <c r="X92" s="49"/>
      <c r="AE92" s="135"/>
      <c r="AF92" s="135"/>
      <c r="AG92" s="135"/>
      <c r="AH92" s="135"/>
      <c r="AI92" s="135"/>
      <c r="AJ92" s="135"/>
      <c r="AK92" s="135"/>
    </row>
    <row r="93" spans="7:37" ht="18.95" customHeight="1">
      <c r="G93" s="118"/>
      <c r="H93" s="115">
        <v>44316</v>
      </c>
      <c r="I93" s="98" t="s">
        <v>37</v>
      </c>
      <c r="J93" s="98" t="s">
        <v>21</v>
      </c>
      <c r="K93" s="99">
        <v>11503</v>
      </c>
      <c r="L93" s="99">
        <v>9087.3700000000008</v>
      </c>
      <c r="M93" s="99">
        <v>5179.8009000000002</v>
      </c>
      <c r="N93" s="99">
        <v>440283.07650000002</v>
      </c>
      <c r="O93" s="95">
        <v>0.79</v>
      </c>
      <c r="P93" s="96">
        <v>0.45030000000000003</v>
      </c>
      <c r="Q93" s="100">
        <v>38.275500000000001</v>
      </c>
      <c r="R93" s="49"/>
      <c r="S93" s="49"/>
      <c r="T93" s="49"/>
      <c r="U93" s="49"/>
      <c r="V93" s="49"/>
      <c r="W93" s="49"/>
      <c r="X93" s="49"/>
      <c r="AE93" s="135"/>
      <c r="AF93" s="135"/>
      <c r="AG93" s="135"/>
      <c r="AH93" s="135"/>
      <c r="AI93" s="135"/>
      <c r="AJ93" s="135"/>
      <c r="AK93" s="135"/>
    </row>
    <row r="94" spans="7:37" ht="18.95" customHeight="1">
      <c r="G94" s="118"/>
      <c r="H94" s="115">
        <v>44287</v>
      </c>
      <c r="I94" s="98" t="s">
        <v>37</v>
      </c>
      <c r="J94" s="98" t="s">
        <v>22</v>
      </c>
      <c r="K94" s="99">
        <v>13206.4</v>
      </c>
      <c r="L94" s="99">
        <v>9376.5439999999999</v>
      </c>
      <c r="M94" s="99">
        <v>5250.8646400000007</v>
      </c>
      <c r="N94" s="99">
        <v>383313.11872000003</v>
      </c>
      <c r="O94" s="95">
        <v>0.71</v>
      </c>
      <c r="P94" s="96">
        <v>0.39760000000000006</v>
      </c>
      <c r="Q94" s="100">
        <v>29.024800000000003</v>
      </c>
      <c r="R94" s="49"/>
      <c r="S94" s="49"/>
      <c r="T94" s="49"/>
      <c r="U94" s="49"/>
      <c r="V94" s="49"/>
      <c r="W94" s="49"/>
      <c r="X94" s="49"/>
      <c r="AE94" s="135"/>
      <c r="AF94" s="135"/>
      <c r="AG94" s="135"/>
      <c r="AH94" s="135"/>
      <c r="AI94" s="135"/>
      <c r="AJ94" s="135"/>
      <c r="AK94" s="135"/>
    </row>
    <row r="95" spans="7:37" ht="18.95" customHeight="1">
      <c r="G95" s="118"/>
      <c r="H95" s="115">
        <v>44288</v>
      </c>
      <c r="I95" s="98" t="s">
        <v>37</v>
      </c>
      <c r="J95" s="98" t="s">
        <v>22</v>
      </c>
      <c r="K95" s="99">
        <v>12154.3</v>
      </c>
      <c r="L95" s="99">
        <v>7171.0369999999994</v>
      </c>
      <c r="M95" s="99">
        <v>4087.4910899999995</v>
      </c>
      <c r="N95" s="99">
        <v>188024.59013999999</v>
      </c>
      <c r="O95" s="95">
        <v>0.59</v>
      </c>
      <c r="P95" s="96">
        <v>0.33629999999999999</v>
      </c>
      <c r="Q95" s="100">
        <v>15.469799999999999</v>
      </c>
      <c r="R95" s="49"/>
      <c r="S95" s="49"/>
      <c r="T95" s="49"/>
      <c r="U95" s="49"/>
      <c r="V95" s="49"/>
      <c r="W95" s="49"/>
      <c r="X95" s="49"/>
      <c r="AE95" s="135"/>
      <c r="AF95" s="135"/>
      <c r="AG95" s="135"/>
      <c r="AH95" s="135"/>
      <c r="AI95" s="135"/>
      <c r="AJ95" s="135"/>
      <c r="AK95" s="135"/>
    </row>
    <row r="96" spans="7:37" ht="18.95" customHeight="1">
      <c r="G96" s="118"/>
      <c r="H96" s="115">
        <v>44289</v>
      </c>
      <c r="I96" s="98" t="s">
        <v>37</v>
      </c>
      <c r="J96" s="98" t="s">
        <v>22</v>
      </c>
      <c r="K96" s="99">
        <v>13507</v>
      </c>
      <c r="L96" s="99">
        <v>11345.88</v>
      </c>
      <c r="M96" s="99">
        <v>5332.5635999999995</v>
      </c>
      <c r="N96" s="99">
        <v>410607.39719999995</v>
      </c>
      <c r="O96" s="95">
        <v>0.84</v>
      </c>
      <c r="P96" s="96">
        <v>0.39479999999999998</v>
      </c>
      <c r="Q96" s="100">
        <v>30.399599999999996</v>
      </c>
      <c r="R96" s="49"/>
      <c r="S96" s="49"/>
      <c r="T96" s="49"/>
      <c r="U96" s="49"/>
      <c r="V96" s="49"/>
      <c r="W96" s="49"/>
      <c r="X96" s="49"/>
      <c r="AE96" s="135"/>
      <c r="AF96" s="135"/>
      <c r="AG96" s="135"/>
      <c r="AH96" s="135"/>
      <c r="AI96" s="135"/>
      <c r="AJ96" s="135"/>
      <c r="AK96" s="135"/>
    </row>
    <row r="97" spans="7:37" ht="18.95" customHeight="1">
      <c r="G97" s="118"/>
      <c r="H97" s="115">
        <v>44290</v>
      </c>
      <c r="I97" s="98" t="s">
        <v>37</v>
      </c>
      <c r="J97" s="98" t="s">
        <v>22</v>
      </c>
      <c r="K97" s="99">
        <v>10400.799999999999</v>
      </c>
      <c r="L97" s="99">
        <v>7280.56</v>
      </c>
      <c r="M97" s="99">
        <v>4586.7528000000002</v>
      </c>
      <c r="N97" s="99">
        <v>298138.93200000003</v>
      </c>
      <c r="O97" s="95">
        <v>0.70000000000000007</v>
      </c>
      <c r="P97" s="96">
        <v>0.44100000000000006</v>
      </c>
      <c r="Q97" s="100">
        <v>28.665000000000006</v>
      </c>
      <c r="R97" s="49"/>
      <c r="S97" s="49"/>
      <c r="T97" s="49"/>
      <c r="U97" s="49"/>
      <c r="V97" s="49"/>
      <c r="W97" s="49"/>
      <c r="X97" s="49"/>
      <c r="AE97" s="135"/>
      <c r="AF97" s="135"/>
      <c r="AG97" s="135"/>
      <c r="AH97" s="135"/>
      <c r="AI97" s="135"/>
      <c r="AJ97" s="135"/>
      <c r="AK97" s="135"/>
    </row>
    <row r="98" spans="7:37" ht="18.95" customHeight="1">
      <c r="G98" s="118"/>
      <c r="H98" s="115">
        <v>44291</v>
      </c>
      <c r="I98" s="98" t="s">
        <v>37</v>
      </c>
      <c r="J98" s="98" t="s">
        <v>22</v>
      </c>
      <c r="K98" s="99">
        <v>14659.3</v>
      </c>
      <c r="L98" s="99">
        <v>8062.6149999999998</v>
      </c>
      <c r="M98" s="99">
        <v>4756.9428499999995</v>
      </c>
      <c r="N98" s="99">
        <v>356770.71374999994</v>
      </c>
      <c r="O98" s="95">
        <v>0.55000000000000004</v>
      </c>
      <c r="P98" s="96">
        <v>0.32449999999999996</v>
      </c>
      <c r="Q98" s="100">
        <v>24.337499999999999</v>
      </c>
      <c r="R98" s="49"/>
      <c r="S98" s="49"/>
      <c r="T98" s="49"/>
      <c r="U98" s="49"/>
      <c r="V98" s="49"/>
      <c r="W98" s="49"/>
      <c r="X98" s="49"/>
      <c r="AE98" s="135"/>
      <c r="AF98" s="135"/>
      <c r="AG98" s="135"/>
      <c r="AH98" s="135"/>
      <c r="AI98" s="135"/>
      <c r="AJ98" s="135"/>
      <c r="AK98" s="135"/>
    </row>
    <row r="99" spans="7:37" ht="18.95" customHeight="1">
      <c r="G99" s="118"/>
      <c r="H99" s="115">
        <v>44292</v>
      </c>
      <c r="I99" s="98" t="s">
        <v>37</v>
      </c>
      <c r="J99" s="98" t="s">
        <v>22</v>
      </c>
      <c r="K99" s="99">
        <v>14458.900000000001</v>
      </c>
      <c r="L99" s="99">
        <v>10988.764000000001</v>
      </c>
      <c r="M99" s="99">
        <v>6813.0336800000005</v>
      </c>
      <c r="N99" s="99">
        <v>347464.71768</v>
      </c>
      <c r="O99" s="95">
        <v>0.76</v>
      </c>
      <c r="P99" s="96">
        <v>0.47120000000000001</v>
      </c>
      <c r="Q99" s="100">
        <v>24.031199999999998</v>
      </c>
      <c r="R99" s="49"/>
      <c r="S99" s="49"/>
      <c r="T99" s="49"/>
      <c r="U99" s="49"/>
      <c r="V99" s="49"/>
      <c r="W99" s="49"/>
      <c r="X99" s="49"/>
      <c r="AE99" s="135"/>
      <c r="AF99" s="135"/>
      <c r="AG99" s="135"/>
      <c r="AH99" s="135"/>
      <c r="AI99" s="135"/>
      <c r="AJ99" s="135"/>
      <c r="AK99" s="135"/>
    </row>
    <row r="100" spans="7:37" ht="18.95" customHeight="1">
      <c r="G100" s="118"/>
      <c r="H100" s="115">
        <v>44293</v>
      </c>
      <c r="I100" s="98" t="s">
        <v>37</v>
      </c>
      <c r="J100" s="98" t="s">
        <v>22</v>
      </c>
      <c r="K100" s="99">
        <v>12755.5</v>
      </c>
      <c r="L100" s="99">
        <v>8801.2950000000001</v>
      </c>
      <c r="M100" s="99">
        <v>4488.6604499999994</v>
      </c>
      <c r="N100" s="99">
        <v>282785.60834999994</v>
      </c>
      <c r="O100" s="95">
        <v>0.69000000000000006</v>
      </c>
      <c r="P100" s="96">
        <v>0.35189999999999994</v>
      </c>
      <c r="Q100" s="100">
        <v>22.169699999999995</v>
      </c>
      <c r="R100" s="49"/>
      <c r="S100" s="49"/>
      <c r="T100" s="49"/>
      <c r="U100" s="49"/>
      <c r="V100" s="49"/>
      <c r="W100" s="49"/>
      <c r="X100" s="49"/>
      <c r="AE100" s="135"/>
      <c r="AF100" s="135"/>
      <c r="AG100" s="135"/>
      <c r="AH100" s="135"/>
      <c r="AI100" s="135"/>
      <c r="AJ100" s="135"/>
      <c r="AK100" s="135"/>
    </row>
    <row r="101" spans="7:37" ht="18.95" customHeight="1">
      <c r="G101" s="118"/>
      <c r="H101" s="115">
        <v>44294</v>
      </c>
      <c r="I101" s="98" t="s">
        <v>37</v>
      </c>
      <c r="J101" s="98" t="s">
        <v>22</v>
      </c>
      <c r="K101" s="99">
        <v>12154.3</v>
      </c>
      <c r="L101" s="99">
        <v>9966.5259999999998</v>
      </c>
      <c r="M101" s="99">
        <v>5680.9198199999992</v>
      </c>
      <c r="N101" s="99">
        <v>420388.06667999993</v>
      </c>
      <c r="O101" s="95">
        <v>0.82000000000000006</v>
      </c>
      <c r="P101" s="96">
        <v>0.46739999999999998</v>
      </c>
      <c r="Q101" s="100">
        <v>34.587599999999995</v>
      </c>
      <c r="R101" s="49"/>
      <c r="S101" s="49"/>
      <c r="T101" s="49"/>
      <c r="U101" s="49"/>
      <c r="V101" s="49"/>
      <c r="W101" s="49"/>
      <c r="X101" s="49"/>
      <c r="AE101" s="135"/>
      <c r="AF101" s="135"/>
      <c r="AG101" s="135"/>
      <c r="AH101" s="135"/>
      <c r="AI101" s="135"/>
      <c r="AJ101" s="135"/>
      <c r="AK101" s="135"/>
    </row>
    <row r="102" spans="7:37" ht="18.95" customHeight="1">
      <c r="G102" s="118"/>
      <c r="H102" s="115">
        <v>44295</v>
      </c>
      <c r="I102" s="98" t="s">
        <v>37</v>
      </c>
      <c r="J102" s="98" t="s">
        <v>22</v>
      </c>
      <c r="K102" s="99">
        <v>10801.6</v>
      </c>
      <c r="L102" s="99">
        <v>8425.2479999999996</v>
      </c>
      <c r="M102" s="99">
        <v>3201.5942399999999</v>
      </c>
      <c r="N102" s="99">
        <v>246522.75647999998</v>
      </c>
      <c r="O102" s="95">
        <v>0.77999999999999992</v>
      </c>
      <c r="P102" s="96">
        <v>0.2964</v>
      </c>
      <c r="Q102" s="100">
        <v>22.822799999999997</v>
      </c>
      <c r="R102" s="49"/>
      <c r="S102" s="49"/>
      <c r="T102" s="49"/>
      <c r="U102" s="49"/>
      <c r="V102" s="49"/>
      <c r="W102" s="49"/>
      <c r="X102" s="49"/>
    </row>
    <row r="103" spans="7:37" ht="18.95" customHeight="1">
      <c r="G103" s="118"/>
      <c r="H103" s="115">
        <v>44296</v>
      </c>
      <c r="I103" s="98" t="s">
        <v>37</v>
      </c>
      <c r="J103" s="98" t="s">
        <v>22</v>
      </c>
      <c r="K103" s="99">
        <v>13657.3</v>
      </c>
      <c r="L103" s="99">
        <v>7921.2339999999995</v>
      </c>
      <c r="M103" s="99">
        <v>3406.1306199999999</v>
      </c>
      <c r="N103" s="99">
        <v>163494.26976</v>
      </c>
      <c r="O103" s="95">
        <v>0.57999999999999996</v>
      </c>
      <c r="P103" s="96">
        <v>0.24940000000000001</v>
      </c>
      <c r="Q103" s="100">
        <v>11.9712</v>
      </c>
      <c r="R103" s="49"/>
      <c r="S103" s="49"/>
      <c r="T103" s="49"/>
      <c r="U103" s="49"/>
      <c r="V103" s="49"/>
      <c r="W103" s="49"/>
      <c r="X103" s="49"/>
    </row>
    <row r="104" spans="7:37" ht="18.95" customHeight="1">
      <c r="G104" s="118"/>
      <c r="H104" s="115">
        <v>44297</v>
      </c>
      <c r="I104" s="98" t="s">
        <v>37</v>
      </c>
      <c r="J104" s="98" t="s">
        <v>22</v>
      </c>
      <c r="K104" s="99">
        <v>10350.700000000001</v>
      </c>
      <c r="L104" s="99">
        <v>6727.9549999999999</v>
      </c>
      <c r="M104" s="99">
        <v>3834.93435</v>
      </c>
      <c r="N104" s="99">
        <v>341309.15714999998</v>
      </c>
      <c r="O104" s="95">
        <v>0.64999999999999991</v>
      </c>
      <c r="P104" s="96">
        <v>0.3705</v>
      </c>
      <c r="Q104" s="100">
        <v>32.974499999999999</v>
      </c>
      <c r="R104" s="49"/>
      <c r="S104" s="49"/>
      <c r="T104" s="49"/>
      <c r="U104" s="49"/>
      <c r="V104" s="49"/>
      <c r="W104" s="49"/>
      <c r="X104" s="49"/>
    </row>
    <row r="105" spans="7:37" ht="18.95" customHeight="1">
      <c r="G105" s="118"/>
      <c r="H105" s="115">
        <v>44298</v>
      </c>
      <c r="I105" s="98" t="s">
        <v>37</v>
      </c>
      <c r="J105" s="98" t="s">
        <v>22</v>
      </c>
      <c r="K105" s="99">
        <v>10801.6</v>
      </c>
      <c r="L105" s="99">
        <v>7129.0559999999996</v>
      </c>
      <c r="M105" s="99">
        <v>2780.3318400000003</v>
      </c>
      <c r="N105" s="99">
        <v>208524.88800000004</v>
      </c>
      <c r="O105" s="95">
        <v>0.65999999999999992</v>
      </c>
      <c r="P105" s="96">
        <v>0.25740000000000002</v>
      </c>
      <c r="Q105" s="100">
        <v>19.305000000000003</v>
      </c>
      <c r="R105" s="49"/>
      <c r="S105" s="49"/>
      <c r="T105" s="49"/>
      <c r="U105" s="49"/>
      <c r="V105" s="49"/>
      <c r="W105" s="49"/>
      <c r="X105" s="49"/>
    </row>
    <row r="106" spans="7:37" ht="18.95" customHeight="1">
      <c r="G106" s="118"/>
      <c r="H106" s="115">
        <v>44299</v>
      </c>
      <c r="I106" s="98" t="s">
        <v>37</v>
      </c>
      <c r="J106" s="98" t="s">
        <v>22</v>
      </c>
      <c r="K106" s="99">
        <v>10551.1</v>
      </c>
      <c r="L106" s="99">
        <v>8335.3690000000006</v>
      </c>
      <c r="M106" s="99">
        <v>3750.9160500000003</v>
      </c>
      <c r="N106" s="99">
        <v>266315.03955000004</v>
      </c>
      <c r="O106" s="95">
        <v>0.79</v>
      </c>
      <c r="P106" s="96">
        <v>0.35550000000000004</v>
      </c>
      <c r="Q106" s="100">
        <v>25.240500000000004</v>
      </c>
      <c r="R106" s="49"/>
      <c r="S106" s="49"/>
      <c r="T106" s="49"/>
      <c r="U106" s="49"/>
      <c r="V106" s="49"/>
      <c r="W106" s="49"/>
      <c r="X106" s="49"/>
    </row>
    <row r="107" spans="7:37" ht="18.95" customHeight="1">
      <c r="G107" s="118"/>
      <c r="H107" s="115">
        <v>44300</v>
      </c>
      <c r="I107" s="98" t="s">
        <v>37</v>
      </c>
      <c r="J107" s="98" t="s">
        <v>22</v>
      </c>
      <c r="K107" s="99">
        <v>10851.7</v>
      </c>
      <c r="L107" s="99">
        <v>6185.4690000000001</v>
      </c>
      <c r="M107" s="99">
        <v>3834.9907799999996</v>
      </c>
      <c r="N107" s="99">
        <v>276119.33615999995</v>
      </c>
      <c r="O107" s="95">
        <v>0.56999999999999995</v>
      </c>
      <c r="P107" s="96">
        <v>0.35339999999999994</v>
      </c>
      <c r="Q107" s="100">
        <v>25.444799999999994</v>
      </c>
      <c r="R107" s="49"/>
      <c r="S107" s="49"/>
      <c r="T107" s="49"/>
      <c r="U107" s="49"/>
      <c r="V107" s="49"/>
      <c r="W107" s="49"/>
      <c r="X107" s="49"/>
    </row>
    <row r="108" spans="7:37" ht="18.95" customHeight="1">
      <c r="G108" s="118"/>
      <c r="H108" s="115">
        <v>44301</v>
      </c>
      <c r="I108" s="98" t="s">
        <v>37</v>
      </c>
      <c r="J108" s="98" t="s">
        <v>22</v>
      </c>
      <c r="K108" s="99">
        <v>14408.8</v>
      </c>
      <c r="L108" s="99">
        <v>11959.303999999998</v>
      </c>
      <c r="M108" s="99">
        <v>5381.6867999999995</v>
      </c>
      <c r="N108" s="99">
        <v>252939.27959999998</v>
      </c>
      <c r="O108" s="95">
        <v>0.83</v>
      </c>
      <c r="P108" s="96">
        <v>0.3735</v>
      </c>
      <c r="Q108" s="100">
        <v>17.554500000000001</v>
      </c>
      <c r="R108" s="49"/>
      <c r="S108" s="49"/>
      <c r="T108" s="49"/>
      <c r="U108" s="49"/>
      <c r="V108" s="49"/>
      <c r="W108" s="49"/>
      <c r="X108" s="49"/>
    </row>
    <row r="109" spans="7:37" ht="18.95" customHeight="1">
      <c r="G109" s="118"/>
      <c r="H109" s="115">
        <v>44302</v>
      </c>
      <c r="I109" s="98" t="s">
        <v>37</v>
      </c>
      <c r="J109" s="98" t="s">
        <v>22</v>
      </c>
      <c r="K109" s="99">
        <v>11503</v>
      </c>
      <c r="L109" s="99">
        <v>7361.92</v>
      </c>
      <c r="M109" s="99">
        <v>3092.0064000000002</v>
      </c>
      <c r="N109" s="99">
        <v>188612.3904</v>
      </c>
      <c r="O109" s="95">
        <v>0.64</v>
      </c>
      <c r="P109" s="96">
        <v>0.26880000000000004</v>
      </c>
      <c r="Q109" s="100">
        <v>16.396799999999999</v>
      </c>
      <c r="R109" s="49"/>
      <c r="S109" s="49"/>
      <c r="T109" s="49"/>
      <c r="U109" s="49"/>
      <c r="V109" s="49"/>
      <c r="W109" s="49"/>
      <c r="X109" s="49"/>
    </row>
    <row r="110" spans="7:37" ht="18.95" customHeight="1">
      <c r="G110" s="118"/>
      <c r="H110" s="115">
        <v>44303</v>
      </c>
      <c r="I110" s="98" t="s">
        <v>37</v>
      </c>
      <c r="J110" s="98" t="s">
        <v>22</v>
      </c>
      <c r="K110" s="99">
        <v>11352.7</v>
      </c>
      <c r="L110" s="99">
        <v>8060.4170000000004</v>
      </c>
      <c r="M110" s="99">
        <v>4997.4585400000005</v>
      </c>
      <c r="N110" s="99">
        <v>279857.67824000004</v>
      </c>
      <c r="O110" s="95">
        <v>0.71</v>
      </c>
      <c r="P110" s="96">
        <v>0.44020000000000004</v>
      </c>
      <c r="Q110" s="100">
        <v>24.651200000000003</v>
      </c>
      <c r="R110" s="49"/>
      <c r="S110" s="49"/>
      <c r="T110" s="49"/>
      <c r="U110" s="49"/>
      <c r="V110" s="49"/>
      <c r="W110" s="49"/>
      <c r="X110" s="49"/>
    </row>
    <row r="111" spans="7:37" ht="18.95" customHeight="1">
      <c r="G111" s="118"/>
      <c r="H111" s="115">
        <v>44304</v>
      </c>
      <c r="I111" s="98" t="s">
        <v>37</v>
      </c>
      <c r="J111" s="98" t="s">
        <v>22</v>
      </c>
      <c r="K111" s="99">
        <v>14559.1</v>
      </c>
      <c r="L111" s="99">
        <v>8153.0959999999995</v>
      </c>
      <c r="M111" s="99">
        <v>3668.8932</v>
      </c>
      <c r="N111" s="99">
        <v>293511.45600000001</v>
      </c>
      <c r="O111" s="95">
        <v>0.55999999999999994</v>
      </c>
      <c r="P111" s="96">
        <v>0.252</v>
      </c>
      <c r="Q111" s="100">
        <v>20.16</v>
      </c>
      <c r="R111" s="49"/>
      <c r="S111" s="49"/>
      <c r="T111" s="49"/>
      <c r="U111" s="49"/>
      <c r="V111" s="49"/>
      <c r="W111" s="49"/>
      <c r="X111" s="49"/>
    </row>
    <row r="112" spans="7:37" ht="18.95" customHeight="1">
      <c r="G112" s="118"/>
      <c r="H112" s="115">
        <v>44305</v>
      </c>
      <c r="I112" s="98" t="s">
        <v>37</v>
      </c>
      <c r="J112" s="98" t="s">
        <v>22</v>
      </c>
      <c r="K112" s="99">
        <v>12755.5</v>
      </c>
      <c r="L112" s="99">
        <v>7015.5249999999996</v>
      </c>
      <c r="M112" s="99">
        <v>3507.7624999999998</v>
      </c>
      <c r="N112" s="99">
        <v>315698.625</v>
      </c>
      <c r="O112" s="95">
        <v>0.54999999999999993</v>
      </c>
      <c r="P112" s="96">
        <v>0.27499999999999997</v>
      </c>
      <c r="Q112" s="100">
        <v>24.75</v>
      </c>
      <c r="R112" s="49"/>
      <c r="S112" s="49"/>
      <c r="T112" s="49"/>
      <c r="U112" s="49"/>
      <c r="V112" s="49"/>
      <c r="W112" s="49"/>
      <c r="X112" s="49"/>
    </row>
    <row r="113" spans="7:24" ht="18.95" customHeight="1">
      <c r="G113" s="118"/>
      <c r="H113" s="115">
        <v>44306</v>
      </c>
      <c r="I113" s="98" t="s">
        <v>37</v>
      </c>
      <c r="J113" s="98" t="s">
        <v>22</v>
      </c>
      <c r="K113" s="99">
        <v>11953.9</v>
      </c>
      <c r="L113" s="99">
        <v>8248.1909999999989</v>
      </c>
      <c r="M113" s="99">
        <v>4041.6135899999995</v>
      </c>
      <c r="N113" s="99">
        <v>331412.31437999994</v>
      </c>
      <c r="O113" s="95">
        <v>0.69</v>
      </c>
      <c r="P113" s="96">
        <v>0.33809999999999996</v>
      </c>
      <c r="Q113" s="100">
        <v>27.724199999999996</v>
      </c>
      <c r="R113" s="49"/>
      <c r="S113" s="49"/>
      <c r="T113" s="49"/>
      <c r="U113" s="49"/>
      <c r="V113" s="49"/>
      <c r="W113" s="49"/>
      <c r="X113" s="49"/>
    </row>
    <row r="114" spans="7:24" ht="18.95" customHeight="1">
      <c r="G114" s="118"/>
      <c r="H114" s="115">
        <v>44307</v>
      </c>
      <c r="I114" s="98" t="s">
        <v>37</v>
      </c>
      <c r="J114" s="98" t="s">
        <v>22</v>
      </c>
      <c r="K114" s="99">
        <v>14208.400000000001</v>
      </c>
      <c r="L114" s="99">
        <v>11650.888000000001</v>
      </c>
      <c r="M114" s="99">
        <v>4194.3196800000005</v>
      </c>
      <c r="N114" s="99">
        <v>276825.09888000006</v>
      </c>
      <c r="O114" s="95">
        <v>0.82</v>
      </c>
      <c r="P114" s="96">
        <v>0.29520000000000002</v>
      </c>
      <c r="Q114" s="100">
        <v>19.483200000000004</v>
      </c>
      <c r="R114" s="49"/>
      <c r="S114" s="49"/>
      <c r="T114" s="49"/>
      <c r="U114" s="49"/>
      <c r="V114" s="49"/>
      <c r="W114" s="49"/>
      <c r="X114" s="49"/>
    </row>
    <row r="115" spans="7:24" ht="18.95" customHeight="1">
      <c r="G115" s="118"/>
      <c r="H115" s="115">
        <v>44308</v>
      </c>
      <c r="I115" s="98" t="s">
        <v>37</v>
      </c>
      <c r="J115" s="98" t="s">
        <v>22</v>
      </c>
      <c r="K115" s="99">
        <v>13857.7</v>
      </c>
      <c r="L115" s="99">
        <v>9423.2360000000008</v>
      </c>
      <c r="M115" s="99">
        <v>5088.5474400000003</v>
      </c>
      <c r="N115" s="99">
        <v>457969.2696</v>
      </c>
      <c r="O115" s="95">
        <v>0.68</v>
      </c>
      <c r="P115" s="96">
        <v>0.36720000000000003</v>
      </c>
      <c r="Q115" s="100">
        <v>33.047999999999995</v>
      </c>
      <c r="R115" s="49"/>
      <c r="S115" s="49"/>
      <c r="T115" s="49"/>
      <c r="U115" s="49"/>
      <c r="V115" s="49"/>
      <c r="W115" s="49"/>
      <c r="X115" s="49"/>
    </row>
    <row r="116" spans="7:24" ht="18.95" customHeight="1">
      <c r="G116" s="118"/>
      <c r="H116" s="115">
        <v>44309</v>
      </c>
      <c r="I116" s="98" t="s">
        <v>37</v>
      </c>
      <c r="J116" s="98" t="s">
        <v>22</v>
      </c>
      <c r="K116" s="99">
        <v>14859.7</v>
      </c>
      <c r="L116" s="99">
        <v>9510.2080000000005</v>
      </c>
      <c r="M116" s="99">
        <v>3518.7769600000001</v>
      </c>
      <c r="N116" s="99">
        <v>306133.59552000003</v>
      </c>
      <c r="O116" s="95">
        <v>0.64</v>
      </c>
      <c r="P116" s="96">
        <v>0.23680000000000001</v>
      </c>
      <c r="Q116" s="100">
        <v>20.601600000000001</v>
      </c>
      <c r="R116" s="49"/>
      <c r="S116" s="49"/>
      <c r="T116" s="49"/>
      <c r="U116" s="49"/>
      <c r="V116" s="49"/>
      <c r="W116" s="49"/>
      <c r="X116" s="49"/>
    </row>
    <row r="117" spans="7:24" ht="18.95" customHeight="1">
      <c r="G117" s="118"/>
      <c r="H117" s="115">
        <v>44310</v>
      </c>
      <c r="I117" s="98" t="s">
        <v>37</v>
      </c>
      <c r="J117" s="98" t="s">
        <v>22</v>
      </c>
      <c r="K117" s="99">
        <v>14408.8</v>
      </c>
      <c r="L117" s="99">
        <v>11527.04</v>
      </c>
      <c r="M117" s="99">
        <v>5994.0608000000011</v>
      </c>
      <c r="N117" s="99">
        <v>461542.68160000007</v>
      </c>
      <c r="O117" s="95">
        <v>0.80000000000000016</v>
      </c>
      <c r="P117" s="96">
        <v>0.41600000000000009</v>
      </c>
      <c r="Q117" s="100">
        <v>32.032000000000004</v>
      </c>
      <c r="R117" s="49"/>
      <c r="S117" s="49"/>
      <c r="T117" s="49"/>
      <c r="U117" s="49"/>
      <c r="V117" s="49"/>
      <c r="W117" s="49"/>
      <c r="X117" s="49"/>
    </row>
    <row r="118" spans="7:24" ht="18.95" customHeight="1">
      <c r="G118" s="118"/>
      <c r="H118" s="115">
        <v>44311</v>
      </c>
      <c r="I118" s="98" t="s">
        <v>37</v>
      </c>
      <c r="J118" s="98" t="s">
        <v>22</v>
      </c>
      <c r="K118" s="99">
        <v>10751.5</v>
      </c>
      <c r="L118" s="99">
        <v>8386.17</v>
      </c>
      <c r="M118" s="99">
        <v>3186.7446</v>
      </c>
      <c r="N118" s="99">
        <v>229445.61119999998</v>
      </c>
      <c r="O118" s="95">
        <v>0.78</v>
      </c>
      <c r="P118" s="96">
        <v>0.2964</v>
      </c>
      <c r="Q118" s="100">
        <v>21.340799999999998</v>
      </c>
      <c r="R118" s="49"/>
      <c r="S118" s="49"/>
      <c r="T118" s="49"/>
      <c r="U118" s="49"/>
      <c r="V118" s="49"/>
      <c r="W118" s="49"/>
      <c r="X118" s="49"/>
    </row>
    <row r="119" spans="7:24" ht="18.95" customHeight="1">
      <c r="G119" s="118"/>
      <c r="H119" s="115">
        <v>44312</v>
      </c>
      <c r="I119" s="98" t="s">
        <v>37</v>
      </c>
      <c r="J119" s="98" t="s">
        <v>22</v>
      </c>
      <c r="K119" s="99">
        <v>12454.9</v>
      </c>
      <c r="L119" s="99">
        <v>7223.8419999999996</v>
      </c>
      <c r="M119" s="99">
        <v>4189.8283599999995</v>
      </c>
      <c r="N119" s="99">
        <v>263959.18667999998</v>
      </c>
      <c r="O119" s="95">
        <v>0.57999999999999996</v>
      </c>
      <c r="P119" s="96">
        <v>0.33639999999999998</v>
      </c>
      <c r="Q119" s="100">
        <v>21.193200000000001</v>
      </c>
      <c r="R119" s="49"/>
      <c r="S119" s="49"/>
      <c r="T119" s="49"/>
      <c r="U119" s="49"/>
      <c r="V119" s="49"/>
      <c r="W119" s="49"/>
      <c r="X119" s="49"/>
    </row>
    <row r="120" spans="7:24" ht="18.95" customHeight="1">
      <c r="G120" s="118"/>
      <c r="H120" s="115">
        <v>44313</v>
      </c>
      <c r="I120" s="98" t="s">
        <v>37</v>
      </c>
      <c r="J120" s="98" t="s">
        <v>22</v>
      </c>
      <c r="K120" s="99">
        <v>11202.4</v>
      </c>
      <c r="L120" s="99">
        <v>9185.9679999999989</v>
      </c>
      <c r="M120" s="99">
        <v>4133.6855999999998</v>
      </c>
      <c r="N120" s="99">
        <v>355496.96159999998</v>
      </c>
      <c r="O120" s="95">
        <v>0.82</v>
      </c>
      <c r="P120" s="96">
        <v>0.36899999999999999</v>
      </c>
      <c r="Q120" s="100">
        <v>31.733999999999998</v>
      </c>
      <c r="R120" s="49"/>
      <c r="S120" s="49"/>
      <c r="T120" s="49"/>
      <c r="U120" s="49"/>
      <c r="V120" s="49"/>
      <c r="W120" s="49"/>
      <c r="X120" s="49"/>
    </row>
    <row r="121" spans="7:24" ht="18.95" customHeight="1">
      <c r="G121" s="118"/>
      <c r="H121" s="115">
        <v>44314</v>
      </c>
      <c r="I121" s="98" t="s">
        <v>37</v>
      </c>
      <c r="J121" s="98" t="s">
        <v>22</v>
      </c>
      <c r="K121" s="99">
        <v>12054.1</v>
      </c>
      <c r="L121" s="99">
        <v>8196.7880000000005</v>
      </c>
      <c r="M121" s="99">
        <v>5327.9121999999998</v>
      </c>
      <c r="N121" s="99">
        <v>372953.85399999999</v>
      </c>
      <c r="O121" s="95">
        <v>0.68</v>
      </c>
      <c r="P121" s="96">
        <v>0.44199999999999995</v>
      </c>
      <c r="Q121" s="100">
        <v>30.939999999999998</v>
      </c>
      <c r="R121" s="49"/>
      <c r="S121" s="49"/>
      <c r="T121" s="49"/>
      <c r="U121" s="49"/>
      <c r="V121" s="49"/>
      <c r="W121" s="49"/>
      <c r="X121" s="49"/>
    </row>
    <row r="122" spans="7:24" ht="18.95" customHeight="1">
      <c r="G122" s="118"/>
      <c r="H122" s="115">
        <v>44315</v>
      </c>
      <c r="I122" s="98" t="s">
        <v>37</v>
      </c>
      <c r="J122" s="98" t="s">
        <v>22</v>
      </c>
      <c r="K122" s="99">
        <v>13607.2</v>
      </c>
      <c r="L122" s="99">
        <v>8708.6080000000002</v>
      </c>
      <c r="M122" s="99">
        <v>5486.4230399999997</v>
      </c>
      <c r="N122" s="99">
        <v>427940.99711999996</v>
      </c>
      <c r="O122" s="95">
        <v>0.64</v>
      </c>
      <c r="P122" s="96">
        <v>0.40319999999999995</v>
      </c>
      <c r="Q122" s="100">
        <v>31.449599999999997</v>
      </c>
      <c r="R122" s="49"/>
      <c r="S122" s="49"/>
      <c r="T122" s="49"/>
      <c r="U122" s="49"/>
      <c r="V122" s="49"/>
      <c r="W122" s="49"/>
      <c r="X122" s="49"/>
    </row>
    <row r="123" spans="7:24" ht="18.95" customHeight="1">
      <c r="G123" s="118"/>
      <c r="H123" s="116">
        <v>44316</v>
      </c>
      <c r="I123" s="101" t="s">
        <v>37</v>
      </c>
      <c r="J123" s="101" t="s">
        <v>22</v>
      </c>
      <c r="K123" s="102">
        <v>10350.700000000001</v>
      </c>
      <c r="L123" s="102">
        <v>8798.0950000000012</v>
      </c>
      <c r="M123" s="102">
        <v>4662.99035</v>
      </c>
      <c r="N123" s="102">
        <v>279779.42099999997</v>
      </c>
      <c r="O123" s="103">
        <v>0.85000000000000009</v>
      </c>
      <c r="P123" s="104">
        <v>0.45049999999999996</v>
      </c>
      <c r="Q123" s="105">
        <v>27.029999999999994</v>
      </c>
      <c r="R123" s="49"/>
      <c r="S123" s="49"/>
      <c r="T123" s="49"/>
      <c r="U123" s="49"/>
      <c r="V123" s="49"/>
      <c r="W123" s="49"/>
      <c r="X123" s="49"/>
    </row>
  </sheetData>
  <mergeCells count="1">
    <mergeCell ref="E6:G1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9B19-2C42-4E68-907C-76015AEE21AD}">
  <dimension ref="A1:F33"/>
  <sheetViews>
    <sheetView topLeftCell="D7" workbookViewId="0">
      <selection activeCell="H8" sqref="H8"/>
    </sheetView>
  </sheetViews>
  <sheetFormatPr defaultColWidth="11.125" defaultRowHeight="15.75"/>
  <sheetData>
    <row r="1" spans="1:6">
      <c r="A1">
        <f>AVERAGE(B8:B28)</f>
        <v>0</v>
      </c>
      <c r="B1" s="1" t="s">
        <v>58</v>
      </c>
      <c r="E1">
        <f>AVERAGE(E8:E33)</f>
        <v>0.25</v>
      </c>
    </row>
    <row r="2" spans="1:6">
      <c r="B2" s="1"/>
      <c r="C2" s="1" t="s">
        <v>59</v>
      </c>
      <c r="D2" s="1" t="s">
        <v>60</v>
      </c>
    </row>
    <row r="3" spans="1:6">
      <c r="A3">
        <f t="shared" ref="A3:A33" si="0">STDEV($B$8:$B$28)</f>
        <v>0.62048368229954287</v>
      </c>
      <c r="B3">
        <v>-1.5</v>
      </c>
      <c r="C3">
        <f t="shared" ref="C3:C33" si="1">NORMDIST(B3,$A$1,A3,FALSE)</f>
        <v>3.4604882888326992E-2</v>
      </c>
      <c r="D3">
        <f>NORMDIST(B3,$E$1,F3,FALSE)</f>
        <v>3.8067735805994728E-2</v>
      </c>
      <c r="E3">
        <v>-1.5</v>
      </c>
      <c r="F3">
        <f>STDEV($E$8:$E$33)</f>
        <v>0.76485292703891772</v>
      </c>
    </row>
    <row r="4" spans="1:6">
      <c r="A4">
        <f t="shared" si="0"/>
        <v>0.62048368229954287</v>
      </c>
      <c r="B4">
        <v>-1.4</v>
      </c>
      <c r="C4">
        <f t="shared" si="1"/>
        <v>5.0431610587521332E-2</v>
      </c>
      <c r="D4">
        <f t="shared" ref="D4:D33" si="2">NORMDIST(B4,$E$1,F4,FALSE)</f>
        <v>5.0905215540898927E-2</v>
      </c>
      <c r="E4">
        <v>-1.4</v>
      </c>
      <c r="F4">
        <f t="shared" ref="F4:F33" si="3">STDEV($E$8:$E$33)</f>
        <v>0.76485292703891772</v>
      </c>
    </row>
    <row r="5" spans="1:6">
      <c r="A5">
        <f t="shared" si="0"/>
        <v>0.62048368229954287</v>
      </c>
      <c r="B5">
        <v>-1.3</v>
      </c>
      <c r="C5">
        <f t="shared" si="1"/>
        <v>7.1612348438373247E-2</v>
      </c>
      <c r="D5">
        <f t="shared" si="2"/>
        <v>6.6918111685789941E-2</v>
      </c>
      <c r="E5">
        <v>-1.3</v>
      </c>
      <c r="F5">
        <f t="shared" si="3"/>
        <v>0.76485292703891772</v>
      </c>
    </row>
    <row r="6" spans="1:6">
      <c r="A6">
        <f t="shared" si="0"/>
        <v>0.62048368229954287</v>
      </c>
      <c r="B6">
        <v>-1.2</v>
      </c>
      <c r="C6">
        <f t="shared" si="1"/>
        <v>9.9081510324968688E-2</v>
      </c>
      <c r="D6">
        <f t="shared" si="2"/>
        <v>8.6477123836586303E-2</v>
      </c>
      <c r="E6">
        <v>-1.2</v>
      </c>
      <c r="F6">
        <f t="shared" si="3"/>
        <v>0.76485292703891772</v>
      </c>
    </row>
    <row r="7" spans="1:6">
      <c r="A7">
        <f t="shared" si="0"/>
        <v>0.62048368229954287</v>
      </c>
      <c r="B7">
        <v>-1.1000000000000001</v>
      </c>
      <c r="C7">
        <f t="shared" si="1"/>
        <v>0.13357246595297417</v>
      </c>
      <c r="D7">
        <f t="shared" si="2"/>
        <v>0.10985882736565236</v>
      </c>
      <c r="E7">
        <v>-1.1000000000000001</v>
      </c>
      <c r="F7">
        <f t="shared" si="3"/>
        <v>0.76485292703891772</v>
      </c>
    </row>
    <row r="8" spans="1:6">
      <c r="A8">
        <f t="shared" si="0"/>
        <v>0.62048368229954287</v>
      </c>
      <c r="B8">
        <v>-1</v>
      </c>
      <c r="C8">
        <f t="shared" si="1"/>
        <v>0.17545303836310622</v>
      </c>
      <c r="D8">
        <f t="shared" si="2"/>
        <v>0.13719707230544603</v>
      </c>
      <c r="E8">
        <v>-1</v>
      </c>
      <c r="F8">
        <f t="shared" si="3"/>
        <v>0.76485292703891772</v>
      </c>
    </row>
    <row r="9" spans="1:6">
      <c r="A9">
        <f t="shared" si="0"/>
        <v>0.62048368229954287</v>
      </c>
      <c r="B9">
        <v>-0.9</v>
      </c>
      <c r="C9">
        <f t="shared" si="1"/>
        <v>0.22455589825211342</v>
      </c>
      <c r="D9">
        <f t="shared" si="2"/>
        <v>0.16843443786901988</v>
      </c>
      <c r="E9">
        <v>-0.9</v>
      </c>
      <c r="F9">
        <f t="shared" si="3"/>
        <v>0.76485292703891772</v>
      </c>
    </row>
    <row r="10" spans="1:6">
      <c r="A10">
        <f t="shared" si="0"/>
        <v>0.62048368229954287</v>
      </c>
      <c r="B10">
        <v>-0.8</v>
      </c>
      <c r="C10">
        <f t="shared" si="1"/>
        <v>0.28003200128881622</v>
      </c>
      <c r="D10">
        <f t="shared" si="2"/>
        <v>0.20327927435938817</v>
      </c>
      <c r="E10">
        <v>-0.8</v>
      </c>
      <c r="F10">
        <f t="shared" si="3"/>
        <v>0.76485292703891772</v>
      </c>
    </row>
    <row r="11" spans="1:6">
      <c r="A11">
        <f t="shared" si="0"/>
        <v>0.62048368229954287</v>
      </c>
      <c r="B11">
        <v>-0.7</v>
      </c>
      <c r="C11">
        <f t="shared" si="1"/>
        <v>0.34025967692566961</v>
      </c>
      <c r="D11">
        <f t="shared" si="2"/>
        <v>0.24117454881709732</v>
      </c>
      <c r="E11">
        <v>-0.7</v>
      </c>
      <c r="F11">
        <f t="shared" si="3"/>
        <v>0.76485292703891772</v>
      </c>
    </row>
    <row r="12" spans="1:6">
      <c r="A12">
        <f t="shared" si="0"/>
        <v>0.62048368229954287</v>
      </c>
      <c r="B12">
        <v>-0.6</v>
      </c>
      <c r="C12">
        <f t="shared" si="1"/>
        <v>0.40284031816808419</v>
      </c>
      <c r="D12">
        <f t="shared" si="2"/>
        <v>0.28128463542976606</v>
      </c>
      <c r="E12">
        <v>-0.6</v>
      </c>
      <c r="F12">
        <f t="shared" si="3"/>
        <v>0.76485292703891772</v>
      </c>
    </row>
    <row r="13" spans="1:6">
      <c r="A13">
        <f t="shared" si="0"/>
        <v>0.62048368229954287</v>
      </c>
      <c r="B13">
        <v>-0.5</v>
      </c>
      <c r="C13">
        <f t="shared" si="1"/>
        <v>0.46470248957110954</v>
      </c>
      <c r="D13">
        <f t="shared" si="2"/>
        <v>0.32250519056560384</v>
      </c>
      <c r="E13">
        <v>-0.5</v>
      </c>
      <c r="F13">
        <f t="shared" si="3"/>
        <v>0.76485292703891772</v>
      </c>
    </row>
    <row r="14" spans="1:6">
      <c r="A14">
        <f t="shared" si="0"/>
        <v>0.62048368229954287</v>
      </c>
      <c r="B14">
        <v>-0.4</v>
      </c>
      <c r="C14">
        <f t="shared" si="1"/>
        <v>0.52232004358972373</v>
      </c>
      <c r="D14">
        <f t="shared" si="2"/>
        <v>0.3634992924726273</v>
      </c>
      <c r="E14">
        <v>-0.4</v>
      </c>
      <c r="F14">
        <f t="shared" si="3"/>
        <v>0.76485292703891772</v>
      </c>
    </row>
    <row r="15" spans="1:6">
      <c r="A15">
        <f t="shared" si="0"/>
        <v>0.62048368229954287</v>
      </c>
      <c r="B15">
        <v>-0.3</v>
      </c>
      <c r="C15">
        <f t="shared" si="1"/>
        <v>0.57202894957346806</v>
      </c>
      <c r="D15">
        <f t="shared" si="2"/>
        <v>0.40276024248502629</v>
      </c>
      <c r="E15">
        <v>-0.3</v>
      </c>
      <c r="F15">
        <f t="shared" si="3"/>
        <v>0.76485292703891772</v>
      </c>
    </row>
    <row r="16" spans="1:6">
      <c r="A16">
        <f t="shared" si="0"/>
        <v>0.62048368229954287</v>
      </c>
      <c r="B16">
        <v>-0.2</v>
      </c>
      <c r="C16">
        <f t="shared" si="1"/>
        <v>0.61040621769201819</v>
      </c>
      <c r="D16">
        <f t="shared" si="2"/>
        <v>0.43869812693201987</v>
      </c>
      <c r="E16">
        <v>-0.2</v>
      </c>
      <c r="F16">
        <f t="shared" si="3"/>
        <v>0.76485292703891772</v>
      </c>
    </row>
    <row r="17" spans="1:6">
      <c r="A17">
        <f t="shared" si="0"/>
        <v>0.62048368229954287</v>
      </c>
      <c r="B17">
        <v>-0.1</v>
      </c>
      <c r="C17">
        <f t="shared" si="1"/>
        <v>0.63465764078992404</v>
      </c>
      <c r="D17">
        <f t="shared" si="2"/>
        <v>0.46974387856706318</v>
      </c>
      <c r="E17">
        <v>-0.1</v>
      </c>
      <c r="F17">
        <f t="shared" si="3"/>
        <v>0.76485292703891772</v>
      </c>
    </row>
    <row r="18" spans="1:6">
      <c r="A18">
        <f t="shared" si="0"/>
        <v>0.62048368229954287</v>
      </c>
      <c r="B18">
        <v>0</v>
      </c>
      <c r="C18">
        <f t="shared" si="1"/>
        <v>0.64295370173625377</v>
      </c>
      <c r="D18">
        <f t="shared" si="2"/>
        <v>0.4944616812808087</v>
      </c>
      <c r="E18">
        <v>0</v>
      </c>
      <c r="F18">
        <f t="shared" si="3"/>
        <v>0.76485292703891772</v>
      </c>
    </row>
    <row r="19" spans="1:6">
      <c r="A19">
        <f t="shared" si="0"/>
        <v>0.62048368229954287</v>
      </c>
      <c r="B19">
        <v>0.1</v>
      </c>
      <c r="C19">
        <f t="shared" si="1"/>
        <v>0.63465764078992404</v>
      </c>
      <c r="D19">
        <f t="shared" si="2"/>
        <v>0.51165864434301556</v>
      </c>
      <c r="E19">
        <v>0.1</v>
      </c>
      <c r="F19">
        <f t="shared" si="3"/>
        <v>0.76485292703891772</v>
      </c>
    </row>
    <row r="20" spans="1:6">
      <c r="A20">
        <f t="shared" si="0"/>
        <v>0.62048368229954287</v>
      </c>
      <c r="B20">
        <v>0.2</v>
      </c>
      <c r="C20">
        <f t="shared" si="1"/>
        <v>0.61040621769201819</v>
      </c>
      <c r="D20">
        <f t="shared" si="2"/>
        <v>0.52048012844969738</v>
      </c>
      <c r="E20">
        <v>0.2</v>
      </c>
      <c r="F20">
        <f t="shared" si="3"/>
        <v>0.76485292703891772</v>
      </c>
    </row>
    <row r="21" spans="1:6">
      <c r="A21">
        <f t="shared" si="0"/>
        <v>0.62048368229954287</v>
      </c>
      <c r="B21">
        <v>0.3</v>
      </c>
      <c r="C21">
        <f t="shared" si="1"/>
        <v>0.57202894957346806</v>
      </c>
      <c r="D21">
        <f t="shared" si="2"/>
        <v>0.52048012844969738</v>
      </c>
      <c r="E21">
        <v>0.3</v>
      </c>
      <c r="F21">
        <f t="shared" si="3"/>
        <v>0.76485292703891772</v>
      </c>
    </row>
    <row r="22" spans="1:6">
      <c r="A22">
        <f t="shared" si="0"/>
        <v>0.62048368229954287</v>
      </c>
      <c r="B22">
        <v>0.4</v>
      </c>
      <c r="C22">
        <f t="shared" si="1"/>
        <v>0.52232004358972373</v>
      </c>
      <c r="D22">
        <f t="shared" si="2"/>
        <v>0.51165864434301556</v>
      </c>
      <c r="E22">
        <v>0.4</v>
      </c>
      <c r="F22">
        <f t="shared" si="3"/>
        <v>0.76485292703891772</v>
      </c>
    </row>
    <row r="23" spans="1:6">
      <c r="A23">
        <f t="shared" si="0"/>
        <v>0.62048368229954287</v>
      </c>
      <c r="B23">
        <v>0.5</v>
      </c>
      <c r="C23">
        <f t="shared" si="1"/>
        <v>0.46470248957110954</v>
      </c>
      <c r="D23">
        <f t="shared" si="2"/>
        <v>0.4944616812808087</v>
      </c>
      <c r="E23">
        <v>0.5</v>
      </c>
      <c r="F23">
        <f t="shared" si="3"/>
        <v>0.76485292703891772</v>
      </c>
    </row>
    <row r="24" spans="1:6">
      <c r="A24">
        <f t="shared" si="0"/>
        <v>0.62048368229954287</v>
      </c>
      <c r="B24">
        <v>0.6</v>
      </c>
      <c r="C24">
        <f t="shared" si="1"/>
        <v>0.40284031816808419</v>
      </c>
      <c r="D24">
        <f t="shared" si="2"/>
        <v>0.46974387856706318</v>
      </c>
      <c r="E24">
        <v>0.6</v>
      </c>
      <c r="F24">
        <f t="shared" si="3"/>
        <v>0.76485292703891772</v>
      </c>
    </row>
    <row r="25" spans="1:6">
      <c r="A25">
        <f t="shared" si="0"/>
        <v>0.62048368229954287</v>
      </c>
      <c r="B25">
        <v>0.7</v>
      </c>
      <c r="C25">
        <f t="shared" si="1"/>
        <v>0.34025967692566961</v>
      </c>
      <c r="D25">
        <f t="shared" si="2"/>
        <v>0.43869812693201993</v>
      </c>
      <c r="E25">
        <v>0.7</v>
      </c>
      <c r="F25">
        <f t="shared" si="3"/>
        <v>0.76485292703891772</v>
      </c>
    </row>
    <row r="26" spans="1:6">
      <c r="A26">
        <f t="shared" si="0"/>
        <v>0.62048368229954287</v>
      </c>
      <c r="B26">
        <v>0.8</v>
      </c>
      <c r="C26">
        <f t="shared" si="1"/>
        <v>0.28003200128881622</v>
      </c>
      <c r="D26">
        <f t="shared" si="2"/>
        <v>0.40276024248502629</v>
      </c>
      <c r="E26">
        <v>0.8</v>
      </c>
      <c r="F26">
        <f t="shared" si="3"/>
        <v>0.76485292703891772</v>
      </c>
    </row>
    <row r="27" spans="1:6">
      <c r="A27">
        <f t="shared" si="0"/>
        <v>0.62048368229954287</v>
      </c>
      <c r="B27">
        <v>0.9</v>
      </c>
      <c r="C27">
        <f t="shared" si="1"/>
        <v>0.22455589825211342</v>
      </c>
      <c r="D27">
        <f t="shared" si="2"/>
        <v>0.3634992924726273</v>
      </c>
      <c r="E27">
        <v>0.9</v>
      </c>
      <c r="F27">
        <f t="shared" si="3"/>
        <v>0.76485292703891772</v>
      </c>
    </row>
    <row r="28" spans="1:6">
      <c r="A28">
        <f t="shared" si="0"/>
        <v>0.62048368229954287</v>
      </c>
      <c r="B28">
        <v>1</v>
      </c>
      <c r="C28">
        <f t="shared" si="1"/>
        <v>0.17545303836310622</v>
      </c>
      <c r="D28">
        <f t="shared" si="2"/>
        <v>0.32250519056560384</v>
      </c>
      <c r="E28">
        <v>1</v>
      </c>
      <c r="F28">
        <f t="shared" si="3"/>
        <v>0.76485292703891772</v>
      </c>
    </row>
    <row r="29" spans="1:6">
      <c r="A29">
        <f t="shared" si="0"/>
        <v>0.62048368229954287</v>
      </c>
      <c r="B29">
        <v>1.1000000000000001</v>
      </c>
      <c r="C29">
        <f t="shared" si="1"/>
        <v>0.13357246595297417</v>
      </c>
      <c r="D29">
        <f t="shared" si="2"/>
        <v>0.28128463542976601</v>
      </c>
      <c r="E29">
        <v>1.1000000000000001</v>
      </c>
      <c r="F29">
        <f t="shared" si="3"/>
        <v>0.76485292703891772</v>
      </c>
    </row>
    <row r="30" spans="1:6">
      <c r="A30">
        <f t="shared" si="0"/>
        <v>0.62048368229954287</v>
      </c>
      <c r="B30">
        <v>1.2</v>
      </c>
      <c r="C30">
        <f t="shared" si="1"/>
        <v>9.9081510324968688E-2</v>
      </c>
      <c r="D30">
        <f t="shared" si="2"/>
        <v>0.24117454881709732</v>
      </c>
      <c r="E30">
        <v>1.2</v>
      </c>
      <c r="F30">
        <f t="shared" si="3"/>
        <v>0.76485292703891772</v>
      </c>
    </row>
    <row r="31" spans="1:6">
      <c r="A31">
        <f t="shared" si="0"/>
        <v>0.62048368229954287</v>
      </c>
      <c r="B31">
        <v>1.3</v>
      </c>
      <c r="C31">
        <f t="shared" si="1"/>
        <v>7.1612348438373247E-2</v>
      </c>
      <c r="D31">
        <f t="shared" si="2"/>
        <v>0.20327927435938817</v>
      </c>
      <c r="E31">
        <v>1.3</v>
      </c>
      <c r="F31">
        <f t="shared" si="3"/>
        <v>0.76485292703891772</v>
      </c>
    </row>
    <row r="32" spans="1:6">
      <c r="A32">
        <f t="shared" si="0"/>
        <v>0.62048368229954287</v>
      </c>
      <c r="B32">
        <v>1.4</v>
      </c>
      <c r="C32">
        <f t="shared" si="1"/>
        <v>5.0431610587521332E-2</v>
      </c>
      <c r="D32">
        <f t="shared" si="2"/>
        <v>0.16843443786901988</v>
      </c>
      <c r="E32">
        <v>1.4</v>
      </c>
      <c r="F32">
        <f t="shared" si="3"/>
        <v>0.76485292703891772</v>
      </c>
    </row>
    <row r="33" spans="1:6">
      <c r="A33">
        <f t="shared" si="0"/>
        <v>0.62048368229954287</v>
      </c>
      <c r="B33">
        <v>1.5</v>
      </c>
      <c r="C33">
        <f t="shared" si="1"/>
        <v>3.4604882888326992E-2</v>
      </c>
      <c r="D33">
        <f t="shared" si="2"/>
        <v>0.13719707230544603</v>
      </c>
      <c r="E33">
        <v>1.5</v>
      </c>
      <c r="F33">
        <f t="shared" si="3"/>
        <v>0.76485292703891772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步骤3 数据收集</vt:lpstr>
      <vt:lpstr>步骤4 数据分析</vt:lpstr>
      <vt:lpstr>ABTest与假设检验</vt:lpstr>
      <vt:lpstr>补充-正态作图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李熠晞</dc:creator>
  <cp:lastModifiedBy>李熠晞</cp:lastModifiedBy>
  <dcterms:created xsi:type="dcterms:W3CDTF">2021-06-10T17:34:00Z</dcterms:created>
  <dcterms:modified xsi:type="dcterms:W3CDTF">2022-02-11T09:17:22Z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